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worksheets/sheet1.xml" ContentType="application/vnd.openxmlformats-officedocument.spreadsheetml.worksheet+xml"/>
  <Override PartName="/xl/metadata.xml" ContentType="application/vnd.openxmlformats-officedocument.spreadsheetml.sheetMetadata+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https://ruralservicesnetwork.sharepoint.com/sites/RSNShared/Shared Documents/12. Work areas/Daniel Worth/Cloud Folder/190224/"/>
    </mc:Choice>
  </mc:AlternateContent>
  <xr:revisionPtr revIDLastSave="469" documentId="8_{79DCC275-FE73-4C9F-BA6A-F5DBA3ADB9D2}" xr6:coauthVersionLast="47" xr6:coauthVersionMax="47" xr10:uidLastSave="{C2244F95-5FAF-48C5-988A-2D9A167991FC}"/>
  <workbookProtection workbookAlgorithmName="SHA-512" workbookHashValue="gBpGG9brByRIoOo6zDdJgupWku/8IU/7IWEpLX+pDghjJlAL6jzCFyWRX3XRH8ik7APDMfCBEBSpGqXUHKI8oA==" workbookSaltValue="15mlNr3qt3y9BRlxIKpljw==" workbookSpinCount="100000" lockStructure="1"/>
  <bookViews>
    <workbookView xWindow="-108" yWindow="-108" windowWidth="23256" windowHeight="12456" firstSheet="10" activeTab="10" xr2:uid="{913CB28E-D969-4E3B-AFC2-4030A7849328}"/>
  </bookViews>
  <sheets>
    <sheet name="Sheet1" sheetId="1" state="veryHidden" r:id="rId1"/>
    <sheet name="Sheet2" sheetId="2" state="veryHidden" r:id="rId2"/>
    <sheet name="2021persons" sheetId="10" state="veryHidden" r:id="rId3"/>
    <sheet name="2021MF" sheetId="11" state="veryHidden" r:id="rId4"/>
    <sheet name="Sheet3" sheetId="3" state="veryHidden" r:id="rId5"/>
    <sheet name="Sheet4" sheetId="4" state="veryHidden" r:id="rId6"/>
    <sheet name="Sheet5" sheetId="5" state="veryHidden" r:id="rId7"/>
    <sheet name="classifications" sheetId="6" state="veryHidden" r:id="rId8"/>
    <sheet name="lookup" sheetId="7" state="veryHidden" r:id="rId9"/>
    <sheet name="members" sheetId="8" state="veryHidden" r:id="rId10"/>
    <sheet name="front page" sheetId="9" r:id="rId11"/>
  </sheets>
  <definedNames>
    <definedName name="members">members!$A1048571:$A126</definedName>
    <definedName name="sex">members!$I$2:$I$4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C620" i="2" l="1"/>
  <c r="CB620" i="2"/>
  <c r="CA620" i="2"/>
  <c r="BZ620" i="2"/>
  <c r="BY620" i="2"/>
  <c r="BX620" i="2"/>
  <c r="BW620" i="2"/>
  <c r="BV620" i="2"/>
  <c r="BU620" i="2"/>
  <c r="BT620" i="2"/>
  <c r="BS620" i="2"/>
  <c r="BR620" i="2"/>
  <c r="BQ620" i="2"/>
  <c r="BP620" i="2"/>
  <c r="BO620" i="2"/>
  <c r="BN620" i="2"/>
  <c r="BM620" i="2"/>
  <c r="CC621" i="2"/>
  <c r="CB621" i="2"/>
  <c r="CA621" i="2"/>
  <c r="BZ621" i="2"/>
  <c r="BY621" i="2"/>
  <c r="BX621" i="2"/>
  <c r="BW621" i="2"/>
  <c r="BV621" i="2"/>
  <c r="BU621" i="2"/>
  <c r="BT621" i="2"/>
  <c r="BS621" i="2"/>
  <c r="BR621" i="2"/>
  <c r="BQ621" i="2"/>
  <c r="BP621" i="2"/>
  <c r="BO621" i="2"/>
  <c r="BN621" i="2"/>
  <c r="BM621" i="2"/>
  <c r="CC622" i="2"/>
  <c r="CB622" i="2"/>
  <c r="CA622" i="2"/>
  <c r="BZ622" i="2"/>
  <c r="BY622" i="2"/>
  <c r="BX622" i="2"/>
  <c r="BW622" i="2"/>
  <c r="BV622" i="2"/>
  <c r="BU622" i="2"/>
  <c r="BT622" i="2"/>
  <c r="BS622" i="2"/>
  <c r="BR622" i="2"/>
  <c r="BQ622" i="2"/>
  <c r="BP622" i="2"/>
  <c r="BO622" i="2"/>
  <c r="BN622" i="2"/>
  <c r="BM622" i="2"/>
  <c r="CB649" i="2" l="1"/>
  <c r="BU654" i="2"/>
  <c r="BM206" i="2"/>
  <c r="BN206" i="2"/>
  <c r="BO206" i="2"/>
  <c r="BP206" i="2"/>
  <c r="BQ206" i="2"/>
  <c r="BQ648" i="2" s="1"/>
  <c r="BR206" i="2"/>
  <c r="BS206" i="2"/>
  <c r="BT206" i="2"/>
  <c r="BU206" i="2"/>
  <c r="BU636" i="2" s="1"/>
  <c r="BV206" i="2"/>
  <c r="BV636" i="2" s="1"/>
  <c r="BW206" i="2"/>
  <c r="BW636" i="2" s="1"/>
  <c r="BX206" i="2"/>
  <c r="BX636" i="2" s="1"/>
  <c r="BY206" i="2"/>
  <c r="BY636" i="2" s="1"/>
  <c r="BZ206" i="2"/>
  <c r="BZ636" i="2" s="1"/>
  <c r="CA206" i="2"/>
  <c r="CA636" i="2" s="1"/>
  <c r="CB206" i="2"/>
  <c r="CB644" i="2" s="1"/>
  <c r="CC206" i="2"/>
  <c r="CC644" i="2" s="1"/>
  <c r="BM207" i="2"/>
  <c r="BN207" i="2"/>
  <c r="BO207" i="2"/>
  <c r="BP207" i="2"/>
  <c r="BQ207" i="2"/>
  <c r="BR207" i="2"/>
  <c r="BS207" i="2"/>
  <c r="BT207" i="2"/>
  <c r="BU207" i="2"/>
  <c r="BU640" i="2" s="1"/>
  <c r="BV207" i="2"/>
  <c r="BV640" i="2" s="1"/>
  <c r="BW207" i="2"/>
  <c r="BW640" i="2" s="1"/>
  <c r="BX207" i="2"/>
  <c r="BX640" i="2" s="1"/>
  <c r="BY207" i="2"/>
  <c r="BY640" i="2" s="1"/>
  <c r="BZ207" i="2"/>
  <c r="BZ649" i="2" s="1"/>
  <c r="CA207" i="2"/>
  <c r="CA649" i="2" s="1"/>
  <c r="CB207" i="2"/>
  <c r="CC207" i="2"/>
  <c r="CC649" i="2" s="1"/>
  <c r="BM208" i="2"/>
  <c r="BN208" i="2"/>
  <c r="BO208" i="2"/>
  <c r="BP208" i="2"/>
  <c r="BQ208" i="2"/>
  <c r="BQ636" i="2" s="1"/>
  <c r="BR208" i="2"/>
  <c r="BR636" i="2" s="1"/>
  <c r="BS208" i="2"/>
  <c r="BT208" i="2"/>
  <c r="BU208" i="2"/>
  <c r="BV208" i="2"/>
  <c r="BW208" i="2"/>
  <c r="BX208" i="2"/>
  <c r="BY208" i="2"/>
  <c r="BZ208" i="2"/>
  <c r="CA208" i="2"/>
  <c r="CB208" i="2"/>
  <c r="CB640" i="2" s="1"/>
  <c r="CC208" i="2"/>
  <c r="BM209" i="2"/>
  <c r="BN209" i="2"/>
  <c r="BO209" i="2"/>
  <c r="BP209" i="2"/>
  <c r="BQ209" i="2"/>
  <c r="BR209" i="2"/>
  <c r="BS209" i="2"/>
  <c r="BT209" i="2"/>
  <c r="BU209" i="2"/>
  <c r="BV209" i="2"/>
  <c r="BW209" i="2"/>
  <c r="BX209" i="2"/>
  <c r="BY209" i="2"/>
  <c r="BY649" i="2" s="1"/>
  <c r="BZ209" i="2"/>
  <c r="CA209" i="2"/>
  <c r="CB209" i="2"/>
  <c r="CC209" i="2"/>
  <c r="BM210" i="2"/>
  <c r="BN210" i="2"/>
  <c r="BO210" i="2"/>
  <c r="BP210" i="2"/>
  <c r="BQ210" i="2"/>
  <c r="BR210" i="2"/>
  <c r="BS210" i="2"/>
  <c r="BT210" i="2"/>
  <c r="BU210" i="2"/>
  <c r="BV210" i="2"/>
  <c r="BW210" i="2"/>
  <c r="BX210" i="2"/>
  <c r="BY210" i="2"/>
  <c r="BZ210" i="2"/>
  <c r="CA210" i="2"/>
  <c r="CB210" i="2"/>
  <c r="CC210" i="2"/>
  <c r="BM211" i="2"/>
  <c r="BN211" i="2"/>
  <c r="BO211" i="2"/>
  <c r="BP211" i="2"/>
  <c r="BQ211" i="2"/>
  <c r="BR211" i="2"/>
  <c r="BS211" i="2"/>
  <c r="BT211" i="2"/>
  <c r="BU211" i="2"/>
  <c r="BV211" i="2"/>
  <c r="BW211" i="2"/>
  <c r="BX211" i="2"/>
  <c r="BY211" i="2"/>
  <c r="BZ211" i="2"/>
  <c r="CA211" i="2"/>
  <c r="CB211" i="2"/>
  <c r="CC211" i="2"/>
  <c r="BM212" i="2"/>
  <c r="BN212" i="2"/>
  <c r="BO212" i="2"/>
  <c r="BP212" i="2"/>
  <c r="BQ212" i="2"/>
  <c r="BR212" i="2"/>
  <c r="BS212" i="2"/>
  <c r="BT212" i="2"/>
  <c r="BU212" i="2"/>
  <c r="BV212" i="2"/>
  <c r="BV649" i="2" s="1"/>
  <c r="BW212" i="2"/>
  <c r="BX212" i="2"/>
  <c r="BY212" i="2"/>
  <c r="BZ212" i="2"/>
  <c r="CA212" i="2"/>
  <c r="CB212" i="2"/>
  <c r="CC212" i="2"/>
  <c r="BM213" i="2"/>
  <c r="BN213" i="2"/>
  <c r="BO213" i="2"/>
  <c r="BP213" i="2"/>
  <c r="BQ213" i="2"/>
  <c r="BR213" i="2"/>
  <c r="BS213" i="2"/>
  <c r="BT213" i="2"/>
  <c r="BU213" i="2"/>
  <c r="BV213" i="2"/>
  <c r="BW213" i="2"/>
  <c r="BX213" i="2"/>
  <c r="BY213" i="2"/>
  <c r="BZ213" i="2"/>
  <c r="CA213" i="2"/>
  <c r="CB213" i="2"/>
  <c r="CC213" i="2"/>
  <c r="BM214" i="2"/>
  <c r="BN214" i="2"/>
  <c r="BO214" i="2"/>
  <c r="BP214" i="2"/>
  <c r="BQ214" i="2"/>
  <c r="BR214" i="2"/>
  <c r="BS214" i="2"/>
  <c r="BT214" i="2"/>
  <c r="BU214" i="2"/>
  <c r="BV214" i="2"/>
  <c r="BW214" i="2"/>
  <c r="BX214" i="2"/>
  <c r="BX649" i="2" s="1"/>
  <c r="BY214" i="2"/>
  <c r="BZ214" i="2"/>
  <c r="CA214" i="2"/>
  <c r="CB214" i="2"/>
  <c r="CC214" i="2"/>
  <c r="BM215" i="2"/>
  <c r="BN215" i="2"/>
  <c r="BO215" i="2"/>
  <c r="BP215" i="2"/>
  <c r="BQ215" i="2"/>
  <c r="BR215" i="2"/>
  <c r="BS215" i="2"/>
  <c r="BT215" i="2"/>
  <c r="BU215" i="2"/>
  <c r="BV215" i="2"/>
  <c r="BW215" i="2"/>
  <c r="BX215" i="2"/>
  <c r="BY215" i="2"/>
  <c r="BZ215" i="2"/>
  <c r="CA215" i="2"/>
  <c r="CB215" i="2"/>
  <c r="CC215" i="2"/>
  <c r="BM216" i="2"/>
  <c r="BN216" i="2"/>
  <c r="BO216" i="2"/>
  <c r="BP216" i="2"/>
  <c r="BQ216" i="2"/>
  <c r="BR216" i="2"/>
  <c r="BS216" i="2"/>
  <c r="BT216" i="2"/>
  <c r="BU216" i="2"/>
  <c r="BV216" i="2"/>
  <c r="BW216" i="2"/>
  <c r="BX216" i="2"/>
  <c r="BY216" i="2"/>
  <c r="BZ216" i="2"/>
  <c r="CA216" i="2"/>
  <c r="CB216" i="2"/>
  <c r="CC216" i="2"/>
  <c r="BM217" i="2"/>
  <c r="BN217" i="2"/>
  <c r="BO217" i="2"/>
  <c r="BP217" i="2"/>
  <c r="BQ217" i="2"/>
  <c r="BR217" i="2"/>
  <c r="BS217" i="2"/>
  <c r="BT217" i="2"/>
  <c r="BU217" i="2"/>
  <c r="BV217" i="2"/>
  <c r="BW217" i="2"/>
  <c r="BX217" i="2"/>
  <c r="BY217" i="2"/>
  <c r="BZ217" i="2"/>
  <c r="CA217" i="2"/>
  <c r="CB217" i="2"/>
  <c r="CC217" i="2"/>
  <c r="BM218" i="2"/>
  <c r="BN218" i="2"/>
  <c r="BO218" i="2"/>
  <c r="BP218" i="2"/>
  <c r="BQ218" i="2"/>
  <c r="BR218" i="2"/>
  <c r="BS218" i="2"/>
  <c r="BT218" i="2"/>
  <c r="BU218" i="2"/>
  <c r="BV218" i="2"/>
  <c r="BW218" i="2"/>
  <c r="BX218" i="2"/>
  <c r="BY218" i="2"/>
  <c r="BZ218" i="2"/>
  <c r="CA218" i="2"/>
  <c r="CB218" i="2"/>
  <c r="CC218" i="2"/>
  <c r="BM219" i="2"/>
  <c r="BN219" i="2"/>
  <c r="BO219" i="2"/>
  <c r="BP219" i="2"/>
  <c r="BQ219" i="2"/>
  <c r="BR219" i="2"/>
  <c r="BS219" i="2"/>
  <c r="BT219" i="2"/>
  <c r="BU219" i="2"/>
  <c r="BV219" i="2"/>
  <c r="BW219" i="2"/>
  <c r="BX219" i="2"/>
  <c r="BY219" i="2"/>
  <c r="BZ219" i="2"/>
  <c r="CA219" i="2"/>
  <c r="CB219" i="2"/>
  <c r="CC219" i="2"/>
  <c r="BM220" i="2"/>
  <c r="BN220" i="2"/>
  <c r="BO220" i="2"/>
  <c r="BP220" i="2"/>
  <c r="BQ220" i="2"/>
  <c r="BR220" i="2"/>
  <c r="BS220" i="2"/>
  <c r="BT220" i="2"/>
  <c r="BU220" i="2"/>
  <c r="BV220" i="2"/>
  <c r="BW220" i="2"/>
  <c r="BX220" i="2"/>
  <c r="BY220" i="2"/>
  <c r="BZ220" i="2"/>
  <c r="CA220" i="2"/>
  <c r="CB220" i="2"/>
  <c r="CC220" i="2"/>
  <c r="BM221" i="2"/>
  <c r="BN221" i="2"/>
  <c r="BO221" i="2"/>
  <c r="BP221" i="2"/>
  <c r="BQ221" i="2"/>
  <c r="BR221" i="2"/>
  <c r="BS221" i="2"/>
  <c r="BT221" i="2"/>
  <c r="BU221" i="2"/>
  <c r="BV221" i="2"/>
  <c r="BW221" i="2"/>
  <c r="BX221" i="2"/>
  <c r="BY221" i="2"/>
  <c r="BZ221" i="2"/>
  <c r="CA221" i="2"/>
  <c r="CB221" i="2"/>
  <c r="CC221" i="2"/>
  <c r="BM222" i="2"/>
  <c r="BN222" i="2"/>
  <c r="BO222" i="2"/>
  <c r="BP222" i="2"/>
  <c r="BQ222" i="2"/>
  <c r="BR222" i="2"/>
  <c r="BS222" i="2"/>
  <c r="BT222" i="2"/>
  <c r="BU222" i="2"/>
  <c r="BV222" i="2"/>
  <c r="BW222" i="2"/>
  <c r="BX222" i="2"/>
  <c r="BY222" i="2"/>
  <c r="BZ222" i="2"/>
  <c r="CA222" i="2"/>
  <c r="CB222" i="2"/>
  <c r="CC222" i="2"/>
  <c r="BM223" i="2"/>
  <c r="BN223" i="2"/>
  <c r="BO223" i="2"/>
  <c r="BP223" i="2"/>
  <c r="BQ223" i="2"/>
  <c r="BR223" i="2"/>
  <c r="BS223" i="2"/>
  <c r="BT223" i="2"/>
  <c r="BU223" i="2"/>
  <c r="BV223" i="2"/>
  <c r="BW223" i="2"/>
  <c r="BX223" i="2"/>
  <c r="BY223" i="2"/>
  <c r="BZ223" i="2"/>
  <c r="CA223" i="2"/>
  <c r="CB223" i="2"/>
  <c r="CC223" i="2"/>
  <c r="BM224" i="2"/>
  <c r="BN224" i="2"/>
  <c r="BO224" i="2"/>
  <c r="BP224" i="2"/>
  <c r="BQ224" i="2"/>
  <c r="BR224" i="2"/>
  <c r="BS224" i="2"/>
  <c r="BT224" i="2"/>
  <c r="BU224" i="2"/>
  <c r="BV224" i="2"/>
  <c r="BW224" i="2"/>
  <c r="BX224" i="2"/>
  <c r="BY224" i="2"/>
  <c r="BZ224" i="2"/>
  <c r="CA224" i="2"/>
  <c r="CB224" i="2"/>
  <c r="CC224" i="2"/>
  <c r="BM225" i="2"/>
  <c r="BN225" i="2"/>
  <c r="BO225" i="2"/>
  <c r="BP225" i="2"/>
  <c r="BQ225" i="2"/>
  <c r="BR225" i="2"/>
  <c r="BS225" i="2"/>
  <c r="BT225" i="2"/>
  <c r="BU225" i="2"/>
  <c r="BV225" i="2"/>
  <c r="BW225" i="2"/>
  <c r="BX225" i="2"/>
  <c r="BY225" i="2"/>
  <c r="BZ225" i="2"/>
  <c r="CA225" i="2"/>
  <c r="CB225" i="2"/>
  <c r="CC225" i="2"/>
  <c r="BM226" i="2"/>
  <c r="BN226" i="2"/>
  <c r="BO226" i="2"/>
  <c r="BP226" i="2"/>
  <c r="BQ226" i="2"/>
  <c r="BR226" i="2"/>
  <c r="BS226" i="2"/>
  <c r="BT226" i="2"/>
  <c r="BU226" i="2"/>
  <c r="BV226" i="2"/>
  <c r="BW226" i="2"/>
  <c r="BX226" i="2"/>
  <c r="BY226" i="2"/>
  <c r="BZ226" i="2"/>
  <c r="CA226" i="2"/>
  <c r="CB226" i="2"/>
  <c r="CC226" i="2"/>
  <c r="BM227" i="2"/>
  <c r="BN227" i="2"/>
  <c r="BO227" i="2"/>
  <c r="BP227" i="2"/>
  <c r="BQ227" i="2"/>
  <c r="BR227" i="2"/>
  <c r="BS227" i="2"/>
  <c r="BT227" i="2"/>
  <c r="BU227" i="2"/>
  <c r="BV227" i="2"/>
  <c r="BW227" i="2"/>
  <c r="BX227" i="2"/>
  <c r="BY227" i="2"/>
  <c r="BZ227" i="2"/>
  <c r="CA227" i="2"/>
  <c r="CB227" i="2"/>
  <c r="CC227" i="2"/>
  <c r="BM228" i="2"/>
  <c r="BN228" i="2"/>
  <c r="BO228" i="2"/>
  <c r="BP228" i="2"/>
  <c r="BQ228" i="2"/>
  <c r="BR228" i="2"/>
  <c r="BS228" i="2"/>
  <c r="BT228" i="2"/>
  <c r="BU228" i="2"/>
  <c r="BV228" i="2"/>
  <c r="BW228" i="2"/>
  <c r="BX228" i="2"/>
  <c r="BY228" i="2"/>
  <c r="BZ228" i="2"/>
  <c r="CA228" i="2"/>
  <c r="CB228" i="2"/>
  <c r="CC228" i="2"/>
  <c r="BM229" i="2"/>
  <c r="BN229" i="2"/>
  <c r="BO229" i="2"/>
  <c r="BP229" i="2"/>
  <c r="BQ229" i="2"/>
  <c r="BR229" i="2"/>
  <c r="BS229" i="2"/>
  <c r="BT229" i="2"/>
  <c r="BU229" i="2"/>
  <c r="BV229" i="2"/>
  <c r="BW229" i="2"/>
  <c r="BX229" i="2"/>
  <c r="BY229" i="2"/>
  <c r="BZ229" i="2"/>
  <c r="CA229" i="2"/>
  <c r="CB229" i="2"/>
  <c r="CC229" i="2"/>
  <c r="BM230" i="2"/>
  <c r="BN230" i="2"/>
  <c r="BO230" i="2"/>
  <c r="BP230" i="2"/>
  <c r="BQ230" i="2"/>
  <c r="BR230" i="2"/>
  <c r="BS230" i="2"/>
  <c r="BT230" i="2"/>
  <c r="BU230" i="2"/>
  <c r="BV230" i="2"/>
  <c r="BW230" i="2"/>
  <c r="BX230" i="2"/>
  <c r="BY230" i="2"/>
  <c r="BZ230" i="2"/>
  <c r="CA230" i="2"/>
  <c r="CB230" i="2"/>
  <c r="CC230" i="2"/>
  <c r="BM231" i="2"/>
  <c r="BN231" i="2"/>
  <c r="BO231" i="2"/>
  <c r="BP231" i="2"/>
  <c r="BQ231" i="2"/>
  <c r="BR231" i="2"/>
  <c r="BS231" i="2"/>
  <c r="BT231" i="2"/>
  <c r="BU231" i="2"/>
  <c r="BV231" i="2"/>
  <c r="BW231" i="2"/>
  <c r="BX231" i="2"/>
  <c r="BY231" i="2"/>
  <c r="BZ231" i="2"/>
  <c r="CA231" i="2"/>
  <c r="CB231" i="2"/>
  <c r="CC231" i="2"/>
  <c r="BM232" i="2"/>
  <c r="BN232" i="2"/>
  <c r="BO232" i="2"/>
  <c r="BP232" i="2"/>
  <c r="BQ232" i="2"/>
  <c r="BR232" i="2"/>
  <c r="BS232" i="2"/>
  <c r="BT232" i="2"/>
  <c r="BU232" i="2"/>
  <c r="BV232" i="2"/>
  <c r="BW232" i="2"/>
  <c r="BX232" i="2"/>
  <c r="BY232" i="2"/>
  <c r="BZ232" i="2"/>
  <c r="CA232" i="2"/>
  <c r="CB232" i="2"/>
  <c r="CC232" i="2"/>
  <c r="BM233" i="2"/>
  <c r="BN233" i="2"/>
  <c r="BO233" i="2"/>
  <c r="BP233" i="2"/>
  <c r="BQ233" i="2"/>
  <c r="BR233" i="2"/>
  <c r="BS233" i="2"/>
  <c r="BT233" i="2"/>
  <c r="BU233" i="2"/>
  <c r="BV233" i="2"/>
  <c r="BW233" i="2"/>
  <c r="BX233" i="2"/>
  <c r="BY233" i="2"/>
  <c r="BZ233" i="2"/>
  <c r="CA233" i="2"/>
  <c r="CB233" i="2"/>
  <c r="CC233" i="2"/>
  <c r="BM234" i="2"/>
  <c r="BN234" i="2"/>
  <c r="BO234" i="2"/>
  <c r="BP234" i="2"/>
  <c r="BQ234" i="2"/>
  <c r="BR234" i="2"/>
  <c r="BS234" i="2"/>
  <c r="BT234" i="2"/>
  <c r="BU234" i="2"/>
  <c r="BV234" i="2"/>
  <c r="BW234" i="2"/>
  <c r="BX234" i="2"/>
  <c r="BY234" i="2"/>
  <c r="BZ234" i="2"/>
  <c r="CA234" i="2"/>
  <c r="CB234" i="2"/>
  <c r="CC234" i="2"/>
  <c r="BM235" i="2"/>
  <c r="BN235" i="2"/>
  <c r="BO235" i="2"/>
  <c r="BP235" i="2"/>
  <c r="BQ235" i="2"/>
  <c r="BR235" i="2"/>
  <c r="BS235" i="2"/>
  <c r="BT235" i="2"/>
  <c r="BU235" i="2"/>
  <c r="BV235" i="2"/>
  <c r="BW235" i="2"/>
  <c r="BX235" i="2"/>
  <c r="BY235" i="2"/>
  <c r="BZ235" i="2"/>
  <c r="CA235" i="2"/>
  <c r="CB235" i="2"/>
  <c r="CC235" i="2"/>
  <c r="BM236" i="2"/>
  <c r="BN236" i="2"/>
  <c r="BO236" i="2"/>
  <c r="BP236" i="2"/>
  <c r="BQ236" i="2"/>
  <c r="BR236" i="2"/>
  <c r="BS236" i="2"/>
  <c r="BT236" i="2"/>
  <c r="BU236" i="2"/>
  <c r="BV236" i="2"/>
  <c r="BW236" i="2"/>
  <c r="BX236" i="2"/>
  <c r="BY236" i="2"/>
  <c r="BZ236" i="2"/>
  <c r="CA236" i="2"/>
  <c r="CB236" i="2"/>
  <c r="CC236" i="2"/>
  <c r="BM237" i="2"/>
  <c r="BN237" i="2"/>
  <c r="BO237" i="2"/>
  <c r="BP237" i="2"/>
  <c r="BQ237" i="2"/>
  <c r="BR237" i="2"/>
  <c r="BS237" i="2"/>
  <c r="BT237" i="2"/>
  <c r="BU237" i="2"/>
  <c r="BV237" i="2"/>
  <c r="BW237" i="2"/>
  <c r="BX237" i="2"/>
  <c r="BY237" i="2"/>
  <c r="BZ237" i="2"/>
  <c r="CA237" i="2"/>
  <c r="CB237" i="2"/>
  <c r="CC237" i="2"/>
  <c r="BM238" i="2"/>
  <c r="BN238" i="2"/>
  <c r="BO238" i="2"/>
  <c r="BP238" i="2"/>
  <c r="BQ238" i="2"/>
  <c r="BR238" i="2"/>
  <c r="BS238" i="2"/>
  <c r="BT238" i="2"/>
  <c r="BU238" i="2"/>
  <c r="BV238" i="2"/>
  <c r="BW238" i="2"/>
  <c r="BX238" i="2"/>
  <c r="BY238" i="2"/>
  <c r="BZ238" i="2"/>
  <c r="CA238" i="2"/>
  <c r="CB238" i="2"/>
  <c r="CC238" i="2"/>
  <c r="BM239" i="2"/>
  <c r="BN239" i="2"/>
  <c r="BO239" i="2"/>
  <c r="BP239" i="2"/>
  <c r="BQ239" i="2"/>
  <c r="BQ641" i="2" s="1"/>
  <c r="BR239" i="2"/>
  <c r="BS239" i="2"/>
  <c r="BT239" i="2"/>
  <c r="BU239" i="2"/>
  <c r="BU650" i="2" s="1"/>
  <c r="BV239" i="2"/>
  <c r="BV641" i="2" s="1"/>
  <c r="BW239" i="2"/>
  <c r="BW641" i="2" s="1"/>
  <c r="BX239" i="2"/>
  <c r="BY239" i="2"/>
  <c r="BY641" i="2" s="1"/>
  <c r="BZ239" i="2"/>
  <c r="BZ641" i="2" s="1"/>
  <c r="CA239" i="2"/>
  <c r="CA641" i="2" s="1"/>
  <c r="CB239" i="2"/>
  <c r="CB650" i="2" s="1"/>
  <c r="CC239" i="2"/>
  <c r="CC650" i="2" s="1"/>
  <c r="BM240" i="2"/>
  <c r="BN240" i="2"/>
  <c r="BO240" i="2"/>
  <c r="BP240" i="2"/>
  <c r="BQ240" i="2"/>
  <c r="BR240" i="2"/>
  <c r="BS240" i="2"/>
  <c r="BT240" i="2"/>
  <c r="BU240" i="2"/>
  <c r="BV240" i="2"/>
  <c r="BW240" i="2"/>
  <c r="BX240" i="2"/>
  <c r="BX641" i="2" s="1"/>
  <c r="BY240" i="2"/>
  <c r="BZ240" i="2"/>
  <c r="BZ650" i="2" s="1"/>
  <c r="CA240" i="2"/>
  <c r="CB240" i="2"/>
  <c r="CC240" i="2"/>
  <c r="BM241" i="2"/>
  <c r="BN241" i="2"/>
  <c r="BO241" i="2"/>
  <c r="BP241" i="2"/>
  <c r="BQ241" i="2"/>
  <c r="BR241" i="2"/>
  <c r="BS241" i="2"/>
  <c r="BT241" i="2"/>
  <c r="BU241" i="2"/>
  <c r="BU641" i="2" s="1"/>
  <c r="BV241" i="2"/>
  <c r="BW241" i="2"/>
  <c r="BX241" i="2"/>
  <c r="BY241" i="2"/>
  <c r="BZ241" i="2"/>
  <c r="CA241" i="2"/>
  <c r="CB241" i="2"/>
  <c r="CC241" i="2"/>
  <c r="BM242" i="2"/>
  <c r="BN242" i="2"/>
  <c r="BO242" i="2"/>
  <c r="BP242" i="2"/>
  <c r="BQ242" i="2"/>
  <c r="BR242" i="2"/>
  <c r="BS242" i="2"/>
  <c r="BT242" i="2"/>
  <c r="BU242" i="2"/>
  <c r="BV242" i="2"/>
  <c r="BW242" i="2"/>
  <c r="BX242" i="2"/>
  <c r="BY242" i="2"/>
  <c r="BZ242" i="2"/>
  <c r="CA242" i="2"/>
  <c r="CB242" i="2"/>
  <c r="CC242" i="2"/>
  <c r="BM243" i="2"/>
  <c r="BN243" i="2"/>
  <c r="BO243" i="2"/>
  <c r="BP243" i="2"/>
  <c r="BQ243" i="2"/>
  <c r="BR243" i="2"/>
  <c r="BS243" i="2"/>
  <c r="BT243" i="2"/>
  <c r="BU243" i="2"/>
  <c r="BV243" i="2"/>
  <c r="BW243" i="2"/>
  <c r="BX243" i="2"/>
  <c r="BY243" i="2"/>
  <c r="BZ243" i="2"/>
  <c r="CA243" i="2"/>
  <c r="CB243" i="2"/>
  <c r="CC243" i="2"/>
  <c r="BM244" i="2"/>
  <c r="BN244" i="2"/>
  <c r="BO244" i="2"/>
  <c r="BP244" i="2"/>
  <c r="BQ244" i="2"/>
  <c r="BR244" i="2"/>
  <c r="BR641" i="2" s="1"/>
  <c r="BS244" i="2"/>
  <c r="BT244" i="2"/>
  <c r="BU244" i="2"/>
  <c r="BV244" i="2"/>
  <c r="BW244" i="2"/>
  <c r="BX244" i="2"/>
  <c r="BY244" i="2"/>
  <c r="BZ244" i="2"/>
  <c r="CA244" i="2"/>
  <c r="CB244" i="2"/>
  <c r="CC244" i="2"/>
  <c r="BM245" i="2"/>
  <c r="BN245" i="2"/>
  <c r="BO245" i="2"/>
  <c r="BP245" i="2"/>
  <c r="BQ245" i="2"/>
  <c r="BR245" i="2"/>
  <c r="BS245" i="2"/>
  <c r="BT245" i="2"/>
  <c r="BU245" i="2"/>
  <c r="BV245" i="2"/>
  <c r="BW245" i="2"/>
  <c r="BX245" i="2"/>
  <c r="BY245" i="2"/>
  <c r="BY650" i="2" s="1"/>
  <c r="BZ245" i="2"/>
  <c r="CA245" i="2"/>
  <c r="CB245" i="2"/>
  <c r="CC245" i="2"/>
  <c r="BM246" i="2"/>
  <c r="BN246" i="2"/>
  <c r="BO246" i="2"/>
  <c r="BP246" i="2"/>
  <c r="BQ246" i="2"/>
  <c r="BR246" i="2"/>
  <c r="BS246" i="2"/>
  <c r="BT246" i="2"/>
  <c r="BU246" i="2"/>
  <c r="BV246" i="2"/>
  <c r="BW246" i="2"/>
  <c r="BX246" i="2"/>
  <c r="BY246" i="2"/>
  <c r="BZ246" i="2"/>
  <c r="CA246" i="2"/>
  <c r="CB246" i="2"/>
  <c r="CC246" i="2"/>
  <c r="BM247" i="2"/>
  <c r="BN247" i="2"/>
  <c r="BO247" i="2"/>
  <c r="BP247" i="2"/>
  <c r="BQ247" i="2"/>
  <c r="BR247" i="2"/>
  <c r="BS247" i="2"/>
  <c r="BT247" i="2"/>
  <c r="BU247" i="2"/>
  <c r="BV247" i="2"/>
  <c r="BW247" i="2"/>
  <c r="BX247" i="2"/>
  <c r="BY247" i="2"/>
  <c r="BZ247" i="2"/>
  <c r="CA247" i="2"/>
  <c r="CA650" i="2" s="1"/>
  <c r="CB247" i="2"/>
  <c r="CC247" i="2"/>
  <c r="BM248" i="2"/>
  <c r="BN248" i="2"/>
  <c r="BO248" i="2"/>
  <c r="BP248" i="2"/>
  <c r="BQ248" i="2"/>
  <c r="BR248" i="2"/>
  <c r="BS248" i="2"/>
  <c r="BT248" i="2"/>
  <c r="BU248" i="2"/>
  <c r="BV248" i="2"/>
  <c r="BW248" i="2"/>
  <c r="BX248" i="2"/>
  <c r="BY248" i="2"/>
  <c r="BZ248" i="2"/>
  <c r="CA248" i="2"/>
  <c r="CB248" i="2"/>
  <c r="CC248" i="2"/>
  <c r="BM249" i="2"/>
  <c r="BN249" i="2"/>
  <c r="BO249" i="2"/>
  <c r="BP249" i="2"/>
  <c r="BQ249" i="2"/>
  <c r="BR249" i="2"/>
  <c r="BS249" i="2"/>
  <c r="BT249" i="2"/>
  <c r="BU249" i="2"/>
  <c r="BV249" i="2"/>
  <c r="BW249" i="2"/>
  <c r="BX249" i="2"/>
  <c r="BY249" i="2"/>
  <c r="BZ249" i="2"/>
  <c r="CA249" i="2"/>
  <c r="CB249" i="2"/>
  <c r="CC249" i="2"/>
  <c r="BM250" i="2"/>
  <c r="BN250" i="2"/>
  <c r="BO250" i="2"/>
  <c r="BP250" i="2"/>
  <c r="BQ250" i="2"/>
  <c r="BR250" i="2"/>
  <c r="BS250" i="2"/>
  <c r="BT250" i="2"/>
  <c r="BU250" i="2"/>
  <c r="BV250" i="2"/>
  <c r="BW250" i="2"/>
  <c r="BX250" i="2"/>
  <c r="BY250" i="2"/>
  <c r="BZ250" i="2"/>
  <c r="CA250" i="2"/>
  <c r="CB250" i="2"/>
  <c r="CC250" i="2"/>
  <c r="BM251" i="2"/>
  <c r="BN251" i="2"/>
  <c r="BO251" i="2"/>
  <c r="BP251" i="2"/>
  <c r="BQ251" i="2"/>
  <c r="BR251" i="2"/>
  <c r="BS251" i="2"/>
  <c r="BT251" i="2"/>
  <c r="BU251" i="2"/>
  <c r="BV251" i="2"/>
  <c r="BW251" i="2"/>
  <c r="BX251" i="2"/>
  <c r="BY251" i="2"/>
  <c r="BZ251" i="2"/>
  <c r="CA251" i="2"/>
  <c r="CB251" i="2"/>
  <c r="CC251" i="2"/>
  <c r="BM252" i="2"/>
  <c r="BN252" i="2"/>
  <c r="BO252" i="2"/>
  <c r="BP252" i="2"/>
  <c r="BQ252" i="2"/>
  <c r="BR252" i="2"/>
  <c r="BS252" i="2"/>
  <c r="BT252" i="2"/>
  <c r="BU252" i="2"/>
  <c r="BV252" i="2"/>
  <c r="BW252" i="2"/>
  <c r="BX252" i="2"/>
  <c r="BY252" i="2"/>
  <c r="BZ252" i="2"/>
  <c r="CA252" i="2"/>
  <c r="CB252" i="2"/>
  <c r="CC252" i="2"/>
  <c r="BM253" i="2"/>
  <c r="BN253" i="2"/>
  <c r="BO253" i="2"/>
  <c r="BP253" i="2"/>
  <c r="BQ253" i="2"/>
  <c r="BR253" i="2"/>
  <c r="BS253" i="2"/>
  <c r="BT253" i="2"/>
  <c r="BU253" i="2"/>
  <c r="BV253" i="2"/>
  <c r="BW253" i="2"/>
  <c r="BX253" i="2"/>
  <c r="BY253" i="2"/>
  <c r="BZ253" i="2"/>
  <c r="CA253" i="2"/>
  <c r="CB253" i="2"/>
  <c r="CC253" i="2"/>
  <c r="BM254" i="2"/>
  <c r="BN254" i="2"/>
  <c r="BO254" i="2"/>
  <c r="BP254" i="2"/>
  <c r="BQ254" i="2"/>
  <c r="BR254" i="2"/>
  <c r="BS254" i="2"/>
  <c r="BT254" i="2"/>
  <c r="BU254" i="2"/>
  <c r="BV254" i="2"/>
  <c r="BW254" i="2"/>
  <c r="BX254" i="2"/>
  <c r="BX648" i="2" s="1"/>
  <c r="BY254" i="2"/>
  <c r="BZ254" i="2"/>
  <c r="CA254" i="2"/>
  <c r="CB254" i="2"/>
  <c r="CC254" i="2"/>
  <c r="BM255" i="2"/>
  <c r="BN255" i="2"/>
  <c r="BO255" i="2"/>
  <c r="BP255" i="2"/>
  <c r="BQ255" i="2"/>
  <c r="BR255" i="2"/>
  <c r="BS255" i="2"/>
  <c r="BT255" i="2"/>
  <c r="BU255" i="2"/>
  <c r="BV255" i="2"/>
  <c r="BV654" i="2" s="1"/>
  <c r="BW255" i="2"/>
  <c r="BW654" i="2" s="1"/>
  <c r="BX255" i="2"/>
  <c r="BY255" i="2"/>
  <c r="BZ255" i="2"/>
  <c r="BZ654" i="2" s="1"/>
  <c r="CA255" i="2"/>
  <c r="CA654" i="2" s="1"/>
  <c r="CB255" i="2"/>
  <c r="CB654" i="2" s="1"/>
  <c r="CC255" i="2"/>
  <c r="BM256" i="2"/>
  <c r="BN256" i="2"/>
  <c r="BO256" i="2"/>
  <c r="BP256" i="2"/>
  <c r="BQ256" i="2"/>
  <c r="BR256" i="2"/>
  <c r="BS256" i="2"/>
  <c r="BT256" i="2"/>
  <c r="BU256" i="2"/>
  <c r="BV256" i="2"/>
  <c r="BW256" i="2"/>
  <c r="BX256" i="2"/>
  <c r="BY256" i="2"/>
  <c r="BZ256" i="2"/>
  <c r="CA256" i="2"/>
  <c r="CB256" i="2"/>
  <c r="CC256" i="2"/>
  <c r="BM257" i="2"/>
  <c r="BN257" i="2"/>
  <c r="BO257" i="2"/>
  <c r="BP257" i="2"/>
  <c r="BQ257" i="2"/>
  <c r="BR257" i="2"/>
  <c r="BS257" i="2"/>
  <c r="BT257" i="2"/>
  <c r="BU257" i="2"/>
  <c r="BV257" i="2"/>
  <c r="BW257" i="2"/>
  <c r="BX257" i="2"/>
  <c r="BY257" i="2"/>
  <c r="BZ257" i="2"/>
  <c r="CA257" i="2"/>
  <c r="CB257" i="2"/>
  <c r="CC257" i="2"/>
  <c r="BM258" i="2"/>
  <c r="BN258" i="2"/>
  <c r="BO258" i="2"/>
  <c r="BP258" i="2"/>
  <c r="BQ258" i="2"/>
  <c r="BR258" i="2"/>
  <c r="BS258" i="2"/>
  <c r="BT258" i="2"/>
  <c r="BU258" i="2"/>
  <c r="BV258" i="2"/>
  <c r="BW258" i="2"/>
  <c r="BX258" i="2"/>
  <c r="BY258" i="2"/>
  <c r="BZ258" i="2"/>
  <c r="CA258" i="2"/>
  <c r="CB258" i="2"/>
  <c r="CC258" i="2"/>
  <c r="BM259" i="2"/>
  <c r="BN259" i="2"/>
  <c r="BO259" i="2"/>
  <c r="BP259" i="2"/>
  <c r="BQ259" i="2"/>
  <c r="BR259" i="2"/>
  <c r="BS259" i="2"/>
  <c r="BT259" i="2"/>
  <c r="BU259" i="2"/>
  <c r="BV259" i="2"/>
  <c r="BW259" i="2"/>
  <c r="BX259" i="2"/>
  <c r="BY259" i="2"/>
  <c r="BZ259" i="2"/>
  <c r="CA259" i="2"/>
  <c r="CB259" i="2"/>
  <c r="CC259" i="2"/>
  <c r="BM260" i="2"/>
  <c r="BN260" i="2"/>
  <c r="BO260" i="2"/>
  <c r="BP260" i="2"/>
  <c r="BQ260" i="2"/>
  <c r="BR260" i="2"/>
  <c r="BS260" i="2"/>
  <c r="BT260" i="2"/>
  <c r="BU260" i="2"/>
  <c r="BV260" i="2"/>
  <c r="BW260" i="2"/>
  <c r="BX260" i="2"/>
  <c r="BY260" i="2"/>
  <c r="BZ260" i="2"/>
  <c r="CA260" i="2"/>
  <c r="CB260" i="2"/>
  <c r="CC260" i="2"/>
  <c r="BM261" i="2"/>
  <c r="BN261" i="2"/>
  <c r="BO261" i="2"/>
  <c r="BP261" i="2"/>
  <c r="BQ261" i="2"/>
  <c r="BR261" i="2"/>
  <c r="BS261" i="2"/>
  <c r="BT261" i="2"/>
  <c r="BU261" i="2"/>
  <c r="BV261" i="2"/>
  <c r="BW261" i="2"/>
  <c r="BX261" i="2"/>
  <c r="BY261" i="2"/>
  <c r="BZ261" i="2"/>
  <c r="CA261" i="2"/>
  <c r="CB261" i="2"/>
  <c r="CC261" i="2"/>
  <c r="BM262" i="2"/>
  <c r="BN262" i="2"/>
  <c r="BO262" i="2"/>
  <c r="BP262" i="2"/>
  <c r="BQ262" i="2"/>
  <c r="BR262" i="2"/>
  <c r="BS262" i="2"/>
  <c r="BT262" i="2"/>
  <c r="BU262" i="2"/>
  <c r="BV262" i="2"/>
  <c r="BV648" i="2" s="1"/>
  <c r="BW262" i="2"/>
  <c r="BX262" i="2"/>
  <c r="BX644" i="2" s="1"/>
  <c r="BY262" i="2"/>
  <c r="BZ262" i="2"/>
  <c r="CA262" i="2"/>
  <c r="CB262" i="2"/>
  <c r="CC262" i="2"/>
  <c r="BM263" i="2"/>
  <c r="BN263" i="2"/>
  <c r="BO263" i="2"/>
  <c r="BP263" i="2"/>
  <c r="BQ263" i="2"/>
  <c r="BQ644" i="2" s="1"/>
  <c r="BR263" i="2"/>
  <c r="BR644" i="2" s="1"/>
  <c r="BS263" i="2"/>
  <c r="BT263" i="2"/>
  <c r="BU263" i="2"/>
  <c r="BV263" i="2"/>
  <c r="BW263" i="2"/>
  <c r="BX263" i="2"/>
  <c r="BY263" i="2"/>
  <c r="BZ263" i="2"/>
  <c r="CA263" i="2"/>
  <c r="CB263" i="2"/>
  <c r="CC263" i="2"/>
  <c r="CC648" i="2" s="1"/>
  <c r="BM264" i="2"/>
  <c r="BN264" i="2"/>
  <c r="BO264" i="2"/>
  <c r="BP264" i="2"/>
  <c r="BQ264" i="2"/>
  <c r="BQ637" i="2" s="1"/>
  <c r="BR264" i="2"/>
  <c r="BR658" i="2" s="1"/>
  <c r="BS264" i="2"/>
  <c r="BT264" i="2"/>
  <c r="BU264" i="2"/>
  <c r="BU658" i="2" s="1"/>
  <c r="BV264" i="2"/>
  <c r="BV658" i="2" s="1"/>
  <c r="BW264" i="2"/>
  <c r="BW658" i="2" s="1"/>
  <c r="BX264" i="2"/>
  <c r="BX658" i="2" s="1"/>
  <c r="BY264" i="2"/>
  <c r="BY637" i="2" s="1"/>
  <c r="BZ264" i="2"/>
  <c r="BZ637" i="2" s="1"/>
  <c r="CA264" i="2"/>
  <c r="CB264" i="2"/>
  <c r="CB637" i="2" s="1"/>
  <c r="CC264" i="2"/>
  <c r="CC658" i="2" s="1"/>
  <c r="BM265" i="2"/>
  <c r="BN265" i="2"/>
  <c r="BO265" i="2"/>
  <c r="BP265" i="2"/>
  <c r="BQ265" i="2"/>
  <c r="BR265" i="2"/>
  <c r="BS265" i="2"/>
  <c r="BT265" i="2"/>
  <c r="BU265" i="2"/>
  <c r="BU648" i="2" s="1"/>
  <c r="BV265" i="2"/>
  <c r="BW265" i="2"/>
  <c r="BX265" i="2"/>
  <c r="BY265" i="2"/>
  <c r="BZ265" i="2"/>
  <c r="CA265" i="2"/>
  <c r="CB265" i="2"/>
  <c r="CC265" i="2"/>
  <c r="BM266" i="2"/>
  <c r="BN266" i="2"/>
  <c r="BO266" i="2"/>
  <c r="BP266" i="2"/>
  <c r="BQ266" i="2"/>
  <c r="BR266" i="2"/>
  <c r="BS266" i="2"/>
  <c r="BT266" i="2"/>
  <c r="BU266" i="2"/>
  <c r="BV266" i="2"/>
  <c r="BW266" i="2"/>
  <c r="BX266" i="2"/>
  <c r="BY266" i="2"/>
  <c r="BZ266" i="2"/>
  <c r="CA266" i="2"/>
  <c r="CB266" i="2"/>
  <c r="CC266" i="2"/>
  <c r="BM267" i="2"/>
  <c r="BN267" i="2"/>
  <c r="BO267" i="2"/>
  <c r="BP267" i="2"/>
  <c r="BQ267" i="2"/>
  <c r="BR267" i="2"/>
  <c r="BS267" i="2"/>
  <c r="BT267" i="2"/>
  <c r="BU267" i="2"/>
  <c r="BV267" i="2"/>
  <c r="BW267" i="2"/>
  <c r="BX267" i="2"/>
  <c r="BY267" i="2"/>
  <c r="BZ267" i="2"/>
  <c r="CA267" i="2"/>
  <c r="CB267" i="2"/>
  <c r="CC267" i="2"/>
  <c r="BM268" i="2"/>
  <c r="BN268" i="2"/>
  <c r="BO268" i="2"/>
  <c r="BP268" i="2"/>
  <c r="BQ268" i="2"/>
  <c r="BR268" i="2"/>
  <c r="BS268" i="2"/>
  <c r="BT268" i="2"/>
  <c r="BU268" i="2"/>
  <c r="BV268" i="2"/>
  <c r="BW268" i="2"/>
  <c r="BX268" i="2"/>
  <c r="BY268" i="2"/>
  <c r="BZ268" i="2"/>
  <c r="CA268" i="2"/>
  <c r="CB268" i="2"/>
  <c r="CC268" i="2"/>
  <c r="BM269" i="2"/>
  <c r="BN269" i="2"/>
  <c r="BO269" i="2"/>
  <c r="BP269" i="2"/>
  <c r="BQ269" i="2"/>
  <c r="BR269" i="2"/>
  <c r="BS269" i="2"/>
  <c r="BT269" i="2"/>
  <c r="BU269" i="2"/>
  <c r="BV269" i="2"/>
  <c r="BW269" i="2"/>
  <c r="BX269" i="2"/>
  <c r="BY269" i="2"/>
  <c r="BZ269" i="2"/>
  <c r="CA269" i="2"/>
  <c r="CB269" i="2"/>
  <c r="CC269" i="2"/>
  <c r="BM270" i="2"/>
  <c r="BN270" i="2"/>
  <c r="BO270" i="2"/>
  <c r="BP270" i="2"/>
  <c r="BQ270" i="2"/>
  <c r="BR270" i="2"/>
  <c r="BS270" i="2"/>
  <c r="BT270" i="2"/>
  <c r="BU270" i="2"/>
  <c r="BV270" i="2"/>
  <c r="BW270" i="2"/>
  <c r="BX270" i="2"/>
  <c r="BY270" i="2"/>
  <c r="BZ270" i="2"/>
  <c r="CA270" i="2"/>
  <c r="CB270" i="2"/>
  <c r="CC270" i="2"/>
  <c r="BM271" i="2"/>
  <c r="BN271" i="2"/>
  <c r="BO271" i="2"/>
  <c r="BP271" i="2"/>
  <c r="BQ271" i="2"/>
  <c r="BR271" i="2"/>
  <c r="BS271" i="2"/>
  <c r="BT271" i="2"/>
  <c r="BU271" i="2"/>
  <c r="BV271" i="2"/>
  <c r="BW271" i="2"/>
  <c r="BX271" i="2"/>
  <c r="BY271" i="2"/>
  <c r="BZ271" i="2"/>
  <c r="CA271" i="2"/>
  <c r="CB271" i="2"/>
  <c r="CC271" i="2"/>
  <c r="BM272" i="2"/>
  <c r="BN272" i="2"/>
  <c r="BO272" i="2"/>
  <c r="BP272" i="2"/>
  <c r="BQ272" i="2"/>
  <c r="BR272" i="2"/>
  <c r="BS272" i="2"/>
  <c r="BT272" i="2"/>
  <c r="BU272" i="2"/>
  <c r="BV272" i="2"/>
  <c r="BW272" i="2"/>
  <c r="BX272" i="2"/>
  <c r="BY272" i="2"/>
  <c r="BZ272" i="2"/>
  <c r="CA272" i="2"/>
  <c r="CB272" i="2"/>
  <c r="CC272" i="2"/>
  <c r="BM273" i="2"/>
  <c r="BN273" i="2"/>
  <c r="BO273" i="2"/>
  <c r="BP273" i="2"/>
  <c r="BQ273" i="2"/>
  <c r="BR273" i="2"/>
  <c r="BS273" i="2"/>
  <c r="BT273" i="2"/>
  <c r="BU273" i="2"/>
  <c r="BV273" i="2"/>
  <c r="BW273" i="2"/>
  <c r="BX273" i="2"/>
  <c r="BY273" i="2"/>
  <c r="BZ273" i="2"/>
  <c r="CA273" i="2"/>
  <c r="CB273" i="2"/>
  <c r="CC273" i="2"/>
  <c r="BM274" i="2"/>
  <c r="BN274" i="2"/>
  <c r="BO274" i="2"/>
  <c r="BP274" i="2"/>
  <c r="BQ274" i="2"/>
  <c r="BR274" i="2"/>
  <c r="BS274" i="2"/>
  <c r="BT274" i="2"/>
  <c r="BU274" i="2"/>
  <c r="BV274" i="2"/>
  <c r="BW274" i="2"/>
  <c r="BX274" i="2"/>
  <c r="BX637" i="2" s="1"/>
  <c r="BY274" i="2"/>
  <c r="BZ274" i="2"/>
  <c r="CA274" i="2"/>
  <c r="CA637" i="2" s="1"/>
  <c r="CB274" i="2"/>
  <c r="CB658" i="2" s="1"/>
  <c r="CC274" i="2"/>
  <c r="BM275" i="2"/>
  <c r="BN275" i="2"/>
  <c r="BO275" i="2"/>
  <c r="BP275" i="2"/>
  <c r="BQ275" i="2"/>
  <c r="BR275" i="2"/>
  <c r="BS275" i="2"/>
  <c r="BT275" i="2"/>
  <c r="BU275" i="2"/>
  <c r="BV275" i="2"/>
  <c r="BW275" i="2"/>
  <c r="BX275" i="2"/>
  <c r="BY275" i="2"/>
  <c r="BZ275" i="2"/>
  <c r="CA275" i="2"/>
  <c r="CB275" i="2"/>
  <c r="CC275" i="2"/>
  <c r="BM276" i="2"/>
  <c r="BN276" i="2"/>
  <c r="BO276" i="2"/>
  <c r="BP276" i="2"/>
  <c r="BQ276" i="2"/>
  <c r="BR276" i="2"/>
  <c r="BS276" i="2"/>
  <c r="BT276" i="2"/>
  <c r="BU276" i="2"/>
  <c r="BV276" i="2"/>
  <c r="BW276" i="2"/>
  <c r="BX276" i="2"/>
  <c r="BY276" i="2"/>
  <c r="BZ276" i="2"/>
  <c r="CA276" i="2"/>
  <c r="CB276" i="2"/>
  <c r="CC276" i="2"/>
  <c r="BM277" i="2"/>
  <c r="BN277" i="2"/>
  <c r="BO277" i="2"/>
  <c r="BP277" i="2"/>
  <c r="BQ277" i="2"/>
  <c r="BR277" i="2"/>
  <c r="BS277" i="2"/>
  <c r="BT277" i="2"/>
  <c r="BU277" i="2"/>
  <c r="BV277" i="2"/>
  <c r="BW277" i="2"/>
  <c r="BX277" i="2"/>
  <c r="BY277" i="2"/>
  <c r="BZ277" i="2"/>
  <c r="CA277" i="2"/>
  <c r="CB277" i="2"/>
  <c r="CC277" i="2"/>
  <c r="BM278" i="2"/>
  <c r="BN278" i="2"/>
  <c r="BO278" i="2"/>
  <c r="BP278" i="2"/>
  <c r="BQ278" i="2"/>
  <c r="BR278" i="2"/>
  <c r="BS278" i="2"/>
  <c r="BT278" i="2"/>
  <c r="BU278" i="2"/>
  <c r="BV278" i="2"/>
  <c r="BW278" i="2"/>
  <c r="BX278" i="2"/>
  <c r="BY278" i="2"/>
  <c r="BZ278" i="2"/>
  <c r="CA278" i="2"/>
  <c r="CB278" i="2"/>
  <c r="CC278" i="2"/>
  <c r="BM279" i="2"/>
  <c r="BN279" i="2"/>
  <c r="BO279" i="2"/>
  <c r="BP279" i="2"/>
  <c r="BQ279" i="2"/>
  <c r="BQ656" i="2" s="1"/>
  <c r="BR279" i="2"/>
  <c r="BR656" i="2" s="1"/>
  <c r="BS279" i="2"/>
  <c r="BT279" i="2"/>
  <c r="BU279" i="2"/>
  <c r="BU656" i="2" s="1"/>
  <c r="BV279" i="2"/>
  <c r="BW279" i="2"/>
  <c r="BW656" i="2" s="1"/>
  <c r="BX279" i="2"/>
  <c r="BY279" i="2"/>
  <c r="BY656" i="2" s="1"/>
  <c r="BZ279" i="2"/>
  <c r="BZ656" i="2" s="1"/>
  <c r="CA279" i="2"/>
  <c r="CA656" i="2" s="1"/>
  <c r="CB279" i="2"/>
  <c r="CC279" i="2"/>
  <c r="CC656" i="2" s="1"/>
  <c r="BM280" i="2"/>
  <c r="BN280" i="2"/>
  <c r="BO280" i="2"/>
  <c r="BP280" i="2"/>
  <c r="BQ280" i="2"/>
  <c r="BQ654" i="2" s="1"/>
  <c r="BR280" i="2"/>
  <c r="BR654" i="2" s="1"/>
  <c r="BS280" i="2"/>
  <c r="BT280" i="2"/>
  <c r="BU280" i="2"/>
  <c r="BV280" i="2"/>
  <c r="BW280" i="2"/>
  <c r="BX280" i="2"/>
  <c r="BY280" i="2"/>
  <c r="BZ280" i="2"/>
  <c r="CA280" i="2"/>
  <c r="CB280" i="2"/>
  <c r="CC280" i="2"/>
  <c r="CC654" i="2" s="1"/>
  <c r="BM281" i="2"/>
  <c r="BN281" i="2"/>
  <c r="BO281" i="2"/>
  <c r="BP281" i="2"/>
  <c r="BQ281" i="2"/>
  <c r="BR281" i="2"/>
  <c r="BS281" i="2"/>
  <c r="BT281" i="2"/>
  <c r="BU281" i="2"/>
  <c r="BV281" i="2"/>
  <c r="BW281" i="2"/>
  <c r="BX281" i="2"/>
  <c r="BX638" i="2" s="1"/>
  <c r="BY281" i="2"/>
  <c r="BY638" i="2" s="1"/>
  <c r="BZ281" i="2"/>
  <c r="CA281" i="2"/>
  <c r="CB281" i="2"/>
  <c r="CC281" i="2"/>
  <c r="BM282" i="2"/>
  <c r="BN282" i="2"/>
  <c r="BO282" i="2"/>
  <c r="BP282" i="2"/>
  <c r="BQ282" i="2"/>
  <c r="BR282" i="2"/>
  <c r="BS282" i="2"/>
  <c r="BT282" i="2"/>
  <c r="BU282" i="2"/>
  <c r="BV282" i="2"/>
  <c r="BW282" i="2"/>
  <c r="BX282" i="2"/>
  <c r="BY282" i="2"/>
  <c r="BZ282" i="2"/>
  <c r="CA282" i="2"/>
  <c r="CB282" i="2"/>
  <c r="CC282" i="2"/>
  <c r="BM283" i="2"/>
  <c r="BN283" i="2"/>
  <c r="BO283" i="2"/>
  <c r="BP283" i="2"/>
  <c r="BQ283" i="2"/>
  <c r="BR283" i="2"/>
  <c r="BS283" i="2"/>
  <c r="BT283" i="2"/>
  <c r="BU283" i="2"/>
  <c r="BV283" i="2"/>
  <c r="BW283" i="2"/>
  <c r="BX283" i="2"/>
  <c r="BY283" i="2"/>
  <c r="BZ283" i="2"/>
  <c r="CA283" i="2"/>
  <c r="CA638" i="2" s="1"/>
  <c r="CB283" i="2"/>
  <c r="CC283" i="2"/>
  <c r="BM284" i="2"/>
  <c r="BN284" i="2"/>
  <c r="BO284" i="2"/>
  <c r="BP284" i="2"/>
  <c r="BQ284" i="2"/>
  <c r="BR284" i="2"/>
  <c r="BS284" i="2"/>
  <c r="BT284" i="2"/>
  <c r="BU284" i="2"/>
  <c r="BV284" i="2"/>
  <c r="BW284" i="2"/>
  <c r="BX284" i="2"/>
  <c r="BY284" i="2"/>
  <c r="BZ284" i="2"/>
  <c r="CA284" i="2"/>
  <c r="CB284" i="2"/>
  <c r="CC284" i="2"/>
  <c r="BM285" i="2"/>
  <c r="BN285" i="2"/>
  <c r="BO285" i="2"/>
  <c r="BP285" i="2"/>
  <c r="BQ285" i="2"/>
  <c r="BR285" i="2"/>
  <c r="BS285" i="2"/>
  <c r="BT285" i="2"/>
  <c r="BU285" i="2"/>
  <c r="BV285" i="2"/>
  <c r="BW285" i="2"/>
  <c r="BX285" i="2"/>
  <c r="BY285" i="2"/>
  <c r="BZ285" i="2"/>
  <c r="CA285" i="2"/>
  <c r="CB285" i="2"/>
  <c r="CC285" i="2"/>
  <c r="BM286" i="2"/>
  <c r="BN286" i="2"/>
  <c r="BO286" i="2"/>
  <c r="BP286" i="2"/>
  <c r="BQ286" i="2"/>
  <c r="BR286" i="2"/>
  <c r="BS286" i="2"/>
  <c r="BT286" i="2"/>
  <c r="BU286" i="2"/>
  <c r="BV286" i="2"/>
  <c r="BV656" i="2" s="1"/>
  <c r="BW286" i="2"/>
  <c r="BX286" i="2"/>
  <c r="BX642" i="2" s="1"/>
  <c r="BY286" i="2"/>
  <c r="BZ286" i="2"/>
  <c r="CA286" i="2"/>
  <c r="CB286" i="2"/>
  <c r="CB656" i="2" s="1"/>
  <c r="CC286" i="2"/>
  <c r="BM287" i="2"/>
  <c r="BN287" i="2"/>
  <c r="BO287" i="2"/>
  <c r="BP287" i="2"/>
  <c r="BQ287" i="2"/>
  <c r="BR287" i="2"/>
  <c r="BS287" i="2"/>
  <c r="BT287" i="2"/>
  <c r="BU287" i="2"/>
  <c r="BV287" i="2"/>
  <c r="BW287" i="2"/>
  <c r="BX287" i="2"/>
  <c r="BY287" i="2"/>
  <c r="BZ287" i="2"/>
  <c r="CA287" i="2"/>
  <c r="CB287" i="2"/>
  <c r="CC287" i="2"/>
  <c r="BM288" i="2"/>
  <c r="BN288" i="2"/>
  <c r="BO288" i="2"/>
  <c r="BP288" i="2"/>
  <c r="BQ288" i="2"/>
  <c r="BR288" i="2"/>
  <c r="BS288" i="2"/>
  <c r="BT288" i="2"/>
  <c r="BU288" i="2"/>
  <c r="BV288" i="2"/>
  <c r="BW288" i="2"/>
  <c r="BX288" i="2"/>
  <c r="BY288" i="2"/>
  <c r="BZ288" i="2"/>
  <c r="CA288" i="2"/>
  <c r="CB288" i="2"/>
  <c r="CC288" i="2"/>
  <c r="BM289" i="2"/>
  <c r="BN289" i="2"/>
  <c r="BO289" i="2"/>
  <c r="BP289" i="2"/>
  <c r="BQ289" i="2"/>
  <c r="BR289" i="2"/>
  <c r="BS289" i="2"/>
  <c r="BT289" i="2"/>
  <c r="BU289" i="2"/>
  <c r="BV289" i="2"/>
  <c r="BW289" i="2"/>
  <c r="BX289" i="2"/>
  <c r="BY289" i="2"/>
  <c r="BZ289" i="2"/>
  <c r="CA289" i="2"/>
  <c r="CB289" i="2"/>
  <c r="CC289" i="2"/>
  <c r="BM290" i="2"/>
  <c r="BN290" i="2"/>
  <c r="BO290" i="2"/>
  <c r="BP290" i="2"/>
  <c r="BQ290" i="2"/>
  <c r="BQ646" i="2" s="1"/>
  <c r="BR290" i="2"/>
  <c r="BR646" i="2" s="1"/>
  <c r="BS290" i="2"/>
  <c r="BT290" i="2"/>
  <c r="BU290" i="2"/>
  <c r="BV290" i="2"/>
  <c r="BV646" i="2" s="1"/>
  <c r="BW290" i="2"/>
  <c r="BW646" i="2" s="1"/>
  <c r="BX290" i="2"/>
  <c r="BX646" i="2" s="1"/>
  <c r="BY290" i="2"/>
  <c r="BY646" i="2" s="1"/>
  <c r="BZ290" i="2"/>
  <c r="BZ646" i="2" s="1"/>
  <c r="CA290" i="2"/>
  <c r="CA646" i="2" s="1"/>
  <c r="CB290" i="2"/>
  <c r="CB646" i="2" s="1"/>
  <c r="CC290" i="2"/>
  <c r="CC646" i="2" s="1"/>
  <c r="BM291" i="2"/>
  <c r="BN291" i="2"/>
  <c r="BO291" i="2"/>
  <c r="BP291" i="2"/>
  <c r="BQ291" i="2"/>
  <c r="BR291" i="2"/>
  <c r="BS291" i="2"/>
  <c r="BT291" i="2"/>
  <c r="BU291" i="2"/>
  <c r="BV291" i="2"/>
  <c r="BW291" i="2"/>
  <c r="BX291" i="2"/>
  <c r="BY291" i="2"/>
  <c r="BZ291" i="2"/>
  <c r="CA291" i="2"/>
  <c r="CB291" i="2"/>
  <c r="CC291" i="2"/>
  <c r="BM292" i="2"/>
  <c r="BN292" i="2"/>
  <c r="BO292" i="2"/>
  <c r="BP292" i="2"/>
  <c r="BQ292" i="2"/>
  <c r="BR292" i="2"/>
  <c r="BS292" i="2"/>
  <c r="BT292" i="2"/>
  <c r="BU292" i="2"/>
  <c r="BU646" i="2" s="1"/>
  <c r="BV292" i="2"/>
  <c r="BW292" i="2"/>
  <c r="BX292" i="2"/>
  <c r="BY292" i="2"/>
  <c r="BZ292" i="2"/>
  <c r="CA292" i="2"/>
  <c r="CB292" i="2"/>
  <c r="CC292" i="2"/>
  <c r="BM293" i="2"/>
  <c r="BN293" i="2"/>
  <c r="BO293" i="2"/>
  <c r="BP293" i="2"/>
  <c r="BQ293" i="2"/>
  <c r="BR293" i="2"/>
  <c r="BS293" i="2"/>
  <c r="BT293" i="2"/>
  <c r="BU293" i="2"/>
  <c r="BV293" i="2"/>
  <c r="BW293" i="2"/>
  <c r="BX293" i="2"/>
  <c r="BY293" i="2"/>
  <c r="BZ293" i="2"/>
  <c r="CA293" i="2"/>
  <c r="CB293" i="2"/>
  <c r="CC293" i="2"/>
  <c r="BM294" i="2"/>
  <c r="BN294" i="2"/>
  <c r="BO294" i="2"/>
  <c r="BP294" i="2"/>
  <c r="BQ294" i="2"/>
  <c r="BR294" i="2"/>
  <c r="BS294" i="2"/>
  <c r="BT294" i="2"/>
  <c r="BU294" i="2"/>
  <c r="BV294" i="2"/>
  <c r="BW294" i="2"/>
  <c r="BX294" i="2"/>
  <c r="BY294" i="2"/>
  <c r="BZ294" i="2"/>
  <c r="CA294" i="2"/>
  <c r="CB294" i="2"/>
  <c r="CC294" i="2"/>
  <c r="BM295" i="2"/>
  <c r="BN295" i="2"/>
  <c r="BO295" i="2"/>
  <c r="BP295" i="2"/>
  <c r="BQ295" i="2"/>
  <c r="BR295" i="2"/>
  <c r="BS295" i="2"/>
  <c r="BT295" i="2"/>
  <c r="BU295" i="2"/>
  <c r="BV295" i="2"/>
  <c r="BW295" i="2"/>
  <c r="BX295" i="2"/>
  <c r="BY295" i="2"/>
  <c r="BZ295" i="2"/>
  <c r="CA295" i="2"/>
  <c r="CB295" i="2"/>
  <c r="CC295" i="2"/>
  <c r="BM296" i="2"/>
  <c r="BN296" i="2"/>
  <c r="BO296" i="2"/>
  <c r="BP296" i="2"/>
  <c r="BQ296" i="2"/>
  <c r="BR296" i="2"/>
  <c r="BS296" i="2"/>
  <c r="BT296" i="2"/>
  <c r="BU296" i="2"/>
  <c r="BV296" i="2"/>
  <c r="BW296" i="2"/>
  <c r="BX296" i="2"/>
  <c r="BY296" i="2"/>
  <c r="BZ296" i="2"/>
  <c r="CA296" i="2"/>
  <c r="CB296" i="2"/>
  <c r="CC296" i="2"/>
  <c r="BM297" i="2"/>
  <c r="BN297" i="2"/>
  <c r="BO297" i="2"/>
  <c r="BP297" i="2"/>
  <c r="BQ297" i="2"/>
  <c r="BR297" i="2"/>
  <c r="BS297" i="2"/>
  <c r="BT297" i="2"/>
  <c r="BU297" i="2"/>
  <c r="BV297" i="2"/>
  <c r="BW297" i="2"/>
  <c r="BX297" i="2"/>
  <c r="BY297" i="2"/>
  <c r="BZ297" i="2"/>
  <c r="CA297" i="2"/>
  <c r="CB297" i="2"/>
  <c r="CC297" i="2"/>
  <c r="BM298" i="2"/>
  <c r="BN298" i="2"/>
  <c r="BO298" i="2"/>
  <c r="BP298" i="2"/>
  <c r="BQ298" i="2"/>
  <c r="BR298" i="2"/>
  <c r="BS298" i="2"/>
  <c r="BT298" i="2"/>
  <c r="BU298" i="2"/>
  <c r="BV298" i="2"/>
  <c r="BW298" i="2"/>
  <c r="BX298" i="2"/>
  <c r="BY298" i="2"/>
  <c r="BZ298" i="2"/>
  <c r="CA298" i="2"/>
  <c r="CB298" i="2"/>
  <c r="CC298" i="2"/>
  <c r="BM299" i="2"/>
  <c r="BN299" i="2"/>
  <c r="BO299" i="2"/>
  <c r="BP299" i="2"/>
  <c r="BQ299" i="2"/>
  <c r="BR299" i="2"/>
  <c r="BS299" i="2"/>
  <c r="BT299" i="2"/>
  <c r="BU299" i="2"/>
  <c r="BV299" i="2"/>
  <c r="BW299" i="2"/>
  <c r="BX299" i="2"/>
  <c r="BY299" i="2"/>
  <c r="BZ299" i="2"/>
  <c r="CA299" i="2"/>
  <c r="CB299" i="2"/>
  <c r="CC299" i="2"/>
  <c r="BM300" i="2"/>
  <c r="BN300" i="2"/>
  <c r="BO300" i="2"/>
  <c r="BP300" i="2"/>
  <c r="BQ300" i="2"/>
  <c r="BR300" i="2"/>
  <c r="BS300" i="2"/>
  <c r="BT300" i="2"/>
  <c r="BU300" i="2"/>
  <c r="BV300" i="2"/>
  <c r="BW300" i="2"/>
  <c r="BX300" i="2"/>
  <c r="BX654" i="2" s="1"/>
  <c r="BY300" i="2"/>
  <c r="BY654" i="2" s="1"/>
  <c r="BZ300" i="2"/>
  <c r="CA300" i="2"/>
  <c r="CB300" i="2"/>
  <c r="CC300" i="2"/>
  <c r="BM301" i="2"/>
  <c r="BN301" i="2"/>
  <c r="BO301" i="2"/>
  <c r="BP301" i="2"/>
  <c r="BQ301" i="2"/>
  <c r="BR301" i="2"/>
  <c r="BS301" i="2"/>
  <c r="BT301" i="2"/>
  <c r="BU301" i="2"/>
  <c r="BV301" i="2"/>
  <c r="BW301" i="2"/>
  <c r="BX301" i="2"/>
  <c r="BY301" i="2"/>
  <c r="BZ301" i="2"/>
  <c r="CA301" i="2"/>
  <c r="CB301" i="2"/>
  <c r="CC301" i="2"/>
  <c r="BM302" i="2"/>
  <c r="BN302" i="2"/>
  <c r="BO302" i="2"/>
  <c r="BP302" i="2"/>
  <c r="BQ302" i="2"/>
  <c r="BR302" i="2"/>
  <c r="BS302" i="2"/>
  <c r="BT302" i="2"/>
  <c r="BU302" i="2"/>
  <c r="BV302" i="2"/>
  <c r="BW302" i="2"/>
  <c r="BX302" i="2"/>
  <c r="BY302" i="2"/>
  <c r="BZ302" i="2"/>
  <c r="CA302" i="2"/>
  <c r="CB302" i="2"/>
  <c r="CC302" i="2"/>
  <c r="BM303" i="2"/>
  <c r="BN303" i="2"/>
  <c r="BO303" i="2"/>
  <c r="BP303" i="2"/>
  <c r="BQ303" i="2"/>
  <c r="BR303" i="2"/>
  <c r="BS303" i="2"/>
  <c r="BT303" i="2"/>
  <c r="BU303" i="2"/>
  <c r="BV303" i="2"/>
  <c r="BW303" i="2"/>
  <c r="BX303" i="2"/>
  <c r="BY303" i="2"/>
  <c r="BZ303" i="2"/>
  <c r="CA303" i="2"/>
  <c r="CB303" i="2"/>
  <c r="CC303" i="2"/>
  <c r="BM304" i="2"/>
  <c r="BN304" i="2"/>
  <c r="BO304" i="2"/>
  <c r="BP304" i="2"/>
  <c r="BQ304" i="2"/>
  <c r="BR304" i="2"/>
  <c r="BS304" i="2"/>
  <c r="BT304" i="2"/>
  <c r="BU304" i="2"/>
  <c r="BV304" i="2"/>
  <c r="BW304" i="2"/>
  <c r="BX304" i="2"/>
  <c r="BY304" i="2"/>
  <c r="BZ304" i="2"/>
  <c r="CA304" i="2"/>
  <c r="CB304" i="2"/>
  <c r="CC304" i="2"/>
  <c r="BM305" i="2"/>
  <c r="BN305" i="2"/>
  <c r="BO305" i="2"/>
  <c r="BP305" i="2"/>
  <c r="BQ305" i="2"/>
  <c r="BR305" i="2"/>
  <c r="BS305" i="2"/>
  <c r="BT305" i="2"/>
  <c r="BU305" i="2"/>
  <c r="BV305" i="2"/>
  <c r="BW305" i="2"/>
  <c r="BX305" i="2"/>
  <c r="BY305" i="2"/>
  <c r="BZ305" i="2"/>
  <c r="CA305" i="2"/>
  <c r="CB305" i="2"/>
  <c r="CC305" i="2"/>
  <c r="BM306" i="2"/>
  <c r="BN306" i="2"/>
  <c r="BO306" i="2"/>
  <c r="BP306" i="2"/>
  <c r="BQ306" i="2"/>
  <c r="BR306" i="2"/>
  <c r="BS306" i="2"/>
  <c r="BT306" i="2"/>
  <c r="BU306" i="2"/>
  <c r="BV306" i="2"/>
  <c r="BW306" i="2"/>
  <c r="BX306" i="2"/>
  <c r="BY306" i="2"/>
  <c r="BZ306" i="2"/>
  <c r="CA306" i="2"/>
  <c r="CB306" i="2"/>
  <c r="CC306" i="2"/>
  <c r="BM307" i="2"/>
  <c r="BN307" i="2"/>
  <c r="BO307" i="2"/>
  <c r="BP307" i="2"/>
  <c r="BQ307" i="2"/>
  <c r="BR307" i="2"/>
  <c r="BS307" i="2"/>
  <c r="BT307" i="2"/>
  <c r="BU307" i="2"/>
  <c r="BV307" i="2"/>
  <c r="BW307" i="2"/>
  <c r="BX307" i="2"/>
  <c r="BY307" i="2"/>
  <c r="BZ307" i="2"/>
  <c r="CA307" i="2"/>
  <c r="CA644" i="2" s="1"/>
  <c r="CB307" i="2"/>
  <c r="CC307" i="2"/>
  <c r="BM309" i="2"/>
  <c r="BN309" i="2"/>
  <c r="BO309" i="2"/>
  <c r="BP309" i="2"/>
  <c r="BQ309" i="2"/>
  <c r="BR309" i="2"/>
  <c r="BS309" i="2"/>
  <c r="BT309" i="2"/>
  <c r="BU309" i="2"/>
  <c r="BV309" i="2"/>
  <c r="BW309" i="2"/>
  <c r="BX309" i="2"/>
  <c r="BY309" i="2"/>
  <c r="BZ309" i="2"/>
  <c r="CA309" i="2"/>
  <c r="CB309" i="2"/>
  <c r="CC309" i="2"/>
  <c r="BM310" i="2"/>
  <c r="BN310" i="2"/>
  <c r="BO310" i="2"/>
  <c r="BP310" i="2"/>
  <c r="BQ310" i="2"/>
  <c r="BR310" i="2"/>
  <c r="BS310" i="2"/>
  <c r="BT310" i="2"/>
  <c r="BU310" i="2"/>
  <c r="BV310" i="2"/>
  <c r="BW310" i="2"/>
  <c r="BX310" i="2"/>
  <c r="BY310" i="2"/>
  <c r="BZ310" i="2"/>
  <c r="CA310" i="2"/>
  <c r="CB310" i="2"/>
  <c r="CC310" i="2"/>
  <c r="BM311" i="2"/>
  <c r="BN311" i="2"/>
  <c r="BO311" i="2"/>
  <c r="BP311" i="2"/>
  <c r="BQ311" i="2"/>
  <c r="BR311" i="2"/>
  <c r="BS311" i="2"/>
  <c r="BT311" i="2"/>
  <c r="BU311" i="2"/>
  <c r="BV311" i="2"/>
  <c r="BW311" i="2"/>
  <c r="BX311" i="2"/>
  <c r="BY311" i="2"/>
  <c r="BZ311" i="2"/>
  <c r="CA311" i="2"/>
  <c r="CB311" i="2"/>
  <c r="CC311" i="2"/>
  <c r="BM312" i="2"/>
  <c r="BN312" i="2"/>
  <c r="BO312" i="2"/>
  <c r="BP312" i="2"/>
  <c r="BQ312" i="2"/>
  <c r="BR312" i="2"/>
  <c r="BS312" i="2"/>
  <c r="BT312" i="2"/>
  <c r="BU312" i="2"/>
  <c r="BV312" i="2"/>
  <c r="BW312" i="2"/>
  <c r="BX312" i="2"/>
  <c r="BY312" i="2"/>
  <c r="BZ312" i="2"/>
  <c r="CA312" i="2"/>
  <c r="CB312" i="2"/>
  <c r="CC312" i="2"/>
  <c r="BM313" i="2"/>
  <c r="BN313" i="2"/>
  <c r="BO313" i="2"/>
  <c r="BP313" i="2"/>
  <c r="BQ313" i="2"/>
  <c r="BR313" i="2"/>
  <c r="BS313" i="2"/>
  <c r="BT313" i="2"/>
  <c r="BU313" i="2"/>
  <c r="BV313" i="2"/>
  <c r="BW313" i="2"/>
  <c r="BX313" i="2"/>
  <c r="BY313" i="2"/>
  <c r="BZ313" i="2"/>
  <c r="CA313" i="2"/>
  <c r="CB313" i="2"/>
  <c r="CC313" i="2"/>
  <c r="BM314" i="2"/>
  <c r="BN314" i="2"/>
  <c r="BO314" i="2"/>
  <c r="BP314" i="2"/>
  <c r="BQ314" i="2"/>
  <c r="BR314" i="2"/>
  <c r="BS314" i="2"/>
  <c r="BT314" i="2"/>
  <c r="BU314" i="2"/>
  <c r="BV314" i="2"/>
  <c r="BW314" i="2"/>
  <c r="BX314" i="2"/>
  <c r="BY314" i="2"/>
  <c r="BZ314" i="2"/>
  <c r="CA314" i="2"/>
  <c r="CB314" i="2"/>
  <c r="CC314" i="2"/>
  <c r="BM315" i="2"/>
  <c r="BN315" i="2"/>
  <c r="BO315" i="2"/>
  <c r="BP315" i="2"/>
  <c r="BQ315" i="2"/>
  <c r="BR315" i="2"/>
  <c r="BS315" i="2"/>
  <c r="BT315" i="2"/>
  <c r="BU315" i="2"/>
  <c r="BV315" i="2"/>
  <c r="BW315" i="2"/>
  <c r="BX315" i="2"/>
  <c r="BY315" i="2"/>
  <c r="BZ315" i="2"/>
  <c r="CA315" i="2"/>
  <c r="CB315" i="2"/>
  <c r="CC315" i="2"/>
  <c r="BM316" i="2"/>
  <c r="BN316" i="2"/>
  <c r="BO316" i="2"/>
  <c r="BP316" i="2"/>
  <c r="BQ316" i="2"/>
  <c r="BR316" i="2"/>
  <c r="BS316" i="2"/>
  <c r="BT316" i="2"/>
  <c r="BU316" i="2"/>
  <c r="BV316" i="2"/>
  <c r="BW316" i="2"/>
  <c r="BX316" i="2"/>
  <c r="BY316" i="2"/>
  <c r="BZ316" i="2"/>
  <c r="CA316" i="2"/>
  <c r="CB316" i="2"/>
  <c r="CC316" i="2"/>
  <c r="BM317" i="2"/>
  <c r="BN317" i="2"/>
  <c r="BO317" i="2"/>
  <c r="BP317" i="2"/>
  <c r="BQ317" i="2"/>
  <c r="BR317" i="2"/>
  <c r="BS317" i="2"/>
  <c r="BT317" i="2"/>
  <c r="BU317" i="2"/>
  <c r="BV317" i="2"/>
  <c r="BW317" i="2"/>
  <c r="BX317" i="2"/>
  <c r="BY317" i="2"/>
  <c r="BZ317" i="2"/>
  <c r="CA317" i="2"/>
  <c r="CB317" i="2"/>
  <c r="CC317" i="2"/>
  <c r="BM318" i="2"/>
  <c r="BN318" i="2"/>
  <c r="BO318" i="2"/>
  <c r="BP318" i="2"/>
  <c r="BQ318" i="2"/>
  <c r="BR318" i="2"/>
  <c r="BS318" i="2"/>
  <c r="BT318" i="2"/>
  <c r="BU318" i="2"/>
  <c r="BV318" i="2"/>
  <c r="BW318" i="2"/>
  <c r="BX318" i="2"/>
  <c r="BY318" i="2"/>
  <c r="BZ318" i="2"/>
  <c r="CA318" i="2"/>
  <c r="CB318" i="2"/>
  <c r="CC318" i="2"/>
  <c r="BM319" i="2"/>
  <c r="BN319" i="2"/>
  <c r="BO319" i="2"/>
  <c r="BP319" i="2"/>
  <c r="BQ319" i="2"/>
  <c r="BR319" i="2"/>
  <c r="BS319" i="2"/>
  <c r="BT319" i="2"/>
  <c r="BU319" i="2"/>
  <c r="BV319" i="2"/>
  <c r="BW319" i="2"/>
  <c r="BX319" i="2"/>
  <c r="BY319" i="2"/>
  <c r="BZ319" i="2"/>
  <c r="CA319" i="2"/>
  <c r="CB319" i="2"/>
  <c r="CC319" i="2"/>
  <c r="BM320" i="2"/>
  <c r="BN320" i="2"/>
  <c r="BO320" i="2"/>
  <c r="BP320" i="2"/>
  <c r="BQ320" i="2"/>
  <c r="BR320" i="2"/>
  <c r="BS320" i="2"/>
  <c r="BT320" i="2"/>
  <c r="BU320" i="2"/>
  <c r="BV320" i="2"/>
  <c r="BW320" i="2"/>
  <c r="BX320" i="2"/>
  <c r="BY320" i="2"/>
  <c r="BZ320" i="2"/>
  <c r="CA320" i="2"/>
  <c r="CB320" i="2"/>
  <c r="CC320" i="2"/>
  <c r="BM321" i="2"/>
  <c r="BN321" i="2"/>
  <c r="BO321" i="2"/>
  <c r="BP321" i="2"/>
  <c r="BQ321" i="2"/>
  <c r="BR321" i="2"/>
  <c r="BS321" i="2"/>
  <c r="BT321" i="2"/>
  <c r="BU321" i="2"/>
  <c r="BV321" i="2"/>
  <c r="BW321" i="2"/>
  <c r="BX321" i="2"/>
  <c r="BY321" i="2"/>
  <c r="BZ321" i="2"/>
  <c r="CA321" i="2"/>
  <c r="CB321" i="2"/>
  <c r="CC321" i="2"/>
  <c r="BM322" i="2"/>
  <c r="BN322" i="2"/>
  <c r="BO322" i="2"/>
  <c r="BP322" i="2"/>
  <c r="BQ322" i="2"/>
  <c r="BR322" i="2"/>
  <c r="BS322" i="2"/>
  <c r="BT322" i="2"/>
  <c r="BU322" i="2"/>
  <c r="BV322" i="2"/>
  <c r="BW322" i="2"/>
  <c r="BX322" i="2"/>
  <c r="BY322" i="2"/>
  <c r="BZ322" i="2"/>
  <c r="CA322" i="2"/>
  <c r="CB322" i="2"/>
  <c r="CC322" i="2"/>
  <c r="BM323" i="2"/>
  <c r="BN323" i="2"/>
  <c r="BO323" i="2"/>
  <c r="BP323" i="2"/>
  <c r="BQ323" i="2"/>
  <c r="BR323" i="2"/>
  <c r="BS323" i="2"/>
  <c r="BT323" i="2"/>
  <c r="BU323" i="2"/>
  <c r="BV323" i="2"/>
  <c r="BW323" i="2"/>
  <c r="BX323" i="2"/>
  <c r="BY323" i="2"/>
  <c r="BZ323" i="2"/>
  <c r="CA323" i="2"/>
  <c r="CB323" i="2"/>
  <c r="CC323" i="2"/>
  <c r="BM324" i="2"/>
  <c r="BN324" i="2"/>
  <c r="BO324" i="2"/>
  <c r="BP324" i="2"/>
  <c r="BQ324" i="2"/>
  <c r="BR324" i="2"/>
  <c r="BS324" i="2"/>
  <c r="BT324" i="2"/>
  <c r="BU324" i="2"/>
  <c r="BV324" i="2"/>
  <c r="BW324" i="2"/>
  <c r="BX324" i="2"/>
  <c r="BY324" i="2"/>
  <c r="BZ324" i="2"/>
  <c r="CA324" i="2"/>
  <c r="CB324" i="2"/>
  <c r="CC324" i="2"/>
  <c r="BM325" i="2"/>
  <c r="BN325" i="2"/>
  <c r="BO325" i="2"/>
  <c r="BP325" i="2"/>
  <c r="BQ325" i="2"/>
  <c r="BR325" i="2"/>
  <c r="BS325" i="2"/>
  <c r="BT325" i="2"/>
  <c r="BU325" i="2"/>
  <c r="BV325" i="2"/>
  <c r="BW325" i="2"/>
  <c r="BX325" i="2"/>
  <c r="BY325" i="2"/>
  <c r="BZ325" i="2"/>
  <c r="CA325" i="2"/>
  <c r="CB325" i="2"/>
  <c r="CC325" i="2"/>
  <c r="BM326" i="2"/>
  <c r="BN326" i="2"/>
  <c r="BO326" i="2"/>
  <c r="BP326" i="2"/>
  <c r="BQ326" i="2"/>
  <c r="BR326" i="2"/>
  <c r="BS326" i="2"/>
  <c r="BT326" i="2"/>
  <c r="BU326" i="2"/>
  <c r="BV326" i="2"/>
  <c r="BW326" i="2"/>
  <c r="BX326" i="2"/>
  <c r="BY326" i="2"/>
  <c r="BZ326" i="2"/>
  <c r="CA326" i="2"/>
  <c r="CB326" i="2"/>
  <c r="CC326" i="2"/>
  <c r="BM327" i="2"/>
  <c r="BN327" i="2"/>
  <c r="BO327" i="2"/>
  <c r="BP327" i="2"/>
  <c r="BQ327" i="2"/>
  <c r="BR327" i="2"/>
  <c r="BS327" i="2"/>
  <c r="BT327" i="2"/>
  <c r="BU327" i="2"/>
  <c r="BV327" i="2"/>
  <c r="BW327" i="2"/>
  <c r="BX327" i="2"/>
  <c r="BY327" i="2"/>
  <c r="BZ327" i="2"/>
  <c r="CA327" i="2"/>
  <c r="CB327" i="2"/>
  <c r="CC327" i="2"/>
  <c r="BM328" i="2"/>
  <c r="BN328" i="2"/>
  <c r="BO328" i="2"/>
  <c r="BP328" i="2"/>
  <c r="BQ328" i="2"/>
  <c r="BR328" i="2"/>
  <c r="BS328" i="2"/>
  <c r="BT328" i="2"/>
  <c r="BU328" i="2"/>
  <c r="BV328" i="2"/>
  <c r="BW328" i="2"/>
  <c r="BX328" i="2"/>
  <c r="BY328" i="2"/>
  <c r="BZ328" i="2"/>
  <c r="CA328" i="2"/>
  <c r="CB328" i="2"/>
  <c r="CC328" i="2"/>
  <c r="BM329" i="2"/>
  <c r="BN329" i="2"/>
  <c r="BO329" i="2"/>
  <c r="BP329" i="2"/>
  <c r="BQ329" i="2"/>
  <c r="BR329" i="2"/>
  <c r="BS329" i="2"/>
  <c r="BT329" i="2"/>
  <c r="BU329" i="2"/>
  <c r="BV329" i="2"/>
  <c r="BW329" i="2"/>
  <c r="BX329" i="2"/>
  <c r="BY329" i="2"/>
  <c r="BZ329" i="2"/>
  <c r="CA329" i="2"/>
  <c r="CB329" i="2"/>
  <c r="CC329" i="2"/>
  <c r="BM330" i="2"/>
  <c r="BN330" i="2"/>
  <c r="BO330" i="2"/>
  <c r="BP330" i="2"/>
  <c r="BQ330" i="2"/>
  <c r="BR330" i="2"/>
  <c r="BS330" i="2"/>
  <c r="BT330" i="2"/>
  <c r="BU330" i="2"/>
  <c r="BV330" i="2"/>
  <c r="BW330" i="2"/>
  <c r="BX330" i="2"/>
  <c r="BY330" i="2"/>
  <c r="BZ330" i="2"/>
  <c r="CA330" i="2"/>
  <c r="CB330" i="2"/>
  <c r="CC330" i="2"/>
  <c r="BM331" i="2"/>
  <c r="BN331" i="2"/>
  <c r="BO331" i="2"/>
  <c r="BP331" i="2"/>
  <c r="BQ331" i="2"/>
  <c r="BR331" i="2"/>
  <c r="BS331" i="2"/>
  <c r="BT331" i="2"/>
  <c r="BU331" i="2"/>
  <c r="BV331" i="2"/>
  <c r="BW331" i="2"/>
  <c r="BX331" i="2"/>
  <c r="BY331" i="2"/>
  <c r="BZ331" i="2"/>
  <c r="CA331" i="2"/>
  <c r="CB331" i="2"/>
  <c r="CC331" i="2"/>
  <c r="BM332" i="2"/>
  <c r="BN332" i="2"/>
  <c r="BO332" i="2"/>
  <c r="BP332" i="2"/>
  <c r="BQ332" i="2"/>
  <c r="BR332" i="2"/>
  <c r="BS332" i="2"/>
  <c r="BT332" i="2"/>
  <c r="BU332" i="2"/>
  <c r="BV332" i="2"/>
  <c r="BW332" i="2"/>
  <c r="BX332" i="2"/>
  <c r="BY332" i="2"/>
  <c r="BY658" i="2" s="1"/>
  <c r="BZ332" i="2"/>
  <c r="CA332" i="2"/>
  <c r="CA658" i="2" s="1"/>
  <c r="CB332" i="2"/>
  <c r="CC332" i="2"/>
  <c r="BM333" i="2"/>
  <c r="BN333" i="2"/>
  <c r="BO333" i="2"/>
  <c r="BP333" i="2"/>
  <c r="BQ333" i="2"/>
  <c r="BR333" i="2"/>
  <c r="BS333" i="2"/>
  <c r="BT333" i="2"/>
  <c r="BU333" i="2"/>
  <c r="BV333" i="2"/>
  <c r="BW333" i="2"/>
  <c r="BX333" i="2"/>
  <c r="BY333" i="2"/>
  <c r="BZ333" i="2"/>
  <c r="CA333" i="2"/>
  <c r="CB333" i="2"/>
  <c r="CC333" i="2"/>
  <c r="BM334" i="2"/>
  <c r="BN334" i="2"/>
  <c r="BO334" i="2"/>
  <c r="BP334" i="2"/>
  <c r="BQ334" i="2"/>
  <c r="BR334" i="2"/>
  <c r="BS334" i="2"/>
  <c r="BT334" i="2"/>
  <c r="BU334" i="2"/>
  <c r="BV334" i="2"/>
  <c r="BW334" i="2"/>
  <c r="BX334" i="2"/>
  <c r="BY334" i="2"/>
  <c r="BZ334" i="2"/>
  <c r="CA334" i="2"/>
  <c r="CB334" i="2"/>
  <c r="CC334" i="2"/>
  <c r="BM335" i="2"/>
  <c r="BN335" i="2"/>
  <c r="BO335" i="2"/>
  <c r="BP335" i="2"/>
  <c r="BQ335" i="2"/>
  <c r="BR335" i="2"/>
  <c r="BS335" i="2"/>
  <c r="BT335" i="2"/>
  <c r="BU335" i="2"/>
  <c r="BV335" i="2"/>
  <c r="BW335" i="2"/>
  <c r="BX335" i="2"/>
  <c r="BY335" i="2"/>
  <c r="BZ335" i="2"/>
  <c r="CA335" i="2"/>
  <c r="CB335" i="2"/>
  <c r="CC335" i="2"/>
  <c r="BM336" i="2"/>
  <c r="BN336" i="2"/>
  <c r="BO336" i="2"/>
  <c r="BP336" i="2"/>
  <c r="BQ336" i="2"/>
  <c r="BR336" i="2"/>
  <c r="BS336" i="2"/>
  <c r="BT336" i="2"/>
  <c r="BU336" i="2"/>
  <c r="BV336" i="2"/>
  <c r="BW336" i="2"/>
  <c r="BX336" i="2"/>
  <c r="BY336" i="2"/>
  <c r="BZ336" i="2"/>
  <c r="CA336" i="2"/>
  <c r="CB336" i="2"/>
  <c r="CC336" i="2"/>
  <c r="BM337" i="2"/>
  <c r="BN337" i="2"/>
  <c r="BO337" i="2"/>
  <c r="BP337" i="2"/>
  <c r="BQ337" i="2"/>
  <c r="BR337" i="2"/>
  <c r="BS337" i="2"/>
  <c r="BT337" i="2"/>
  <c r="BU337" i="2"/>
  <c r="BV337" i="2"/>
  <c r="BW337" i="2"/>
  <c r="BX337" i="2"/>
  <c r="BY337" i="2"/>
  <c r="BZ337" i="2"/>
  <c r="CA337" i="2"/>
  <c r="CB337" i="2"/>
  <c r="CC337" i="2"/>
  <c r="BM338" i="2"/>
  <c r="BN338" i="2"/>
  <c r="BO338" i="2"/>
  <c r="BP338" i="2"/>
  <c r="BQ338" i="2"/>
  <c r="BR338" i="2"/>
  <c r="BS338" i="2"/>
  <c r="BT338" i="2"/>
  <c r="BU338" i="2"/>
  <c r="BV338" i="2"/>
  <c r="BW338" i="2"/>
  <c r="BX338" i="2"/>
  <c r="BY338" i="2"/>
  <c r="BZ338" i="2"/>
  <c r="CA338" i="2"/>
  <c r="CB338" i="2"/>
  <c r="CC338" i="2"/>
  <c r="BM339" i="2"/>
  <c r="BN339" i="2"/>
  <c r="BO339" i="2"/>
  <c r="BP339" i="2"/>
  <c r="BQ339" i="2"/>
  <c r="BR339" i="2"/>
  <c r="BS339" i="2"/>
  <c r="BT339" i="2"/>
  <c r="BU339" i="2"/>
  <c r="BV339" i="2"/>
  <c r="BW339" i="2"/>
  <c r="BX339" i="2"/>
  <c r="BY339" i="2"/>
  <c r="BZ339" i="2"/>
  <c r="CA339" i="2"/>
  <c r="CB339" i="2"/>
  <c r="CC339" i="2"/>
  <c r="BM340" i="2"/>
  <c r="BN340" i="2"/>
  <c r="BO340" i="2"/>
  <c r="BP340" i="2"/>
  <c r="BQ340" i="2"/>
  <c r="BR340" i="2"/>
  <c r="BS340" i="2"/>
  <c r="BT340" i="2"/>
  <c r="BU340" i="2"/>
  <c r="BV340" i="2"/>
  <c r="BW340" i="2"/>
  <c r="BX340" i="2"/>
  <c r="BY340" i="2"/>
  <c r="BZ340" i="2"/>
  <c r="CA340" i="2"/>
  <c r="CB340" i="2"/>
  <c r="CC340" i="2"/>
  <c r="BM341" i="2"/>
  <c r="BN341" i="2"/>
  <c r="BO341" i="2"/>
  <c r="BP341" i="2"/>
  <c r="BQ341" i="2"/>
  <c r="BR341" i="2"/>
  <c r="BS341" i="2"/>
  <c r="BT341" i="2"/>
  <c r="BU341" i="2"/>
  <c r="BV341" i="2"/>
  <c r="BW341" i="2"/>
  <c r="BX341" i="2"/>
  <c r="BY341" i="2"/>
  <c r="BZ341" i="2"/>
  <c r="CA341" i="2"/>
  <c r="CB341" i="2"/>
  <c r="CC341" i="2"/>
  <c r="BM342" i="2"/>
  <c r="BN342" i="2"/>
  <c r="BO342" i="2"/>
  <c r="BP342" i="2"/>
  <c r="BQ342" i="2"/>
  <c r="BR342" i="2"/>
  <c r="BS342" i="2"/>
  <c r="BT342" i="2"/>
  <c r="BU342" i="2"/>
  <c r="BV342" i="2"/>
  <c r="BW342" i="2"/>
  <c r="BX342" i="2"/>
  <c r="BY342" i="2"/>
  <c r="BZ342" i="2"/>
  <c r="CA342" i="2"/>
  <c r="CB342" i="2"/>
  <c r="CC342" i="2"/>
  <c r="BM343" i="2"/>
  <c r="BN343" i="2"/>
  <c r="BO343" i="2"/>
  <c r="BP343" i="2"/>
  <c r="BQ343" i="2"/>
  <c r="BR343" i="2"/>
  <c r="BS343" i="2"/>
  <c r="BT343" i="2"/>
  <c r="BU343" i="2"/>
  <c r="BV343" i="2"/>
  <c r="BW343" i="2"/>
  <c r="BX343" i="2"/>
  <c r="BY343" i="2"/>
  <c r="BZ343" i="2"/>
  <c r="CA343" i="2"/>
  <c r="CB343" i="2"/>
  <c r="CC343" i="2"/>
  <c r="BM344" i="2"/>
  <c r="BN344" i="2"/>
  <c r="BO344" i="2"/>
  <c r="BP344" i="2"/>
  <c r="BQ344" i="2"/>
  <c r="BR344" i="2"/>
  <c r="BS344" i="2"/>
  <c r="BT344" i="2"/>
  <c r="BU344" i="2"/>
  <c r="BV344" i="2"/>
  <c r="BW344" i="2"/>
  <c r="BX344" i="2"/>
  <c r="BY344" i="2"/>
  <c r="BZ344" i="2"/>
  <c r="CA344" i="2"/>
  <c r="CB344" i="2"/>
  <c r="CC344" i="2"/>
  <c r="BM345" i="2"/>
  <c r="BN345" i="2"/>
  <c r="BO345" i="2"/>
  <c r="BP345" i="2"/>
  <c r="BQ345" i="2"/>
  <c r="BR345" i="2"/>
  <c r="BS345" i="2"/>
  <c r="BT345" i="2"/>
  <c r="BU345" i="2"/>
  <c r="BV345" i="2"/>
  <c r="BW345" i="2"/>
  <c r="BX345" i="2"/>
  <c r="BY345" i="2"/>
  <c r="BZ345" i="2"/>
  <c r="CA345" i="2"/>
  <c r="CB345" i="2"/>
  <c r="CC345" i="2"/>
  <c r="BM346" i="2"/>
  <c r="BN346" i="2"/>
  <c r="BO346" i="2"/>
  <c r="BP346" i="2"/>
  <c r="BQ346" i="2"/>
  <c r="BR346" i="2"/>
  <c r="BS346" i="2"/>
  <c r="BT346" i="2"/>
  <c r="BU346" i="2"/>
  <c r="BV346" i="2"/>
  <c r="BW346" i="2"/>
  <c r="BX346" i="2"/>
  <c r="BY346" i="2"/>
  <c r="BZ346" i="2"/>
  <c r="CA346" i="2"/>
  <c r="CB346" i="2"/>
  <c r="CC346" i="2"/>
  <c r="BM347" i="2"/>
  <c r="BN347" i="2"/>
  <c r="BO347" i="2"/>
  <c r="BP347" i="2"/>
  <c r="BQ347" i="2"/>
  <c r="BR347" i="2"/>
  <c r="BS347" i="2"/>
  <c r="BT347" i="2"/>
  <c r="BU347" i="2"/>
  <c r="BV347" i="2"/>
  <c r="BW347" i="2"/>
  <c r="BX347" i="2"/>
  <c r="BY347" i="2"/>
  <c r="BZ347" i="2"/>
  <c r="CA347" i="2"/>
  <c r="CB347" i="2"/>
  <c r="CC347" i="2"/>
  <c r="BM348" i="2"/>
  <c r="BN348" i="2"/>
  <c r="BO348" i="2"/>
  <c r="BP348" i="2"/>
  <c r="BQ348" i="2"/>
  <c r="BR348" i="2"/>
  <c r="BS348" i="2"/>
  <c r="BT348" i="2"/>
  <c r="BU348" i="2"/>
  <c r="BV348" i="2"/>
  <c r="BW348" i="2"/>
  <c r="BX348" i="2"/>
  <c r="BY348" i="2"/>
  <c r="BZ348" i="2"/>
  <c r="CA348" i="2"/>
  <c r="CB348" i="2"/>
  <c r="CC348" i="2"/>
  <c r="BM349" i="2"/>
  <c r="BN349" i="2"/>
  <c r="BO349" i="2"/>
  <c r="BP349" i="2"/>
  <c r="BQ349" i="2"/>
  <c r="BR349" i="2"/>
  <c r="BS349" i="2"/>
  <c r="BT349" i="2"/>
  <c r="BU349" i="2"/>
  <c r="BV349" i="2"/>
  <c r="BW349" i="2"/>
  <c r="BX349" i="2"/>
  <c r="BY349" i="2"/>
  <c r="BZ349" i="2"/>
  <c r="CA349" i="2"/>
  <c r="CB349" i="2"/>
  <c r="CC349" i="2"/>
  <c r="BM350" i="2"/>
  <c r="BN350" i="2"/>
  <c r="BO350" i="2"/>
  <c r="BP350" i="2"/>
  <c r="BQ350" i="2"/>
  <c r="BR350" i="2"/>
  <c r="BS350" i="2"/>
  <c r="BT350" i="2"/>
  <c r="BU350" i="2"/>
  <c r="BV350" i="2"/>
  <c r="BW350" i="2"/>
  <c r="BX350" i="2"/>
  <c r="BY350" i="2"/>
  <c r="BZ350" i="2"/>
  <c r="CA350" i="2"/>
  <c r="CB350" i="2"/>
  <c r="CC350" i="2"/>
  <c r="BM351" i="2"/>
  <c r="BN351" i="2"/>
  <c r="BO351" i="2"/>
  <c r="BP351" i="2"/>
  <c r="BQ351" i="2"/>
  <c r="BR351" i="2"/>
  <c r="BS351" i="2"/>
  <c r="BT351" i="2"/>
  <c r="BU351" i="2"/>
  <c r="BV351" i="2"/>
  <c r="BW351" i="2"/>
  <c r="BX351" i="2"/>
  <c r="BY351" i="2"/>
  <c r="BZ351" i="2"/>
  <c r="CA351" i="2"/>
  <c r="CB351" i="2"/>
  <c r="CC351" i="2"/>
  <c r="BM352" i="2"/>
  <c r="BN352" i="2"/>
  <c r="BO352" i="2"/>
  <c r="BP352" i="2"/>
  <c r="BQ352" i="2"/>
  <c r="BR352" i="2"/>
  <c r="BS352" i="2"/>
  <c r="BT352" i="2"/>
  <c r="BU352" i="2"/>
  <c r="BV352" i="2"/>
  <c r="BW352" i="2"/>
  <c r="BX352" i="2"/>
  <c r="BY352" i="2"/>
  <c r="BZ352" i="2"/>
  <c r="CA352" i="2"/>
  <c r="CB352" i="2"/>
  <c r="CC352" i="2"/>
  <c r="BM353" i="2"/>
  <c r="BN353" i="2"/>
  <c r="BO353" i="2"/>
  <c r="BP353" i="2"/>
  <c r="BQ353" i="2"/>
  <c r="BR353" i="2"/>
  <c r="BS353" i="2"/>
  <c r="BT353" i="2"/>
  <c r="BU353" i="2"/>
  <c r="BV353" i="2"/>
  <c r="BW353" i="2"/>
  <c r="BX353" i="2"/>
  <c r="BY353" i="2"/>
  <c r="BZ353" i="2"/>
  <c r="CA353" i="2"/>
  <c r="CB353" i="2"/>
  <c r="CC353" i="2"/>
  <c r="BM354" i="2"/>
  <c r="BN354" i="2"/>
  <c r="BO354" i="2"/>
  <c r="BP354" i="2"/>
  <c r="BQ354" i="2"/>
  <c r="BR354" i="2"/>
  <c r="BS354" i="2"/>
  <c r="BT354" i="2"/>
  <c r="BU354" i="2"/>
  <c r="BV354" i="2"/>
  <c r="BW354" i="2"/>
  <c r="BX354" i="2"/>
  <c r="BY354" i="2"/>
  <c r="BZ354" i="2"/>
  <c r="CA354" i="2"/>
  <c r="CB354" i="2"/>
  <c r="CC354" i="2"/>
  <c r="BM355" i="2"/>
  <c r="BN355" i="2"/>
  <c r="BO355" i="2"/>
  <c r="BP355" i="2"/>
  <c r="BQ355" i="2"/>
  <c r="BR355" i="2"/>
  <c r="BS355" i="2"/>
  <c r="BT355" i="2"/>
  <c r="BU355" i="2"/>
  <c r="BV355" i="2"/>
  <c r="BW355" i="2"/>
  <c r="BX355" i="2"/>
  <c r="BY355" i="2"/>
  <c r="BZ355" i="2"/>
  <c r="CA355" i="2"/>
  <c r="CB355" i="2"/>
  <c r="CC355" i="2"/>
  <c r="BM356" i="2"/>
  <c r="BN356" i="2"/>
  <c r="BO356" i="2"/>
  <c r="BP356" i="2"/>
  <c r="BQ356" i="2"/>
  <c r="BR356" i="2"/>
  <c r="BS356" i="2"/>
  <c r="BT356" i="2"/>
  <c r="BU356" i="2"/>
  <c r="BV356" i="2"/>
  <c r="BW356" i="2"/>
  <c r="BX356" i="2"/>
  <c r="BY356" i="2"/>
  <c r="BZ356" i="2"/>
  <c r="CA356" i="2"/>
  <c r="CB356" i="2"/>
  <c r="CC356" i="2"/>
  <c r="BM357" i="2"/>
  <c r="BN357" i="2"/>
  <c r="BO357" i="2"/>
  <c r="BP357" i="2"/>
  <c r="BQ357" i="2"/>
  <c r="BR357" i="2"/>
  <c r="BS357" i="2"/>
  <c r="BT357" i="2"/>
  <c r="BU357" i="2"/>
  <c r="BV357" i="2"/>
  <c r="BW357" i="2"/>
  <c r="BX357" i="2"/>
  <c r="BY357" i="2"/>
  <c r="BZ357" i="2"/>
  <c r="CA357" i="2"/>
  <c r="CB357" i="2"/>
  <c r="CC357" i="2"/>
  <c r="BM358" i="2"/>
  <c r="BN358" i="2"/>
  <c r="BO358" i="2"/>
  <c r="BP358" i="2"/>
  <c r="BQ358" i="2"/>
  <c r="BR358" i="2"/>
  <c r="BS358" i="2"/>
  <c r="BT358" i="2"/>
  <c r="BU358" i="2"/>
  <c r="BV358" i="2"/>
  <c r="BW358" i="2"/>
  <c r="BX358" i="2"/>
  <c r="BY358" i="2"/>
  <c r="BZ358" i="2"/>
  <c r="CA358" i="2"/>
  <c r="CB358" i="2"/>
  <c r="CC358" i="2"/>
  <c r="BM359" i="2"/>
  <c r="BN359" i="2"/>
  <c r="BO359" i="2"/>
  <c r="BP359" i="2"/>
  <c r="BQ359" i="2"/>
  <c r="BR359" i="2"/>
  <c r="BS359" i="2"/>
  <c r="BT359" i="2"/>
  <c r="BU359" i="2"/>
  <c r="BV359" i="2"/>
  <c r="BW359" i="2"/>
  <c r="BX359" i="2"/>
  <c r="BY359" i="2"/>
  <c r="BZ359" i="2"/>
  <c r="CA359" i="2"/>
  <c r="CB359" i="2"/>
  <c r="CC359" i="2"/>
  <c r="BM360" i="2"/>
  <c r="BN360" i="2"/>
  <c r="BO360" i="2"/>
  <c r="BP360" i="2"/>
  <c r="BQ360" i="2"/>
  <c r="BR360" i="2"/>
  <c r="BS360" i="2"/>
  <c r="BT360" i="2"/>
  <c r="BU360" i="2"/>
  <c r="BV360" i="2"/>
  <c r="BW360" i="2"/>
  <c r="BX360" i="2"/>
  <c r="BY360" i="2"/>
  <c r="BZ360" i="2"/>
  <c r="CA360" i="2"/>
  <c r="CB360" i="2"/>
  <c r="CC360" i="2"/>
  <c r="BM361" i="2"/>
  <c r="BN361" i="2"/>
  <c r="BO361" i="2"/>
  <c r="BP361" i="2"/>
  <c r="BQ361" i="2"/>
  <c r="BR361" i="2"/>
  <c r="BS361" i="2"/>
  <c r="BT361" i="2"/>
  <c r="BU361" i="2"/>
  <c r="BV361" i="2"/>
  <c r="BW361" i="2"/>
  <c r="BX361" i="2"/>
  <c r="BY361" i="2"/>
  <c r="BZ361" i="2"/>
  <c r="CA361" i="2"/>
  <c r="CB361" i="2"/>
  <c r="CC361" i="2"/>
  <c r="BM362" i="2"/>
  <c r="BN362" i="2"/>
  <c r="BO362" i="2"/>
  <c r="BP362" i="2"/>
  <c r="BQ362" i="2"/>
  <c r="BR362" i="2"/>
  <c r="BS362" i="2"/>
  <c r="BT362" i="2"/>
  <c r="BU362" i="2"/>
  <c r="BV362" i="2"/>
  <c r="BW362" i="2"/>
  <c r="BX362" i="2"/>
  <c r="BY362" i="2"/>
  <c r="BZ362" i="2"/>
  <c r="CA362" i="2"/>
  <c r="CB362" i="2"/>
  <c r="CC362" i="2"/>
  <c r="BM363" i="2"/>
  <c r="BN363" i="2"/>
  <c r="BO363" i="2"/>
  <c r="BP363" i="2"/>
  <c r="BQ363" i="2"/>
  <c r="BR363" i="2"/>
  <c r="BS363" i="2"/>
  <c r="BT363" i="2"/>
  <c r="BU363" i="2"/>
  <c r="BV363" i="2"/>
  <c r="BW363" i="2"/>
  <c r="BX363" i="2"/>
  <c r="BY363" i="2"/>
  <c r="BZ363" i="2"/>
  <c r="CA363" i="2"/>
  <c r="CB363" i="2"/>
  <c r="CC363" i="2"/>
  <c r="BM364" i="2"/>
  <c r="BN364" i="2"/>
  <c r="BO364" i="2"/>
  <c r="BP364" i="2"/>
  <c r="BQ364" i="2"/>
  <c r="BR364" i="2"/>
  <c r="BS364" i="2"/>
  <c r="BT364" i="2"/>
  <c r="BU364" i="2"/>
  <c r="BV364" i="2"/>
  <c r="BW364" i="2"/>
  <c r="BX364" i="2"/>
  <c r="BY364" i="2"/>
  <c r="BZ364" i="2"/>
  <c r="CA364" i="2"/>
  <c r="CB364" i="2"/>
  <c r="CC364" i="2"/>
  <c r="BM365" i="2"/>
  <c r="BN365" i="2"/>
  <c r="BO365" i="2"/>
  <c r="BP365" i="2"/>
  <c r="BQ365" i="2"/>
  <c r="BR365" i="2"/>
  <c r="BS365" i="2"/>
  <c r="BT365" i="2"/>
  <c r="BU365" i="2"/>
  <c r="BV365" i="2"/>
  <c r="BW365" i="2"/>
  <c r="BX365" i="2"/>
  <c r="BY365" i="2"/>
  <c r="BZ365" i="2"/>
  <c r="CA365" i="2"/>
  <c r="CB365" i="2"/>
  <c r="CC365" i="2"/>
  <c r="BM366" i="2"/>
  <c r="BN366" i="2"/>
  <c r="BO366" i="2"/>
  <c r="BP366" i="2"/>
  <c r="BQ366" i="2"/>
  <c r="BR366" i="2"/>
  <c r="BS366" i="2"/>
  <c r="BT366" i="2"/>
  <c r="BU366" i="2"/>
  <c r="BV366" i="2"/>
  <c r="BW366" i="2"/>
  <c r="BX366" i="2"/>
  <c r="BY366" i="2"/>
  <c r="BZ366" i="2"/>
  <c r="CA366" i="2"/>
  <c r="CB366" i="2"/>
  <c r="CC366" i="2"/>
  <c r="BM367" i="2"/>
  <c r="BN367" i="2"/>
  <c r="BO367" i="2"/>
  <c r="BP367" i="2"/>
  <c r="BQ367" i="2"/>
  <c r="BR367" i="2"/>
  <c r="BS367" i="2"/>
  <c r="BT367" i="2"/>
  <c r="BU367" i="2"/>
  <c r="BV367" i="2"/>
  <c r="BW367" i="2"/>
  <c r="BX367" i="2"/>
  <c r="BY367" i="2"/>
  <c r="BZ367" i="2"/>
  <c r="CA367" i="2"/>
  <c r="CB367" i="2"/>
  <c r="CC367" i="2"/>
  <c r="BM368" i="2"/>
  <c r="BN368" i="2"/>
  <c r="BO368" i="2"/>
  <c r="BP368" i="2"/>
  <c r="BQ368" i="2"/>
  <c r="BR368" i="2"/>
  <c r="BS368" i="2"/>
  <c r="BT368" i="2"/>
  <c r="BU368" i="2"/>
  <c r="BV368" i="2"/>
  <c r="BW368" i="2"/>
  <c r="BX368" i="2"/>
  <c r="BY368" i="2"/>
  <c r="BZ368" i="2"/>
  <c r="CA368" i="2"/>
  <c r="CB368" i="2"/>
  <c r="CC368" i="2"/>
  <c r="BM369" i="2"/>
  <c r="BN369" i="2"/>
  <c r="BO369" i="2"/>
  <c r="BP369" i="2"/>
  <c r="BQ369" i="2"/>
  <c r="BR369" i="2"/>
  <c r="BS369" i="2"/>
  <c r="BT369" i="2"/>
  <c r="BU369" i="2"/>
  <c r="BV369" i="2"/>
  <c r="BW369" i="2"/>
  <c r="BX369" i="2"/>
  <c r="BY369" i="2"/>
  <c r="BZ369" i="2"/>
  <c r="CA369" i="2"/>
  <c r="CB369" i="2"/>
  <c r="CC369" i="2"/>
  <c r="BM370" i="2"/>
  <c r="BN370" i="2"/>
  <c r="BO370" i="2"/>
  <c r="BP370" i="2"/>
  <c r="BQ370" i="2"/>
  <c r="BR370" i="2"/>
  <c r="BS370" i="2"/>
  <c r="BT370" i="2"/>
  <c r="BU370" i="2"/>
  <c r="BV370" i="2"/>
  <c r="BW370" i="2"/>
  <c r="BX370" i="2"/>
  <c r="BY370" i="2"/>
  <c r="BZ370" i="2"/>
  <c r="CA370" i="2"/>
  <c r="CB370" i="2"/>
  <c r="CC370" i="2"/>
  <c r="BM371" i="2"/>
  <c r="BN371" i="2"/>
  <c r="BO371" i="2"/>
  <c r="BP371" i="2"/>
  <c r="BQ371" i="2"/>
  <c r="BR371" i="2"/>
  <c r="BS371" i="2"/>
  <c r="BT371" i="2"/>
  <c r="BU371" i="2"/>
  <c r="BV371" i="2"/>
  <c r="BW371" i="2"/>
  <c r="BX371" i="2"/>
  <c r="BY371" i="2"/>
  <c r="BZ371" i="2"/>
  <c r="CA371" i="2"/>
  <c r="CB371" i="2"/>
  <c r="CC371" i="2"/>
  <c r="BM372" i="2"/>
  <c r="BN372" i="2"/>
  <c r="BO372" i="2"/>
  <c r="BP372" i="2"/>
  <c r="BQ372" i="2"/>
  <c r="BR372" i="2"/>
  <c r="BS372" i="2"/>
  <c r="BT372" i="2"/>
  <c r="BU372" i="2"/>
  <c r="BV372" i="2"/>
  <c r="BW372" i="2"/>
  <c r="BX372" i="2"/>
  <c r="BY372" i="2"/>
  <c r="BZ372" i="2"/>
  <c r="CA372" i="2"/>
  <c r="CB372" i="2"/>
  <c r="CC372" i="2"/>
  <c r="BM373" i="2"/>
  <c r="BN373" i="2"/>
  <c r="BO373" i="2"/>
  <c r="BP373" i="2"/>
  <c r="BQ373" i="2"/>
  <c r="BR373" i="2"/>
  <c r="BS373" i="2"/>
  <c r="BT373" i="2"/>
  <c r="BU373" i="2"/>
  <c r="BV373" i="2"/>
  <c r="BW373" i="2"/>
  <c r="BX373" i="2"/>
  <c r="BY373" i="2"/>
  <c r="BZ373" i="2"/>
  <c r="CA373" i="2"/>
  <c r="CB373" i="2"/>
  <c r="CC373" i="2"/>
  <c r="BM374" i="2"/>
  <c r="BN374" i="2"/>
  <c r="BO374" i="2"/>
  <c r="BP374" i="2"/>
  <c r="BQ374" i="2"/>
  <c r="BR374" i="2"/>
  <c r="BS374" i="2"/>
  <c r="BT374" i="2"/>
  <c r="BU374" i="2"/>
  <c r="BV374" i="2"/>
  <c r="BW374" i="2"/>
  <c r="BX374" i="2"/>
  <c r="BY374" i="2"/>
  <c r="BZ374" i="2"/>
  <c r="CA374" i="2"/>
  <c r="CB374" i="2"/>
  <c r="CC374" i="2"/>
  <c r="BM375" i="2"/>
  <c r="BN375" i="2"/>
  <c r="BO375" i="2"/>
  <c r="BP375" i="2"/>
  <c r="BQ375" i="2"/>
  <c r="BR375" i="2"/>
  <c r="BS375" i="2"/>
  <c r="BT375" i="2"/>
  <c r="BU375" i="2"/>
  <c r="BV375" i="2"/>
  <c r="BW375" i="2"/>
  <c r="BX375" i="2"/>
  <c r="BY375" i="2"/>
  <c r="BZ375" i="2"/>
  <c r="CA375" i="2"/>
  <c r="CB375" i="2"/>
  <c r="CC375" i="2"/>
  <c r="BM376" i="2"/>
  <c r="BN376" i="2"/>
  <c r="BO376" i="2"/>
  <c r="BP376" i="2"/>
  <c r="BQ376" i="2"/>
  <c r="BR376" i="2"/>
  <c r="BS376" i="2"/>
  <c r="BT376" i="2"/>
  <c r="BU376" i="2"/>
  <c r="BV376" i="2"/>
  <c r="BW376" i="2"/>
  <c r="BX376" i="2"/>
  <c r="BY376" i="2"/>
  <c r="BZ376" i="2"/>
  <c r="CA376" i="2"/>
  <c r="CB376" i="2"/>
  <c r="CC376" i="2"/>
  <c r="BM377" i="2"/>
  <c r="BN377" i="2"/>
  <c r="BO377" i="2"/>
  <c r="BP377" i="2"/>
  <c r="BQ377" i="2"/>
  <c r="BR377" i="2"/>
  <c r="BS377" i="2"/>
  <c r="BT377" i="2"/>
  <c r="BU377" i="2"/>
  <c r="BV377" i="2"/>
  <c r="BW377" i="2"/>
  <c r="BX377" i="2"/>
  <c r="BY377" i="2"/>
  <c r="BZ377" i="2"/>
  <c r="CA377" i="2"/>
  <c r="CB377" i="2"/>
  <c r="CC377" i="2"/>
  <c r="BM378" i="2"/>
  <c r="BN378" i="2"/>
  <c r="BO378" i="2"/>
  <c r="BP378" i="2"/>
  <c r="BQ378" i="2"/>
  <c r="BR378" i="2"/>
  <c r="BS378" i="2"/>
  <c r="BT378" i="2"/>
  <c r="BU378" i="2"/>
  <c r="BV378" i="2"/>
  <c r="BW378" i="2"/>
  <c r="BX378" i="2"/>
  <c r="BY378" i="2"/>
  <c r="BZ378" i="2"/>
  <c r="CA378" i="2"/>
  <c r="CB378" i="2"/>
  <c r="CC378" i="2"/>
  <c r="BM379" i="2"/>
  <c r="BN379" i="2"/>
  <c r="BO379" i="2"/>
  <c r="BP379" i="2"/>
  <c r="BQ379" i="2"/>
  <c r="BR379" i="2"/>
  <c r="BS379" i="2"/>
  <c r="BT379" i="2"/>
  <c r="BU379" i="2"/>
  <c r="BV379" i="2"/>
  <c r="BW379" i="2"/>
  <c r="BX379" i="2"/>
  <c r="BY379" i="2"/>
  <c r="BZ379" i="2"/>
  <c r="CA379" i="2"/>
  <c r="CB379" i="2"/>
  <c r="CC379" i="2"/>
  <c r="BM380" i="2"/>
  <c r="BN380" i="2"/>
  <c r="BO380" i="2"/>
  <c r="BP380" i="2"/>
  <c r="BQ380" i="2"/>
  <c r="BR380" i="2"/>
  <c r="BS380" i="2"/>
  <c r="BT380" i="2"/>
  <c r="BU380" i="2"/>
  <c r="BV380" i="2"/>
  <c r="BW380" i="2"/>
  <c r="BX380" i="2"/>
  <c r="BY380" i="2"/>
  <c r="BZ380" i="2"/>
  <c r="CA380" i="2"/>
  <c r="CB380" i="2"/>
  <c r="CC380" i="2"/>
  <c r="BM381" i="2"/>
  <c r="BN381" i="2"/>
  <c r="BO381" i="2"/>
  <c r="BP381" i="2"/>
  <c r="BQ381" i="2"/>
  <c r="BR381" i="2"/>
  <c r="BS381" i="2"/>
  <c r="BT381" i="2"/>
  <c r="BU381" i="2"/>
  <c r="BV381" i="2"/>
  <c r="BW381" i="2"/>
  <c r="BX381" i="2"/>
  <c r="BY381" i="2"/>
  <c r="BZ381" i="2"/>
  <c r="CA381" i="2"/>
  <c r="CB381" i="2"/>
  <c r="CC381" i="2"/>
  <c r="BM382" i="2"/>
  <c r="BN382" i="2"/>
  <c r="BO382" i="2"/>
  <c r="BP382" i="2"/>
  <c r="BQ382" i="2"/>
  <c r="BR382" i="2"/>
  <c r="BS382" i="2"/>
  <c r="BT382" i="2"/>
  <c r="BU382" i="2"/>
  <c r="BV382" i="2"/>
  <c r="BW382" i="2"/>
  <c r="BX382" i="2"/>
  <c r="BY382" i="2"/>
  <c r="BZ382" i="2"/>
  <c r="CA382" i="2"/>
  <c r="CB382" i="2"/>
  <c r="CC382" i="2"/>
  <c r="BM383" i="2"/>
  <c r="BN383" i="2"/>
  <c r="BO383" i="2"/>
  <c r="BP383" i="2"/>
  <c r="BQ383" i="2"/>
  <c r="BR383" i="2"/>
  <c r="BS383" i="2"/>
  <c r="BT383" i="2"/>
  <c r="BU383" i="2"/>
  <c r="BV383" i="2"/>
  <c r="BW383" i="2"/>
  <c r="BX383" i="2"/>
  <c r="BY383" i="2"/>
  <c r="BZ383" i="2"/>
  <c r="CA383" i="2"/>
  <c r="CB383" i="2"/>
  <c r="CC383" i="2"/>
  <c r="BM384" i="2"/>
  <c r="BN384" i="2"/>
  <c r="BO384" i="2"/>
  <c r="BP384" i="2"/>
  <c r="BQ384" i="2"/>
  <c r="BR384" i="2"/>
  <c r="BS384" i="2"/>
  <c r="BT384" i="2"/>
  <c r="BU384" i="2"/>
  <c r="BV384" i="2"/>
  <c r="BW384" i="2"/>
  <c r="BX384" i="2"/>
  <c r="BY384" i="2"/>
  <c r="BZ384" i="2"/>
  <c r="CA384" i="2"/>
  <c r="CB384" i="2"/>
  <c r="CC384" i="2"/>
  <c r="BM385" i="2"/>
  <c r="BN385" i="2"/>
  <c r="BO385" i="2"/>
  <c r="BP385" i="2"/>
  <c r="BQ385" i="2"/>
  <c r="BR385" i="2"/>
  <c r="BS385" i="2"/>
  <c r="BT385" i="2"/>
  <c r="BU385" i="2"/>
  <c r="BV385" i="2"/>
  <c r="BW385" i="2"/>
  <c r="BX385" i="2"/>
  <c r="BY385" i="2"/>
  <c r="BZ385" i="2"/>
  <c r="CA385" i="2"/>
  <c r="CB385" i="2"/>
  <c r="CC385" i="2"/>
  <c r="BM386" i="2"/>
  <c r="BN386" i="2"/>
  <c r="BO386" i="2"/>
  <c r="BP386" i="2"/>
  <c r="BQ386" i="2"/>
  <c r="BR386" i="2"/>
  <c r="BS386" i="2"/>
  <c r="BT386" i="2"/>
  <c r="BU386" i="2"/>
  <c r="BV386" i="2"/>
  <c r="BW386" i="2"/>
  <c r="BX386" i="2"/>
  <c r="BY386" i="2"/>
  <c r="BZ386" i="2"/>
  <c r="CA386" i="2"/>
  <c r="CB386" i="2"/>
  <c r="CC386" i="2"/>
  <c r="BM387" i="2"/>
  <c r="BN387" i="2"/>
  <c r="BO387" i="2"/>
  <c r="BP387" i="2"/>
  <c r="BQ387" i="2"/>
  <c r="BR387" i="2"/>
  <c r="BS387" i="2"/>
  <c r="BT387" i="2"/>
  <c r="BU387" i="2"/>
  <c r="BV387" i="2"/>
  <c r="BW387" i="2"/>
  <c r="BX387" i="2"/>
  <c r="BY387" i="2"/>
  <c r="BZ387" i="2"/>
  <c r="CA387" i="2"/>
  <c r="CB387" i="2"/>
  <c r="CC387" i="2"/>
  <c r="BM388" i="2"/>
  <c r="BN388" i="2"/>
  <c r="BO388" i="2"/>
  <c r="BP388" i="2"/>
  <c r="BQ388" i="2"/>
  <c r="BR388" i="2"/>
  <c r="BS388" i="2"/>
  <c r="BT388" i="2"/>
  <c r="BU388" i="2"/>
  <c r="BV388" i="2"/>
  <c r="BW388" i="2"/>
  <c r="BX388" i="2"/>
  <c r="BY388" i="2"/>
  <c r="BZ388" i="2"/>
  <c r="CA388" i="2"/>
  <c r="CB388" i="2"/>
  <c r="CC388" i="2"/>
  <c r="BM389" i="2"/>
  <c r="BN389" i="2"/>
  <c r="BO389" i="2"/>
  <c r="BP389" i="2"/>
  <c r="BQ389" i="2"/>
  <c r="BR389" i="2"/>
  <c r="BS389" i="2"/>
  <c r="BT389" i="2"/>
  <c r="BU389" i="2"/>
  <c r="BV389" i="2"/>
  <c r="BW389" i="2"/>
  <c r="BX389" i="2"/>
  <c r="BY389" i="2"/>
  <c r="BZ389" i="2"/>
  <c r="CA389" i="2"/>
  <c r="CB389" i="2"/>
  <c r="CC389" i="2"/>
  <c r="BM390" i="2"/>
  <c r="BN390" i="2"/>
  <c r="BO390" i="2"/>
  <c r="BP390" i="2"/>
  <c r="BQ390" i="2"/>
  <c r="BR390" i="2"/>
  <c r="BS390" i="2"/>
  <c r="BT390" i="2"/>
  <c r="BU390" i="2"/>
  <c r="BV390" i="2"/>
  <c r="BW390" i="2"/>
  <c r="BX390" i="2"/>
  <c r="BY390" i="2"/>
  <c r="BZ390" i="2"/>
  <c r="CA390" i="2"/>
  <c r="CB390" i="2"/>
  <c r="CC390" i="2"/>
  <c r="BM391" i="2"/>
  <c r="BN391" i="2"/>
  <c r="BO391" i="2"/>
  <c r="BP391" i="2"/>
  <c r="BQ391" i="2"/>
  <c r="BR391" i="2"/>
  <c r="BS391" i="2"/>
  <c r="BT391" i="2"/>
  <c r="BU391" i="2"/>
  <c r="BV391" i="2"/>
  <c r="BW391" i="2"/>
  <c r="BX391" i="2"/>
  <c r="BY391" i="2"/>
  <c r="BZ391" i="2"/>
  <c r="CA391" i="2"/>
  <c r="CB391" i="2"/>
  <c r="CC391" i="2"/>
  <c r="BM392" i="2"/>
  <c r="BN392" i="2"/>
  <c r="BO392" i="2"/>
  <c r="BP392" i="2"/>
  <c r="BQ392" i="2"/>
  <c r="BR392" i="2"/>
  <c r="BS392" i="2"/>
  <c r="BT392" i="2"/>
  <c r="BU392" i="2"/>
  <c r="BV392" i="2"/>
  <c r="BW392" i="2"/>
  <c r="BX392" i="2"/>
  <c r="BY392" i="2"/>
  <c r="BZ392" i="2"/>
  <c r="CA392" i="2"/>
  <c r="CB392" i="2"/>
  <c r="CC392" i="2"/>
  <c r="BM393" i="2"/>
  <c r="BN393" i="2"/>
  <c r="BO393" i="2"/>
  <c r="BP393" i="2"/>
  <c r="BQ393" i="2"/>
  <c r="BR393" i="2"/>
  <c r="BS393" i="2"/>
  <c r="BT393" i="2"/>
  <c r="BU393" i="2"/>
  <c r="BV393" i="2"/>
  <c r="BW393" i="2"/>
  <c r="BX393" i="2"/>
  <c r="BY393" i="2"/>
  <c r="BZ393" i="2"/>
  <c r="CA393" i="2"/>
  <c r="CB393" i="2"/>
  <c r="CC393" i="2"/>
  <c r="BM394" i="2"/>
  <c r="BN394" i="2"/>
  <c r="BO394" i="2"/>
  <c r="BP394" i="2"/>
  <c r="BQ394" i="2"/>
  <c r="BR394" i="2"/>
  <c r="BS394" i="2"/>
  <c r="BT394" i="2"/>
  <c r="BU394" i="2"/>
  <c r="BV394" i="2"/>
  <c r="BW394" i="2"/>
  <c r="BX394" i="2"/>
  <c r="BY394" i="2"/>
  <c r="BZ394" i="2"/>
  <c r="CA394" i="2"/>
  <c r="CB394" i="2"/>
  <c r="CC394" i="2"/>
  <c r="BM395" i="2"/>
  <c r="BN395" i="2"/>
  <c r="BO395" i="2"/>
  <c r="BP395" i="2"/>
  <c r="BQ395" i="2"/>
  <c r="BR395" i="2"/>
  <c r="BS395" i="2"/>
  <c r="BT395" i="2"/>
  <c r="BU395" i="2"/>
  <c r="BV395" i="2"/>
  <c r="BW395" i="2"/>
  <c r="BX395" i="2"/>
  <c r="BY395" i="2"/>
  <c r="BZ395" i="2"/>
  <c r="CA395" i="2"/>
  <c r="CB395" i="2"/>
  <c r="CC395" i="2"/>
  <c r="BM396" i="2"/>
  <c r="BN396" i="2"/>
  <c r="BO396" i="2"/>
  <c r="BP396" i="2"/>
  <c r="BQ396" i="2"/>
  <c r="BR396" i="2"/>
  <c r="BS396" i="2"/>
  <c r="BT396" i="2"/>
  <c r="BU396" i="2"/>
  <c r="BV396" i="2"/>
  <c r="BW396" i="2"/>
  <c r="BX396" i="2"/>
  <c r="BY396" i="2"/>
  <c r="BZ396" i="2"/>
  <c r="CA396" i="2"/>
  <c r="CB396" i="2"/>
  <c r="CC396" i="2"/>
  <c r="BM397" i="2"/>
  <c r="BN397" i="2"/>
  <c r="BO397" i="2"/>
  <c r="BP397" i="2"/>
  <c r="BQ397" i="2"/>
  <c r="BR397" i="2"/>
  <c r="BS397" i="2"/>
  <c r="BT397" i="2"/>
  <c r="BU397" i="2"/>
  <c r="BV397" i="2"/>
  <c r="BW397" i="2"/>
  <c r="BX397" i="2"/>
  <c r="BY397" i="2"/>
  <c r="BZ397" i="2"/>
  <c r="CA397" i="2"/>
  <c r="CB397" i="2"/>
  <c r="CC397" i="2"/>
  <c r="BM398" i="2"/>
  <c r="BN398" i="2"/>
  <c r="BO398" i="2"/>
  <c r="BP398" i="2"/>
  <c r="BQ398" i="2"/>
  <c r="BR398" i="2"/>
  <c r="BS398" i="2"/>
  <c r="BT398" i="2"/>
  <c r="BU398" i="2"/>
  <c r="BV398" i="2"/>
  <c r="BW398" i="2"/>
  <c r="BX398" i="2"/>
  <c r="BY398" i="2"/>
  <c r="BZ398" i="2"/>
  <c r="CA398" i="2"/>
  <c r="CB398" i="2"/>
  <c r="CC398" i="2"/>
  <c r="BM399" i="2"/>
  <c r="BN399" i="2"/>
  <c r="BO399" i="2"/>
  <c r="BP399" i="2"/>
  <c r="BQ399" i="2"/>
  <c r="BR399" i="2"/>
  <c r="BS399" i="2"/>
  <c r="BT399" i="2"/>
  <c r="BU399" i="2"/>
  <c r="BV399" i="2"/>
  <c r="BW399" i="2"/>
  <c r="BX399" i="2"/>
  <c r="BY399" i="2"/>
  <c r="BZ399" i="2"/>
  <c r="CA399" i="2"/>
  <c r="CB399" i="2"/>
  <c r="CC399" i="2"/>
  <c r="BM400" i="2"/>
  <c r="BN400" i="2"/>
  <c r="BO400" i="2"/>
  <c r="BP400" i="2"/>
  <c r="BQ400" i="2"/>
  <c r="BR400" i="2"/>
  <c r="BS400" i="2"/>
  <c r="BT400" i="2"/>
  <c r="BU400" i="2"/>
  <c r="BV400" i="2"/>
  <c r="BW400" i="2"/>
  <c r="BX400" i="2"/>
  <c r="BY400" i="2"/>
  <c r="BZ400" i="2"/>
  <c r="CA400" i="2"/>
  <c r="CB400" i="2"/>
  <c r="CC400" i="2"/>
  <c r="BM401" i="2"/>
  <c r="BN401" i="2"/>
  <c r="BO401" i="2"/>
  <c r="BP401" i="2"/>
  <c r="BQ401" i="2"/>
  <c r="BR401" i="2"/>
  <c r="BS401" i="2"/>
  <c r="BT401" i="2"/>
  <c r="BU401" i="2"/>
  <c r="BV401" i="2"/>
  <c r="BW401" i="2"/>
  <c r="BX401" i="2"/>
  <c r="BY401" i="2"/>
  <c r="BZ401" i="2"/>
  <c r="CA401" i="2"/>
  <c r="CB401" i="2"/>
  <c r="CC401" i="2"/>
  <c r="BM402" i="2"/>
  <c r="BN402" i="2"/>
  <c r="BO402" i="2"/>
  <c r="BP402" i="2"/>
  <c r="BQ402" i="2"/>
  <c r="BR402" i="2"/>
  <c r="BS402" i="2"/>
  <c r="BT402" i="2"/>
  <c r="BU402" i="2"/>
  <c r="BV402" i="2"/>
  <c r="BW402" i="2"/>
  <c r="BX402" i="2"/>
  <c r="BY402" i="2"/>
  <c r="BZ402" i="2"/>
  <c r="CA402" i="2"/>
  <c r="CB402" i="2"/>
  <c r="CC402" i="2"/>
  <c r="BM403" i="2"/>
  <c r="BN403" i="2"/>
  <c r="BO403" i="2"/>
  <c r="BP403" i="2"/>
  <c r="BQ403" i="2"/>
  <c r="BR403" i="2"/>
  <c r="BS403" i="2"/>
  <c r="BT403" i="2"/>
  <c r="BU403" i="2"/>
  <c r="BV403" i="2"/>
  <c r="BW403" i="2"/>
  <c r="BX403" i="2"/>
  <c r="BY403" i="2"/>
  <c r="BZ403" i="2"/>
  <c r="CA403" i="2"/>
  <c r="CB403" i="2"/>
  <c r="CC403" i="2"/>
  <c r="BM404" i="2"/>
  <c r="BN404" i="2"/>
  <c r="BO404" i="2"/>
  <c r="BP404" i="2"/>
  <c r="BQ404" i="2"/>
  <c r="BR404" i="2"/>
  <c r="BS404" i="2"/>
  <c r="BT404" i="2"/>
  <c r="BU404" i="2"/>
  <c r="BV404" i="2"/>
  <c r="BW404" i="2"/>
  <c r="BX404" i="2"/>
  <c r="BY404" i="2"/>
  <c r="BZ404" i="2"/>
  <c r="CA404" i="2"/>
  <c r="CB404" i="2"/>
  <c r="CC404" i="2"/>
  <c r="BM405" i="2"/>
  <c r="BN405" i="2"/>
  <c r="BO405" i="2"/>
  <c r="BP405" i="2"/>
  <c r="BQ405" i="2"/>
  <c r="BR405" i="2"/>
  <c r="BS405" i="2"/>
  <c r="BT405" i="2"/>
  <c r="BU405" i="2"/>
  <c r="BV405" i="2"/>
  <c r="BW405" i="2"/>
  <c r="BX405" i="2"/>
  <c r="BY405" i="2"/>
  <c r="BZ405" i="2"/>
  <c r="CA405" i="2"/>
  <c r="CB405" i="2"/>
  <c r="CC405" i="2"/>
  <c r="BN205" i="2"/>
  <c r="BO205" i="2"/>
  <c r="BP205" i="2"/>
  <c r="BQ205" i="2"/>
  <c r="BQ642" i="2" s="1"/>
  <c r="BR205" i="2"/>
  <c r="BR642" i="2" s="1"/>
  <c r="BS205" i="2"/>
  <c r="BT205" i="2"/>
  <c r="BU205" i="2"/>
  <c r="BU652" i="2" s="1"/>
  <c r="BV205" i="2"/>
  <c r="BV652" i="2" s="1"/>
  <c r="BW205" i="2"/>
  <c r="BW652" i="2" s="1"/>
  <c r="BX205" i="2"/>
  <c r="BX652" i="2" s="1"/>
  <c r="BY205" i="2"/>
  <c r="BY642" i="2" s="1"/>
  <c r="BZ205" i="2"/>
  <c r="BZ642" i="2" s="1"/>
  <c r="CA205" i="2"/>
  <c r="CA642" i="2" s="1"/>
  <c r="CB205" i="2"/>
  <c r="CB638" i="2" s="1"/>
  <c r="CC205" i="2"/>
  <c r="CC638" i="2" s="1"/>
  <c r="BM205" i="2"/>
  <c r="BM5" i="2"/>
  <c r="BN5" i="2"/>
  <c r="BO5" i="2"/>
  <c r="BP5" i="2"/>
  <c r="BQ5" i="2"/>
  <c r="BR5" i="2"/>
  <c r="BS5" i="2"/>
  <c r="BT5" i="2"/>
  <c r="BU5" i="2"/>
  <c r="BV5" i="2"/>
  <c r="BW5" i="2"/>
  <c r="BX5" i="2"/>
  <c r="BY5" i="2"/>
  <c r="BZ5" i="2"/>
  <c r="CA5" i="2"/>
  <c r="CB5" i="2"/>
  <c r="CC5" i="2"/>
  <c r="BM6" i="2"/>
  <c r="BN6" i="2"/>
  <c r="BO6" i="2"/>
  <c r="BP6" i="2"/>
  <c r="BQ6" i="2"/>
  <c r="BR6" i="2"/>
  <c r="BS6" i="2"/>
  <c r="BT6" i="2"/>
  <c r="BU6" i="2"/>
  <c r="BV6" i="2"/>
  <c r="BW6" i="2"/>
  <c r="BX6" i="2"/>
  <c r="BY6" i="2"/>
  <c r="BZ6" i="2"/>
  <c r="CA6" i="2"/>
  <c r="CB6" i="2"/>
  <c r="CC6" i="2"/>
  <c r="BM7" i="2"/>
  <c r="BN7" i="2"/>
  <c r="BO7" i="2"/>
  <c r="BP7" i="2"/>
  <c r="BQ7" i="2"/>
  <c r="BR7" i="2"/>
  <c r="BS7" i="2"/>
  <c r="BT7" i="2"/>
  <c r="BU7" i="2"/>
  <c r="BV7" i="2"/>
  <c r="BW7" i="2"/>
  <c r="BX7" i="2"/>
  <c r="BY7" i="2"/>
  <c r="BZ7" i="2"/>
  <c r="CA7" i="2"/>
  <c r="CB7" i="2"/>
  <c r="CC7" i="2"/>
  <c r="BM8" i="2"/>
  <c r="BN8" i="2"/>
  <c r="BO8" i="2"/>
  <c r="BP8" i="2"/>
  <c r="BQ8" i="2"/>
  <c r="BR8" i="2"/>
  <c r="BS8" i="2"/>
  <c r="BT8" i="2"/>
  <c r="BU8" i="2"/>
  <c r="BV8" i="2"/>
  <c r="BW8" i="2"/>
  <c r="BX8" i="2"/>
  <c r="BY8" i="2"/>
  <c r="BZ8" i="2"/>
  <c r="CA8" i="2"/>
  <c r="CB8" i="2"/>
  <c r="CC8" i="2"/>
  <c r="BM9" i="2"/>
  <c r="BN9" i="2"/>
  <c r="BO9" i="2"/>
  <c r="BP9" i="2"/>
  <c r="BQ9" i="2"/>
  <c r="BR9" i="2"/>
  <c r="BS9" i="2"/>
  <c r="BT9" i="2"/>
  <c r="BU9" i="2"/>
  <c r="BV9" i="2"/>
  <c r="BW9" i="2"/>
  <c r="BX9" i="2"/>
  <c r="BY9" i="2"/>
  <c r="BZ9" i="2"/>
  <c r="CA9" i="2"/>
  <c r="CB9" i="2"/>
  <c r="CC9" i="2"/>
  <c r="BM10" i="2"/>
  <c r="BN10" i="2"/>
  <c r="BO10" i="2"/>
  <c r="BP10" i="2"/>
  <c r="BQ10" i="2"/>
  <c r="BR10" i="2"/>
  <c r="BS10" i="2"/>
  <c r="BT10" i="2"/>
  <c r="BU10" i="2"/>
  <c r="BV10" i="2"/>
  <c r="BW10" i="2"/>
  <c r="BX10" i="2"/>
  <c r="BY10" i="2"/>
  <c r="BZ10" i="2"/>
  <c r="CA10" i="2"/>
  <c r="CB10" i="2"/>
  <c r="CC10" i="2"/>
  <c r="BM11" i="2"/>
  <c r="BN11" i="2"/>
  <c r="BO11" i="2"/>
  <c r="BP11" i="2"/>
  <c r="BQ11" i="2"/>
  <c r="BR11" i="2"/>
  <c r="BS11" i="2"/>
  <c r="BT11" i="2"/>
  <c r="BU11" i="2"/>
  <c r="BV11" i="2"/>
  <c r="BW11" i="2"/>
  <c r="BX11" i="2"/>
  <c r="BY11" i="2"/>
  <c r="BZ11" i="2"/>
  <c r="CA11" i="2"/>
  <c r="CB11" i="2"/>
  <c r="CC11" i="2"/>
  <c r="BM12" i="2"/>
  <c r="BN12" i="2"/>
  <c r="BO12" i="2"/>
  <c r="BP12" i="2"/>
  <c r="BQ12" i="2"/>
  <c r="BR12" i="2"/>
  <c r="BS12" i="2"/>
  <c r="BT12" i="2"/>
  <c r="BU12" i="2"/>
  <c r="BV12" i="2"/>
  <c r="BW12" i="2"/>
  <c r="BX12" i="2"/>
  <c r="BY12" i="2"/>
  <c r="BZ12" i="2"/>
  <c r="CA12" i="2"/>
  <c r="CB12" i="2"/>
  <c r="CC12" i="2"/>
  <c r="BM13" i="2"/>
  <c r="BN13" i="2"/>
  <c r="BO13" i="2"/>
  <c r="BP13" i="2"/>
  <c r="BQ13" i="2"/>
  <c r="BR13" i="2"/>
  <c r="BS13" i="2"/>
  <c r="BT13" i="2"/>
  <c r="BU13" i="2"/>
  <c r="BV13" i="2"/>
  <c r="BW13" i="2"/>
  <c r="BX13" i="2"/>
  <c r="BY13" i="2"/>
  <c r="BZ13" i="2"/>
  <c r="CA13" i="2"/>
  <c r="CB13" i="2"/>
  <c r="CC13" i="2"/>
  <c r="BM14" i="2"/>
  <c r="BN14" i="2"/>
  <c r="BO14" i="2"/>
  <c r="BP14" i="2"/>
  <c r="BQ14" i="2"/>
  <c r="BR14" i="2"/>
  <c r="BS14" i="2"/>
  <c r="BT14" i="2"/>
  <c r="BU14" i="2"/>
  <c r="BV14" i="2"/>
  <c r="BW14" i="2"/>
  <c r="BX14" i="2"/>
  <c r="BY14" i="2"/>
  <c r="BZ14" i="2"/>
  <c r="CA14" i="2"/>
  <c r="CB14" i="2"/>
  <c r="CC14" i="2"/>
  <c r="BM15" i="2"/>
  <c r="BN15" i="2"/>
  <c r="BO15" i="2"/>
  <c r="BP15" i="2"/>
  <c r="BQ15" i="2"/>
  <c r="BR15" i="2"/>
  <c r="BS15" i="2"/>
  <c r="BT15" i="2"/>
  <c r="BU15" i="2"/>
  <c r="BV15" i="2"/>
  <c r="BW15" i="2"/>
  <c r="BX15" i="2"/>
  <c r="BY15" i="2"/>
  <c r="BZ15" i="2"/>
  <c r="CA15" i="2"/>
  <c r="CB15" i="2"/>
  <c r="CC15" i="2"/>
  <c r="BM16" i="2"/>
  <c r="BN16" i="2"/>
  <c r="BO16" i="2"/>
  <c r="BP16" i="2"/>
  <c r="BQ16" i="2"/>
  <c r="BR16" i="2"/>
  <c r="BS16" i="2"/>
  <c r="BT16" i="2"/>
  <c r="BU16" i="2"/>
  <c r="BV16" i="2"/>
  <c r="BW16" i="2"/>
  <c r="BX16" i="2"/>
  <c r="BY16" i="2"/>
  <c r="BZ16" i="2"/>
  <c r="CA16" i="2"/>
  <c r="CB16" i="2"/>
  <c r="CC16" i="2"/>
  <c r="BM17" i="2"/>
  <c r="BN17" i="2"/>
  <c r="BO17" i="2"/>
  <c r="BP17" i="2"/>
  <c r="BQ17" i="2"/>
  <c r="BR17" i="2"/>
  <c r="BS17" i="2"/>
  <c r="BT17" i="2"/>
  <c r="BU17" i="2"/>
  <c r="BV17" i="2"/>
  <c r="BW17" i="2"/>
  <c r="BX17" i="2"/>
  <c r="BY17" i="2"/>
  <c r="BZ17" i="2"/>
  <c r="CA17" i="2"/>
  <c r="CB17" i="2"/>
  <c r="CC17" i="2"/>
  <c r="BM18" i="2"/>
  <c r="BN18" i="2"/>
  <c r="BO18" i="2"/>
  <c r="BP18" i="2"/>
  <c r="BQ18" i="2"/>
  <c r="BR18" i="2"/>
  <c r="BS18" i="2"/>
  <c r="BT18" i="2"/>
  <c r="BU18" i="2"/>
  <c r="BV18" i="2"/>
  <c r="BW18" i="2"/>
  <c r="BX18" i="2"/>
  <c r="BY18" i="2"/>
  <c r="BZ18" i="2"/>
  <c r="CA18" i="2"/>
  <c r="CB18" i="2"/>
  <c r="CC18" i="2"/>
  <c r="BM19" i="2"/>
  <c r="BN19" i="2"/>
  <c r="BO19" i="2"/>
  <c r="BP19" i="2"/>
  <c r="BQ19" i="2"/>
  <c r="BR19" i="2"/>
  <c r="BS19" i="2"/>
  <c r="BT19" i="2"/>
  <c r="BU19" i="2"/>
  <c r="BV19" i="2"/>
  <c r="BW19" i="2"/>
  <c r="BX19" i="2"/>
  <c r="BY19" i="2"/>
  <c r="BZ19" i="2"/>
  <c r="CA19" i="2"/>
  <c r="CB19" i="2"/>
  <c r="CC19" i="2"/>
  <c r="BM20" i="2"/>
  <c r="BN20" i="2"/>
  <c r="BO20" i="2"/>
  <c r="BP20" i="2"/>
  <c r="BQ20" i="2"/>
  <c r="BR20" i="2"/>
  <c r="BS20" i="2"/>
  <c r="BT20" i="2"/>
  <c r="BU20" i="2"/>
  <c r="BV20" i="2"/>
  <c r="BW20" i="2"/>
  <c r="BX20" i="2"/>
  <c r="BY20" i="2"/>
  <c r="BZ20" i="2"/>
  <c r="CA20" i="2"/>
  <c r="CB20" i="2"/>
  <c r="CC20" i="2"/>
  <c r="BM21" i="2"/>
  <c r="BN21" i="2"/>
  <c r="BO21" i="2"/>
  <c r="BP21" i="2"/>
  <c r="BQ21" i="2"/>
  <c r="BR21" i="2"/>
  <c r="BS21" i="2"/>
  <c r="BT21" i="2"/>
  <c r="BU21" i="2"/>
  <c r="BV21" i="2"/>
  <c r="BW21" i="2"/>
  <c r="BX21" i="2"/>
  <c r="BY21" i="2"/>
  <c r="BZ21" i="2"/>
  <c r="CA21" i="2"/>
  <c r="CB21" i="2"/>
  <c r="CC21" i="2"/>
  <c r="BM22" i="2"/>
  <c r="BN22" i="2"/>
  <c r="BO22" i="2"/>
  <c r="BP22" i="2"/>
  <c r="BQ22" i="2"/>
  <c r="BR22" i="2"/>
  <c r="BS22" i="2"/>
  <c r="BT22" i="2"/>
  <c r="BU22" i="2"/>
  <c r="BV22" i="2"/>
  <c r="BW22" i="2"/>
  <c r="BX22" i="2"/>
  <c r="BY22" i="2"/>
  <c r="BZ22" i="2"/>
  <c r="CA22" i="2"/>
  <c r="CB22" i="2"/>
  <c r="CC22" i="2"/>
  <c r="BM23" i="2"/>
  <c r="BN23" i="2"/>
  <c r="BO23" i="2"/>
  <c r="BP23" i="2"/>
  <c r="BQ23" i="2"/>
  <c r="BR23" i="2"/>
  <c r="BS23" i="2"/>
  <c r="BT23" i="2"/>
  <c r="BU23" i="2"/>
  <c r="BV23" i="2"/>
  <c r="BW23" i="2"/>
  <c r="BX23" i="2"/>
  <c r="BY23" i="2"/>
  <c r="BZ23" i="2"/>
  <c r="CA23" i="2"/>
  <c r="CB23" i="2"/>
  <c r="CC23" i="2"/>
  <c r="BM24" i="2"/>
  <c r="BN24" i="2"/>
  <c r="BO24" i="2"/>
  <c r="BP24" i="2"/>
  <c r="BQ24" i="2"/>
  <c r="BR24" i="2"/>
  <c r="BS24" i="2"/>
  <c r="BT24" i="2"/>
  <c r="BU24" i="2"/>
  <c r="BV24" i="2"/>
  <c r="BW24" i="2"/>
  <c r="BX24" i="2"/>
  <c r="BY24" i="2"/>
  <c r="BZ24" i="2"/>
  <c r="CA24" i="2"/>
  <c r="CB24" i="2"/>
  <c r="CC24" i="2"/>
  <c r="BM25" i="2"/>
  <c r="BN25" i="2"/>
  <c r="BO25" i="2"/>
  <c r="BP25" i="2"/>
  <c r="BQ25" i="2"/>
  <c r="BR25" i="2"/>
  <c r="BS25" i="2"/>
  <c r="BT25" i="2"/>
  <c r="BU25" i="2"/>
  <c r="BV25" i="2"/>
  <c r="BW25" i="2"/>
  <c r="BX25" i="2"/>
  <c r="BY25" i="2"/>
  <c r="BZ25" i="2"/>
  <c r="CA25" i="2"/>
  <c r="CB25" i="2"/>
  <c r="CC25" i="2"/>
  <c r="BM26" i="2"/>
  <c r="BN26" i="2"/>
  <c r="BO26" i="2"/>
  <c r="BP26" i="2"/>
  <c r="BQ26" i="2"/>
  <c r="BR26" i="2"/>
  <c r="BS26" i="2"/>
  <c r="BT26" i="2"/>
  <c r="BU26" i="2"/>
  <c r="BV26" i="2"/>
  <c r="BW26" i="2"/>
  <c r="BX26" i="2"/>
  <c r="BY26" i="2"/>
  <c r="BZ26" i="2"/>
  <c r="CA26" i="2"/>
  <c r="CB26" i="2"/>
  <c r="CC26" i="2"/>
  <c r="BM27" i="2"/>
  <c r="BN27" i="2"/>
  <c r="BO27" i="2"/>
  <c r="BP27" i="2"/>
  <c r="BQ27" i="2"/>
  <c r="BR27" i="2"/>
  <c r="BS27" i="2"/>
  <c r="BT27" i="2"/>
  <c r="BU27" i="2"/>
  <c r="BV27" i="2"/>
  <c r="BW27" i="2"/>
  <c r="BX27" i="2"/>
  <c r="BY27" i="2"/>
  <c r="BZ27" i="2"/>
  <c r="CA27" i="2"/>
  <c r="CB27" i="2"/>
  <c r="CC27" i="2"/>
  <c r="BM28" i="2"/>
  <c r="BN28" i="2"/>
  <c r="BO28" i="2"/>
  <c r="BP28" i="2"/>
  <c r="BQ28" i="2"/>
  <c r="BR28" i="2"/>
  <c r="BS28" i="2"/>
  <c r="BT28" i="2"/>
  <c r="BU28" i="2"/>
  <c r="BV28" i="2"/>
  <c r="BW28" i="2"/>
  <c r="BX28" i="2"/>
  <c r="BY28" i="2"/>
  <c r="BZ28" i="2"/>
  <c r="CA28" i="2"/>
  <c r="CB28" i="2"/>
  <c r="CC28" i="2"/>
  <c r="BM29" i="2"/>
  <c r="BN29" i="2"/>
  <c r="BO29" i="2"/>
  <c r="BP29" i="2"/>
  <c r="BQ29" i="2"/>
  <c r="BR29" i="2"/>
  <c r="BS29" i="2"/>
  <c r="BT29" i="2"/>
  <c r="BU29" i="2"/>
  <c r="BV29" i="2"/>
  <c r="BW29" i="2"/>
  <c r="BX29" i="2"/>
  <c r="BY29" i="2"/>
  <c r="BZ29" i="2"/>
  <c r="CA29" i="2"/>
  <c r="CB29" i="2"/>
  <c r="CC29" i="2"/>
  <c r="BM30" i="2"/>
  <c r="BN30" i="2"/>
  <c r="BO30" i="2"/>
  <c r="BP30" i="2"/>
  <c r="BQ30" i="2"/>
  <c r="BR30" i="2"/>
  <c r="BS30" i="2"/>
  <c r="BT30" i="2"/>
  <c r="BU30" i="2"/>
  <c r="BV30" i="2"/>
  <c r="BW30" i="2"/>
  <c r="BX30" i="2"/>
  <c r="BY30" i="2"/>
  <c r="BZ30" i="2"/>
  <c r="CA30" i="2"/>
  <c r="CB30" i="2"/>
  <c r="CC30" i="2"/>
  <c r="BM31" i="2"/>
  <c r="BN31" i="2"/>
  <c r="BO31" i="2"/>
  <c r="BP31" i="2"/>
  <c r="BQ31" i="2"/>
  <c r="BR31" i="2"/>
  <c r="BS31" i="2"/>
  <c r="BT31" i="2"/>
  <c r="BU31" i="2"/>
  <c r="BV31" i="2"/>
  <c r="BW31" i="2"/>
  <c r="BX31" i="2"/>
  <c r="BY31" i="2"/>
  <c r="BZ31" i="2"/>
  <c r="CA31" i="2"/>
  <c r="CB31" i="2"/>
  <c r="CC31" i="2"/>
  <c r="BM32" i="2"/>
  <c r="BN32" i="2"/>
  <c r="BO32" i="2"/>
  <c r="BP32" i="2"/>
  <c r="BQ32" i="2"/>
  <c r="BR32" i="2"/>
  <c r="BS32" i="2"/>
  <c r="BT32" i="2"/>
  <c r="BU32" i="2"/>
  <c r="BV32" i="2"/>
  <c r="BW32" i="2"/>
  <c r="BX32" i="2"/>
  <c r="BY32" i="2"/>
  <c r="BZ32" i="2"/>
  <c r="CA32" i="2"/>
  <c r="CB32" i="2"/>
  <c r="CC32" i="2"/>
  <c r="BM33" i="2"/>
  <c r="BN33" i="2"/>
  <c r="BO33" i="2"/>
  <c r="BP33" i="2"/>
  <c r="BQ33" i="2"/>
  <c r="BR33" i="2"/>
  <c r="BS33" i="2"/>
  <c r="BT33" i="2"/>
  <c r="BU33" i="2"/>
  <c r="BV33" i="2"/>
  <c r="BW33" i="2"/>
  <c r="BX33" i="2"/>
  <c r="BY33" i="2"/>
  <c r="BZ33" i="2"/>
  <c r="CA33" i="2"/>
  <c r="CB33" i="2"/>
  <c r="CC33" i="2"/>
  <c r="BM34" i="2"/>
  <c r="BN34" i="2"/>
  <c r="BO34" i="2"/>
  <c r="BP34" i="2"/>
  <c r="BQ34" i="2"/>
  <c r="BR34" i="2"/>
  <c r="BS34" i="2"/>
  <c r="BT34" i="2"/>
  <c r="BU34" i="2"/>
  <c r="BV34" i="2"/>
  <c r="BW34" i="2"/>
  <c r="BX34" i="2"/>
  <c r="BY34" i="2"/>
  <c r="BZ34" i="2"/>
  <c r="CA34" i="2"/>
  <c r="CB34" i="2"/>
  <c r="CC34" i="2"/>
  <c r="BM35" i="2"/>
  <c r="BN35" i="2"/>
  <c r="BO35" i="2"/>
  <c r="BP35" i="2"/>
  <c r="BQ35" i="2"/>
  <c r="BR35" i="2"/>
  <c r="BS35" i="2"/>
  <c r="BT35" i="2"/>
  <c r="BU35" i="2"/>
  <c r="BV35" i="2"/>
  <c r="BW35" i="2"/>
  <c r="BX35" i="2"/>
  <c r="BY35" i="2"/>
  <c r="BZ35" i="2"/>
  <c r="CA35" i="2"/>
  <c r="CB35" i="2"/>
  <c r="CC35" i="2"/>
  <c r="BM36" i="2"/>
  <c r="BN36" i="2"/>
  <c r="BO36" i="2"/>
  <c r="BP36" i="2"/>
  <c r="BQ36" i="2"/>
  <c r="BR36" i="2"/>
  <c r="BS36" i="2"/>
  <c r="BT36" i="2"/>
  <c r="BU36" i="2"/>
  <c r="BV36" i="2"/>
  <c r="BW36" i="2"/>
  <c r="BX36" i="2"/>
  <c r="BY36" i="2"/>
  <c r="BZ36" i="2"/>
  <c r="CA36" i="2"/>
  <c r="CB36" i="2"/>
  <c r="CC36" i="2"/>
  <c r="BM37" i="2"/>
  <c r="BN37" i="2"/>
  <c r="BO37" i="2"/>
  <c r="BP37" i="2"/>
  <c r="BQ37" i="2"/>
  <c r="BR37" i="2"/>
  <c r="BS37" i="2"/>
  <c r="BT37" i="2"/>
  <c r="BU37" i="2"/>
  <c r="BV37" i="2"/>
  <c r="BW37" i="2"/>
  <c r="BX37" i="2"/>
  <c r="BY37" i="2"/>
  <c r="BZ37" i="2"/>
  <c r="CA37" i="2"/>
  <c r="CB37" i="2"/>
  <c r="CC37" i="2"/>
  <c r="BM38" i="2"/>
  <c r="BN38" i="2"/>
  <c r="BO38" i="2"/>
  <c r="BP38" i="2"/>
  <c r="BQ38" i="2"/>
  <c r="BR38" i="2"/>
  <c r="BS38" i="2"/>
  <c r="BT38" i="2"/>
  <c r="BU38" i="2"/>
  <c r="BV38" i="2"/>
  <c r="BW38" i="2"/>
  <c r="BX38" i="2"/>
  <c r="BY38" i="2"/>
  <c r="BZ38" i="2"/>
  <c r="CA38" i="2"/>
  <c r="CB38" i="2"/>
  <c r="CC38" i="2"/>
  <c r="BM39" i="2"/>
  <c r="BN39" i="2"/>
  <c r="BO39" i="2"/>
  <c r="BP39" i="2"/>
  <c r="BQ39" i="2"/>
  <c r="BR39" i="2"/>
  <c r="BS39" i="2"/>
  <c r="BT39" i="2"/>
  <c r="BU39" i="2"/>
  <c r="BV39" i="2"/>
  <c r="BW39" i="2"/>
  <c r="BX39" i="2"/>
  <c r="BY39" i="2"/>
  <c r="BZ39" i="2"/>
  <c r="CA39" i="2"/>
  <c r="CB39" i="2"/>
  <c r="CC39" i="2"/>
  <c r="BM40" i="2"/>
  <c r="BN40" i="2"/>
  <c r="BO40" i="2"/>
  <c r="BP40" i="2"/>
  <c r="BQ40" i="2"/>
  <c r="BR40" i="2"/>
  <c r="BS40" i="2"/>
  <c r="BT40" i="2"/>
  <c r="BU40" i="2"/>
  <c r="BV40" i="2"/>
  <c r="BW40" i="2"/>
  <c r="BX40" i="2"/>
  <c r="BY40" i="2"/>
  <c r="BZ40" i="2"/>
  <c r="CA40" i="2"/>
  <c r="CB40" i="2"/>
  <c r="CC40" i="2"/>
  <c r="BM41" i="2"/>
  <c r="BN41" i="2"/>
  <c r="BO41" i="2"/>
  <c r="BP41" i="2"/>
  <c r="BQ41" i="2"/>
  <c r="BR41" i="2"/>
  <c r="BS41" i="2"/>
  <c r="BT41" i="2"/>
  <c r="BU41" i="2"/>
  <c r="BV41" i="2"/>
  <c r="BW41" i="2"/>
  <c r="BX41" i="2"/>
  <c r="BY41" i="2"/>
  <c r="BZ41" i="2"/>
  <c r="CA41" i="2"/>
  <c r="CB41" i="2"/>
  <c r="CC41" i="2"/>
  <c r="BM42" i="2"/>
  <c r="BN42" i="2"/>
  <c r="BO42" i="2"/>
  <c r="BP42" i="2"/>
  <c r="BQ42" i="2"/>
  <c r="BR42" i="2"/>
  <c r="BS42" i="2"/>
  <c r="BT42" i="2"/>
  <c r="BU42" i="2"/>
  <c r="BV42" i="2"/>
  <c r="BW42" i="2"/>
  <c r="BX42" i="2"/>
  <c r="BY42" i="2"/>
  <c r="BZ42" i="2"/>
  <c r="CA42" i="2"/>
  <c r="CB42" i="2"/>
  <c r="CC42" i="2"/>
  <c r="BM43" i="2"/>
  <c r="BN43" i="2"/>
  <c r="BO43" i="2"/>
  <c r="BP43" i="2"/>
  <c r="BQ43" i="2"/>
  <c r="BR43" i="2"/>
  <c r="BS43" i="2"/>
  <c r="BT43" i="2"/>
  <c r="BU43" i="2"/>
  <c r="BV43" i="2"/>
  <c r="BW43" i="2"/>
  <c r="BX43" i="2"/>
  <c r="BY43" i="2"/>
  <c r="BZ43" i="2"/>
  <c r="CA43" i="2"/>
  <c r="CB43" i="2"/>
  <c r="CC43" i="2"/>
  <c r="BM44" i="2"/>
  <c r="BN44" i="2"/>
  <c r="BO44" i="2"/>
  <c r="BP44" i="2"/>
  <c r="BQ44" i="2"/>
  <c r="BR44" i="2"/>
  <c r="BS44" i="2"/>
  <c r="BT44" i="2"/>
  <c r="BU44" i="2"/>
  <c r="BV44" i="2"/>
  <c r="BW44" i="2"/>
  <c r="BX44" i="2"/>
  <c r="BY44" i="2"/>
  <c r="BZ44" i="2"/>
  <c r="CA44" i="2"/>
  <c r="CB44" i="2"/>
  <c r="CC44" i="2"/>
  <c r="BM45" i="2"/>
  <c r="BN45" i="2"/>
  <c r="BO45" i="2"/>
  <c r="BP45" i="2"/>
  <c r="BQ45" i="2"/>
  <c r="BR45" i="2"/>
  <c r="BS45" i="2"/>
  <c r="BT45" i="2"/>
  <c r="BU45" i="2"/>
  <c r="BV45" i="2"/>
  <c r="BW45" i="2"/>
  <c r="BX45" i="2"/>
  <c r="BY45" i="2"/>
  <c r="BZ45" i="2"/>
  <c r="CA45" i="2"/>
  <c r="CB45" i="2"/>
  <c r="CC45" i="2"/>
  <c r="BM46" i="2"/>
  <c r="BN46" i="2"/>
  <c r="BO46" i="2"/>
  <c r="BP46" i="2"/>
  <c r="BQ46" i="2"/>
  <c r="BR46" i="2"/>
  <c r="BS46" i="2"/>
  <c r="BT46" i="2"/>
  <c r="BU46" i="2"/>
  <c r="BV46" i="2"/>
  <c r="BW46" i="2"/>
  <c r="BX46" i="2"/>
  <c r="BY46" i="2"/>
  <c r="BZ46" i="2"/>
  <c r="CA46" i="2"/>
  <c r="CB46" i="2"/>
  <c r="CC46" i="2"/>
  <c r="BM47" i="2"/>
  <c r="BN47" i="2"/>
  <c r="BO47" i="2"/>
  <c r="BP47" i="2"/>
  <c r="BQ47" i="2"/>
  <c r="BR47" i="2"/>
  <c r="BS47" i="2"/>
  <c r="BT47" i="2"/>
  <c r="BU47" i="2"/>
  <c r="BV47" i="2"/>
  <c r="BW47" i="2"/>
  <c r="BX47" i="2"/>
  <c r="BY47" i="2"/>
  <c r="BZ47" i="2"/>
  <c r="CA47" i="2"/>
  <c r="CB47" i="2"/>
  <c r="CC47" i="2"/>
  <c r="BM48" i="2"/>
  <c r="BN48" i="2"/>
  <c r="BO48" i="2"/>
  <c r="BP48" i="2"/>
  <c r="BQ48" i="2"/>
  <c r="BR48" i="2"/>
  <c r="BS48" i="2"/>
  <c r="BT48" i="2"/>
  <c r="BU48" i="2"/>
  <c r="BV48" i="2"/>
  <c r="BW48" i="2"/>
  <c r="BX48" i="2"/>
  <c r="BY48" i="2"/>
  <c r="BZ48" i="2"/>
  <c r="CA48" i="2"/>
  <c r="CB48" i="2"/>
  <c r="CC48" i="2"/>
  <c r="BM49" i="2"/>
  <c r="BN49" i="2"/>
  <c r="BO49" i="2"/>
  <c r="BP49" i="2"/>
  <c r="BQ49" i="2"/>
  <c r="BR49" i="2"/>
  <c r="BS49" i="2"/>
  <c r="BT49" i="2"/>
  <c r="BU49" i="2"/>
  <c r="BV49" i="2"/>
  <c r="BW49" i="2"/>
  <c r="BX49" i="2"/>
  <c r="BY49" i="2"/>
  <c r="BZ49" i="2"/>
  <c r="CA49" i="2"/>
  <c r="CB49" i="2"/>
  <c r="CC49" i="2"/>
  <c r="BM50" i="2"/>
  <c r="BN50" i="2"/>
  <c r="BO50" i="2"/>
  <c r="BP50" i="2"/>
  <c r="BQ50" i="2"/>
  <c r="BR50" i="2"/>
  <c r="BS50" i="2"/>
  <c r="BT50" i="2"/>
  <c r="BU50" i="2"/>
  <c r="BV50" i="2"/>
  <c r="BW50" i="2"/>
  <c r="BX50" i="2"/>
  <c r="BY50" i="2"/>
  <c r="BZ50" i="2"/>
  <c r="CA50" i="2"/>
  <c r="CB50" i="2"/>
  <c r="CC50" i="2"/>
  <c r="BM51" i="2"/>
  <c r="BN51" i="2"/>
  <c r="BO51" i="2"/>
  <c r="BP51" i="2"/>
  <c r="BQ51" i="2"/>
  <c r="BR51" i="2"/>
  <c r="BS51" i="2"/>
  <c r="BT51" i="2"/>
  <c r="BU51" i="2"/>
  <c r="BV51" i="2"/>
  <c r="BW51" i="2"/>
  <c r="BX51" i="2"/>
  <c r="BY51" i="2"/>
  <c r="BZ51" i="2"/>
  <c r="CA51" i="2"/>
  <c r="CB51" i="2"/>
  <c r="CC51" i="2"/>
  <c r="BM52" i="2"/>
  <c r="BN52" i="2"/>
  <c r="BO52" i="2"/>
  <c r="BP52" i="2"/>
  <c r="BQ52" i="2"/>
  <c r="BR52" i="2"/>
  <c r="BS52" i="2"/>
  <c r="BT52" i="2"/>
  <c r="BU52" i="2"/>
  <c r="BV52" i="2"/>
  <c r="BW52" i="2"/>
  <c r="BX52" i="2"/>
  <c r="BY52" i="2"/>
  <c r="BZ52" i="2"/>
  <c r="CA52" i="2"/>
  <c r="CB52" i="2"/>
  <c r="CC52" i="2"/>
  <c r="BM53" i="2"/>
  <c r="BN53" i="2"/>
  <c r="BO53" i="2"/>
  <c r="BP53" i="2"/>
  <c r="BQ53" i="2"/>
  <c r="BR53" i="2"/>
  <c r="BS53" i="2"/>
  <c r="BT53" i="2"/>
  <c r="BU53" i="2"/>
  <c r="BV53" i="2"/>
  <c r="BW53" i="2"/>
  <c r="BX53" i="2"/>
  <c r="BY53" i="2"/>
  <c r="BZ53" i="2"/>
  <c r="CA53" i="2"/>
  <c r="CB53" i="2"/>
  <c r="CC53" i="2"/>
  <c r="BM54" i="2"/>
  <c r="BN54" i="2"/>
  <c r="BO54" i="2"/>
  <c r="BP54" i="2"/>
  <c r="BQ54" i="2"/>
  <c r="BR54" i="2"/>
  <c r="BS54" i="2"/>
  <c r="BT54" i="2"/>
  <c r="BU54" i="2"/>
  <c r="BV54" i="2"/>
  <c r="BW54" i="2"/>
  <c r="BX54" i="2"/>
  <c r="BY54" i="2"/>
  <c r="BZ54" i="2"/>
  <c r="CA54" i="2"/>
  <c r="CB54" i="2"/>
  <c r="CC54" i="2"/>
  <c r="BM55" i="2"/>
  <c r="BN55" i="2"/>
  <c r="BO55" i="2"/>
  <c r="BP55" i="2"/>
  <c r="BQ55" i="2"/>
  <c r="BR55" i="2"/>
  <c r="BS55" i="2"/>
  <c r="BT55" i="2"/>
  <c r="BU55" i="2"/>
  <c r="BV55" i="2"/>
  <c r="BW55" i="2"/>
  <c r="BX55" i="2"/>
  <c r="BY55" i="2"/>
  <c r="BZ55" i="2"/>
  <c r="CA55" i="2"/>
  <c r="CB55" i="2"/>
  <c r="CC55" i="2"/>
  <c r="BM56" i="2"/>
  <c r="BN56" i="2"/>
  <c r="BO56" i="2"/>
  <c r="BP56" i="2"/>
  <c r="BQ56" i="2"/>
  <c r="BR56" i="2"/>
  <c r="BS56" i="2"/>
  <c r="BT56" i="2"/>
  <c r="BU56" i="2"/>
  <c r="BV56" i="2"/>
  <c r="BW56" i="2"/>
  <c r="BX56" i="2"/>
  <c r="BY56" i="2"/>
  <c r="BZ56" i="2"/>
  <c r="CA56" i="2"/>
  <c r="CB56" i="2"/>
  <c r="CC56" i="2"/>
  <c r="BM57" i="2"/>
  <c r="BN57" i="2"/>
  <c r="BO57" i="2"/>
  <c r="BP57" i="2"/>
  <c r="BQ57" i="2"/>
  <c r="BR57" i="2"/>
  <c r="BS57" i="2"/>
  <c r="BT57" i="2"/>
  <c r="BU57" i="2"/>
  <c r="BV57" i="2"/>
  <c r="BW57" i="2"/>
  <c r="BX57" i="2"/>
  <c r="BY57" i="2"/>
  <c r="BZ57" i="2"/>
  <c r="CA57" i="2"/>
  <c r="CB57" i="2"/>
  <c r="CC57" i="2"/>
  <c r="BM58" i="2"/>
  <c r="BN58" i="2"/>
  <c r="BO58" i="2"/>
  <c r="BP58" i="2"/>
  <c r="BQ58" i="2"/>
  <c r="BR58" i="2"/>
  <c r="BS58" i="2"/>
  <c r="BT58" i="2"/>
  <c r="BU58" i="2"/>
  <c r="BV58" i="2"/>
  <c r="BW58" i="2"/>
  <c r="BX58" i="2"/>
  <c r="BY58" i="2"/>
  <c r="BZ58" i="2"/>
  <c r="CA58" i="2"/>
  <c r="CB58" i="2"/>
  <c r="CC58" i="2"/>
  <c r="BM59" i="2"/>
  <c r="BN59" i="2"/>
  <c r="BO59" i="2"/>
  <c r="BP59" i="2"/>
  <c r="BQ59" i="2"/>
  <c r="BR59" i="2"/>
  <c r="BS59" i="2"/>
  <c r="BT59" i="2"/>
  <c r="BU59" i="2"/>
  <c r="BV59" i="2"/>
  <c r="BW59" i="2"/>
  <c r="BX59" i="2"/>
  <c r="BY59" i="2"/>
  <c r="BZ59" i="2"/>
  <c r="CA59" i="2"/>
  <c r="CB59" i="2"/>
  <c r="CC59" i="2"/>
  <c r="BM60" i="2"/>
  <c r="BN60" i="2"/>
  <c r="BO60" i="2"/>
  <c r="BP60" i="2"/>
  <c r="BQ60" i="2"/>
  <c r="BR60" i="2"/>
  <c r="BS60" i="2"/>
  <c r="BT60" i="2"/>
  <c r="BU60" i="2"/>
  <c r="BV60" i="2"/>
  <c r="BW60" i="2"/>
  <c r="BX60" i="2"/>
  <c r="BY60" i="2"/>
  <c r="BZ60" i="2"/>
  <c r="CA60" i="2"/>
  <c r="CB60" i="2"/>
  <c r="CC60" i="2"/>
  <c r="BM61" i="2"/>
  <c r="BN61" i="2"/>
  <c r="BO61" i="2"/>
  <c r="BP61" i="2"/>
  <c r="BQ61" i="2"/>
  <c r="BR61" i="2"/>
  <c r="BS61" i="2"/>
  <c r="BT61" i="2"/>
  <c r="BU61" i="2"/>
  <c r="BV61" i="2"/>
  <c r="BW61" i="2"/>
  <c r="BX61" i="2"/>
  <c r="BY61" i="2"/>
  <c r="BZ61" i="2"/>
  <c r="CA61" i="2"/>
  <c r="CB61" i="2"/>
  <c r="CC61" i="2"/>
  <c r="BM62" i="2"/>
  <c r="BN62" i="2"/>
  <c r="BO62" i="2"/>
  <c r="BP62" i="2"/>
  <c r="BQ62" i="2"/>
  <c r="BR62" i="2"/>
  <c r="BS62" i="2"/>
  <c r="BT62" i="2"/>
  <c r="BU62" i="2"/>
  <c r="BV62" i="2"/>
  <c r="BW62" i="2"/>
  <c r="BX62" i="2"/>
  <c r="BY62" i="2"/>
  <c r="BZ62" i="2"/>
  <c r="CA62" i="2"/>
  <c r="CB62" i="2"/>
  <c r="CC62" i="2"/>
  <c r="BM63" i="2"/>
  <c r="BN63" i="2"/>
  <c r="BO63" i="2"/>
  <c r="BP63" i="2"/>
  <c r="BQ63" i="2"/>
  <c r="BR63" i="2"/>
  <c r="BS63" i="2"/>
  <c r="BT63" i="2"/>
  <c r="BU63" i="2"/>
  <c r="BV63" i="2"/>
  <c r="BW63" i="2"/>
  <c r="BX63" i="2"/>
  <c r="BY63" i="2"/>
  <c r="BZ63" i="2"/>
  <c r="CA63" i="2"/>
  <c r="CB63" i="2"/>
  <c r="CC63" i="2"/>
  <c r="BM64" i="2"/>
  <c r="BN64" i="2"/>
  <c r="BO64" i="2"/>
  <c r="BP64" i="2"/>
  <c r="BQ64" i="2"/>
  <c r="BR64" i="2"/>
  <c r="BS64" i="2"/>
  <c r="BT64" i="2"/>
  <c r="BU64" i="2"/>
  <c r="BV64" i="2"/>
  <c r="BW64" i="2"/>
  <c r="BX64" i="2"/>
  <c r="BY64" i="2"/>
  <c r="BZ64" i="2"/>
  <c r="CA64" i="2"/>
  <c r="CB64" i="2"/>
  <c r="CC64" i="2"/>
  <c r="BM65" i="2"/>
  <c r="BN65" i="2"/>
  <c r="BO65" i="2"/>
  <c r="BP65" i="2"/>
  <c r="BQ65" i="2"/>
  <c r="BR65" i="2"/>
  <c r="BS65" i="2"/>
  <c r="BT65" i="2"/>
  <c r="BU65" i="2"/>
  <c r="BV65" i="2"/>
  <c r="BW65" i="2"/>
  <c r="BX65" i="2"/>
  <c r="BY65" i="2"/>
  <c r="BZ65" i="2"/>
  <c r="CA65" i="2"/>
  <c r="CB65" i="2"/>
  <c r="CC65" i="2"/>
  <c r="BM66" i="2"/>
  <c r="BN66" i="2"/>
  <c r="BO66" i="2"/>
  <c r="BP66" i="2"/>
  <c r="BQ66" i="2"/>
  <c r="BR66" i="2"/>
  <c r="BS66" i="2"/>
  <c r="BT66" i="2"/>
  <c r="BU66" i="2"/>
  <c r="BV66" i="2"/>
  <c r="BW66" i="2"/>
  <c r="BX66" i="2"/>
  <c r="BY66" i="2"/>
  <c r="BZ66" i="2"/>
  <c r="CA66" i="2"/>
  <c r="CB66" i="2"/>
  <c r="CC66" i="2"/>
  <c r="BM67" i="2"/>
  <c r="BN67" i="2"/>
  <c r="BO67" i="2"/>
  <c r="BP67" i="2"/>
  <c r="BQ67" i="2"/>
  <c r="BR67" i="2"/>
  <c r="BS67" i="2"/>
  <c r="BT67" i="2"/>
  <c r="BU67" i="2"/>
  <c r="BV67" i="2"/>
  <c r="BW67" i="2"/>
  <c r="BX67" i="2"/>
  <c r="BY67" i="2"/>
  <c r="BZ67" i="2"/>
  <c r="CA67" i="2"/>
  <c r="CB67" i="2"/>
  <c r="CC67" i="2"/>
  <c r="BM68" i="2"/>
  <c r="BN68" i="2"/>
  <c r="BO68" i="2"/>
  <c r="BP68" i="2"/>
  <c r="BQ68" i="2"/>
  <c r="BR68" i="2"/>
  <c r="BS68" i="2"/>
  <c r="BT68" i="2"/>
  <c r="BU68" i="2"/>
  <c r="BV68" i="2"/>
  <c r="BW68" i="2"/>
  <c r="BX68" i="2"/>
  <c r="BY68" i="2"/>
  <c r="BZ68" i="2"/>
  <c r="CA68" i="2"/>
  <c r="CB68" i="2"/>
  <c r="CC68" i="2"/>
  <c r="BM69" i="2"/>
  <c r="BN69" i="2"/>
  <c r="BO69" i="2"/>
  <c r="BP69" i="2"/>
  <c r="BQ69" i="2"/>
  <c r="BR69" i="2"/>
  <c r="BS69" i="2"/>
  <c r="BT69" i="2"/>
  <c r="BU69" i="2"/>
  <c r="BV69" i="2"/>
  <c r="BW69" i="2"/>
  <c r="BX69" i="2"/>
  <c r="BY69" i="2"/>
  <c r="BZ69" i="2"/>
  <c r="CA69" i="2"/>
  <c r="CB69" i="2"/>
  <c r="CC69" i="2"/>
  <c r="BM70" i="2"/>
  <c r="BN70" i="2"/>
  <c r="BO70" i="2"/>
  <c r="BP70" i="2"/>
  <c r="BQ70" i="2"/>
  <c r="BR70" i="2"/>
  <c r="BS70" i="2"/>
  <c r="BT70" i="2"/>
  <c r="BU70" i="2"/>
  <c r="BV70" i="2"/>
  <c r="BW70" i="2"/>
  <c r="BX70" i="2"/>
  <c r="BY70" i="2"/>
  <c r="BZ70" i="2"/>
  <c r="CA70" i="2"/>
  <c r="CB70" i="2"/>
  <c r="CC70" i="2"/>
  <c r="BM71" i="2"/>
  <c r="BN71" i="2"/>
  <c r="BO71" i="2"/>
  <c r="BP71" i="2"/>
  <c r="BQ71" i="2"/>
  <c r="BR71" i="2"/>
  <c r="BS71" i="2"/>
  <c r="BT71" i="2"/>
  <c r="BU71" i="2"/>
  <c r="BV71" i="2"/>
  <c r="BW71" i="2"/>
  <c r="BX71" i="2"/>
  <c r="BY71" i="2"/>
  <c r="BZ71" i="2"/>
  <c r="CA71" i="2"/>
  <c r="CB71" i="2"/>
  <c r="CC71" i="2"/>
  <c r="BM72" i="2"/>
  <c r="BN72" i="2"/>
  <c r="BO72" i="2"/>
  <c r="BP72" i="2"/>
  <c r="BQ72" i="2"/>
  <c r="BR72" i="2"/>
  <c r="BS72" i="2"/>
  <c r="BT72" i="2"/>
  <c r="BU72" i="2"/>
  <c r="BV72" i="2"/>
  <c r="BW72" i="2"/>
  <c r="BX72" i="2"/>
  <c r="BY72" i="2"/>
  <c r="BZ72" i="2"/>
  <c r="CA72" i="2"/>
  <c r="CB72" i="2"/>
  <c r="CC72" i="2"/>
  <c r="BM73" i="2"/>
  <c r="BN73" i="2"/>
  <c r="BO73" i="2"/>
  <c r="BP73" i="2"/>
  <c r="BQ73" i="2"/>
  <c r="BR73" i="2"/>
  <c r="BS73" i="2"/>
  <c r="BT73" i="2"/>
  <c r="BU73" i="2"/>
  <c r="BV73" i="2"/>
  <c r="BW73" i="2"/>
  <c r="BX73" i="2"/>
  <c r="BY73" i="2"/>
  <c r="BZ73" i="2"/>
  <c r="CA73" i="2"/>
  <c r="CB73" i="2"/>
  <c r="CC73" i="2"/>
  <c r="BM74" i="2"/>
  <c r="BN74" i="2"/>
  <c r="BO74" i="2"/>
  <c r="BP74" i="2"/>
  <c r="BQ74" i="2"/>
  <c r="BR74" i="2"/>
  <c r="BS74" i="2"/>
  <c r="BT74" i="2"/>
  <c r="BU74" i="2"/>
  <c r="BV74" i="2"/>
  <c r="BW74" i="2"/>
  <c r="BX74" i="2"/>
  <c r="BY74" i="2"/>
  <c r="BZ74" i="2"/>
  <c r="CA74" i="2"/>
  <c r="CB74" i="2"/>
  <c r="CC74" i="2"/>
  <c r="BM75" i="2"/>
  <c r="BN75" i="2"/>
  <c r="BO75" i="2"/>
  <c r="BP75" i="2"/>
  <c r="BQ75" i="2"/>
  <c r="BR75" i="2"/>
  <c r="BS75" i="2"/>
  <c r="BT75" i="2"/>
  <c r="BU75" i="2"/>
  <c r="BV75" i="2"/>
  <c r="BW75" i="2"/>
  <c r="BX75" i="2"/>
  <c r="BY75" i="2"/>
  <c r="BZ75" i="2"/>
  <c r="CA75" i="2"/>
  <c r="CB75" i="2"/>
  <c r="CC75" i="2"/>
  <c r="BM76" i="2"/>
  <c r="BN76" i="2"/>
  <c r="BO76" i="2"/>
  <c r="BP76" i="2"/>
  <c r="BQ76" i="2"/>
  <c r="BR76" i="2"/>
  <c r="BS76" i="2"/>
  <c r="BT76" i="2"/>
  <c r="BU76" i="2"/>
  <c r="BV76" i="2"/>
  <c r="BW76" i="2"/>
  <c r="BX76" i="2"/>
  <c r="BY76" i="2"/>
  <c r="BZ76" i="2"/>
  <c r="CA76" i="2"/>
  <c r="CB76" i="2"/>
  <c r="CC76" i="2"/>
  <c r="BM77" i="2"/>
  <c r="BN77" i="2"/>
  <c r="BO77" i="2"/>
  <c r="BP77" i="2"/>
  <c r="BQ77" i="2"/>
  <c r="BR77" i="2"/>
  <c r="BS77" i="2"/>
  <c r="BT77" i="2"/>
  <c r="BU77" i="2"/>
  <c r="BV77" i="2"/>
  <c r="BW77" i="2"/>
  <c r="BX77" i="2"/>
  <c r="BY77" i="2"/>
  <c r="BZ77" i="2"/>
  <c r="CA77" i="2"/>
  <c r="CB77" i="2"/>
  <c r="CC77" i="2"/>
  <c r="BM78" i="2"/>
  <c r="BN78" i="2"/>
  <c r="BO78" i="2"/>
  <c r="BP78" i="2"/>
  <c r="BQ78" i="2"/>
  <c r="BR78" i="2"/>
  <c r="BS78" i="2"/>
  <c r="BT78" i="2"/>
  <c r="BU78" i="2"/>
  <c r="BV78" i="2"/>
  <c r="BW78" i="2"/>
  <c r="BX78" i="2"/>
  <c r="BY78" i="2"/>
  <c r="BZ78" i="2"/>
  <c r="CA78" i="2"/>
  <c r="CB78" i="2"/>
  <c r="CC78" i="2"/>
  <c r="BM79" i="2"/>
  <c r="BN79" i="2"/>
  <c r="BO79" i="2"/>
  <c r="BP79" i="2"/>
  <c r="BQ79" i="2"/>
  <c r="BR79" i="2"/>
  <c r="BS79" i="2"/>
  <c r="BT79" i="2"/>
  <c r="BU79" i="2"/>
  <c r="BV79" i="2"/>
  <c r="BW79" i="2"/>
  <c r="BX79" i="2"/>
  <c r="BY79" i="2"/>
  <c r="BZ79" i="2"/>
  <c r="CA79" i="2"/>
  <c r="CB79" i="2"/>
  <c r="CC79" i="2"/>
  <c r="BM80" i="2"/>
  <c r="BN80" i="2"/>
  <c r="BO80" i="2"/>
  <c r="BP80" i="2"/>
  <c r="BQ80" i="2"/>
  <c r="BR80" i="2"/>
  <c r="BS80" i="2"/>
  <c r="BT80" i="2"/>
  <c r="BU80" i="2"/>
  <c r="BV80" i="2"/>
  <c r="BW80" i="2"/>
  <c r="BX80" i="2"/>
  <c r="BY80" i="2"/>
  <c r="BZ80" i="2"/>
  <c r="CA80" i="2"/>
  <c r="CB80" i="2"/>
  <c r="CC80" i="2"/>
  <c r="BM81" i="2"/>
  <c r="BN81" i="2"/>
  <c r="BO81" i="2"/>
  <c r="BP81" i="2"/>
  <c r="BQ81" i="2"/>
  <c r="BR81" i="2"/>
  <c r="BS81" i="2"/>
  <c r="BT81" i="2"/>
  <c r="BU81" i="2"/>
  <c r="BV81" i="2"/>
  <c r="BW81" i="2"/>
  <c r="BX81" i="2"/>
  <c r="BY81" i="2"/>
  <c r="BZ81" i="2"/>
  <c r="CA81" i="2"/>
  <c r="CB81" i="2"/>
  <c r="CC81" i="2"/>
  <c r="BM82" i="2"/>
  <c r="BN82" i="2"/>
  <c r="BO82" i="2"/>
  <c r="BP82" i="2"/>
  <c r="BQ82" i="2"/>
  <c r="BR82" i="2"/>
  <c r="BS82" i="2"/>
  <c r="BT82" i="2"/>
  <c r="BU82" i="2"/>
  <c r="BV82" i="2"/>
  <c r="BW82" i="2"/>
  <c r="BX82" i="2"/>
  <c r="BY82" i="2"/>
  <c r="BZ82" i="2"/>
  <c r="CA82" i="2"/>
  <c r="CB82" i="2"/>
  <c r="CC82" i="2"/>
  <c r="BM83" i="2"/>
  <c r="BN83" i="2"/>
  <c r="BO83" i="2"/>
  <c r="BP83" i="2"/>
  <c r="BQ83" i="2"/>
  <c r="BR83" i="2"/>
  <c r="BS83" i="2"/>
  <c r="BT83" i="2"/>
  <c r="BU83" i="2"/>
  <c r="BV83" i="2"/>
  <c r="BW83" i="2"/>
  <c r="BX83" i="2"/>
  <c r="BY83" i="2"/>
  <c r="BZ83" i="2"/>
  <c r="CA83" i="2"/>
  <c r="CB83" i="2"/>
  <c r="CC83" i="2"/>
  <c r="BM84" i="2"/>
  <c r="BN84" i="2"/>
  <c r="BO84" i="2"/>
  <c r="BP84" i="2"/>
  <c r="BQ84" i="2"/>
  <c r="BR84" i="2"/>
  <c r="BS84" i="2"/>
  <c r="BT84" i="2"/>
  <c r="BU84" i="2"/>
  <c r="BV84" i="2"/>
  <c r="BW84" i="2"/>
  <c r="BX84" i="2"/>
  <c r="BY84" i="2"/>
  <c r="BZ84" i="2"/>
  <c r="CA84" i="2"/>
  <c r="CB84" i="2"/>
  <c r="CC84" i="2"/>
  <c r="BM85" i="2"/>
  <c r="BN85" i="2"/>
  <c r="BO85" i="2"/>
  <c r="BP85" i="2"/>
  <c r="BQ85" i="2"/>
  <c r="BR85" i="2"/>
  <c r="BS85" i="2"/>
  <c r="BT85" i="2"/>
  <c r="BU85" i="2"/>
  <c r="BV85" i="2"/>
  <c r="BW85" i="2"/>
  <c r="BX85" i="2"/>
  <c r="BY85" i="2"/>
  <c r="BZ85" i="2"/>
  <c r="CA85" i="2"/>
  <c r="CB85" i="2"/>
  <c r="CC85" i="2"/>
  <c r="BM86" i="2"/>
  <c r="BN86" i="2"/>
  <c r="BO86" i="2"/>
  <c r="BP86" i="2"/>
  <c r="BQ86" i="2"/>
  <c r="BR86" i="2"/>
  <c r="BS86" i="2"/>
  <c r="BT86" i="2"/>
  <c r="BU86" i="2"/>
  <c r="BV86" i="2"/>
  <c r="BW86" i="2"/>
  <c r="BX86" i="2"/>
  <c r="BY86" i="2"/>
  <c r="BZ86" i="2"/>
  <c r="CA86" i="2"/>
  <c r="CB86" i="2"/>
  <c r="CC86" i="2"/>
  <c r="BM87" i="2"/>
  <c r="BN87" i="2"/>
  <c r="BO87" i="2"/>
  <c r="BP87" i="2"/>
  <c r="BQ87" i="2"/>
  <c r="BR87" i="2"/>
  <c r="BS87" i="2"/>
  <c r="BT87" i="2"/>
  <c r="BU87" i="2"/>
  <c r="BV87" i="2"/>
  <c r="BW87" i="2"/>
  <c r="BX87" i="2"/>
  <c r="BY87" i="2"/>
  <c r="BZ87" i="2"/>
  <c r="CA87" i="2"/>
  <c r="CB87" i="2"/>
  <c r="CC87" i="2"/>
  <c r="BM88" i="2"/>
  <c r="BN88" i="2"/>
  <c r="BO88" i="2"/>
  <c r="BP88" i="2"/>
  <c r="BQ88" i="2"/>
  <c r="BR88" i="2"/>
  <c r="BS88" i="2"/>
  <c r="BT88" i="2"/>
  <c r="BU88" i="2"/>
  <c r="BV88" i="2"/>
  <c r="BW88" i="2"/>
  <c r="BX88" i="2"/>
  <c r="BY88" i="2"/>
  <c r="BZ88" i="2"/>
  <c r="CA88" i="2"/>
  <c r="CB88" i="2"/>
  <c r="CC88" i="2"/>
  <c r="BM89" i="2"/>
  <c r="BN89" i="2"/>
  <c r="BO89" i="2"/>
  <c r="BP89" i="2"/>
  <c r="BQ89" i="2"/>
  <c r="BR89" i="2"/>
  <c r="BS89" i="2"/>
  <c r="BT89" i="2"/>
  <c r="BU89" i="2"/>
  <c r="BV89" i="2"/>
  <c r="BW89" i="2"/>
  <c r="BX89" i="2"/>
  <c r="BY89" i="2"/>
  <c r="BZ89" i="2"/>
  <c r="CA89" i="2"/>
  <c r="CB89" i="2"/>
  <c r="CC89" i="2"/>
  <c r="BM90" i="2"/>
  <c r="BN90" i="2"/>
  <c r="BO90" i="2"/>
  <c r="BP90" i="2"/>
  <c r="BQ90" i="2"/>
  <c r="BR90" i="2"/>
  <c r="BS90" i="2"/>
  <c r="BT90" i="2"/>
  <c r="BU90" i="2"/>
  <c r="BV90" i="2"/>
  <c r="BW90" i="2"/>
  <c r="BX90" i="2"/>
  <c r="BY90" i="2"/>
  <c r="BZ90" i="2"/>
  <c r="CA90" i="2"/>
  <c r="CB90" i="2"/>
  <c r="CC90" i="2"/>
  <c r="BM91" i="2"/>
  <c r="BN91" i="2"/>
  <c r="BO91" i="2"/>
  <c r="BP91" i="2"/>
  <c r="BQ91" i="2"/>
  <c r="BR91" i="2"/>
  <c r="BS91" i="2"/>
  <c r="BT91" i="2"/>
  <c r="BU91" i="2"/>
  <c r="BV91" i="2"/>
  <c r="BW91" i="2"/>
  <c r="BX91" i="2"/>
  <c r="BY91" i="2"/>
  <c r="BZ91" i="2"/>
  <c r="CA91" i="2"/>
  <c r="CB91" i="2"/>
  <c r="CC91" i="2"/>
  <c r="BM92" i="2"/>
  <c r="BN92" i="2"/>
  <c r="BO92" i="2"/>
  <c r="BP92" i="2"/>
  <c r="BQ92" i="2"/>
  <c r="BR92" i="2"/>
  <c r="BS92" i="2"/>
  <c r="BT92" i="2"/>
  <c r="BU92" i="2"/>
  <c r="BV92" i="2"/>
  <c r="BW92" i="2"/>
  <c r="BX92" i="2"/>
  <c r="BY92" i="2"/>
  <c r="BZ92" i="2"/>
  <c r="CA92" i="2"/>
  <c r="CB92" i="2"/>
  <c r="CC92" i="2"/>
  <c r="BM93" i="2"/>
  <c r="BN93" i="2"/>
  <c r="BO93" i="2"/>
  <c r="BP93" i="2"/>
  <c r="BQ93" i="2"/>
  <c r="BR93" i="2"/>
  <c r="BS93" i="2"/>
  <c r="BT93" i="2"/>
  <c r="BU93" i="2"/>
  <c r="BV93" i="2"/>
  <c r="BW93" i="2"/>
  <c r="BX93" i="2"/>
  <c r="BY93" i="2"/>
  <c r="BZ93" i="2"/>
  <c r="CA93" i="2"/>
  <c r="CB93" i="2"/>
  <c r="CC93" i="2"/>
  <c r="BM94" i="2"/>
  <c r="BN94" i="2"/>
  <c r="BO94" i="2"/>
  <c r="BP94" i="2"/>
  <c r="BQ94" i="2"/>
  <c r="BR94" i="2"/>
  <c r="BS94" i="2"/>
  <c r="BT94" i="2"/>
  <c r="BU94" i="2"/>
  <c r="BV94" i="2"/>
  <c r="BW94" i="2"/>
  <c r="BX94" i="2"/>
  <c r="BY94" i="2"/>
  <c r="BZ94" i="2"/>
  <c r="CA94" i="2"/>
  <c r="CB94" i="2"/>
  <c r="CC94" i="2"/>
  <c r="BM95" i="2"/>
  <c r="BN95" i="2"/>
  <c r="BO95" i="2"/>
  <c r="BP95" i="2"/>
  <c r="BQ95" i="2"/>
  <c r="BR95" i="2"/>
  <c r="BS95" i="2"/>
  <c r="BT95" i="2"/>
  <c r="BU95" i="2"/>
  <c r="BV95" i="2"/>
  <c r="BW95" i="2"/>
  <c r="BX95" i="2"/>
  <c r="BY95" i="2"/>
  <c r="BZ95" i="2"/>
  <c r="CA95" i="2"/>
  <c r="CB95" i="2"/>
  <c r="CC95" i="2"/>
  <c r="BM96" i="2"/>
  <c r="BN96" i="2"/>
  <c r="BO96" i="2"/>
  <c r="BP96" i="2"/>
  <c r="BQ96" i="2"/>
  <c r="BR96" i="2"/>
  <c r="BS96" i="2"/>
  <c r="BT96" i="2"/>
  <c r="BU96" i="2"/>
  <c r="BV96" i="2"/>
  <c r="BW96" i="2"/>
  <c r="BX96" i="2"/>
  <c r="BY96" i="2"/>
  <c r="BZ96" i="2"/>
  <c r="CA96" i="2"/>
  <c r="CB96" i="2"/>
  <c r="CC96" i="2"/>
  <c r="BM97" i="2"/>
  <c r="BN97" i="2"/>
  <c r="BO97" i="2"/>
  <c r="BP97" i="2"/>
  <c r="BQ97" i="2"/>
  <c r="BR97" i="2"/>
  <c r="BS97" i="2"/>
  <c r="BT97" i="2"/>
  <c r="BU97" i="2"/>
  <c r="BV97" i="2"/>
  <c r="BW97" i="2"/>
  <c r="BX97" i="2"/>
  <c r="BY97" i="2"/>
  <c r="BZ97" i="2"/>
  <c r="CA97" i="2"/>
  <c r="CB97" i="2"/>
  <c r="CC97" i="2"/>
  <c r="BM98" i="2"/>
  <c r="BN98" i="2"/>
  <c r="BO98" i="2"/>
  <c r="BP98" i="2"/>
  <c r="BQ98" i="2"/>
  <c r="BR98" i="2"/>
  <c r="BS98" i="2"/>
  <c r="BT98" i="2"/>
  <c r="BU98" i="2"/>
  <c r="BV98" i="2"/>
  <c r="BW98" i="2"/>
  <c r="BX98" i="2"/>
  <c r="BY98" i="2"/>
  <c r="BZ98" i="2"/>
  <c r="CA98" i="2"/>
  <c r="CB98" i="2"/>
  <c r="CC98" i="2"/>
  <c r="BM99" i="2"/>
  <c r="BN99" i="2"/>
  <c r="BO99" i="2"/>
  <c r="BP99" i="2"/>
  <c r="BQ99" i="2"/>
  <c r="BR99" i="2"/>
  <c r="BS99" i="2"/>
  <c r="BT99" i="2"/>
  <c r="BU99" i="2"/>
  <c r="BV99" i="2"/>
  <c r="BW99" i="2"/>
  <c r="BX99" i="2"/>
  <c r="BY99" i="2"/>
  <c r="BZ99" i="2"/>
  <c r="CA99" i="2"/>
  <c r="CB99" i="2"/>
  <c r="CC99" i="2"/>
  <c r="BM100" i="2"/>
  <c r="BN100" i="2"/>
  <c r="BO100" i="2"/>
  <c r="BP100" i="2"/>
  <c r="BQ100" i="2"/>
  <c r="BR100" i="2"/>
  <c r="BS100" i="2"/>
  <c r="BT100" i="2"/>
  <c r="BU100" i="2"/>
  <c r="BV100" i="2"/>
  <c r="BW100" i="2"/>
  <c r="BX100" i="2"/>
  <c r="BY100" i="2"/>
  <c r="BZ100" i="2"/>
  <c r="CA100" i="2"/>
  <c r="CB100" i="2"/>
  <c r="CC100" i="2"/>
  <c r="BM101" i="2"/>
  <c r="BN101" i="2"/>
  <c r="BO101" i="2"/>
  <c r="BP101" i="2"/>
  <c r="BQ101" i="2"/>
  <c r="BR101" i="2"/>
  <c r="BS101" i="2"/>
  <c r="BT101" i="2"/>
  <c r="BU101" i="2"/>
  <c r="BV101" i="2"/>
  <c r="BW101" i="2"/>
  <c r="BX101" i="2"/>
  <c r="BY101" i="2"/>
  <c r="BZ101" i="2"/>
  <c r="CA101" i="2"/>
  <c r="CB101" i="2"/>
  <c r="CC101" i="2"/>
  <c r="BM102" i="2"/>
  <c r="BN102" i="2"/>
  <c r="BO102" i="2"/>
  <c r="BP102" i="2"/>
  <c r="BQ102" i="2"/>
  <c r="BR102" i="2"/>
  <c r="BS102" i="2"/>
  <c r="BT102" i="2"/>
  <c r="BU102" i="2"/>
  <c r="BV102" i="2"/>
  <c r="BW102" i="2"/>
  <c r="BX102" i="2"/>
  <c r="BY102" i="2"/>
  <c r="BZ102" i="2"/>
  <c r="CA102" i="2"/>
  <c r="CB102" i="2"/>
  <c r="CC102" i="2"/>
  <c r="BM103" i="2"/>
  <c r="BN103" i="2"/>
  <c r="BO103" i="2"/>
  <c r="BP103" i="2"/>
  <c r="BQ103" i="2"/>
  <c r="BR103" i="2"/>
  <c r="BS103" i="2"/>
  <c r="BT103" i="2"/>
  <c r="BU103" i="2"/>
  <c r="BV103" i="2"/>
  <c r="BW103" i="2"/>
  <c r="BX103" i="2"/>
  <c r="BY103" i="2"/>
  <c r="BZ103" i="2"/>
  <c r="CA103" i="2"/>
  <c r="CB103" i="2"/>
  <c r="CC103" i="2"/>
  <c r="BM104" i="2"/>
  <c r="BN104" i="2"/>
  <c r="BO104" i="2"/>
  <c r="BP104" i="2"/>
  <c r="BQ104" i="2"/>
  <c r="BR104" i="2"/>
  <c r="BS104" i="2"/>
  <c r="BT104" i="2"/>
  <c r="BU104" i="2"/>
  <c r="BV104" i="2"/>
  <c r="BW104" i="2"/>
  <c r="BX104" i="2"/>
  <c r="BY104" i="2"/>
  <c r="BZ104" i="2"/>
  <c r="CA104" i="2"/>
  <c r="CB104" i="2"/>
  <c r="CC104" i="2"/>
  <c r="BM105" i="2"/>
  <c r="BN105" i="2"/>
  <c r="BO105" i="2"/>
  <c r="BP105" i="2"/>
  <c r="BQ105" i="2"/>
  <c r="BR105" i="2"/>
  <c r="BS105" i="2"/>
  <c r="BT105" i="2"/>
  <c r="BU105" i="2"/>
  <c r="BV105" i="2"/>
  <c r="BW105" i="2"/>
  <c r="BX105" i="2"/>
  <c r="BY105" i="2"/>
  <c r="BZ105" i="2"/>
  <c r="CA105" i="2"/>
  <c r="CB105" i="2"/>
  <c r="CC105" i="2"/>
  <c r="BM106" i="2"/>
  <c r="BN106" i="2"/>
  <c r="BO106" i="2"/>
  <c r="BP106" i="2"/>
  <c r="BQ106" i="2"/>
  <c r="BR106" i="2"/>
  <c r="BS106" i="2"/>
  <c r="BT106" i="2"/>
  <c r="BU106" i="2"/>
  <c r="BV106" i="2"/>
  <c r="BW106" i="2"/>
  <c r="BX106" i="2"/>
  <c r="BY106" i="2"/>
  <c r="BZ106" i="2"/>
  <c r="CA106" i="2"/>
  <c r="CB106" i="2"/>
  <c r="CC106" i="2"/>
  <c r="BM108" i="2"/>
  <c r="BN108" i="2"/>
  <c r="BO108" i="2"/>
  <c r="BP108" i="2"/>
  <c r="BQ108" i="2"/>
  <c r="BR108" i="2"/>
  <c r="BS108" i="2"/>
  <c r="BT108" i="2"/>
  <c r="BU108" i="2"/>
  <c r="BV108" i="2"/>
  <c r="BW108" i="2"/>
  <c r="BX108" i="2"/>
  <c r="BY108" i="2"/>
  <c r="BZ108" i="2"/>
  <c r="CA108" i="2"/>
  <c r="CB108" i="2"/>
  <c r="CC108" i="2"/>
  <c r="BM109" i="2"/>
  <c r="BN109" i="2"/>
  <c r="BO109" i="2"/>
  <c r="BP109" i="2"/>
  <c r="BQ109" i="2"/>
  <c r="BR109" i="2"/>
  <c r="BS109" i="2"/>
  <c r="BT109" i="2"/>
  <c r="BU109" i="2"/>
  <c r="BV109" i="2"/>
  <c r="BW109" i="2"/>
  <c r="BX109" i="2"/>
  <c r="BY109" i="2"/>
  <c r="BZ109" i="2"/>
  <c r="CA109" i="2"/>
  <c r="CB109" i="2"/>
  <c r="CC109" i="2"/>
  <c r="BM110" i="2"/>
  <c r="BN110" i="2"/>
  <c r="BO110" i="2"/>
  <c r="BP110" i="2"/>
  <c r="BQ110" i="2"/>
  <c r="BR110" i="2"/>
  <c r="BS110" i="2"/>
  <c r="BT110" i="2"/>
  <c r="BU110" i="2"/>
  <c r="BV110" i="2"/>
  <c r="BW110" i="2"/>
  <c r="BX110" i="2"/>
  <c r="BY110" i="2"/>
  <c r="BZ110" i="2"/>
  <c r="CA110" i="2"/>
  <c r="CB110" i="2"/>
  <c r="CC110" i="2"/>
  <c r="BM111" i="2"/>
  <c r="BN111" i="2"/>
  <c r="BO111" i="2"/>
  <c r="BP111" i="2"/>
  <c r="BQ111" i="2"/>
  <c r="BR111" i="2"/>
  <c r="BS111" i="2"/>
  <c r="BT111" i="2"/>
  <c r="BU111" i="2"/>
  <c r="BV111" i="2"/>
  <c r="BW111" i="2"/>
  <c r="BX111" i="2"/>
  <c r="BY111" i="2"/>
  <c r="BZ111" i="2"/>
  <c r="CA111" i="2"/>
  <c r="CB111" i="2"/>
  <c r="CC111" i="2"/>
  <c r="BM112" i="2"/>
  <c r="BN112" i="2"/>
  <c r="BO112" i="2"/>
  <c r="BP112" i="2"/>
  <c r="BQ112" i="2"/>
  <c r="BR112" i="2"/>
  <c r="BS112" i="2"/>
  <c r="BT112" i="2"/>
  <c r="BU112" i="2"/>
  <c r="BV112" i="2"/>
  <c r="BW112" i="2"/>
  <c r="BX112" i="2"/>
  <c r="BY112" i="2"/>
  <c r="BZ112" i="2"/>
  <c r="CA112" i="2"/>
  <c r="CB112" i="2"/>
  <c r="CC112" i="2"/>
  <c r="BM113" i="2"/>
  <c r="BN113" i="2"/>
  <c r="BO113" i="2"/>
  <c r="BP113" i="2"/>
  <c r="BQ113" i="2"/>
  <c r="BR113" i="2"/>
  <c r="BS113" i="2"/>
  <c r="BT113" i="2"/>
  <c r="BU113" i="2"/>
  <c r="BV113" i="2"/>
  <c r="BW113" i="2"/>
  <c r="BX113" i="2"/>
  <c r="BY113" i="2"/>
  <c r="BZ113" i="2"/>
  <c r="CA113" i="2"/>
  <c r="CB113" i="2"/>
  <c r="CC113" i="2"/>
  <c r="BM114" i="2"/>
  <c r="BN114" i="2"/>
  <c r="BO114" i="2"/>
  <c r="BP114" i="2"/>
  <c r="BQ114" i="2"/>
  <c r="BR114" i="2"/>
  <c r="BS114" i="2"/>
  <c r="BT114" i="2"/>
  <c r="BU114" i="2"/>
  <c r="BV114" i="2"/>
  <c r="BW114" i="2"/>
  <c r="BX114" i="2"/>
  <c r="BY114" i="2"/>
  <c r="BZ114" i="2"/>
  <c r="CA114" i="2"/>
  <c r="CB114" i="2"/>
  <c r="CC114" i="2"/>
  <c r="BM115" i="2"/>
  <c r="BN115" i="2"/>
  <c r="BO115" i="2"/>
  <c r="BP115" i="2"/>
  <c r="BQ115" i="2"/>
  <c r="BR115" i="2"/>
  <c r="BS115" i="2"/>
  <c r="BT115" i="2"/>
  <c r="BU115" i="2"/>
  <c r="BV115" i="2"/>
  <c r="BW115" i="2"/>
  <c r="BX115" i="2"/>
  <c r="BY115" i="2"/>
  <c r="BZ115" i="2"/>
  <c r="CA115" i="2"/>
  <c r="CB115" i="2"/>
  <c r="CC115" i="2"/>
  <c r="BM116" i="2"/>
  <c r="BN116" i="2"/>
  <c r="BO116" i="2"/>
  <c r="BP116" i="2"/>
  <c r="BQ116" i="2"/>
  <c r="BR116" i="2"/>
  <c r="BS116" i="2"/>
  <c r="BT116" i="2"/>
  <c r="BU116" i="2"/>
  <c r="BV116" i="2"/>
  <c r="BW116" i="2"/>
  <c r="BX116" i="2"/>
  <c r="BY116" i="2"/>
  <c r="BZ116" i="2"/>
  <c r="CA116" i="2"/>
  <c r="CB116" i="2"/>
  <c r="CC116" i="2"/>
  <c r="BM117" i="2"/>
  <c r="BN117" i="2"/>
  <c r="BO117" i="2"/>
  <c r="BP117" i="2"/>
  <c r="BQ117" i="2"/>
  <c r="BR117" i="2"/>
  <c r="BS117" i="2"/>
  <c r="BT117" i="2"/>
  <c r="BU117" i="2"/>
  <c r="BV117" i="2"/>
  <c r="BW117" i="2"/>
  <c r="BX117" i="2"/>
  <c r="BY117" i="2"/>
  <c r="BZ117" i="2"/>
  <c r="CA117" i="2"/>
  <c r="CB117" i="2"/>
  <c r="CC117" i="2"/>
  <c r="BM118" i="2"/>
  <c r="BN118" i="2"/>
  <c r="BO118" i="2"/>
  <c r="BP118" i="2"/>
  <c r="BQ118" i="2"/>
  <c r="BR118" i="2"/>
  <c r="BS118" i="2"/>
  <c r="BT118" i="2"/>
  <c r="BU118" i="2"/>
  <c r="BV118" i="2"/>
  <c r="BW118" i="2"/>
  <c r="BX118" i="2"/>
  <c r="BY118" i="2"/>
  <c r="BZ118" i="2"/>
  <c r="CA118" i="2"/>
  <c r="CB118" i="2"/>
  <c r="CC118" i="2"/>
  <c r="BM119" i="2"/>
  <c r="BN119" i="2"/>
  <c r="BO119" i="2"/>
  <c r="BP119" i="2"/>
  <c r="BQ119" i="2"/>
  <c r="BR119" i="2"/>
  <c r="BS119" i="2"/>
  <c r="BT119" i="2"/>
  <c r="BU119" i="2"/>
  <c r="BV119" i="2"/>
  <c r="BW119" i="2"/>
  <c r="BX119" i="2"/>
  <c r="BY119" i="2"/>
  <c r="BZ119" i="2"/>
  <c r="CA119" i="2"/>
  <c r="CB119" i="2"/>
  <c r="CC119" i="2"/>
  <c r="BM120" i="2"/>
  <c r="BN120" i="2"/>
  <c r="BO120" i="2"/>
  <c r="BP120" i="2"/>
  <c r="BQ120" i="2"/>
  <c r="BR120" i="2"/>
  <c r="BS120" i="2"/>
  <c r="BT120" i="2"/>
  <c r="BU120" i="2"/>
  <c r="BV120" i="2"/>
  <c r="BW120" i="2"/>
  <c r="BX120" i="2"/>
  <c r="BY120" i="2"/>
  <c r="BZ120" i="2"/>
  <c r="CA120" i="2"/>
  <c r="CB120" i="2"/>
  <c r="CC120" i="2"/>
  <c r="BM121" i="2"/>
  <c r="BN121" i="2"/>
  <c r="BO121" i="2"/>
  <c r="BP121" i="2"/>
  <c r="BQ121" i="2"/>
  <c r="BR121" i="2"/>
  <c r="BS121" i="2"/>
  <c r="BT121" i="2"/>
  <c r="BU121" i="2"/>
  <c r="BV121" i="2"/>
  <c r="BW121" i="2"/>
  <c r="BX121" i="2"/>
  <c r="BY121" i="2"/>
  <c r="BZ121" i="2"/>
  <c r="CA121" i="2"/>
  <c r="CB121" i="2"/>
  <c r="CC121" i="2"/>
  <c r="BM122" i="2"/>
  <c r="BN122" i="2"/>
  <c r="BO122" i="2"/>
  <c r="BP122" i="2"/>
  <c r="BQ122" i="2"/>
  <c r="BR122" i="2"/>
  <c r="BS122" i="2"/>
  <c r="BT122" i="2"/>
  <c r="BU122" i="2"/>
  <c r="BV122" i="2"/>
  <c r="BW122" i="2"/>
  <c r="BX122" i="2"/>
  <c r="BY122" i="2"/>
  <c r="BZ122" i="2"/>
  <c r="CA122" i="2"/>
  <c r="CB122" i="2"/>
  <c r="CC122" i="2"/>
  <c r="BM123" i="2"/>
  <c r="BN123" i="2"/>
  <c r="BO123" i="2"/>
  <c r="BP123" i="2"/>
  <c r="BQ123" i="2"/>
  <c r="BR123" i="2"/>
  <c r="BS123" i="2"/>
  <c r="BT123" i="2"/>
  <c r="BU123" i="2"/>
  <c r="BV123" i="2"/>
  <c r="BW123" i="2"/>
  <c r="BX123" i="2"/>
  <c r="BY123" i="2"/>
  <c r="BZ123" i="2"/>
  <c r="CA123" i="2"/>
  <c r="CB123" i="2"/>
  <c r="CC123" i="2"/>
  <c r="BM124" i="2"/>
  <c r="BN124" i="2"/>
  <c r="BO124" i="2"/>
  <c r="BP124" i="2"/>
  <c r="BQ124" i="2"/>
  <c r="BR124" i="2"/>
  <c r="BS124" i="2"/>
  <c r="BT124" i="2"/>
  <c r="BU124" i="2"/>
  <c r="BV124" i="2"/>
  <c r="BW124" i="2"/>
  <c r="BX124" i="2"/>
  <c r="BY124" i="2"/>
  <c r="BZ124" i="2"/>
  <c r="CA124" i="2"/>
  <c r="CB124" i="2"/>
  <c r="CC124" i="2"/>
  <c r="BM125" i="2"/>
  <c r="BN125" i="2"/>
  <c r="BO125" i="2"/>
  <c r="BP125" i="2"/>
  <c r="BQ125" i="2"/>
  <c r="BR125" i="2"/>
  <c r="BS125" i="2"/>
  <c r="BT125" i="2"/>
  <c r="BU125" i="2"/>
  <c r="BV125" i="2"/>
  <c r="BW125" i="2"/>
  <c r="BX125" i="2"/>
  <c r="BY125" i="2"/>
  <c r="BZ125" i="2"/>
  <c r="CA125" i="2"/>
  <c r="CB125" i="2"/>
  <c r="CC125" i="2"/>
  <c r="BM126" i="2"/>
  <c r="BN126" i="2"/>
  <c r="BO126" i="2"/>
  <c r="BP126" i="2"/>
  <c r="BQ126" i="2"/>
  <c r="BR126" i="2"/>
  <c r="BS126" i="2"/>
  <c r="BT126" i="2"/>
  <c r="BU126" i="2"/>
  <c r="BV126" i="2"/>
  <c r="BW126" i="2"/>
  <c r="BX126" i="2"/>
  <c r="BY126" i="2"/>
  <c r="BZ126" i="2"/>
  <c r="CA126" i="2"/>
  <c r="CB126" i="2"/>
  <c r="CC126" i="2"/>
  <c r="BM127" i="2"/>
  <c r="BN127" i="2"/>
  <c r="BO127" i="2"/>
  <c r="BP127" i="2"/>
  <c r="BQ127" i="2"/>
  <c r="BR127" i="2"/>
  <c r="BS127" i="2"/>
  <c r="BT127" i="2"/>
  <c r="BU127" i="2"/>
  <c r="BV127" i="2"/>
  <c r="BW127" i="2"/>
  <c r="BX127" i="2"/>
  <c r="BY127" i="2"/>
  <c r="BZ127" i="2"/>
  <c r="CA127" i="2"/>
  <c r="CB127" i="2"/>
  <c r="CC127" i="2"/>
  <c r="BM128" i="2"/>
  <c r="BN128" i="2"/>
  <c r="BO128" i="2"/>
  <c r="BP128" i="2"/>
  <c r="BQ128" i="2"/>
  <c r="BR128" i="2"/>
  <c r="BS128" i="2"/>
  <c r="BT128" i="2"/>
  <c r="BU128" i="2"/>
  <c r="BV128" i="2"/>
  <c r="BW128" i="2"/>
  <c r="BX128" i="2"/>
  <c r="BY128" i="2"/>
  <c r="BZ128" i="2"/>
  <c r="CA128" i="2"/>
  <c r="CB128" i="2"/>
  <c r="CC128" i="2"/>
  <c r="BM129" i="2"/>
  <c r="BN129" i="2"/>
  <c r="BO129" i="2"/>
  <c r="BP129" i="2"/>
  <c r="BQ129" i="2"/>
  <c r="BR129" i="2"/>
  <c r="BS129" i="2"/>
  <c r="BT129" i="2"/>
  <c r="BU129" i="2"/>
  <c r="BV129" i="2"/>
  <c r="BW129" i="2"/>
  <c r="BX129" i="2"/>
  <c r="BY129" i="2"/>
  <c r="BZ129" i="2"/>
  <c r="CA129" i="2"/>
  <c r="CB129" i="2"/>
  <c r="CC129" i="2"/>
  <c r="BM130" i="2"/>
  <c r="BN130" i="2"/>
  <c r="BO130" i="2"/>
  <c r="BP130" i="2"/>
  <c r="BQ130" i="2"/>
  <c r="BR130" i="2"/>
  <c r="BS130" i="2"/>
  <c r="BT130" i="2"/>
  <c r="BU130" i="2"/>
  <c r="BV130" i="2"/>
  <c r="BW130" i="2"/>
  <c r="BX130" i="2"/>
  <c r="BY130" i="2"/>
  <c r="BZ130" i="2"/>
  <c r="CA130" i="2"/>
  <c r="CB130" i="2"/>
  <c r="CC130" i="2"/>
  <c r="BM131" i="2"/>
  <c r="BN131" i="2"/>
  <c r="BO131" i="2"/>
  <c r="BP131" i="2"/>
  <c r="BQ131" i="2"/>
  <c r="BR131" i="2"/>
  <c r="BS131" i="2"/>
  <c r="BT131" i="2"/>
  <c r="BU131" i="2"/>
  <c r="BV131" i="2"/>
  <c r="BW131" i="2"/>
  <c r="BX131" i="2"/>
  <c r="BY131" i="2"/>
  <c r="BZ131" i="2"/>
  <c r="CA131" i="2"/>
  <c r="CB131" i="2"/>
  <c r="CC131" i="2"/>
  <c r="BM132" i="2"/>
  <c r="BN132" i="2"/>
  <c r="BO132" i="2"/>
  <c r="BP132" i="2"/>
  <c r="BQ132" i="2"/>
  <c r="BR132" i="2"/>
  <c r="BS132" i="2"/>
  <c r="BT132" i="2"/>
  <c r="BU132" i="2"/>
  <c r="BV132" i="2"/>
  <c r="BW132" i="2"/>
  <c r="BX132" i="2"/>
  <c r="BY132" i="2"/>
  <c r="BZ132" i="2"/>
  <c r="CA132" i="2"/>
  <c r="CB132" i="2"/>
  <c r="CC132" i="2"/>
  <c r="BM133" i="2"/>
  <c r="BN133" i="2"/>
  <c r="BO133" i="2"/>
  <c r="BP133" i="2"/>
  <c r="BQ133" i="2"/>
  <c r="BR133" i="2"/>
  <c r="BS133" i="2"/>
  <c r="BT133" i="2"/>
  <c r="BU133" i="2"/>
  <c r="BV133" i="2"/>
  <c r="BW133" i="2"/>
  <c r="BX133" i="2"/>
  <c r="BY133" i="2"/>
  <c r="BZ133" i="2"/>
  <c r="CA133" i="2"/>
  <c r="CB133" i="2"/>
  <c r="CC133" i="2"/>
  <c r="BM134" i="2"/>
  <c r="BN134" i="2"/>
  <c r="BO134" i="2"/>
  <c r="BP134" i="2"/>
  <c r="BQ134" i="2"/>
  <c r="BR134" i="2"/>
  <c r="BS134" i="2"/>
  <c r="BT134" i="2"/>
  <c r="BU134" i="2"/>
  <c r="BV134" i="2"/>
  <c r="BW134" i="2"/>
  <c r="BX134" i="2"/>
  <c r="BY134" i="2"/>
  <c r="BZ134" i="2"/>
  <c r="CA134" i="2"/>
  <c r="CB134" i="2"/>
  <c r="CC134" i="2"/>
  <c r="BM135" i="2"/>
  <c r="BN135" i="2"/>
  <c r="BO135" i="2"/>
  <c r="BP135" i="2"/>
  <c r="BQ135" i="2"/>
  <c r="BR135" i="2"/>
  <c r="BS135" i="2"/>
  <c r="BT135" i="2"/>
  <c r="BU135" i="2"/>
  <c r="BV135" i="2"/>
  <c r="BW135" i="2"/>
  <c r="BX135" i="2"/>
  <c r="BY135" i="2"/>
  <c r="BZ135" i="2"/>
  <c r="CA135" i="2"/>
  <c r="CB135" i="2"/>
  <c r="CC135" i="2"/>
  <c r="BM136" i="2"/>
  <c r="BN136" i="2"/>
  <c r="BO136" i="2"/>
  <c r="BP136" i="2"/>
  <c r="BQ136" i="2"/>
  <c r="BR136" i="2"/>
  <c r="BS136" i="2"/>
  <c r="BT136" i="2"/>
  <c r="BU136" i="2"/>
  <c r="BV136" i="2"/>
  <c r="BW136" i="2"/>
  <c r="BX136" i="2"/>
  <c r="BY136" i="2"/>
  <c r="BZ136" i="2"/>
  <c r="CA136" i="2"/>
  <c r="CB136" i="2"/>
  <c r="CC136" i="2"/>
  <c r="BM137" i="2"/>
  <c r="BN137" i="2"/>
  <c r="BO137" i="2"/>
  <c r="BP137" i="2"/>
  <c r="BQ137" i="2"/>
  <c r="BR137" i="2"/>
  <c r="BS137" i="2"/>
  <c r="BT137" i="2"/>
  <c r="BU137" i="2"/>
  <c r="BV137" i="2"/>
  <c r="BW137" i="2"/>
  <c r="BX137" i="2"/>
  <c r="BY137" i="2"/>
  <c r="BZ137" i="2"/>
  <c r="CA137" i="2"/>
  <c r="CB137" i="2"/>
  <c r="CC137" i="2"/>
  <c r="BM138" i="2"/>
  <c r="BN138" i="2"/>
  <c r="BO138" i="2"/>
  <c r="BP138" i="2"/>
  <c r="BQ138" i="2"/>
  <c r="BR138" i="2"/>
  <c r="BS138" i="2"/>
  <c r="BT138" i="2"/>
  <c r="BU138" i="2"/>
  <c r="BV138" i="2"/>
  <c r="BW138" i="2"/>
  <c r="BX138" i="2"/>
  <c r="BY138" i="2"/>
  <c r="BZ138" i="2"/>
  <c r="CA138" i="2"/>
  <c r="CB138" i="2"/>
  <c r="CC138" i="2"/>
  <c r="BM139" i="2"/>
  <c r="BN139" i="2"/>
  <c r="BO139" i="2"/>
  <c r="BP139" i="2"/>
  <c r="BQ139" i="2"/>
  <c r="BR139" i="2"/>
  <c r="BS139" i="2"/>
  <c r="BT139" i="2"/>
  <c r="BU139" i="2"/>
  <c r="BV139" i="2"/>
  <c r="BW139" i="2"/>
  <c r="BX139" i="2"/>
  <c r="BY139" i="2"/>
  <c r="BZ139" i="2"/>
  <c r="CA139" i="2"/>
  <c r="CB139" i="2"/>
  <c r="CC139" i="2"/>
  <c r="BM140" i="2"/>
  <c r="BN140" i="2"/>
  <c r="BO140" i="2"/>
  <c r="BP140" i="2"/>
  <c r="BQ140" i="2"/>
  <c r="BR140" i="2"/>
  <c r="BS140" i="2"/>
  <c r="BT140" i="2"/>
  <c r="BU140" i="2"/>
  <c r="BV140" i="2"/>
  <c r="BW140" i="2"/>
  <c r="BX140" i="2"/>
  <c r="BY140" i="2"/>
  <c r="BZ140" i="2"/>
  <c r="CA140" i="2"/>
  <c r="CB140" i="2"/>
  <c r="CC140" i="2"/>
  <c r="BM141" i="2"/>
  <c r="BN141" i="2"/>
  <c r="BO141" i="2"/>
  <c r="BP141" i="2"/>
  <c r="BQ141" i="2"/>
  <c r="BR141" i="2"/>
  <c r="BS141" i="2"/>
  <c r="BT141" i="2"/>
  <c r="BU141" i="2"/>
  <c r="BV141" i="2"/>
  <c r="BW141" i="2"/>
  <c r="BX141" i="2"/>
  <c r="BY141" i="2"/>
  <c r="BZ141" i="2"/>
  <c r="CA141" i="2"/>
  <c r="CB141" i="2"/>
  <c r="CC141" i="2"/>
  <c r="BM142" i="2"/>
  <c r="BN142" i="2"/>
  <c r="BO142" i="2"/>
  <c r="BP142" i="2"/>
  <c r="BQ142" i="2"/>
  <c r="BR142" i="2"/>
  <c r="BS142" i="2"/>
  <c r="BT142" i="2"/>
  <c r="BU142" i="2"/>
  <c r="BV142" i="2"/>
  <c r="BW142" i="2"/>
  <c r="BX142" i="2"/>
  <c r="BY142" i="2"/>
  <c r="BZ142" i="2"/>
  <c r="CA142" i="2"/>
  <c r="CB142" i="2"/>
  <c r="CC142" i="2"/>
  <c r="BM143" i="2"/>
  <c r="BN143" i="2"/>
  <c r="BO143" i="2"/>
  <c r="BP143" i="2"/>
  <c r="BQ143" i="2"/>
  <c r="BR143" i="2"/>
  <c r="BS143" i="2"/>
  <c r="BT143" i="2"/>
  <c r="BU143" i="2"/>
  <c r="BV143" i="2"/>
  <c r="BW143" i="2"/>
  <c r="BX143" i="2"/>
  <c r="BY143" i="2"/>
  <c r="BZ143" i="2"/>
  <c r="CA143" i="2"/>
  <c r="CB143" i="2"/>
  <c r="CC143" i="2"/>
  <c r="BM144" i="2"/>
  <c r="BN144" i="2"/>
  <c r="BO144" i="2"/>
  <c r="BP144" i="2"/>
  <c r="BQ144" i="2"/>
  <c r="BR144" i="2"/>
  <c r="BS144" i="2"/>
  <c r="BT144" i="2"/>
  <c r="BU144" i="2"/>
  <c r="BV144" i="2"/>
  <c r="BW144" i="2"/>
  <c r="BX144" i="2"/>
  <c r="BY144" i="2"/>
  <c r="BZ144" i="2"/>
  <c r="CA144" i="2"/>
  <c r="CB144" i="2"/>
  <c r="CC144" i="2"/>
  <c r="BM145" i="2"/>
  <c r="BN145" i="2"/>
  <c r="BO145" i="2"/>
  <c r="BP145" i="2"/>
  <c r="BQ145" i="2"/>
  <c r="BR145" i="2"/>
  <c r="BS145" i="2"/>
  <c r="BT145" i="2"/>
  <c r="BU145" i="2"/>
  <c r="BV145" i="2"/>
  <c r="BW145" i="2"/>
  <c r="BX145" i="2"/>
  <c r="BY145" i="2"/>
  <c r="BZ145" i="2"/>
  <c r="CA145" i="2"/>
  <c r="CB145" i="2"/>
  <c r="CC145" i="2"/>
  <c r="BM146" i="2"/>
  <c r="BN146" i="2"/>
  <c r="BO146" i="2"/>
  <c r="BP146" i="2"/>
  <c r="BQ146" i="2"/>
  <c r="BR146" i="2"/>
  <c r="BS146" i="2"/>
  <c r="BT146" i="2"/>
  <c r="BU146" i="2"/>
  <c r="BV146" i="2"/>
  <c r="BW146" i="2"/>
  <c r="BX146" i="2"/>
  <c r="BY146" i="2"/>
  <c r="BZ146" i="2"/>
  <c r="CA146" i="2"/>
  <c r="CB146" i="2"/>
  <c r="CC146" i="2"/>
  <c r="BM147" i="2"/>
  <c r="BN147" i="2"/>
  <c r="BO147" i="2"/>
  <c r="BP147" i="2"/>
  <c r="BQ147" i="2"/>
  <c r="BR147" i="2"/>
  <c r="BS147" i="2"/>
  <c r="BT147" i="2"/>
  <c r="BU147" i="2"/>
  <c r="BV147" i="2"/>
  <c r="BW147" i="2"/>
  <c r="BX147" i="2"/>
  <c r="BY147" i="2"/>
  <c r="BZ147" i="2"/>
  <c r="CA147" i="2"/>
  <c r="CB147" i="2"/>
  <c r="CC147" i="2"/>
  <c r="BM148" i="2"/>
  <c r="BN148" i="2"/>
  <c r="BO148" i="2"/>
  <c r="BP148" i="2"/>
  <c r="BQ148" i="2"/>
  <c r="BR148" i="2"/>
  <c r="BS148" i="2"/>
  <c r="BT148" i="2"/>
  <c r="BU148" i="2"/>
  <c r="BV148" i="2"/>
  <c r="BW148" i="2"/>
  <c r="BX148" i="2"/>
  <c r="BY148" i="2"/>
  <c r="BZ148" i="2"/>
  <c r="CA148" i="2"/>
  <c r="CB148" i="2"/>
  <c r="CC148" i="2"/>
  <c r="BM149" i="2"/>
  <c r="BN149" i="2"/>
  <c r="BO149" i="2"/>
  <c r="BP149" i="2"/>
  <c r="BQ149" i="2"/>
  <c r="BR149" i="2"/>
  <c r="BS149" i="2"/>
  <c r="BT149" i="2"/>
  <c r="BU149" i="2"/>
  <c r="BV149" i="2"/>
  <c r="BW149" i="2"/>
  <c r="BX149" i="2"/>
  <c r="BY149" i="2"/>
  <c r="BZ149" i="2"/>
  <c r="CA149" i="2"/>
  <c r="CB149" i="2"/>
  <c r="CC149" i="2"/>
  <c r="BM150" i="2"/>
  <c r="BN150" i="2"/>
  <c r="BO150" i="2"/>
  <c r="BP150" i="2"/>
  <c r="BQ150" i="2"/>
  <c r="BR150" i="2"/>
  <c r="BS150" i="2"/>
  <c r="BT150" i="2"/>
  <c r="BU150" i="2"/>
  <c r="BV150" i="2"/>
  <c r="BW150" i="2"/>
  <c r="BX150" i="2"/>
  <c r="BY150" i="2"/>
  <c r="BZ150" i="2"/>
  <c r="CA150" i="2"/>
  <c r="CB150" i="2"/>
  <c r="CC150" i="2"/>
  <c r="BM151" i="2"/>
  <c r="BN151" i="2"/>
  <c r="BO151" i="2"/>
  <c r="BP151" i="2"/>
  <c r="BQ151" i="2"/>
  <c r="BR151" i="2"/>
  <c r="BS151" i="2"/>
  <c r="BT151" i="2"/>
  <c r="BU151" i="2"/>
  <c r="BV151" i="2"/>
  <c r="BW151" i="2"/>
  <c r="BX151" i="2"/>
  <c r="BY151" i="2"/>
  <c r="BZ151" i="2"/>
  <c r="CA151" i="2"/>
  <c r="CB151" i="2"/>
  <c r="CC151" i="2"/>
  <c r="BM152" i="2"/>
  <c r="BN152" i="2"/>
  <c r="BO152" i="2"/>
  <c r="BP152" i="2"/>
  <c r="BQ152" i="2"/>
  <c r="BR152" i="2"/>
  <c r="BS152" i="2"/>
  <c r="BT152" i="2"/>
  <c r="BU152" i="2"/>
  <c r="BV152" i="2"/>
  <c r="BW152" i="2"/>
  <c r="BX152" i="2"/>
  <c r="BY152" i="2"/>
  <c r="BZ152" i="2"/>
  <c r="CA152" i="2"/>
  <c r="CB152" i="2"/>
  <c r="CC152" i="2"/>
  <c r="BM153" i="2"/>
  <c r="BN153" i="2"/>
  <c r="BO153" i="2"/>
  <c r="BP153" i="2"/>
  <c r="BQ153" i="2"/>
  <c r="BR153" i="2"/>
  <c r="BS153" i="2"/>
  <c r="BT153" i="2"/>
  <c r="BU153" i="2"/>
  <c r="BV153" i="2"/>
  <c r="BW153" i="2"/>
  <c r="BX153" i="2"/>
  <c r="BY153" i="2"/>
  <c r="BZ153" i="2"/>
  <c r="CA153" i="2"/>
  <c r="CB153" i="2"/>
  <c r="CC153" i="2"/>
  <c r="BM154" i="2"/>
  <c r="BN154" i="2"/>
  <c r="BO154" i="2"/>
  <c r="BP154" i="2"/>
  <c r="BQ154" i="2"/>
  <c r="BR154" i="2"/>
  <c r="BS154" i="2"/>
  <c r="BT154" i="2"/>
  <c r="BU154" i="2"/>
  <c r="BV154" i="2"/>
  <c r="BW154" i="2"/>
  <c r="BX154" i="2"/>
  <c r="BY154" i="2"/>
  <c r="BZ154" i="2"/>
  <c r="CA154" i="2"/>
  <c r="CB154" i="2"/>
  <c r="CC154" i="2"/>
  <c r="BM155" i="2"/>
  <c r="BN155" i="2"/>
  <c r="BO155" i="2"/>
  <c r="BP155" i="2"/>
  <c r="BQ155" i="2"/>
  <c r="BR155" i="2"/>
  <c r="BS155" i="2"/>
  <c r="BT155" i="2"/>
  <c r="BU155" i="2"/>
  <c r="BV155" i="2"/>
  <c r="BW155" i="2"/>
  <c r="BX155" i="2"/>
  <c r="BY155" i="2"/>
  <c r="BZ155" i="2"/>
  <c r="CA155" i="2"/>
  <c r="CB155" i="2"/>
  <c r="CC155" i="2"/>
  <c r="BM156" i="2"/>
  <c r="BN156" i="2"/>
  <c r="BO156" i="2"/>
  <c r="BP156" i="2"/>
  <c r="BQ156" i="2"/>
  <c r="BR156" i="2"/>
  <c r="BS156" i="2"/>
  <c r="BT156" i="2"/>
  <c r="BU156" i="2"/>
  <c r="BV156" i="2"/>
  <c r="BW156" i="2"/>
  <c r="BX156" i="2"/>
  <c r="BY156" i="2"/>
  <c r="BZ156" i="2"/>
  <c r="CA156" i="2"/>
  <c r="CB156" i="2"/>
  <c r="CC156" i="2"/>
  <c r="BM157" i="2"/>
  <c r="BN157" i="2"/>
  <c r="BO157" i="2"/>
  <c r="BP157" i="2"/>
  <c r="BQ157" i="2"/>
  <c r="BR157" i="2"/>
  <c r="BS157" i="2"/>
  <c r="BT157" i="2"/>
  <c r="BU157" i="2"/>
  <c r="BV157" i="2"/>
  <c r="BW157" i="2"/>
  <c r="BX157" i="2"/>
  <c r="BY157" i="2"/>
  <c r="BZ157" i="2"/>
  <c r="CA157" i="2"/>
  <c r="CB157" i="2"/>
  <c r="CC157" i="2"/>
  <c r="BM158" i="2"/>
  <c r="BN158" i="2"/>
  <c r="BO158" i="2"/>
  <c r="BP158" i="2"/>
  <c r="BQ158" i="2"/>
  <c r="BR158" i="2"/>
  <c r="BS158" i="2"/>
  <c r="BT158" i="2"/>
  <c r="BU158" i="2"/>
  <c r="BV158" i="2"/>
  <c r="BW158" i="2"/>
  <c r="BX158" i="2"/>
  <c r="BY158" i="2"/>
  <c r="BZ158" i="2"/>
  <c r="CA158" i="2"/>
  <c r="CB158" i="2"/>
  <c r="CC158" i="2"/>
  <c r="BM159" i="2"/>
  <c r="BN159" i="2"/>
  <c r="BO159" i="2"/>
  <c r="BP159" i="2"/>
  <c r="BQ159" i="2"/>
  <c r="BR159" i="2"/>
  <c r="BS159" i="2"/>
  <c r="BT159" i="2"/>
  <c r="BU159" i="2"/>
  <c r="BV159" i="2"/>
  <c r="BW159" i="2"/>
  <c r="BX159" i="2"/>
  <c r="BY159" i="2"/>
  <c r="BZ159" i="2"/>
  <c r="CA159" i="2"/>
  <c r="CB159" i="2"/>
  <c r="CC159" i="2"/>
  <c r="BM160" i="2"/>
  <c r="BN160" i="2"/>
  <c r="BO160" i="2"/>
  <c r="BP160" i="2"/>
  <c r="BQ160" i="2"/>
  <c r="BR160" i="2"/>
  <c r="BS160" i="2"/>
  <c r="BT160" i="2"/>
  <c r="BU160" i="2"/>
  <c r="BV160" i="2"/>
  <c r="BW160" i="2"/>
  <c r="BX160" i="2"/>
  <c r="BY160" i="2"/>
  <c r="BZ160" i="2"/>
  <c r="CA160" i="2"/>
  <c r="CB160" i="2"/>
  <c r="CC160" i="2"/>
  <c r="BM161" i="2"/>
  <c r="BN161" i="2"/>
  <c r="BO161" i="2"/>
  <c r="BP161" i="2"/>
  <c r="BQ161" i="2"/>
  <c r="BR161" i="2"/>
  <c r="BS161" i="2"/>
  <c r="BT161" i="2"/>
  <c r="BU161" i="2"/>
  <c r="BV161" i="2"/>
  <c r="BW161" i="2"/>
  <c r="BX161" i="2"/>
  <c r="BY161" i="2"/>
  <c r="BZ161" i="2"/>
  <c r="CA161" i="2"/>
  <c r="CB161" i="2"/>
  <c r="CC161" i="2"/>
  <c r="BM162" i="2"/>
  <c r="BN162" i="2"/>
  <c r="BO162" i="2"/>
  <c r="BP162" i="2"/>
  <c r="BQ162" i="2"/>
  <c r="BR162" i="2"/>
  <c r="BS162" i="2"/>
  <c r="BT162" i="2"/>
  <c r="BU162" i="2"/>
  <c r="BV162" i="2"/>
  <c r="BW162" i="2"/>
  <c r="BX162" i="2"/>
  <c r="BY162" i="2"/>
  <c r="BZ162" i="2"/>
  <c r="CA162" i="2"/>
  <c r="CB162" i="2"/>
  <c r="CC162" i="2"/>
  <c r="BM163" i="2"/>
  <c r="BN163" i="2"/>
  <c r="BO163" i="2"/>
  <c r="BP163" i="2"/>
  <c r="BQ163" i="2"/>
  <c r="BR163" i="2"/>
  <c r="BS163" i="2"/>
  <c r="BT163" i="2"/>
  <c r="BU163" i="2"/>
  <c r="BV163" i="2"/>
  <c r="BW163" i="2"/>
  <c r="BX163" i="2"/>
  <c r="BY163" i="2"/>
  <c r="BZ163" i="2"/>
  <c r="CA163" i="2"/>
  <c r="CB163" i="2"/>
  <c r="CC163" i="2"/>
  <c r="BM164" i="2"/>
  <c r="BN164" i="2"/>
  <c r="BO164" i="2"/>
  <c r="BP164" i="2"/>
  <c r="BQ164" i="2"/>
  <c r="BR164" i="2"/>
  <c r="BS164" i="2"/>
  <c r="BT164" i="2"/>
  <c r="BU164" i="2"/>
  <c r="BV164" i="2"/>
  <c r="BW164" i="2"/>
  <c r="BX164" i="2"/>
  <c r="BY164" i="2"/>
  <c r="BZ164" i="2"/>
  <c r="CA164" i="2"/>
  <c r="CB164" i="2"/>
  <c r="CC164" i="2"/>
  <c r="BM165" i="2"/>
  <c r="BN165" i="2"/>
  <c r="BO165" i="2"/>
  <c r="BP165" i="2"/>
  <c r="BQ165" i="2"/>
  <c r="BR165" i="2"/>
  <c r="BS165" i="2"/>
  <c r="BT165" i="2"/>
  <c r="BU165" i="2"/>
  <c r="BV165" i="2"/>
  <c r="BW165" i="2"/>
  <c r="BX165" i="2"/>
  <c r="BY165" i="2"/>
  <c r="BZ165" i="2"/>
  <c r="CA165" i="2"/>
  <c r="CB165" i="2"/>
  <c r="CC165" i="2"/>
  <c r="BM166" i="2"/>
  <c r="BN166" i="2"/>
  <c r="BO166" i="2"/>
  <c r="BP166" i="2"/>
  <c r="BQ166" i="2"/>
  <c r="BR166" i="2"/>
  <c r="BS166" i="2"/>
  <c r="BT166" i="2"/>
  <c r="BU166" i="2"/>
  <c r="BV166" i="2"/>
  <c r="BW166" i="2"/>
  <c r="BX166" i="2"/>
  <c r="BY166" i="2"/>
  <c r="BZ166" i="2"/>
  <c r="CA166" i="2"/>
  <c r="CB166" i="2"/>
  <c r="CC166" i="2"/>
  <c r="BM167" i="2"/>
  <c r="BN167" i="2"/>
  <c r="BO167" i="2"/>
  <c r="BP167" i="2"/>
  <c r="BQ167" i="2"/>
  <c r="BR167" i="2"/>
  <c r="BS167" i="2"/>
  <c r="BT167" i="2"/>
  <c r="BU167" i="2"/>
  <c r="BV167" i="2"/>
  <c r="BW167" i="2"/>
  <c r="BX167" i="2"/>
  <c r="BY167" i="2"/>
  <c r="BZ167" i="2"/>
  <c r="CA167" i="2"/>
  <c r="CB167" i="2"/>
  <c r="CC167" i="2"/>
  <c r="BM168" i="2"/>
  <c r="BN168" i="2"/>
  <c r="BO168" i="2"/>
  <c r="BP168" i="2"/>
  <c r="BQ168" i="2"/>
  <c r="BR168" i="2"/>
  <c r="BS168" i="2"/>
  <c r="BT168" i="2"/>
  <c r="BU168" i="2"/>
  <c r="BV168" i="2"/>
  <c r="BW168" i="2"/>
  <c r="BX168" i="2"/>
  <c r="BY168" i="2"/>
  <c r="BZ168" i="2"/>
  <c r="CA168" i="2"/>
  <c r="CB168" i="2"/>
  <c r="CC168" i="2"/>
  <c r="BM169" i="2"/>
  <c r="BN169" i="2"/>
  <c r="BO169" i="2"/>
  <c r="BP169" i="2"/>
  <c r="BQ169" i="2"/>
  <c r="BR169" i="2"/>
  <c r="BS169" i="2"/>
  <c r="BT169" i="2"/>
  <c r="BU169" i="2"/>
  <c r="BV169" i="2"/>
  <c r="BW169" i="2"/>
  <c r="BX169" i="2"/>
  <c r="BY169" i="2"/>
  <c r="BZ169" i="2"/>
  <c r="CA169" i="2"/>
  <c r="CB169" i="2"/>
  <c r="CC169" i="2"/>
  <c r="BM170" i="2"/>
  <c r="BN170" i="2"/>
  <c r="BO170" i="2"/>
  <c r="BP170" i="2"/>
  <c r="BQ170" i="2"/>
  <c r="BR170" i="2"/>
  <c r="BS170" i="2"/>
  <c r="BT170" i="2"/>
  <c r="BU170" i="2"/>
  <c r="BV170" i="2"/>
  <c r="BW170" i="2"/>
  <c r="BX170" i="2"/>
  <c r="BY170" i="2"/>
  <c r="BZ170" i="2"/>
  <c r="CA170" i="2"/>
  <c r="CB170" i="2"/>
  <c r="CC170" i="2"/>
  <c r="BM171" i="2"/>
  <c r="BN171" i="2"/>
  <c r="BO171" i="2"/>
  <c r="BP171" i="2"/>
  <c r="BQ171" i="2"/>
  <c r="BR171" i="2"/>
  <c r="BS171" i="2"/>
  <c r="BT171" i="2"/>
  <c r="BU171" i="2"/>
  <c r="BV171" i="2"/>
  <c r="BW171" i="2"/>
  <c r="BX171" i="2"/>
  <c r="BY171" i="2"/>
  <c r="BZ171" i="2"/>
  <c r="CA171" i="2"/>
  <c r="CB171" i="2"/>
  <c r="CC171" i="2"/>
  <c r="BM172" i="2"/>
  <c r="BN172" i="2"/>
  <c r="BO172" i="2"/>
  <c r="BP172" i="2"/>
  <c r="BQ172" i="2"/>
  <c r="BR172" i="2"/>
  <c r="BS172" i="2"/>
  <c r="BT172" i="2"/>
  <c r="BU172" i="2"/>
  <c r="BV172" i="2"/>
  <c r="BW172" i="2"/>
  <c r="BX172" i="2"/>
  <c r="BY172" i="2"/>
  <c r="BZ172" i="2"/>
  <c r="CA172" i="2"/>
  <c r="CB172" i="2"/>
  <c r="CC172" i="2"/>
  <c r="BM173" i="2"/>
  <c r="BN173" i="2"/>
  <c r="BO173" i="2"/>
  <c r="BP173" i="2"/>
  <c r="BQ173" i="2"/>
  <c r="BR173" i="2"/>
  <c r="BS173" i="2"/>
  <c r="BT173" i="2"/>
  <c r="BU173" i="2"/>
  <c r="BV173" i="2"/>
  <c r="BW173" i="2"/>
  <c r="BX173" i="2"/>
  <c r="BY173" i="2"/>
  <c r="BZ173" i="2"/>
  <c r="CA173" i="2"/>
  <c r="CB173" i="2"/>
  <c r="CC173" i="2"/>
  <c r="BM174" i="2"/>
  <c r="BN174" i="2"/>
  <c r="BO174" i="2"/>
  <c r="BP174" i="2"/>
  <c r="BQ174" i="2"/>
  <c r="BR174" i="2"/>
  <c r="BS174" i="2"/>
  <c r="BT174" i="2"/>
  <c r="BU174" i="2"/>
  <c r="BV174" i="2"/>
  <c r="BW174" i="2"/>
  <c r="BX174" i="2"/>
  <c r="BY174" i="2"/>
  <c r="BZ174" i="2"/>
  <c r="CA174" i="2"/>
  <c r="CB174" i="2"/>
  <c r="CC174" i="2"/>
  <c r="BM175" i="2"/>
  <c r="BN175" i="2"/>
  <c r="BO175" i="2"/>
  <c r="BP175" i="2"/>
  <c r="BQ175" i="2"/>
  <c r="BR175" i="2"/>
  <c r="BS175" i="2"/>
  <c r="BT175" i="2"/>
  <c r="BU175" i="2"/>
  <c r="BV175" i="2"/>
  <c r="BW175" i="2"/>
  <c r="BX175" i="2"/>
  <c r="BY175" i="2"/>
  <c r="BZ175" i="2"/>
  <c r="CA175" i="2"/>
  <c r="CB175" i="2"/>
  <c r="CC175" i="2"/>
  <c r="BM176" i="2"/>
  <c r="BN176" i="2"/>
  <c r="BO176" i="2"/>
  <c r="BP176" i="2"/>
  <c r="BQ176" i="2"/>
  <c r="BR176" i="2"/>
  <c r="BS176" i="2"/>
  <c r="BT176" i="2"/>
  <c r="BU176" i="2"/>
  <c r="BV176" i="2"/>
  <c r="BW176" i="2"/>
  <c r="BX176" i="2"/>
  <c r="BY176" i="2"/>
  <c r="BZ176" i="2"/>
  <c r="CA176" i="2"/>
  <c r="CB176" i="2"/>
  <c r="CC176" i="2"/>
  <c r="BM177" i="2"/>
  <c r="BN177" i="2"/>
  <c r="BO177" i="2"/>
  <c r="BP177" i="2"/>
  <c r="BQ177" i="2"/>
  <c r="BR177" i="2"/>
  <c r="BS177" i="2"/>
  <c r="BT177" i="2"/>
  <c r="BU177" i="2"/>
  <c r="BV177" i="2"/>
  <c r="BW177" i="2"/>
  <c r="BX177" i="2"/>
  <c r="BY177" i="2"/>
  <c r="BZ177" i="2"/>
  <c r="CA177" i="2"/>
  <c r="CB177" i="2"/>
  <c r="CC177" i="2"/>
  <c r="BM178" i="2"/>
  <c r="BN178" i="2"/>
  <c r="BO178" i="2"/>
  <c r="BP178" i="2"/>
  <c r="BQ178" i="2"/>
  <c r="BR178" i="2"/>
  <c r="BS178" i="2"/>
  <c r="BT178" i="2"/>
  <c r="BU178" i="2"/>
  <c r="BV178" i="2"/>
  <c r="BW178" i="2"/>
  <c r="BX178" i="2"/>
  <c r="BY178" i="2"/>
  <c r="BZ178" i="2"/>
  <c r="CA178" i="2"/>
  <c r="CB178" i="2"/>
  <c r="CC178" i="2"/>
  <c r="BM179" i="2"/>
  <c r="BN179" i="2"/>
  <c r="BO179" i="2"/>
  <c r="BP179" i="2"/>
  <c r="BQ179" i="2"/>
  <c r="BR179" i="2"/>
  <c r="BS179" i="2"/>
  <c r="BT179" i="2"/>
  <c r="BU179" i="2"/>
  <c r="BV179" i="2"/>
  <c r="BW179" i="2"/>
  <c r="BX179" i="2"/>
  <c r="BY179" i="2"/>
  <c r="BZ179" i="2"/>
  <c r="CA179" i="2"/>
  <c r="CB179" i="2"/>
  <c r="CC179" i="2"/>
  <c r="BM180" i="2"/>
  <c r="BN180" i="2"/>
  <c r="BO180" i="2"/>
  <c r="BP180" i="2"/>
  <c r="BQ180" i="2"/>
  <c r="BR180" i="2"/>
  <c r="BS180" i="2"/>
  <c r="BT180" i="2"/>
  <c r="BU180" i="2"/>
  <c r="BV180" i="2"/>
  <c r="BW180" i="2"/>
  <c r="BX180" i="2"/>
  <c r="BY180" i="2"/>
  <c r="BZ180" i="2"/>
  <c r="CA180" i="2"/>
  <c r="CB180" i="2"/>
  <c r="CC180" i="2"/>
  <c r="BM181" i="2"/>
  <c r="BN181" i="2"/>
  <c r="BO181" i="2"/>
  <c r="BP181" i="2"/>
  <c r="BQ181" i="2"/>
  <c r="BR181" i="2"/>
  <c r="BS181" i="2"/>
  <c r="BT181" i="2"/>
  <c r="BU181" i="2"/>
  <c r="BV181" i="2"/>
  <c r="BW181" i="2"/>
  <c r="BX181" i="2"/>
  <c r="BY181" i="2"/>
  <c r="BZ181" i="2"/>
  <c r="CA181" i="2"/>
  <c r="CB181" i="2"/>
  <c r="CC181" i="2"/>
  <c r="BM182" i="2"/>
  <c r="BN182" i="2"/>
  <c r="BO182" i="2"/>
  <c r="BP182" i="2"/>
  <c r="BQ182" i="2"/>
  <c r="BR182" i="2"/>
  <c r="BS182" i="2"/>
  <c r="BT182" i="2"/>
  <c r="BU182" i="2"/>
  <c r="BV182" i="2"/>
  <c r="BW182" i="2"/>
  <c r="BX182" i="2"/>
  <c r="BY182" i="2"/>
  <c r="BZ182" i="2"/>
  <c r="CA182" i="2"/>
  <c r="CB182" i="2"/>
  <c r="CC182" i="2"/>
  <c r="BM183" i="2"/>
  <c r="BN183" i="2"/>
  <c r="BO183" i="2"/>
  <c r="BP183" i="2"/>
  <c r="BQ183" i="2"/>
  <c r="BR183" i="2"/>
  <c r="BS183" i="2"/>
  <c r="BT183" i="2"/>
  <c r="BU183" i="2"/>
  <c r="BV183" i="2"/>
  <c r="BW183" i="2"/>
  <c r="BX183" i="2"/>
  <c r="BY183" i="2"/>
  <c r="BZ183" i="2"/>
  <c r="CA183" i="2"/>
  <c r="CB183" i="2"/>
  <c r="CC183" i="2"/>
  <c r="BM184" i="2"/>
  <c r="BN184" i="2"/>
  <c r="BO184" i="2"/>
  <c r="BP184" i="2"/>
  <c r="BQ184" i="2"/>
  <c r="BR184" i="2"/>
  <c r="BS184" i="2"/>
  <c r="BT184" i="2"/>
  <c r="BU184" i="2"/>
  <c r="BV184" i="2"/>
  <c r="BW184" i="2"/>
  <c r="BX184" i="2"/>
  <c r="BY184" i="2"/>
  <c r="BZ184" i="2"/>
  <c r="CA184" i="2"/>
  <c r="CB184" i="2"/>
  <c r="CC184" i="2"/>
  <c r="BM185" i="2"/>
  <c r="BN185" i="2"/>
  <c r="BO185" i="2"/>
  <c r="BP185" i="2"/>
  <c r="BQ185" i="2"/>
  <c r="BR185" i="2"/>
  <c r="BS185" i="2"/>
  <c r="BT185" i="2"/>
  <c r="BU185" i="2"/>
  <c r="BV185" i="2"/>
  <c r="BW185" i="2"/>
  <c r="BX185" i="2"/>
  <c r="BY185" i="2"/>
  <c r="BZ185" i="2"/>
  <c r="CA185" i="2"/>
  <c r="CB185" i="2"/>
  <c r="CC185" i="2"/>
  <c r="BM186" i="2"/>
  <c r="BN186" i="2"/>
  <c r="BO186" i="2"/>
  <c r="BP186" i="2"/>
  <c r="BQ186" i="2"/>
  <c r="BR186" i="2"/>
  <c r="BS186" i="2"/>
  <c r="BT186" i="2"/>
  <c r="BU186" i="2"/>
  <c r="BV186" i="2"/>
  <c r="BW186" i="2"/>
  <c r="BX186" i="2"/>
  <c r="BY186" i="2"/>
  <c r="BZ186" i="2"/>
  <c r="CA186" i="2"/>
  <c r="CB186" i="2"/>
  <c r="CC186" i="2"/>
  <c r="BM187" i="2"/>
  <c r="BN187" i="2"/>
  <c r="BO187" i="2"/>
  <c r="BP187" i="2"/>
  <c r="BQ187" i="2"/>
  <c r="BR187" i="2"/>
  <c r="BS187" i="2"/>
  <c r="BT187" i="2"/>
  <c r="BU187" i="2"/>
  <c r="BV187" i="2"/>
  <c r="BW187" i="2"/>
  <c r="BX187" i="2"/>
  <c r="BY187" i="2"/>
  <c r="BZ187" i="2"/>
  <c r="CA187" i="2"/>
  <c r="CB187" i="2"/>
  <c r="CC187" i="2"/>
  <c r="BM188" i="2"/>
  <c r="BN188" i="2"/>
  <c r="BO188" i="2"/>
  <c r="BP188" i="2"/>
  <c r="BQ188" i="2"/>
  <c r="BR188" i="2"/>
  <c r="BS188" i="2"/>
  <c r="BT188" i="2"/>
  <c r="BU188" i="2"/>
  <c r="BV188" i="2"/>
  <c r="BW188" i="2"/>
  <c r="BX188" i="2"/>
  <c r="BY188" i="2"/>
  <c r="BZ188" i="2"/>
  <c r="CA188" i="2"/>
  <c r="CB188" i="2"/>
  <c r="CC188" i="2"/>
  <c r="BM189" i="2"/>
  <c r="BN189" i="2"/>
  <c r="BO189" i="2"/>
  <c r="BP189" i="2"/>
  <c r="BQ189" i="2"/>
  <c r="BR189" i="2"/>
  <c r="BS189" i="2"/>
  <c r="BT189" i="2"/>
  <c r="BU189" i="2"/>
  <c r="BV189" i="2"/>
  <c r="BW189" i="2"/>
  <c r="BX189" i="2"/>
  <c r="BY189" i="2"/>
  <c r="BZ189" i="2"/>
  <c r="CA189" i="2"/>
  <c r="CB189" i="2"/>
  <c r="CC189" i="2"/>
  <c r="BM190" i="2"/>
  <c r="BN190" i="2"/>
  <c r="BO190" i="2"/>
  <c r="BP190" i="2"/>
  <c r="BQ190" i="2"/>
  <c r="BR190" i="2"/>
  <c r="BS190" i="2"/>
  <c r="BT190" i="2"/>
  <c r="BU190" i="2"/>
  <c r="BV190" i="2"/>
  <c r="BW190" i="2"/>
  <c r="BX190" i="2"/>
  <c r="BY190" i="2"/>
  <c r="BZ190" i="2"/>
  <c r="CA190" i="2"/>
  <c r="CB190" i="2"/>
  <c r="CC190" i="2"/>
  <c r="BM191" i="2"/>
  <c r="BN191" i="2"/>
  <c r="BO191" i="2"/>
  <c r="BP191" i="2"/>
  <c r="BQ191" i="2"/>
  <c r="BR191" i="2"/>
  <c r="BS191" i="2"/>
  <c r="BT191" i="2"/>
  <c r="BU191" i="2"/>
  <c r="BV191" i="2"/>
  <c r="BW191" i="2"/>
  <c r="BX191" i="2"/>
  <c r="BY191" i="2"/>
  <c r="BZ191" i="2"/>
  <c r="CA191" i="2"/>
  <c r="CB191" i="2"/>
  <c r="CC191" i="2"/>
  <c r="BM192" i="2"/>
  <c r="BN192" i="2"/>
  <c r="BO192" i="2"/>
  <c r="BP192" i="2"/>
  <c r="BQ192" i="2"/>
  <c r="BR192" i="2"/>
  <c r="BS192" i="2"/>
  <c r="BT192" i="2"/>
  <c r="BU192" i="2"/>
  <c r="BV192" i="2"/>
  <c r="BW192" i="2"/>
  <c r="BX192" i="2"/>
  <c r="BY192" i="2"/>
  <c r="BZ192" i="2"/>
  <c r="CA192" i="2"/>
  <c r="CB192" i="2"/>
  <c r="CC192" i="2"/>
  <c r="BM193" i="2"/>
  <c r="BN193" i="2"/>
  <c r="BO193" i="2"/>
  <c r="BP193" i="2"/>
  <c r="BQ193" i="2"/>
  <c r="BR193" i="2"/>
  <c r="BS193" i="2"/>
  <c r="BT193" i="2"/>
  <c r="BU193" i="2"/>
  <c r="BV193" i="2"/>
  <c r="BW193" i="2"/>
  <c r="BX193" i="2"/>
  <c r="BY193" i="2"/>
  <c r="BZ193" i="2"/>
  <c r="CA193" i="2"/>
  <c r="CB193" i="2"/>
  <c r="CC193" i="2"/>
  <c r="BM194" i="2"/>
  <c r="BN194" i="2"/>
  <c r="BO194" i="2"/>
  <c r="BP194" i="2"/>
  <c r="BQ194" i="2"/>
  <c r="BR194" i="2"/>
  <c r="BS194" i="2"/>
  <c r="BT194" i="2"/>
  <c r="BU194" i="2"/>
  <c r="BV194" i="2"/>
  <c r="BW194" i="2"/>
  <c r="BX194" i="2"/>
  <c r="BY194" i="2"/>
  <c r="BZ194" i="2"/>
  <c r="CA194" i="2"/>
  <c r="CB194" i="2"/>
  <c r="CC194" i="2"/>
  <c r="BM195" i="2"/>
  <c r="BN195" i="2"/>
  <c r="BO195" i="2"/>
  <c r="BP195" i="2"/>
  <c r="BQ195" i="2"/>
  <c r="BR195" i="2"/>
  <c r="BS195" i="2"/>
  <c r="BT195" i="2"/>
  <c r="BU195" i="2"/>
  <c r="BV195" i="2"/>
  <c r="BW195" i="2"/>
  <c r="BX195" i="2"/>
  <c r="BY195" i="2"/>
  <c r="BZ195" i="2"/>
  <c r="CA195" i="2"/>
  <c r="CB195" i="2"/>
  <c r="CC195" i="2"/>
  <c r="BM196" i="2"/>
  <c r="BN196" i="2"/>
  <c r="BO196" i="2"/>
  <c r="BP196" i="2"/>
  <c r="BQ196" i="2"/>
  <c r="BR196" i="2"/>
  <c r="BS196" i="2"/>
  <c r="BT196" i="2"/>
  <c r="BU196" i="2"/>
  <c r="BV196" i="2"/>
  <c r="BW196" i="2"/>
  <c r="BX196" i="2"/>
  <c r="BY196" i="2"/>
  <c r="BZ196" i="2"/>
  <c r="CA196" i="2"/>
  <c r="CB196" i="2"/>
  <c r="CC196" i="2"/>
  <c r="BM197" i="2"/>
  <c r="BN197" i="2"/>
  <c r="BO197" i="2"/>
  <c r="BP197" i="2"/>
  <c r="BQ197" i="2"/>
  <c r="BR197" i="2"/>
  <c r="BS197" i="2"/>
  <c r="BT197" i="2"/>
  <c r="BU197" i="2"/>
  <c r="BV197" i="2"/>
  <c r="BW197" i="2"/>
  <c r="BX197" i="2"/>
  <c r="BY197" i="2"/>
  <c r="BZ197" i="2"/>
  <c r="CA197" i="2"/>
  <c r="CB197" i="2"/>
  <c r="CC197" i="2"/>
  <c r="BM198" i="2"/>
  <c r="BN198" i="2"/>
  <c r="BO198" i="2"/>
  <c r="BP198" i="2"/>
  <c r="BQ198" i="2"/>
  <c r="BR198" i="2"/>
  <c r="BS198" i="2"/>
  <c r="BT198" i="2"/>
  <c r="BU198" i="2"/>
  <c r="BV198" i="2"/>
  <c r="BW198" i="2"/>
  <c r="BX198" i="2"/>
  <c r="BY198" i="2"/>
  <c r="BZ198" i="2"/>
  <c r="CA198" i="2"/>
  <c r="CB198" i="2"/>
  <c r="CC198" i="2"/>
  <c r="BM199" i="2"/>
  <c r="BN199" i="2"/>
  <c r="BO199" i="2"/>
  <c r="BP199" i="2"/>
  <c r="BQ199" i="2"/>
  <c r="BR199" i="2"/>
  <c r="BS199" i="2"/>
  <c r="BT199" i="2"/>
  <c r="BU199" i="2"/>
  <c r="BV199" i="2"/>
  <c r="BW199" i="2"/>
  <c r="BX199" i="2"/>
  <c r="BY199" i="2"/>
  <c r="BZ199" i="2"/>
  <c r="CA199" i="2"/>
  <c r="CB199" i="2"/>
  <c r="CC199" i="2"/>
  <c r="BM200" i="2"/>
  <c r="BN200" i="2"/>
  <c r="BO200" i="2"/>
  <c r="BP200" i="2"/>
  <c r="BQ200" i="2"/>
  <c r="BR200" i="2"/>
  <c r="BS200" i="2"/>
  <c r="BT200" i="2"/>
  <c r="BU200" i="2"/>
  <c r="BV200" i="2"/>
  <c r="BW200" i="2"/>
  <c r="BX200" i="2"/>
  <c r="BY200" i="2"/>
  <c r="BZ200" i="2"/>
  <c r="CA200" i="2"/>
  <c r="CB200" i="2"/>
  <c r="CC200" i="2"/>
  <c r="BM201" i="2"/>
  <c r="BN201" i="2"/>
  <c r="BO201" i="2"/>
  <c r="BP201" i="2"/>
  <c r="BQ201" i="2"/>
  <c r="BR201" i="2"/>
  <c r="BS201" i="2"/>
  <c r="BT201" i="2"/>
  <c r="BU201" i="2"/>
  <c r="BV201" i="2"/>
  <c r="BW201" i="2"/>
  <c r="BX201" i="2"/>
  <c r="BY201" i="2"/>
  <c r="BZ201" i="2"/>
  <c r="CA201" i="2"/>
  <c r="CB201" i="2"/>
  <c r="CC201" i="2"/>
  <c r="BM202" i="2"/>
  <c r="BN202" i="2"/>
  <c r="BO202" i="2"/>
  <c r="BP202" i="2"/>
  <c r="BQ202" i="2"/>
  <c r="BR202" i="2"/>
  <c r="BS202" i="2"/>
  <c r="BT202" i="2"/>
  <c r="BU202" i="2"/>
  <c r="BV202" i="2"/>
  <c r="BW202" i="2"/>
  <c r="BX202" i="2"/>
  <c r="BY202" i="2"/>
  <c r="BZ202" i="2"/>
  <c r="CA202" i="2"/>
  <c r="CB202" i="2"/>
  <c r="CC202" i="2"/>
  <c r="BM203" i="2"/>
  <c r="BN203" i="2"/>
  <c r="BO203" i="2"/>
  <c r="BP203" i="2"/>
  <c r="BQ203" i="2"/>
  <c r="BR203" i="2"/>
  <c r="BS203" i="2"/>
  <c r="BT203" i="2"/>
  <c r="BU203" i="2"/>
  <c r="BV203" i="2"/>
  <c r="BW203" i="2"/>
  <c r="BX203" i="2"/>
  <c r="BY203" i="2"/>
  <c r="BZ203" i="2"/>
  <c r="CA203" i="2"/>
  <c r="CB203" i="2"/>
  <c r="CC203" i="2"/>
  <c r="BM204" i="2"/>
  <c r="BN204" i="2"/>
  <c r="BO204" i="2"/>
  <c r="BP204" i="2"/>
  <c r="BQ204" i="2"/>
  <c r="BR204" i="2"/>
  <c r="BS204" i="2"/>
  <c r="BT204" i="2"/>
  <c r="BU204" i="2"/>
  <c r="BV204" i="2"/>
  <c r="BW204" i="2"/>
  <c r="BX204" i="2"/>
  <c r="BY204" i="2"/>
  <c r="BZ204" i="2"/>
  <c r="CA204" i="2"/>
  <c r="CB204" i="2"/>
  <c r="CC204" i="2"/>
  <c r="BN4" i="2"/>
  <c r="BO4" i="2"/>
  <c r="BP4" i="2"/>
  <c r="BQ4" i="2"/>
  <c r="BR4" i="2"/>
  <c r="BS4" i="2"/>
  <c r="BT4" i="2"/>
  <c r="BU4" i="2"/>
  <c r="BV4" i="2"/>
  <c r="BW4" i="2"/>
  <c r="BX4" i="2"/>
  <c r="BY4" i="2"/>
  <c r="BZ4" i="2"/>
  <c r="CA4" i="2"/>
  <c r="CB4" i="2"/>
  <c r="CC4" i="2"/>
  <c r="BM4" i="2"/>
  <c r="BM407" i="2"/>
  <c r="BN407" i="2"/>
  <c r="BO407" i="2"/>
  <c r="BP407" i="2"/>
  <c r="BQ407" i="2"/>
  <c r="BR407" i="2"/>
  <c r="BS407" i="2"/>
  <c r="BT407" i="2"/>
  <c r="BU407" i="2"/>
  <c r="BV407" i="2"/>
  <c r="BW407" i="2"/>
  <c r="BX407" i="2"/>
  <c r="BY407" i="2"/>
  <c r="BZ407" i="2"/>
  <c r="CA407" i="2"/>
  <c r="CB407" i="2"/>
  <c r="CC407" i="2"/>
  <c r="BM408" i="2"/>
  <c r="BN408" i="2"/>
  <c r="BO408" i="2"/>
  <c r="BP408" i="2"/>
  <c r="BQ408" i="2"/>
  <c r="BR408" i="2"/>
  <c r="BS408" i="2"/>
  <c r="BT408" i="2"/>
  <c r="BU408" i="2"/>
  <c r="BV408" i="2"/>
  <c r="BW408" i="2"/>
  <c r="BX408" i="2"/>
  <c r="BY408" i="2"/>
  <c r="BZ408" i="2"/>
  <c r="CA408" i="2"/>
  <c r="CB408" i="2"/>
  <c r="CC408" i="2"/>
  <c r="BM409" i="2"/>
  <c r="BN409" i="2"/>
  <c r="BO409" i="2"/>
  <c r="BP409" i="2"/>
  <c r="BQ409" i="2"/>
  <c r="BR409" i="2"/>
  <c r="BS409" i="2"/>
  <c r="BT409" i="2"/>
  <c r="BU409" i="2"/>
  <c r="BV409" i="2"/>
  <c r="BW409" i="2"/>
  <c r="BX409" i="2"/>
  <c r="BY409" i="2"/>
  <c r="BZ409" i="2"/>
  <c r="CA409" i="2"/>
  <c r="CB409" i="2"/>
  <c r="CC409" i="2"/>
  <c r="BM410" i="2"/>
  <c r="BN410" i="2"/>
  <c r="BO410" i="2"/>
  <c r="BP410" i="2"/>
  <c r="BQ410" i="2"/>
  <c r="BR410" i="2"/>
  <c r="BS410" i="2"/>
  <c r="BT410" i="2"/>
  <c r="BU410" i="2"/>
  <c r="BV410" i="2"/>
  <c r="BW410" i="2"/>
  <c r="BX410" i="2"/>
  <c r="BY410" i="2"/>
  <c r="BZ410" i="2"/>
  <c r="CA410" i="2"/>
  <c r="CB410" i="2"/>
  <c r="CC410" i="2"/>
  <c r="BM411" i="2"/>
  <c r="BN411" i="2"/>
  <c r="BO411" i="2"/>
  <c r="BP411" i="2"/>
  <c r="BQ411" i="2"/>
  <c r="BR411" i="2"/>
  <c r="BS411" i="2"/>
  <c r="BT411" i="2"/>
  <c r="BU411" i="2"/>
  <c r="BV411" i="2"/>
  <c r="BW411" i="2"/>
  <c r="BX411" i="2"/>
  <c r="BY411" i="2"/>
  <c r="BZ411" i="2"/>
  <c r="CA411" i="2"/>
  <c r="CB411" i="2"/>
  <c r="CC411" i="2"/>
  <c r="BM412" i="2"/>
  <c r="BN412" i="2"/>
  <c r="BO412" i="2"/>
  <c r="BP412" i="2"/>
  <c r="BQ412" i="2"/>
  <c r="BR412" i="2"/>
  <c r="BS412" i="2"/>
  <c r="BT412" i="2"/>
  <c r="BU412" i="2"/>
  <c r="BV412" i="2"/>
  <c r="BW412" i="2"/>
  <c r="BX412" i="2"/>
  <c r="BY412" i="2"/>
  <c r="BZ412" i="2"/>
  <c r="CA412" i="2"/>
  <c r="CB412" i="2"/>
  <c r="CC412" i="2"/>
  <c r="BM413" i="2"/>
  <c r="BN413" i="2"/>
  <c r="BO413" i="2"/>
  <c r="BP413" i="2"/>
  <c r="BQ413" i="2"/>
  <c r="BR413" i="2"/>
  <c r="BS413" i="2"/>
  <c r="BT413" i="2"/>
  <c r="BU413" i="2"/>
  <c r="BV413" i="2"/>
  <c r="BW413" i="2"/>
  <c r="BX413" i="2"/>
  <c r="BY413" i="2"/>
  <c r="BZ413" i="2"/>
  <c r="CA413" i="2"/>
  <c r="CB413" i="2"/>
  <c r="CC413" i="2"/>
  <c r="BM414" i="2"/>
  <c r="BN414" i="2"/>
  <c r="BO414" i="2"/>
  <c r="BP414" i="2"/>
  <c r="BQ414" i="2"/>
  <c r="BR414" i="2"/>
  <c r="BS414" i="2"/>
  <c r="BT414" i="2"/>
  <c r="BU414" i="2"/>
  <c r="BV414" i="2"/>
  <c r="BW414" i="2"/>
  <c r="BX414" i="2"/>
  <c r="BY414" i="2"/>
  <c r="BZ414" i="2"/>
  <c r="CA414" i="2"/>
  <c r="CB414" i="2"/>
  <c r="CC414" i="2"/>
  <c r="BM415" i="2"/>
  <c r="BN415" i="2"/>
  <c r="BO415" i="2"/>
  <c r="BP415" i="2"/>
  <c r="BQ415" i="2"/>
  <c r="BR415" i="2"/>
  <c r="BS415" i="2"/>
  <c r="BT415" i="2"/>
  <c r="BU415" i="2"/>
  <c r="BV415" i="2"/>
  <c r="BW415" i="2"/>
  <c r="BX415" i="2"/>
  <c r="BY415" i="2"/>
  <c r="BZ415" i="2"/>
  <c r="CA415" i="2"/>
  <c r="CB415" i="2"/>
  <c r="CC415" i="2"/>
  <c r="BM416" i="2"/>
  <c r="BN416" i="2"/>
  <c r="BO416" i="2"/>
  <c r="BP416" i="2"/>
  <c r="BQ416" i="2"/>
  <c r="BR416" i="2"/>
  <c r="BS416" i="2"/>
  <c r="BT416" i="2"/>
  <c r="BU416" i="2"/>
  <c r="BV416" i="2"/>
  <c r="BW416" i="2"/>
  <c r="BX416" i="2"/>
  <c r="BY416" i="2"/>
  <c r="BZ416" i="2"/>
  <c r="CA416" i="2"/>
  <c r="CB416" i="2"/>
  <c r="CC416" i="2"/>
  <c r="BM417" i="2"/>
  <c r="BN417" i="2"/>
  <c r="BO417" i="2"/>
  <c r="BP417" i="2"/>
  <c r="BQ417" i="2"/>
  <c r="BR417" i="2"/>
  <c r="BS417" i="2"/>
  <c r="BT417" i="2"/>
  <c r="BU417" i="2"/>
  <c r="BV417" i="2"/>
  <c r="BW417" i="2"/>
  <c r="BX417" i="2"/>
  <c r="BY417" i="2"/>
  <c r="BZ417" i="2"/>
  <c r="CA417" i="2"/>
  <c r="CB417" i="2"/>
  <c r="CC417" i="2"/>
  <c r="BM418" i="2"/>
  <c r="BN418" i="2"/>
  <c r="BO418" i="2"/>
  <c r="BP418" i="2"/>
  <c r="BQ418" i="2"/>
  <c r="BR418" i="2"/>
  <c r="BS418" i="2"/>
  <c r="BT418" i="2"/>
  <c r="BU418" i="2"/>
  <c r="BV418" i="2"/>
  <c r="BW418" i="2"/>
  <c r="BX418" i="2"/>
  <c r="BY418" i="2"/>
  <c r="BZ418" i="2"/>
  <c r="CA418" i="2"/>
  <c r="CB418" i="2"/>
  <c r="CC418" i="2"/>
  <c r="BM419" i="2"/>
  <c r="BN419" i="2"/>
  <c r="BO419" i="2"/>
  <c r="BP419" i="2"/>
  <c r="BQ419" i="2"/>
  <c r="BR419" i="2"/>
  <c r="BS419" i="2"/>
  <c r="BT419" i="2"/>
  <c r="BU419" i="2"/>
  <c r="BV419" i="2"/>
  <c r="BW419" i="2"/>
  <c r="BX419" i="2"/>
  <c r="BY419" i="2"/>
  <c r="BZ419" i="2"/>
  <c r="CA419" i="2"/>
  <c r="CB419" i="2"/>
  <c r="CC419" i="2"/>
  <c r="BM420" i="2"/>
  <c r="BN420" i="2"/>
  <c r="BO420" i="2"/>
  <c r="BP420" i="2"/>
  <c r="BQ420" i="2"/>
  <c r="BR420" i="2"/>
  <c r="BS420" i="2"/>
  <c r="BT420" i="2"/>
  <c r="BU420" i="2"/>
  <c r="BV420" i="2"/>
  <c r="BW420" i="2"/>
  <c r="BX420" i="2"/>
  <c r="BY420" i="2"/>
  <c r="BZ420" i="2"/>
  <c r="CA420" i="2"/>
  <c r="CB420" i="2"/>
  <c r="CC420" i="2"/>
  <c r="BM421" i="2"/>
  <c r="BN421" i="2"/>
  <c r="BO421" i="2"/>
  <c r="BP421" i="2"/>
  <c r="BQ421" i="2"/>
  <c r="BR421" i="2"/>
  <c r="BS421" i="2"/>
  <c r="BT421" i="2"/>
  <c r="BU421" i="2"/>
  <c r="BV421" i="2"/>
  <c r="BW421" i="2"/>
  <c r="BX421" i="2"/>
  <c r="BY421" i="2"/>
  <c r="BZ421" i="2"/>
  <c r="CA421" i="2"/>
  <c r="CB421" i="2"/>
  <c r="CC421" i="2"/>
  <c r="BM422" i="2"/>
  <c r="BN422" i="2"/>
  <c r="BO422" i="2"/>
  <c r="BP422" i="2"/>
  <c r="BQ422" i="2"/>
  <c r="BR422" i="2"/>
  <c r="BS422" i="2"/>
  <c r="BT422" i="2"/>
  <c r="BU422" i="2"/>
  <c r="BV422" i="2"/>
  <c r="BW422" i="2"/>
  <c r="BX422" i="2"/>
  <c r="BY422" i="2"/>
  <c r="BZ422" i="2"/>
  <c r="CA422" i="2"/>
  <c r="CB422" i="2"/>
  <c r="CC422" i="2"/>
  <c r="BM423" i="2"/>
  <c r="BN423" i="2"/>
  <c r="BO423" i="2"/>
  <c r="BP423" i="2"/>
  <c r="BQ423" i="2"/>
  <c r="BR423" i="2"/>
  <c r="BS423" i="2"/>
  <c r="BT423" i="2"/>
  <c r="BU423" i="2"/>
  <c r="BV423" i="2"/>
  <c r="BW423" i="2"/>
  <c r="BX423" i="2"/>
  <c r="BY423" i="2"/>
  <c r="BZ423" i="2"/>
  <c r="CA423" i="2"/>
  <c r="CB423" i="2"/>
  <c r="CC423" i="2"/>
  <c r="BM424" i="2"/>
  <c r="BN424" i="2"/>
  <c r="BO424" i="2"/>
  <c r="BP424" i="2"/>
  <c r="BQ424" i="2"/>
  <c r="BR424" i="2"/>
  <c r="BS424" i="2"/>
  <c r="BT424" i="2"/>
  <c r="BU424" i="2"/>
  <c r="BV424" i="2"/>
  <c r="BW424" i="2"/>
  <c r="BX424" i="2"/>
  <c r="BY424" i="2"/>
  <c r="BZ424" i="2"/>
  <c r="CA424" i="2"/>
  <c r="CB424" i="2"/>
  <c r="CC424" i="2"/>
  <c r="BM425" i="2"/>
  <c r="BN425" i="2"/>
  <c r="BO425" i="2"/>
  <c r="BP425" i="2"/>
  <c r="BQ425" i="2"/>
  <c r="BR425" i="2"/>
  <c r="BS425" i="2"/>
  <c r="BT425" i="2"/>
  <c r="BU425" i="2"/>
  <c r="BV425" i="2"/>
  <c r="BW425" i="2"/>
  <c r="BX425" i="2"/>
  <c r="BY425" i="2"/>
  <c r="BZ425" i="2"/>
  <c r="CA425" i="2"/>
  <c r="CB425" i="2"/>
  <c r="CC425" i="2"/>
  <c r="BM426" i="2"/>
  <c r="BN426" i="2"/>
  <c r="BO426" i="2"/>
  <c r="BP426" i="2"/>
  <c r="BQ426" i="2"/>
  <c r="BR426" i="2"/>
  <c r="BS426" i="2"/>
  <c r="BT426" i="2"/>
  <c r="BU426" i="2"/>
  <c r="BV426" i="2"/>
  <c r="BW426" i="2"/>
  <c r="BX426" i="2"/>
  <c r="BY426" i="2"/>
  <c r="BZ426" i="2"/>
  <c r="CA426" i="2"/>
  <c r="CB426" i="2"/>
  <c r="CC426" i="2"/>
  <c r="BM427" i="2"/>
  <c r="BN427" i="2"/>
  <c r="BO427" i="2"/>
  <c r="BP427" i="2"/>
  <c r="BQ427" i="2"/>
  <c r="BR427" i="2"/>
  <c r="BS427" i="2"/>
  <c r="BT427" i="2"/>
  <c r="BU427" i="2"/>
  <c r="BV427" i="2"/>
  <c r="BW427" i="2"/>
  <c r="BX427" i="2"/>
  <c r="BY427" i="2"/>
  <c r="BZ427" i="2"/>
  <c r="CA427" i="2"/>
  <c r="CB427" i="2"/>
  <c r="CC427" i="2"/>
  <c r="BM428" i="2"/>
  <c r="BN428" i="2"/>
  <c r="BO428" i="2"/>
  <c r="BP428" i="2"/>
  <c r="BQ428" i="2"/>
  <c r="BR428" i="2"/>
  <c r="BS428" i="2"/>
  <c r="BT428" i="2"/>
  <c r="BU428" i="2"/>
  <c r="BV428" i="2"/>
  <c r="BW428" i="2"/>
  <c r="BX428" i="2"/>
  <c r="BY428" i="2"/>
  <c r="BZ428" i="2"/>
  <c r="CA428" i="2"/>
  <c r="CB428" i="2"/>
  <c r="CC428" i="2"/>
  <c r="BM429" i="2"/>
  <c r="BN429" i="2"/>
  <c r="BO429" i="2"/>
  <c r="BP429" i="2"/>
  <c r="BQ429" i="2"/>
  <c r="BR429" i="2"/>
  <c r="BS429" i="2"/>
  <c r="BT429" i="2"/>
  <c r="BU429" i="2"/>
  <c r="BV429" i="2"/>
  <c r="BW429" i="2"/>
  <c r="BX429" i="2"/>
  <c r="BY429" i="2"/>
  <c r="BZ429" i="2"/>
  <c r="CA429" i="2"/>
  <c r="CB429" i="2"/>
  <c r="CC429" i="2"/>
  <c r="BM430" i="2"/>
  <c r="BN430" i="2"/>
  <c r="BO430" i="2"/>
  <c r="BP430" i="2"/>
  <c r="BQ430" i="2"/>
  <c r="BR430" i="2"/>
  <c r="BS430" i="2"/>
  <c r="BT430" i="2"/>
  <c r="BU430" i="2"/>
  <c r="BV430" i="2"/>
  <c r="BW430" i="2"/>
  <c r="BX430" i="2"/>
  <c r="BY430" i="2"/>
  <c r="BZ430" i="2"/>
  <c r="CA430" i="2"/>
  <c r="CB430" i="2"/>
  <c r="CC430" i="2"/>
  <c r="BM431" i="2"/>
  <c r="BN431" i="2"/>
  <c r="BO431" i="2"/>
  <c r="BP431" i="2"/>
  <c r="BQ431" i="2"/>
  <c r="BR431" i="2"/>
  <c r="BS431" i="2"/>
  <c r="BT431" i="2"/>
  <c r="BU431" i="2"/>
  <c r="BV431" i="2"/>
  <c r="BW431" i="2"/>
  <c r="BX431" i="2"/>
  <c r="BY431" i="2"/>
  <c r="BZ431" i="2"/>
  <c r="CA431" i="2"/>
  <c r="CB431" i="2"/>
  <c r="CC431" i="2"/>
  <c r="BM432" i="2"/>
  <c r="BN432" i="2"/>
  <c r="BO432" i="2"/>
  <c r="BP432" i="2"/>
  <c r="BQ432" i="2"/>
  <c r="BR432" i="2"/>
  <c r="BS432" i="2"/>
  <c r="BT432" i="2"/>
  <c r="BU432" i="2"/>
  <c r="BV432" i="2"/>
  <c r="BW432" i="2"/>
  <c r="BX432" i="2"/>
  <c r="BY432" i="2"/>
  <c r="BZ432" i="2"/>
  <c r="CA432" i="2"/>
  <c r="CB432" i="2"/>
  <c r="CC432" i="2"/>
  <c r="BM433" i="2"/>
  <c r="BN433" i="2"/>
  <c r="BO433" i="2"/>
  <c r="BP433" i="2"/>
  <c r="BQ433" i="2"/>
  <c r="BR433" i="2"/>
  <c r="BS433" i="2"/>
  <c r="BT433" i="2"/>
  <c r="BU433" i="2"/>
  <c r="BV433" i="2"/>
  <c r="BW433" i="2"/>
  <c r="BX433" i="2"/>
  <c r="BY433" i="2"/>
  <c r="BZ433" i="2"/>
  <c r="CA433" i="2"/>
  <c r="CB433" i="2"/>
  <c r="CC433" i="2"/>
  <c r="BM434" i="2"/>
  <c r="BN434" i="2"/>
  <c r="BO434" i="2"/>
  <c r="BP434" i="2"/>
  <c r="BQ434" i="2"/>
  <c r="BR434" i="2"/>
  <c r="BS434" i="2"/>
  <c r="BT434" i="2"/>
  <c r="BU434" i="2"/>
  <c r="BV434" i="2"/>
  <c r="BW434" i="2"/>
  <c r="BX434" i="2"/>
  <c r="BY434" i="2"/>
  <c r="BZ434" i="2"/>
  <c r="CA434" i="2"/>
  <c r="CB434" i="2"/>
  <c r="CC434" i="2"/>
  <c r="BM435" i="2"/>
  <c r="BN435" i="2"/>
  <c r="BO435" i="2"/>
  <c r="BP435" i="2"/>
  <c r="BQ435" i="2"/>
  <c r="BR435" i="2"/>
  <c r="BS435" i="2"/>
  <c r="BT435" i="2"/>
  <c r="BU435" i="2"/>
  <c r="BV435" i="2"/>
  <c r="BW435" i="2"/>
  <c r="BX435" i="2"/>
  <c r="BY435" i="2"/>
  <c r="BZ435" i="2"/>
  <c r="CA435" i="2"/>
  <c r="CB435" i="2"/>
  <c r="CC435" i="2"/>
  <c r="BM436" i="2"/>
  <c r="BN436" i="2"/>
  <c r="BO436" i="2"/>
  <c r="BP436" i="2"/>
  <c r="BQ436" i="2"/>
  <c r="BR436" i="2"/>
  <c r="BS436" i="2"/>
  <c r="BT436" i="2"/>
  <c r="BU436" i="2"/>
  <c r="BV436" i="2"/>
  <c r="BW436" i="2"/>
  <c r="BX436" i="2"/>
  <c r="BY436" i="2"/>
  <c r="BZ436" i="2"/>
  <c r="CA436" i="2"/>
  <c r="CB436" i="2"/>
  <c r="CC436" i="2"/>
  <c r="BM437" i="2"/>
  <c r="BN437" i="2"/>
  <c r="BO437" i="2"/>
  <c r="BP437" i="2"/>
  <c r="BQ437" i="2"/>
  <c r="BR437" i="2"/>
  <c r="BS437" i="2"/>
  <c r="BT437" i="2"/>
  <c r="BU437" i="2"/>
  <c r="BV437" i="2"/>
  <c r="BW437" i="2"/>
  <c r="BX437" i="2"/>
  <c r="BY437" i="2"/>
  <c r="BZ437" i="2"/>
  <c r="CA437" i="2"/>
  <c r="CB437" i="2"/>
  <c r="CC437" i="2"/>
  <c r="BM438" i="2"/>
  <c r="BN438" i="2"/>
  <c r="BO438" i="2"/>
  <c r="BP438" i="2"/>
  <c r="BQ438" i="2"/>
  <c r="BR438" i="2"/>
  <c r="BS438" i="2"/>
  <c r="BT438" i="2"/>
  <c r="BU438" i="2"/>
  <c r="BV438" i="2"/>
  <c r="BW438" i="2"/>
  <c r="BX438" i="2"/>
  <c r="BY438" i="2"/>
  <c r="BZ438" i="2"/>
  <c r="CA438" i="2"/>
  <c r="CB438" i="2"/>
  <c r="CC438" i="2"/>
  <c r="BM439" i="2"/>
  <c r="BN439" i="2"/>
  <c r="BO439" i="2"/>
  <c r="BP439" i="2"/>
  <c r="BQ439" i="2"/>
  <c r="BR439" i="2"/>
  <c r="BS439" i="2"/>
  <c r="BT439" i="2"/>
  <c r="BU439" i="2"/>
  <c r="BV439" i="2"/>
  <c r="BW439" i="2"/>
  <c r="BX439" i="2"/>
  <c r="BY439" i="2"/>
  <c r="BZ439" i="2"/>
  <c r="CA439" i="2"/>
  <c r="CB439" i="2"/>
  <c r="CC439" i="2"/>
  <c r="BM440" i="2"/>
  <c r="BN440" i="2"/>
  <c r="BO440" i="2"/>
  <c r="BP440" i="2"/>
  <c r="BQ440" i="2"/>
  <c r="BR440" i="2"/>
  <c r="BS440" i="2"/>
  <c r="BT440" i="2"/>
  <c r="BU440" i="2"/>
  <c r="BV440" i="2"/>
  <c r="BW440" i="2"/>
  <c r="BX440" i="2"/>
  <c r="BY440" i="2"/>
  <c r="BZ440" i="2"/>
  <c r="CA440" i="2"/>
  <c r="CB440" i="2"/>
  <c r="CC440" i="2"/>
  <c r="BM441" i="2"/>
  <c r="BN441" i="2"/>
  <c r="BO441" i="2"/>
  <c r="BP441" i="2"/>
  <c r="BQ441" i="2"/>
  <c r="BR441" i="2"/>
  <c r="BS441" i="2"/>
  <c r="BT441" i="2"/>
  <c r="BU441" i="2"/>
  <c r="BV441" i="2"/>
  <c r="BW441" i="2"/>
  <c r="BX441" i="2"/>
  <c r="BY441" i="2"/>
  <c r="BZ441" i="2"/>
  <c r="CA441" i="2"/>
  <c r="CB441" i="2"/>
  <c r="CC441" i="2"/>
  <c r="BM442" i="2"/>
  <c r="BN442" i="2"/>
  <c r="BO442" i="2"/>
  <c r="BP442" i="2"/>
  <c r="BQ442" i="2"/>
  <c r="BR442" i="2"/>
  <c r="BS442" i="2"/>
  <c r="BT442" i="2"/>
  <c r="BU442" i="2"/>
  <c r="BV442" i="2"/>
  <c r="BW442" i="2"/>
  <c r="BX442" i="2"/>
  <c r="BY442" i="2"/>
  <c r="BZ442" i="2"/>
  <c r="CA442" i="2"/>
  <c r="CB442" i="2"/>
  <c r="CC442" i="2"/>
  <c r="BM443" i="2"/>
  <c r="BN443" i="2"/>
  <c r="BO443" i="2"/>
  <c r="BP443" i="2"/>
  <c r="BQ443" i="2"/>
  <c r="BR443" i="2"/>
  <c r="BS443" i="2"/>
  <c r="BT443" i="2"/>
  <c r="BU443" i="2"/>
  <c r="BV443" i="2"/>
  <c r="BW443" i="2"/>
  <c r="BX443" i="2"/>
  <c r="BY443" i="2"/>
  <c r="BZ443" i="2"/>
  <c r="CA443" i="2"/>
  <c r="CB443" i="2"/>
  <c r="CC443" i="2"/>
  <c r="BM444" i="2"/>
  <c r="BN444" i="2"/>
  <c r="BO444" i="2"/>
  <c r="BP444" i="2"/>
  <c r="BQ444" i="2"/>
  <c r="BR444" i="2"/>
  <c r="BS444" i="2"/>
  <c r="BT444" i="2"/>
  <c r="BU444" i="2"/>
  <c r="BV444" i="2"/>
  <c r="BW444" i="2"/>
  <c r="BX444" i="2"/>
  <c r="BY444" i="2"/>
  <c r="BZ444" i="2"/>
  <c r="CA444" i="2"/>
  <c r="CB444" i="2"/>
  <c r="CC444" i="2"/>
  <c r="BM445" i="2"/>
  <c r="BN445" i="2"/>
  <c r="BO445" i="2"/>
  <c r="BP445" i="2"/>
  <c r="BQ445" i="2"/>
  <c r="BR445" i="2"/>
  <c r="BS445" i="2"/>
  <c r="BT445" i="2"/>
  <c r="BU445" i="2"/>
  <c r="BV445" i="2"/>
  <c r="BW445" i="2"/>
  <c r="BX445" i="2"/>
  <c r="BY445" i="2"/>
  <c r="BZ445" i="2"/>
  <c r="CA445" i="2"/>
  <c r="CB445" i="2"/>
  <c r="CC445" i="2"/>
  <c r="BM446" i="2"/>
  <c r="BN446" i="2"/>
  <c r="BO446" i="2"/>
  <c r="BP446" i="2"/>
  <c r="BQ446" i="2"/>
  <c r="BR446" i="2"/>
  <c r="BS446" i="2"/>
  <c r="BT446" i="2"/>
  <c r="BU446" i="2"/>
  <c r="BV446" i="2"/>
  <c r="BW446" i="2"/>
  <c r="BX446" i="2"/>
  <c r="BY446" i="2"/>
  <c r="BZ446" i="2"/>
  <c r="CA446" i="2"/>
  <c r="CB446" i="2"/>
  <c r="CC446" i="2"/>
  <c r="BM447" i="2"/>
  <c r="BN447" i="2"/>
  <c r="BO447" i="2"/>
  <c r="BP447" i="2"/>
  <c r="BQ447" i="2"/>
  <c r="BR447" i="2"/>
  <c r="BS447" i="2"/>
  <c r="BT447" i="2"/>
  <c r="BU447" i="2"/>
  <c r="BV447" i="2"/>
  <c r="BW447" i="2"/>
  <c r="BX447" i="2"/>
  <c r="BY447" i="2"/>
  <c r="BZ447" i="2"/>
  <c r="CA447" i="2"/>
  <c r="CB447" i="2"/>
  <c r="CC447" i="2"/>
  <c r="BM448" i="2"/>
  <c r="BN448" i="2"/>
  <c r="BO448" i="2"/>
  <c r="BP448" i="2"/>
  <c r="BQ448" i="2"/>
  <c r="BR448" i="2"/>
  <c r="BS448" i="2"/>
  <c r="BT448" i="2"/>
  <c r="BU448" i="2"/>
  <c r="BV448" i="2"/>
  <c r="BW448" i="2"/>
  <c r="BX448" i="2"/>
  <c r="BY448" i="2"/>
  <c r="BZ448" i="2"/>
  <c r="CA448" i="2"/>
  <c r="CB448" i="2"/>
  <c r="CC448" i="2"/>
  <c r="BM449" i="2"/>
  <c r="BN449" i="2"/>
  <c r="BO449" i="2"/>
  <c r="BP449" i="2"/>
  <c r="BQ449" i="2"/>
  <c r="BR449" i="2"/>
  <c r="BS449" i="2"/>
  <c r="BT449" i="2"/>
  <c r="BU449" i="2"/>
  <c r="BV449" i="2"/>
  <c r="BW449" i="2"/>
  <c r="BX449" i="2"/>
  <c r="BY449" i="2"/>
  <c r="BZ449" i="2"/>
  <c r="CA449" i="2"/>
  <c r="CB449" i="2"/>
  <c r="CC449" i="2"/>
  <c r="BM450" i="2"/>
  <c r="BN450" i="2"/>
  <c r="BO450" i="2"/>
  <c r="BP450" i="2"/>
  <c r="BQ450" i="2"/>
  <c r="BR450" i="2"/>
  <c r="BS450" i="2"/>
  <c r="BT450" i="2"/>
  <c r="BU450" i="2"/>
  <c r="BV450" i="2"/>
  <c r="BW450" i="2"/>
  <c r="BX450" i="2"/>
  <c r="BY450" i="2"/>
  <c r="BZ450" i="2"/>
  <c r="CA450" i="2"/>
  <c r="CB450" i="2"/>
  <c r="CC450" i="2"/>
  <c r="BM451" i="2"/>
  <c r="BN451" i="2"/>
  <c r="BO451" i="2"/>
  <c r="BP451" i="2"/>
  <c r="BQ451" i="2"/>
  <c r="BR451" i="2"/>
  <c r="BS451" i="2"/>
  <c r="BT451" i="2"/>
  <c r="BU451" i="2"/>
  <c r="BV451" i="2"/>
  <c r="BW451" i="2"/>
  <c r="BX451" i="2"/>
  <c r="BY451" i="2"/>
  <c r="BZ451" i="2"/>
  <c r="CA451" i="2"/>
  <c r="CB451" i="2"/>
  <c r="CC451" i="2"/>
  <c r="BM452" i="2"/>
  <c r="BN452" i="2"/>
  <c r="BO452" i="2"/>
  <c r="BP452" i="2"/>
  <c r="BQ452" i="2"/>
  <c r="BR452" i="2"/>
  <c r="BS452" i="2"/>
  <c r="BT452" i="2"/>
  <c r="BU452" i="2"/>
  <c r="BV452" i="2"/>
  <c r="BW452" i="2"/>
  <c r="BX452" i="2"/>
  <c r="BY452" i="2"/>
  <c r="BZ452" i="2"/>
  <c r="CA452" i="2"/>
  <c r="CB452" i="2"/>
  <c r="CC452" i="2"/>
  <c r="BM453" i="2"/>
  <c r="BN453" i="2"/>
  <c r="BO453" i="2"/>
  <c r="BP453" i="2"/>
  <c r="BQ453" i="2"/>
  <c r="BR453" i="2"/>
  <c r="BS453" i="2"/>
  <c r="BT453" i="2"/>
  <c r="BU453" i="2"/>
  <c r="BV453" i="2"/>
  <c r="BW453" i="2"/>
  <c r="BX453" i="2"/>
  <c r="BY453" i="2"/>
  <c r="BZ453" i="2"/>
  <c r="CA453" i="2"/>
  <c r="CB453" i="2"/>
  <c r="CC453" i="2"/>
  <c r="BM454" i="2"/>
  <c r="BN454" i="2"/>
  <c r="BO454" i="2"/>
  <c r="BP454" i="2"/>
  <c r="BQ454" i="2"/>
  <c r="BR454" i="2"/>
  <c r="BS454" i="2"/>
  <c r="BT454" i="2"/>
  <c r="BU454" i="2"/>
  <c r="BV454" i="2"/>
  <c r="BW454" i="2"/>
  <c r="BX454" i="2"/>
  <c r="BY454" i="2"/>
  <c r="BZ454" i="2"/>
  <c r="CA454" i="2"/>
  <c r="CB454" i="2"/>
  <c r="CC454" i="2"/>
  <c r="BM455" i="2"/>
  <c r="BN455" i="2"/>
  <c r="BO455" i="2"/>
  <c r="BP455" i="2"/>
  <c r="BQ455" i="2"/>
  <c r="BR455" i="2"/>
  <c r="BS455" i="2"/>
  <c r="BT455" i="2"/>
  <c r="BU455" i="2"/>
  <c r="BV455" i="2"/>
  <c r="BW455" i="2"/>
  <c r="BX455" i="2"/>
  <c r="BY455" i="2"/>
  <c r="BZ455" i="2"/>
  <c r="CA455" i="2"/>
  <c r="CB455" i="2"/>
  <c r="CC455" i="2"/>
  <c r="BM456" i="2"/>
  <c r="BN456" i="2"/>
  <c r="BO456" i="2"/>
  <c r="BP456" i="2"/>
  <c r="BQ456" i="2"/>
  <c r="BR456" i="2"/>
  <c r="BS456" i="2"/>
  <c r="BT456" i="2"/>
  <c r="BU456" i="2"/>
  <c r="BV456" i="2"/>
  <c r="BW456" i="2"/>
  <c r="BX456" i="2"/>
  <c r="BY456" i="2"/>
  <c r="BZ456" i="2"/>
  <c r="CA456" i="2"/>
  <c r="CB456" i="2"/>
  <c r="CC456" i="2"/>
  <c r="BM457" i="2"/>
  <c r="BN457" i="2"/>
  <c r="BO457" i="2"/>
  <c r="BP457" i="2"/>
  <c r="BQ457" i="2"/>
  <c r="BR457" i="2"/>
  <c r="BS457" i="2"/>
  <c r="BT457" i="2"/>
  <c r="BU457" i="2"/>
  <c r="BV457" i="2"/>
  <c r="BW457" i="2"/>
  <c r="BX457" i="2"/>
  <c r="BY457" i="2"/>
  <c r="BZ457" i="2"/>
  <c r="CA457" i="2"/>
  <c r="CB457" i="2"/>
  <c r="CC457" i="2"/>
  <c r="BM458" i="2"/>
  <c r="BN458" i="2"/>
  <c r="BO458" i="2"/>
  <c r="BP458" i="2"/>
  <c r="BQ458" i="2"/>
  <c r="BR458" i="2"/>
  <c r="BS458" i="2"/>
  <c r="BT458" i="2"/>
  <c r="BU458" i="2"/>
  <c r="BV458" i="2"/>
  <c r="BW458" i="2"/>
  <c r="BX458" i="2"/>
  <c r="BY458" i="2"/>
  <c r="BZ458" i="2"/>
  <c r="CA458" i="2"/>
  <c r="CB458" i="2"/>
  <c r="CC458" i="2"/>
  <c r="BM459" i="2"/>
  <c r="BN459" i="2"/>
  <c r="BO459" i="2"/>
  <c r="BP459" i="2"/>
  <c r="BQ459" i="2"/>
  <c r="BR459" i="2"/>
  <c r="BS459" i="2"/>
  <c r="BT459" i="2"/>
  <c r="BU459" i="2"/>
  <c r="BV459" i="2"/>
  <c r="BW459" i="2"/>
  <c r="BX459" i="2"/>
  <c r="BY459" i="2"/>
  <c r="BZ459" i="2"/>
  <c r="CA459" i="2"/>
  <c r="CB459" i="2"/>
  <c r="CC459" i="2"/>
  <c r="BM460" i="2"/>
  <c r="BN460" i="2"/>
  <c r="BO460" i="2"/>
  <c r="BP460" i="2"/>
  <c r="BQ460" i="2"/>
  <c r="BR460" i="2"/>
  <c r="BS460" i="2"/>
  <c r="BT460" i="2"/>
  <c r="BU460" i="2"/>
  <c r="BV460" i="2"/>
  <c r="BW460" i="2"/>
  <c r="BX460" i="2"/>
  <c r="BY460" i="2"/>
  <c r="BZ460" i="2"/>
  <c r="CA460" i="2"/>
  <c r="CB460" i="2"/>
  <c r="CC460" i="2"/>
  <c r="BM461" i="2"/>
  <c r="BN461" i="2"/>
  <c r="BO461" i="2"/>
  <c r="BP461" i="2"/>
  <c r="BQ461" i="2"/>
  <c r="BR461" i="2"/>
  <c r="BS461" i="2"/>
  <c r="BT461" i="2"/>
  <c r="BU461" i="2"/>
  <c r="BV461" i="2"/>
  <c r="BW461" i="2"/>
  <c r="BX461" i="2"/>
  <c r="BY461" i="2"/>
  <c r="BZ461" i="2"/>
  <c r="CA461" i="2"/>
  <c r="CB461" i="2"/>
  <c r="CC461" i="2"/>
  <c r="BM462" i="2"/>
  <c r="BN462" i="2"/>
  <c r="BO462" i="2"/>
  <c r="BP462" i="2"/>
  <c r="BQ462" i="2"/>
  <c r="BR462" i="2"/>
  <c r="BS462" i="2"/>
  <c r="BT462" i="2"/>
  <c r="BU462" i="2"/>
  <c r="BV462" i="2"/>
  <c r="BW462" i="2"/>
  <c r="BX462" i="2"/>
  <c r="BY462" i="2"/>
  <c r="BZ462" i="2"/>
  <c r="CA462" i="2"/>
  <c r="CB462" i="2"/>
  <c r="CC462" i="2"/>
  <c r="BM463" i="2"/>
  <c r="BN463" i="2"/>
  <c r="BO463" i="2"/>
  <c r="BP463" i="2"/>
  <c r="BQ463" i="2"/>
  <c r="BR463" i="2"/>
  <c r="BS463" i="2"/>
  <c r="BT463" i="2"/>
  <c r="BU463" i="2"/>
  <c r="BV463" i="2"/>
  <c r="BW463" i="2"/>
  <c r="BX463" i="2"/>
  <c r="BY463" i="2"/>
  <c r="BZ463" i="2"/>
  <c r="CA463" i="2"/>
  <c r="CB463" i="2"/>
  <c r="CC463" i="2"/>
  <c r="BM464" i="2"/>
  <c r="BN464" i="2"/>
  <c r="BO464" i="2"/>
  <c r="BP464" i="2"/>
  <c r="BQ464" i="2"/>
  <c r="BR464" i="2"/>
  <c r="BS464" i="2"/>
  <c r="BT464" i="2"/>
  <c r="BU464" i="2"/>
  <c r="BV464" i="2"/>
  <c r="BW464" i="2"/>
  <c r="BX464" i="2"/>
  <c r="BY464" i="2"/>
  <c r="BZ464" i="2"/>
  <c r="CA464" i="2"/>
  <c r="CB464" i="2"/>
  <c r="CC464" i="2"/>
  <c r="BM465" i="2"/>
  <c r="BN465" i="2"/>
  <c r="BO465" i="2"/>
  <c r="BP465" i="2"/>
  <c r="BQ465" i="2"/>
  <c r="BR465" i="2"/>
  <c r="BS465" i="2"/>
  <c r="BT465" i="2"/>
  <c r="BU465" i="2"/>
  <c r="BV465" i="2"/>
  <c r="BW465" i="2"/>
  <c r="BX465" i="2"/>
  <c r="BY465" i="2"/>
  <c r="BZ465" i="2"/>
  <c r="CA465" i="2"/>
  <c r="CB465" i="2"/>
  <c r="CC465" i="2"/>
  <c r="BM466" i="2"/>
  <c r="BN466" i="2"/>
  <c r="BO466" i="2"/>
  <c r="BP466" i="2"/>
  <c r="BQ466" i="2"/>
  <c r="BR466" i="2"/>
  <c r="BS466" i="2"/>
  <c r="BT466" i="2"/>
  <c r="BU466" i="2"/>
  <c r="BV466" i="2"/>
  <c r="BW466" i="2"/>
  <c r="BX466" i="2"/>
  <c r="BY466" i="2"/>
  <c r="BZ466" i="2"/>
  <c r="CA466" i="2"/>
  <c r="CB466" i="2"/>
  <c r="CC466" i="2"/>
  <c r="BM467" i="2"/>
  <c r="BN467" i="2"/>
  <c r="BO467" i="2"/>
  <c r="BP467" i="2"/>
  <c r="BQ467" i="2"/>
  <c r="BR467" i="2"/>
  <c r="BS467" i="2"/>
  <c r="BT467" i="2"/>
  <c r="BU467" i="2"/>
  <c r="BV467" i="2"/>
  <c r="BW467" i="2"/>
  <c r="BX467" i="2"/>
  <c r="BY467" i="2"/>
  <c r="BZ467" i="2"/>
  <c r="CA467" i="2"/>
  <c r="CB467" i="2"/>
  <c r="CC467" i="2"/>
  <c r="BM468" i="2"/>
  <c r="BN468" i="2"/>
  <c r="BO468" i="2"/>
  <c r="BP468" i="2"/>
  <c r="BQ468" i="2"/>
  <c r="BR468" i="2"/>
  <c r="BS468" i="2"/>
  <c r="BT468" i="2"/>
  <c r="BU468" i="2"/>
  <c r="BV468" i="2"/>
  <c r="BW468" i="2"/>
  <c r="BX468" i="2"/>
  <c r="BY468" i="2"/>
  <c r="BZ468" i="2"/>
  <c r="CA468" i="2"/>
  <c r="CB468" i="2"/>
  <c r="CC468" i="2"/>
  <c r="BM469" i="2"/>
  <c r="BN469" i="2"/>
  <c r="BO469" i="2"/>
  <c r="BP469" i="2"/>
  <c r="BQ469" i="2"/>
  <c r="BR469" i="2"/>
  <c r="BS469" i="2"/>
  <c r="BT469" i="2"/>
  <c r="BU469" i="2"/>
  <c r="BV469" i="2"/>
  <c r="BW469" i="2"/>
  <c r="BX469" i="2"/>
  <c r="BY469" i="2"/>
  <c r="BZ469" i="2"/>
  <c r="CA469" i="2"/>
  <c r="CB469" i="2"/>
  <c r="CC469" i="2"/>
  <c r="BM470" i="2"/>
  <c r="BN470" i="2"/>
  <c r="BO470" i="2"/>
  <c r="BP470" i="2"/>
  <c r="BQ470" i="2"/>
  <c r="BR470" i="2"/>
  <c r="BS470" i="2"/>
  <c r="BT470" i="2"/>
  <c r="BU470" i="2"/>
  <c r="BV470" i="2"/>
  <c r="BW470" i="2"/>
  <c r="BX470" i="2"/>
  <c r="BY470" i="2"/>
  <c r="BZ470" i="2"/>
  <c r="CA470" i="2"/>
  <c r="CB470" i="2"/>
  <c r="CC470" i="2"/>
  <c r="BM471" i="2"/>
  <c r="BN471" i="2"/>
  <c r="BO471" i="2"/>
  <c r="BP471" i="2"/>
  <c r="BQ471" i="2"/>
  <c r="BR471" i="2"/>
  <c r="BS471" i="2"/>
  <c r="BT471" i="2"/>
  <c r="BU471" i="2"/>
  <c r="BV471" i="2"/>
  <c r="BW471" i="2"/>
  <c r="BX471" i="2"/>
  <c r="BY471" i="2"/>
  <c r="BZ471" i="2"/>
  <c r="CA471" i="2"/>
  <c r="CB471" i="2"/>
  <c r="CC471" i="2"/>
  <c r="BM472" i="2"/>
  <c r="BN472" i="2"/>
  <c r="BO472" i="2"/>
  <c r="BP472" i="2"/>
  <c r="BQ472" i="2"/>
  <c r="BR472" i="2"/>
  <c r="BS472" i="2"/>
  <c r="BT472" i="2"/>
  <c r="BU472" i="2"/>
  <c r="BV472" i="2"/>
  <c r="BW472" i="2"/>
  <c r="BX472" i="2"/>
  <c r="BY472" i="2"/>
  <c r="BZ472" i="2"/>
  <c r="CA472" i="2"/>
  <c r="CB472" i="2"/>
  <c r="CC472" i="2"/>
  <c r="BM473" i="2"/>
  <c r="BN473" i="2"/>
  <c r="BO473" i="2"/>
  <c r="BP473" i="2"/>
  <c r="BQ473" i="2"/>
  <c r="BR473" i="2"/>
  <c r="BS473" i="2"/>
  <c r="BT473" i="2"/>
  <c r="BU473" i="2"/>
  <c r="BV473" i="2"/>
  <c r="BW473" i="2"/>
  <c r="BX473" i="2"/>
  <c r="BY473" i="2"/>
  <c r="BZ473" i="2"/>
  <c r="CA473" i="2"/>
  <c r="CB473" i="2"/>
  <c r="CC473" i="2"/>
  <c r="BM474" i="2"/>
  <c r="BN474" i="2"/>
  <c r="BO474" i="2"/>
  <c r="BP474" i="2"/>
  <c r="BQ474" i="2"/>
  <c r="BR474" i="2"/>
  <c r="BS474" i="2"/>
  <c r="BT474" i="2"/>
  <c r="BU474" i="2"/>
  <c r="BV474" i="2"/>
  <c r="BW474" i="2"/>
  <c r="BX474" i="2"/>
  <c r="BY474" i="2"/>
  <c r="BZ474" i="2"/>
  <c r="CA474" i="2"/>
  <c r="CB474" i="2"/>
  <c r="CC474" i="2"/>
  <c r="BM475" i="2"/>
  <c r="BN475" i="2"/>
  <c r="BO475" i="2"/>
  <c r="BP475" i="2"/>
  <c r="BQ475" i="2"/>
  <c r="BR475" i="2"/>
  <c r="BS475" i="2"/>
  <c r="BT475" i="2"/>
  <c r="BU475" i="2"/>
  <c r="BV475" i="2"/>
  <c r="BW475" i="2"/>
  <c r="BX475" i="2"/>
  <c r="BY475" i="2"/>
  <c r="BZ475" i="2"/>
  <c r="CA475" i="2"/>
  <c r="CB475" i="2"/>
  <c r="CC475" i="2"/>
  <c r="BM476" i="2"/>
  <c r="BN476" i="2"/>
  <c r="BO476" i="2"/>
  <c r="BP476" i="2"/>
  <c r="BQ476" i="2"/>
  <c r="BR476" i="2"/>
  <c r="BS476" i="2"/>
  <c r="BT476" i="2"/>
  <c r="BU476" i="2"/>
  <c r="BV476" i="2"/>
  <c r="BW476" i="2"/>
  <c r="BX476" i="2"/>
  <c r="BY476" i="2"/>
  <c r="BZ476" i="2"/>
  <c r="CA476" i="2"/>
  <c r="CB476" i="2"/>
  <c r="CC476" i="2"/>
  <c r="BM477" i="2"/>
  <c r="BN477" i="2"/>
  <c r="BO477" i="2"/>
  <c r="BP477" i="2"/>
  <c r="BQ477" i="2"/>
  <c r="BR477" i="2"/>
  <c r="BS477" i="2"/>
  <c r="BT477" i="2"/>
  <c r="BU477" i="2"/>
  <c r="BV477" i="2"/>
  <c r="BW477" i="2"/>
  <c r="BX477" i="2"/>
  <c r="BY477" i="2"/>
  <c r="BZ477" i="2"/>
  <c r="CA477" i="2"/>
  <c r="CB477" i="2"/>
  <c r="CC477" i="2"/>
  <c r="BM478" i="2"/>
  <c r="BN478" i="2"/>
  <c r="BO478" i="2"/>
  <c r="BP478" i="2"/>
  <c r="BQ478" i="2"/>
  <c r="BR478" i="2"/>
  <c r="BS478" i="2"/>
  <c r="BT478" i="2"/>
  <c r="BU478" i="2"/>
  <c r="BV478" i="2"/>
  <c r="BW478" i="2"/>
  <c r="BX478" i="2"/>
  <c r="BY478" i="2"/>
  <c r="BZ478" i="2"/>
  <c r="CA478" i="2"/>
  <c r="CB478" i="2"/>
  <c r="CC478" i="2"/>
  <c r="BM479" i="2"/>
  <c r="BN479" i="2"/>
  <c r="BO479" i="2"/>
  <c r="BP479" i="2"/>
  <c r="BQ479" i="2"/>
  <c r="BR479" i="2"/>
  <c r="BS479" i="2"/>
  <c r="BT479" i="2"/>
  <c r="BU479" i="2"/>
  <c r="BV479" i="2"/>
  <c r="BW479" i="2"/>
  <c r="BX479" i="2"/>
  <c r="BY479" i="2"/>
  <c r="BZ479" i="2"/>
  <c r="CA479" i="2"/>
  <c r="CB479" i="2"/>
  <c r="CC479" i="2"/>
  <c r="BM480" i="2"/>
  <c r="BN480" i="2"/>
  <c r="BO480" i="2"/>
  <c r="BP480" i="2"/>
  <c r="BQ480" i="2"/>
  <c r="BR480" i="2"/>
  <c r="BS480" i="2"/>
  <c r="BT480" i="2"/>
  <c r="BU480" i="2"/>
  <c r="BV480" i="2"/>
  <c r="BW480" i="2"/>
  <c r="BX480" i="2"/>
  <c r="BY480" i="2"/>
  <c r="BZ480" i="2"/>
  <c r="CA480" i="2"/>
  <c r="CB480" i="2"/>
  <c r="CC480" i="2"/>
  <c r="BM481" i="2"/>
  <c r="BN481" i="2"/>
  <c r="BO481" i="2"/>
  <c r="BP481" i="2"/>
  <c r="BQ481" i="2"/>
  <c r="BR481" i="2"/>
  <c r="BS481" i="2"/>
  <c r="BT481" i="2"/>
  <c r="BU481" i="2"/>
  <c r="BV481" i="2"/>
  <c r="BW481" i="2"/>
  <c r="BX481" i="2"/>
  <c r="BY481" i="2"/>
  <c r="BZ481" i="2"/>
  <c r="CA481" i="2"/>
  <c r="CB481" i="2"/>
  <c r="CC481" i="2"/>
  <c r="BM482" i="2"/>
  <c r="BN482" i="2"/>
  <c r="BO482" i="2"/>
  <c r="BP482" i="2"/>
  <c r="BQ482" i="2"/>
  <c r="BR482" i="2"/>
  <c r="BS482" i="2"/>
  <c r="BT482" i="2"/>
  <c r="BU482" i="2"/>
  <c r="BV482" i="2"/>
  <c r="BW482" i="2"/>
  <c r="BX482" i="2"/>
  <c r="BY482" i="2"/>
  <c r="BZ482" i="2"/>
  <c r="CA482" i="2"/>
  <c r="CB482" i="2"/>
  <c r="CC482" i="2"/>
  <c r="BM483" i="2"/>
  <c r="BN483" i="2"/>
  <c r="BO483" i="2"/>
  <c r="BP483" i="2"/>
  <c r="BQ483" i="2"/>
  <c r="BR483" i="2"/>
  <c r="BS483" i="2"/>
  <c r="BT483" i="2"/>
  <c r="BU483" i="2"/>
  <c r="BV483" i="2"/>
  <c r="BW483" i="2"/>
  <c r="BX483" i="2"/>
  <c r="BY483" i="2"/>
  <c r="BZ483" i="2"/>
  <c r="CA483" i="2"/>
  <c r="CB483" i="2"/>
  <c r="CC483" i="2"/>
  <c r="BM484" i="2"/>
  <c r="BN484" i="2"/>
  <c r="BO484" i="2"/>
  <c r="BP484" i="2"/>
  <c r="BQ484" i="2"/>
  <c r="BR484" i="2"/>
  <c r="BS484" i="2"/>
  <c r="BT484" i="2"/>
  <c r="BU484" i="2"/>
  <c r="BV484" i="2"/>
  <c r="BW484" i="2"/>
  <c r="BX484" i="2"/>
  <c r="BY484" i="2"/>
  <c r="BZ484" i="2"/>
  <c r="CA484" i="2"/>
  <c r="CB484" i="2"/>
  <c r="CC484" i="2"/>
  <c r="BM485" i="2"/>
  <c r="BN485" i="2"/>
  <c r="BO485" i="2"/>
  <c r="BP485" i="2"/>
  <c r="BQ485" i="2"/>
  <c r="BR485" i="2"/>
  <c r="BS485" i="2"/>
  <c r="BT485" i="2"/>
  <c r="BU485" i="2"/>
  <c r="BV485" i="2"/>
  <c r="BW485" i="2"/>
  <c r="BX485" i="2"/>
  <c r="BY485" i="2"/>
  <c r="BZ485" i="2"/>
  <c r="CA485" i="2"/>
  <c r="CB485" i="2"/>
  <c r="CC485" i="2"/>
  <c r="BM486" i="2"/>
  <c r="BN486" i="2"/>
  <c r="BO486" i="2"/>
  <c r="BP486" i="2"/>
  <c r="BQ486" i="2"/>
  <c r="BR486" i="2"/>
  <c r="BS486" i="2"/>
  <c r="BT486" i="2"/>
  <c r="BU486" i="2"/>
  <c r="BV486" i="2"/>
  <c r="BW486" i="2"/>
  <c r="BX486" i="2"/>
  <c r="BY486" i="2"/>
  <c r="BZ486" i="2"/>
  <c r="CA486" i="2"/>
  <c r="CB486" i="2"/>
  <c r="CC486" i="2"/>
  <c r="BM487" i="2"/>
  <c r="BN487" i="2"/>
  <c r="BO487" i="2"/>
  <c r="BP487" i="2"/>
  <c r="BQ487" i="2"/>
  <c r="BR487" i="2"/>
  <c r="BS487" i="2"/>
  <c r="BT487" i="2"/>
  <c r="BU487" i="2"/>
  <c r="BV487" i="2"/>
  <c r="BW487" i="2"/>
  <c r="BX487" i="2"/>
  <c r="BY487" i="2"/>
  <c r="BZ487" i="2"/>
  <c r="CA487" i="2"/>
  <c r="CB487" i="2"/>
  <c r="CC487" i="2"/>
  <c r="BM488" i="2"/>
  <c r="BN488" i="2"/>
  <c r="BO488" i="2"/>
  <c r="BP488" i="2"/>
  <c r="BQ488" i="2"/>
  <c r="BR488" i="2"/>
  <c r="BS488" i="2"/>
  <c r="BT488" i="2"/>
  <c r="BU488" i="2"/>
  <c r="BV488" i="2"/>
  <c r="BW488" i="2"/>
  <c r="BX488" i="2"/>
  <c r="BY488" i="2"/>
  <c r="BZ488" i="2"/>
  <c r="CA488" i="2"/>
  <c r="CB488" i="2"/>
  <c r="CC488" i="2"/>
  <c r="BM489" i="2"/>
  <c r="BN489" i="2"/>
  <c r="BO489" i="2"/>
  <c r="BP489" i="2"/>
  <c r="BQ489" i="2"/>
  <c r="BR489" i="2"/>
  <c r="BS489" i="2"/>
  <c r="BT489" i="2"/>
  <c r="BU489" i="2"/>
  <c r="BV489" i="2"/>
  <c r="BW489" i="2"/>
  <c r="BX489" i="2"/>
  <c r="BY489" i="2"/>
  <c r="BZ489" i="2"/>
  <c r="CA489" i="2"/>
  <c r="CB489" i="2"/>
  <c r="CC489" i="2"/>
  <c r="BM490" i="2"/>
  <c r="BN490" i="2"/>
  <c r="BO490" i="2"/>
  <c r="BP490" i="2"/>
  <c r="BQ490" i="2"/>
  <c r="BR490" i="2"/>
  <c r="BS490" i="2"/>
  <c r="BT490" i="2"/>
  <c r="BU490" i="2"/>
  <c r="BV490" i="2"/>
  <c r="BW490" i="2"/>
  <c r="BX490" i="2"/>
  <c r="BY490" i="2"/>
  <c r="BZ490" i="2"/>
  <c r="CA490" i="2"/>
  <c r="CB490" i="2"/>
  <c r="CC490" i="2"/>
  <c r="BM491" i="2"/>
  <c r="BN491" i="2"/>
  <c r="BO491" i="2"/>
  <c r="BP491" i="2"/>
  <c r="BQ491" i="2"/>
  <c r="BR491" i="2"/>
  <c r="BS491" i="2"/>
  <c r="BT491" i="2"/>
  <c r="BU491" i="2"/>
  <c r="BV491" i="2"/>
  <c r="BW491" i="2"/>
  <c r="BX491" i="2"/>
  <c r="BY491" i="2"/>
  <c r="BZ491" i="2"/>
  <c r="CA491" i="2"/>
  <c r="CB491" i="2"/>
  <c r="CC491" i="2"/>
  <c r="BM492" i="2"/>
  <c r="BN492" i="2"/>
  <c r="BO492" i="2"/>
  <c r="BP492" i="2"/>
  <c r="BQ492" i="2"/>
  <c r="BR492" i="2"/>
  <c r="BS492" i="2"/>
  <c r="BT492" i="2"/>
  <c r="BU492" i="2"/>
  <c r="BV492" i="2"/>
  <c r="BW492" i="2"/>
  <c r="BX492" i="2"/>
  <c r="BY492" i="2"/>
  <c r="BZ492" i="2"/>
  <c r="CA492" i="2"/>
  <c r="CB492" i="2"/>
  <c r="CC492" i="2"/>
  <c r="BM493" i="2"/>
  <c r="BN493" i="2"/>
  <c r="BO493" i="2"/>
  <c r="BP493" i="2"/>
  <c r="BQ493" i="2"/>
  <c r="BR493" i="2"/>
  <c r="BS493" i="2"/>
  <c r="BT493" i="2"/>
  <c r="BU493" i="2"/>
  <c r="BV493" i="2"/>
  <c r="BW493" i="2"/>
  <c r="BX493" i="2"/>
  <c r="BY493" i="2"/>
  <c r="BZ493" i="2"/>
  <c r="CA493" i="2"/>
  <c r="CB493" i="2"/>
  <c r="CC493" i="2"/>
  <c r="BM494" i="2"/>
  <c r="BN494" i="2"/>
  <c r="BO494" i="2"/>
  <c r="BP494" i="2"/>
  <c r="BQ494" i="2"/>
  <c r="BR494" i="2"/>
  <c r="BS494" i="2"/>
  <c r="BT494" i="2"/>
  <c r="BU494" i="2"/>
  <c r="BV494" i="2"/>
  <c r="BW494" i="2"/>
  <c r="BX494" i="2"/>
  <c r="BY494" i="2"/>
  <c r="BZ494" i="2"/>
  <c r="CA494" i="2"/>
  <c r="CB494" i="2"/>
  <c r="CC494" i="2"/>
  <c r="BM495" i="2"/>
  <c r="BN495" i="2"/>
  <c r="BO495" i="2"/>
  <c r="BP495" i="2"/>
  <c r="BQ495" i="2"/>
  <c r="BR495" i="2"/>
  <c r="BS495" i="2"/>
  <c r="BT495" i="2"/>
  <c r="BU495" i="2"/>
  <c r="BV495" i="2"/>
  <c r="BW495" i="2"/>
  <c r="BX495" i="2"/>
  <c r="BY495" i="2"/>
  <c r="BZ495" i="2"/>
  <c r="CA495" i="2"/>
  <c r="CB495" i="2"/>
  <c r="CC495" i="2"/>
  <c r="BM496" i="2"/>
  <c r="BN496" i="2"/>
  <c r="BO496" i="2"/>
  <c r="BP496" i="2"/>
  <c r="BQ496" i="2"/>
  <c r="BR496" i="2"/>
  <c r="BS496" i="2"/>
  <c r="BT496" i="2"/>
  <c r="BU496" i="2"/>
  <c r="BV496" i="2"/>
  <c r="BW496" i="2"/>
  <c r="BX496" i="2"/>
  <c r="BY496" i="2"/>
  <c r="BZ496" i="2"/>
  <c r="CA496" i="2"/>
  <c r="CB496" i="2"/>
  <c r="CC496" i="2"/>
  <c r="BM497" i="2"/>
  <c r="BN497" i="2"/>
  <c r="BO497" i="2"/>
  <c r="BP497" i="2"/>
  <c r="BQ497" i="2"/>
  <c r="BR497" i="2"/>
  <c r="BS497" i="2"/>
  <c r="BT497" i="2"/>
  <c r="BU497" i="2"/>
  <c r="BV497" i="2"/>
  <c r="BW497" i="2"/>
  <c r="BX497" i="2"/>
  <c r="BY497" i="2"/>
  <c r="BZ497" i="2"/>
  <c r="CA497" i="2"/>
  <c r="CB497" i="2"/>
  <c r="CC497" i="2"/>
  <c r="BM498" i="2"/>
  <c r="BN498" i="2"/>
  <c r="BO498" i="2"/>
  <c r="BP498" i="2"/>
  <c r="BQ498" i="2"/>
  <c r="BR498" i="2"/>
  <c r="BS498" i="2"/>
  <c r="BT498" i="2"/>
  <c r="BU498" i="2"/>
  <c r="BV498" i="2"/>
  <c r="BW498" i="2"/>
  <c r="BX498" i="2"/>
  <c r="BY498" i="2"/>
  <c r="BZ498" i="2"/>
  <c r="CA498" i="2"/>
  <c r="CB498" i="2"/>
  <c r="CC498" i="2"/>
  <c r="BM499" i="2"/>
  <c r="BN499" i="2"/>
  <c r="BO499" i="2"/>
  <c r="BP499" i="2"/>
  <c r="BQ499" i="2"/>
  <c r="BR499" i="2"/>
  <c r="BS499" i="2"/>
  <c r="BT499" i="2"/>
  <c r="BU499" i="2"/>
  <c r="BV499" i="2"/>
  <c r="BW499" i="2"/>
  <c r="BX499" i="2"/>
  <c r="BY499" i="2"/>
  <c r="BZ499" i="2"/>
  <c r="CA499" i="2"/>
  <c r="CB499" i="2"/>
  <c r="CC499" i="2"/>
  <c r="BM500" i="2"/>
  <c r="BN500" i="2"/>
  <c r="BO500" i="2"/>
  <c r="BP500" i="2"/>
  <c r="BQ500" i="2"/>
  <c r="BR500" i="2"/>
  <c r="BS500" i="2"/>
  <c r="BT500" i="2"/>
  <c r="BU500" i="2"/>
  <c r="BV500" i="2"/>
  <c r="BW500" i="2"/>
  <c r="BX500" i="2"/>
  <c r="BY500" i="2"/>
  <c r="BZ500" i="2"/>
  <c r="CA500" i="2"/>
  <c r="CB500" i="2"/>
  <c r="CC500" i="2"/>
  <c r="BM501" i="2"/>
  <c r="BN501" i="2"/>
  <c r="BO501" i="2"/>
  <c r="BP501" i="2"/>
  <c r="BQ501" i="2"/>
  <c r="BR501" i="2"/>
  <c r="BS501" i="2"/>
  <c r="BT501" i="2"/>
  <c r="BU501" i="2"/>
  <c r="BV501" i="2"/>
  <c r="BW501" i="2"/>
  <c r="BX501" i="2"/>
  <c r="BY501" i="2"/>
  <c r="BZ501" i="2"/>
  <c r="CA501" i="2"/>
  <c r="CB501" i="2"/>
  <c r="CC501" i="2"/>
  <c r="BM502" i="2"/>
  <c r="BN502" i="2"/>
  <c r="BO502" i="2"/>
  <c r="BP502" i="2"/>
  <c r="BQ502" i="2"/>
  <c r="BR502" i="2"/>
  <c r="BS502" i="2"/>
  <c r="BT502" i="2"/>
  <c r="BU502" i="2"/>
  <c r="BV502" i="2"/>
  <c r="BW502" i="2"/>
  <c r="BX502" i="2"/>
  <c r="BY502" i="2"/>
  <c r="BZ502" i="2"/>
  <c r="CA502" i="2"/>
  <c r="CB502" i="2"/>
  <c r="CC502" i="2"/>
  <c r="BM503" i="2"/>
  <c r="BN503" i="2"/>
  <c r="BO503" i="2"/>
  <c r="BP503" i="2"/>
  <c r="BQ503" i="2"/>
  <c r="BR503" i="2"/>
  <c r="BS503" i="2"/>
  <c r="BT503" i="2"/>
  <c r="BU503" i="2"/>
  <c r="BV503" i="2"/>
  <c r="BW503" i="2"/>
  <c r="BX503" i="2"/>
  <c r="BY503" i="2"/>
  <c r="BZ503" i="2"/>
  <c r="CA503" i="2"/>
  <c r="CB503" i="2"/>
  <c r="CC503" i="2"/>
  <c r="BM504" i="2"/>
  <c r="BN504" i="2"/>
  <c r="BO504" i="2"/>
  <c r="BP504" i="2"/>
  <c r="BQ504" i="2"/>
  <c r="BR504" i="2"/>
  <c r="BS504" i="2"/>
  <c r="BT504" i="2"/>
  <c r="BU504" i="2"/>
  <c r="BV504" i="2"/>
  <c r="BW504" i="2"/>
  <c r="BX504" i="2"/>
  <c r="BY504" i="2"/>
  <c r="BZ504" i="2"/>
  <c r="CA504" i="2"/>
  <c r="CB504" i="2"/>
  <c r="CC504" i="2"/>
  <c r="BM505" i="2"/>
  <c r="BN505" i="2"/>
  <c r="BO505" i="2"/>
  <c r="BP505" i="2"/>
  <c r="BQ505" i="2"/>
  <c r="BR505" i="2"/>
  <c r="BS505" i="2"/>
  <c r="BT505" i="2"/>
  <c r="BU505" i="2"/>
  <c r="BV505" i="2"/>
  <c r="BW505" i="2"/>
  <c r="BX505" i="2"/>
  <c r="BY505" i="2"/>
  <c r="BZ505" i="2"/>
  <c r="CA505" i="2"/>
  <c r="CB505" i="2"/>
  <c r="CC505" i="2"/>
  <c r="BM506" i="2"/>
  <c r="BN506" i="2"/>
  <c r="BO506" i="2"/>
  <c r="BP506" i="2"/>
  <c r="BQ506" i="2"/>
  <c r="BR506" i="2"/>
  <c r="BS506" i="2"/>
  <c r="BT506" i="2"/>
  <c r="BU506" i="2"/>
  <c r="BV506" i="2"/>
  <c r="BW506" i="2"/>
  <c r="BX506" i="2"/>
  <c r="BY506" i="2"/>
  <c r="BZ506" i="2"/>
  <c r="CA506" i="2"/>
  <c r="CB506" i="2"/>
  <c r="CC506" i="2"/>
  <c r="BM507" i="2"/>
  <c r="BN507" i="2"/>
  <c r="BO507" i="2"/>
  <c r="BP507" i="2"/>
  <c r="BQ507" i="2"/>
  <c r="BR507" i="2"/>
  <c r="BS507" i="2"/>
  <c r="BT507" i="2"/>
  <c r="BU507" i="2"/>
  <c r="BV507" i="2"/>
  <c r="BW507" i="2"/>
  <c r="BX507" i="2"/>
  <c r="BY507" i="2"/>
  <c r="BZ507" i="2"/>
  <c r="CA507" i="2"/>
  <c r="CB507" i="2"/>
  <c r="CC507" i="2"/>
  <c r="BM508" i="2"/>
  <c r="BN508" i="2"/>
  <c r="BO508" i="2"/>
  <c r="BP508" i="2"/>
  <c r="BQ508" i="2"/>
  <c r="BR508" i="2"/>
  <c r="BS508" i="2"/>
  <c r="BT508" i="2"/>
  <c r="BU508" i="2"/>
  <c r="BV508" i="2"/>
  <c r="BW508" i="2"/>
  <c r="BX508" i="2"/>
  <c r="BY508" i="2"/>
  <c r="BZ508" i="2"/>
  <c r="CA508" i="2"/>
  <c r="CB508" i="2"/>
  <c r="CC508" i="2"/>
  <c r="BM510" i="2"/>
  <c r="BN510" i="2"/>
  <c r="BO510" i="2"/>
  <c r="BP510" i="2"/>
  <c r="BQ510" i="2"/>
  <c r="BR510" i="2"/>
  <c r="BS510" i="2"/>
  <c r="BT510" i="2"/>
  <c r="BU510" i="2"/>
  <c r="BV510" i="2"/>
  <c r="BW510" i="2"/>
  <c r="BX510" i="2"/>
  <c r="BY510" i="2"/>
  <c r="BZ510" i="2"/>
  <c r="CA510" i="2"/>
  <c r="CB510" i="2"/>
  <c r="CC510" i="2"/>
  <c r="BM511" i="2"/>
  <c r="BN511" i="2"/>
  <c r="BO511" i="2"/>
  <c r="BP511" i="2"/>
  <c r="BQ511" i="2"/>
  <c r="BR511" i="2"/>
  <c r="BS511" i="2"/>
  <c r="BT511" i="2"/>
  <c r="BU511" i="2"/>
  <c r="BV511" i="2"/>
  <c r="BW511" i="2"/>
  <c r="BX511" i="2"/>
  <c r="BY511" i="2"/>
  <c r="BZ511" i="2"/>
  <c r="CA511" i="2"/>
  <c r="CB511" i="2"/>
  <c r="CC511" i="2"/>
  <c r="BM512" i="2"/>
  <c r="BN512" i="2"/>
  <c r="BO512" i="2"/>
  <c r="BP512" i="2"/>
  <c r="BQ512" i="2"/>
  <c r="BR512" i="2"/>
  <c r="BS512" i="2"/>
  <c r="BT512" i="2"/>
  <c r="BU512" i="2"/>
  <c r="BV512" i="2"/>
  <c r="BW512" i="2"/>
  <c r="BX512" i="2"/>
  <c r="BY512" i="2"/>
  <c r="BZ512" i="2"/>
  <c r="CA512" i="2"/>
  <c r="CB512" i="2"/>
  <c r="CC512" i="2"/>
  <c r="BM513" i="2"/>
  <c r="BN513" i="2"/>
  <c r="BO513" i="2"/>
  <c r="BP513" i="2"/>
  <c r="BQ513" i="2"/>
  <c r="BR513" i="2"/>
  <c r="BS513" i="2"/>
  <c r="BT513" i="2"/>
  <c r="BU513" i="2"/>
  <c r="BV513" i="2"/>
  <c r="BW513" i="2"/>
  <c r="BX513" i="2"/>
  <c r="BY513" i="2"/>
  <c r="BZ513" i="2"/>
  <c r="CA513" i="2"/>
  <c r="CB513" i="2"/>
  <c r="CC513" i="2"/>
  <c r="BM514" i="2"/>
  <c r="BN514" i="2"/>
  <c r="BO514" i="2"/>
  <c r="BP514" i="2"/>
  <c r="BQ514" i="2"/>
  <c r="BR514" i="2"/>
  <c r="BS514" i="2"/>
  <c r="BT514" i="2"/>
  <c r="BU514" i="2"/>
  <c r="BV514" i="2"/>
  <c r="BW514" i="2"/>
  <c r="BX514" i="2"/>
  <c r="BY514" i="2"/>
  <c r="BZ514" i="2"/>
  <c r="CA514" i="2"/>
  <c r="CB514" i="2"/>
  <c r="CC514" i="2"/>
  <c r="BM515" i="2"/>
  <c r="BN515" i="2"/>
  <c r="BO515" i="2"/>
  <c r="BP515" i="2"/>
  <c r="BQ515" i="2"/>
  <c r="BR515" i="2"/>
  <c r="BS515" i="2"/>
  <c r="BT515" i="2"/>
  <c r="BU515" i="2"/>
  <c r="BV515" i="2"/>
  <c r="BW515" i="2"/>
  <c r="BX515" i="2"/>
  <c r="BY515" i="2"/>
  <c r="BZ515" i="2"/>
  <c r="CA515" i="2"/>
  <c r="CB515" i="2"/>
  <c r="CC515" i="2"/>
  <c r="BM516" i="2"/>
  <c r="BN516" i="2"/>
  <c r="BO516" i="2"/>
  <c r="BP516" i="2"/>
  <c r="BQ516" i="2"/>
  <c r="BR516" i="2"/>
  <c r="BS516" i="2"/>
  <c r="BT516" i="2"/>
  <c r="BU516" i="2"/>
  <c r="BV516" i="2"/>
  <c r="BW516" i="2"/>
  <c r="BX516" i="2"/>
  <c r="BY516" i="2"/>
  <c r="BZ516" i="2"/>
  <c r="CA516" i="2"/>
  <c r="CB516" i="2"/>
  <c r="CC516" i="2"/>
  <c r="BM517" i="2"/>
  <c r="BN517" i="2"/>
  <c r="BO517" i="2"/>
  <c r="BP517" i="2"/>
  <c r="BQ517" i="2"/>
  <c r="BR517" i="2"/>
  <c r="BS517" i="2"/>
  <c r="BT517" i="2"/>
  <c r="BU517" i="2"/>
  <c r="BV517" i="2"/>
  <c r="BW517" i="2"/>
  <c r="BX517" i="2"/>
  <c r="BY517" i="2"/>
  <c r="BZ517" i="2"/>
  <c r="CA517" i="2"/>
  <c r="CB517" i="2"/>
  <c r="CC517" i="2"/>
  <c r="BM518" i="2"/>
  <c r="BN518" i="2"/>
  <c r="BO518" i="2"/>
  <c r="BP518" i="2"/>
  <c r="BQ518" i="2"/>
  <c r="BR518" i="2"/>
  <c r="BS518" i="2"/>
  <c r="BT518" i="2"/>
  <c r="BU518" i="2"/>
  <c r="BV518" i="2"/>
  <c r="BW518" i="2"/>
  <c r="BX518" i="2"/>
  <c r="BY518" i="2"/>
  <c r="BZ518" i="2"/>
  <c r="CA518" i="2"/>
  <c r="CB518" i="2"/>
  <c r="CC518" i="2"/>
  <c r="BM519" i="2"/>
  <c r="BN519" i="2"/>
  <c r="BO519" i="2"/>
  <c r="BP519" i="2"/>
  <c r="BQ519" i="2"/>
  <c r="BR519" i="2"/>
  <c r="BS519" i="2"/>
  <c r="BT519" i="2"/>
  <c r="BU519" i="2"/>
  <c r="BV519" i="2"/>
  <c r="BW519" i="2"/>
  <c r="BX519" i="2"/>
  <c r="BY519" i="2"/>
  <c r="BZ519" i="2"/>
  <c r="CA519" i="2"/>
  <c r="CB519" i="2"/>
  <c r="CC519" i="2"/>
  <c r="BM520" i="2"/>
  <c r="BN520" i="2"/>
  <c r="BO520" i="2"/>
  <c r="BP520" i="2"/>
  <c r="BQ520" i="2"/>
  <c r="BR520" i="2"/>
  <c r="BS520" i="2"/>
  <c r="BT520" i="2"/>
  <c r="BU520" i="2"/>
  <c r="BV520" i="2"/>
  <c r="BW520" i="2"/>
  <c r="BX520" i="2"/>
  <c r="BY520" i="2"/>
  <c r="BZ520" i="2"/>
  <c r="CA520" i="2"/>
  <c r="CB520" i="2"/>
  <c r="CC520" i="2"/>
  <c r="BM521" i="2"/>
  <c r="BN521" i="2"/>
  <c r="BO521" i="2"/>
  <c r="BP521" i="2"/>
  <c r="BQ521" i="2"/>
  <c r="BR521" i="2"/>
  <c r="BS521" i="2"/>
  <c r="BT521" i="2"/>
  <c r="BU521" i="2"/>
  <c r="BV521" i="2"/>
  <c r="BW521" i="2"/>
  <c r="BX521" i="2"/>
  <c r="BY521" i="2"/>
  <c r="BZ521" i="2"/>
  <c r="CA521" i="2"/>
  <c r="CB521" i="2"/>
  <c r="CC521" i="2"/>
  <c r="BM522" i="2"/>
  <c r="BN522" i="2"/>
  <c r="BO522" i="2"/>
  <c r="BP522" i="2"/>
  <c r="BQ522" i="2"/>
  <c r="BR522" i="2"/>
  <c r="BS522" i="2"/>
  <c r="BT522" i="2"/>
  <c r="BU522" i="2"/>
  <c r="BV522" i="2"/>
  <c r="BW522" i="2"/>
  <c r="BX522" i="2"/>
  <c r="BY522" i="2"/>
  <c r="BZ522" i="2"/>
  <c r="CA522" i="2"/>
  <c r="CB522" i="2"/>
  <c r="CC522" i="2"/>
  <c r="BM523" i="2"/>
  <c r="BN523" i="2"/>
  <c r="BO523" i="2"/>
  <c r="BP523" i="2"/>
  <c r="BQ523" i="2"/>
  <c r="BR523" i="2"/>
  <c r="BS523" i="2"/>
  <c r="BT523" i="2"/>
  <c r="BU523" i="2"/>
  <c r="BV523" i="2"/>
  <c r="BW523" i="2"/>
  <c r="BX523" i="2"/>
  <c r="BY523" i="2"/>
  <c r="BZ523" i="2"/>
  <c r="CA523" i="2"/>
  <c r="CB523" i="2"/>
  <c r="CC523" i="2"/>
  <c r="BM524" i="2"/>
  <c r="BN524" i="2"/>
  <c r="BO524" i="2"/>
  <c r="BP524" i="2"/>
  <c r="BQ524" i="2"/>
  <c r="BR524" i="2"/>
  <c r="BS524" i="2"/>
  <c r="BT524" i="2"/>
  <c r="BU524" i="2"/>
  <c r="BV524" i="2"/>
  <c r="BW524" i="2"/>
  <c r="BX524" i="2"/>
  <c r="BY524" i="2"/>
  <c r="BZ524" i="2"/>
  <c r="CA524" i="2"/>
  <c r="CB524" i="2"/>
  <c r="CC524" i="2"/>
  <c r="BM525" i="2"/>
  <c r="BN525" i="2"/>
  <c r="BO525" i="2"/>
  <c r="BP525" i="2"/>
  <c r="BQ525" i="2"/>
  <c r="BR525" i="2"/>
  <c r="BS525" i="2"/>
  <c r="BT525" i="2"/>
  <c r="BU525" i="2"/>
  <c r="BV525" i="2"/>
  <c r="BW525" i="2"/>
  <c r="BX525" i="2"/>
  <c r="BY525" i="2"/>
  <c r="BZ525" i="2"/>
  <c r="CA525" i="2"/>
  <c r="CB525" i="2"/>
  <c r="CC525" i="2"/>
  <c r="BM526" i="2"/>
  <c r="BN526" i="2"/>
  <c r="BO526" i="2"/>
  <c r="BP526" i="2"/>
  <c r="BQ526" i="2"/>
  <c r="BR526" i="2"/>
  <c r="BS526" i="2"/>
  <c r="BT526" i="2"/>
  <c r="BU526" i="2"/>
  <c r="BV526" i="2"/>
  <c r="BW526" i="2"/>
  <c r="BX526" i="2"/>
  <c r="BY526" i="2"/>
  <c r="BZ526" i="2"/>
  <c r="CA526" i="2"/>
  <c r="CB526" i="2"/>
  <c r="CC526" i="2"/>
  <c r="BM527" i="2"/>
  <c r="BN527" i="2"/>
  <c r="BO527" i="2"/>
  <c r="BP527" i="2"/>
  <c r="BQ527" i="2"/>
  <c r="BR527" i="2"/>
  <c r="BS527" i="2"/>
  <c r="BT527" i="2"/>
  <c r="BU527" i="2"/>
  <c r="BV527" i="2"/>
  <c r="BW527" i="2"/>
  <c r="BX527" i="2"/>
  <c r="BY527" i="2"/>
  <c r="BZ527" i="2"/>
  <c r="CA527" i="2"/>
  <c r="CB527" i="2"/>
  <c r="CC527" i="2"/>
  <c r="BM528" i="2"/>
  <c r="BN528" i="2"/>
  <c r="BO528" i="2"/>
  <c r="BP528" i="2"/>
  <c r="BQ528" i="2"/>
  <c r="BR528" i="2"/>
  <c r="BS528" i="2"/>
  <c r="BT528" i="2"/>
  <c r="BU528" i="2"/>
  <c r="BV528" i="2"/>
  <c r="BW528" i="2"/>
  <c r="BX528" i="2"/>
  <c r="BY528" i="2"/>
  <c r="BZ528" i="2"/>
  <c r="CA528" i="2"/>
  <c r="CB528" i="2"/>
  <c r="CC528" i="2"/>
  <c r="BM529" i="2"/>
  <c r="BN529" i="2"/>
  <c r="BO529" i="2"/>
  <c r="BP529" i="2"/>
  <c r="BQ529" i="2"/>
  <c r="BR529" i="2"/>
  <c r="BS529" i="2"/>
  <c r="BT529" i="2"/>
  <c r="BU529" i="2"/>
  <c r="BV529" i="2"/>
  <c r="BW529" i="2"/>
  <c r="BX529" i="2"/>
  <c r="BY529" i="2"/>
  <c r="BZ529" i="2"/>
  <c r="CA529" i="2"/>
  <c r="CB529" i="2"/>
  <c r="CC529" i="2"/>
  <c r="BM530" i="2"/>
  <c r="BN530" i="2"/>
  <c r="BO530" i="2"/>
  <c r="BP530" i="2"/>
  <c r="BQ530" i="2"/>
  <c r="BR530" i="2"/>
  <c r="BS530" i="2"/>
  <c r="BT530" i="2"/>
  <c r="BU530" i="2"/>
  <c r="BV530" i="2"/>
  <c r="BW530" i="2"/>
  <c r="BX530" i="2"/>
  <c r="BY530" i="2"/>
  <c r="BZ530" i="2"/>
  <c r="CA530" i="2"/>
  <c r="CB530" i="2"/>
  <c r="CC530" i="2"/>
  <c r="BM531" i="2"/>
  <c r="BN531" i="2"/>
  <c r="BO531" i="2"/>
  <c r="BP531" i="2"/>
  <c r="BQ531" i="2"/>
  <c r="BR531" i="2"/>
  <c r="BS531" i="2"/>
  <c r="BT531" i="2"/>
  <c r="BU531" i="2"/>
  <c r="BV531" i="2"/>
  <c r="BW531" i="2"/>
  <c r="BX531" i="2"/>
  <c r="BY531" i="2"/>
  <c r="BZ531" i="2"/>
  <c r="CA531" i="2"/>
  <c r="CB531" i="2"/>
  <c r="CC531" i="2"/>
  <c r="BM532" i="2"/>
  <c r="BN532" i="2"/>
  <c r="BO532" i="2"/>
  <c r="BP532" i="2"/>
  <c r="BQ532" i="2"/>
  <c r="BR532" i="2"/>
  <c r="BS532" i="2"/>
  <c r="BT532" i="2"/>
  <c r="BU532" i="2"/>
  <c r="BV532" i="2"/>
  <c r="BW532" i="2"/>
  <c r="BX532" i="2"/>
  <c r="BY532" i="2"/>
  <c r="BZ532" i="2"/>
  <c r="CA532" i="2"/>
  <c r="CB532" i="2"/>
  <c r="CC532" i="2"/>
  <c r="BM533" i="2"/>
  <c r="BN533" i="2"/>
  <c r="BO533" i="2"/>
  <c r="BP533" i="2"/>
  <c r="BQ533" i="2"/>
  <c r="BR533" i="2"/>
  <c r="BS533" i="2"/>
  <c r="BT533" i="2"/>
  <c r="BU533" i="2"/>
  <c r="BV533" i="2"/>
  <c r="BW533" i="2"/>
  <c r="BX533" i="2"/>
  <c r="BY533" i="2"/>
  <c r="BZ533" i="2"/>
  <c r="CA533" i="2"/>
  <c r="CB533" i="2"/>
  <c r="CC533" i="2"/>
  <c r="BM534" i="2"/>
  <c r="BN534" i="2"/>
  <c r="BO534" i="2"/>
  <c r="BP534" i="2"/>
  <c r="BQ534" i="2"/>
  <c r="BR534" i="2"/>
  <c r="BS534" i="2"/>
  <c r="BT534" i="2"/>
  <c r="BU534" i="2"/>
  <c r="BV534" i="2"/>
  <c r="BW534" i="2"/>
  <c r="BX534" i="2"/>
  <c r="BY534" i="2"/>
  <c r="BZ534" i="2"/>
  <c r="CA534" i="2"/>
  <c r="CB534" i="2"/>
  <c r="CC534" i="2"/>
  <c r="BM535" i="2"/>
  <c r="BN535" i="2"/>
  <c r="BO535" i="2"/>
  <c r="BP535" i="2"/>
  <c r="BQ535" i="2"/>
  <c r="BR535" i="2"/>
  <c r="BS535" i="2"/>
  <c r="BT535" i="2"/>
  <c r="BU535" i="2"/>
  <c r="BV535" i="2"/>
  <c r="BW535" i="2"/>
  <c r="BX535" i="2"/>
  <c r="BY535" i="2"/>
  <c r="BZ535" i="2"/>
  <c r="CA535" i="2"/>
  <c r="CB535" i="2"/>
  <c r="CC535" i="2"/>
  <c r="BM536" i="2"/>
  <c r="BN536" i="2"/>
  <c r="BO536" i="2"/>
  <c r="BP536" i="2"/>
  <c r="BQ536" i="2"/>
  <c r="BR536" i="2"/>
  <c r="BS536" i="2"/>
  <c r="BT536" i="2"/>
  <c r="BU536" i="2"/>
  <c r="BV536" i="2"/>
  <c r="BW536" i="2"/>
  <c r="BX536" i="2"/>
  <c r="BY536" i="2"/>
  <c r="BZ536" i="2"/>
  <c r="CA536" i="2"/>
  <c r="CB536" i="2"/>
  <c r="CC536" i="2"/>
  <c r="BM537" i="2"/>
  <c r="BN537" i="2"/>
  <c r="BO537" i="2"/>
  <c r="BP537" i="2"/>
  <c r="BQ537" i="2"/>
  <c r="BR537" i="2"/>
  <c r="BS537" i="2"/>
  <c r="BT537" i="2"/>
  <c r="BU537" i="2"/>
  <c r="BV537" i="2"/>
  <c r="BW537" i="2"/>
  <c r="BX537" i="2"/>
  <c r="BY537" i="2"/>
  <c r="BZ537" i="2"/>
  <c r="CA537" i="2"/>
  <c r="CB537" i="2"/>
  <c r="CC537" i="2"/>
  <c r="BM538" i="2"/>
  <c r="BN538" i="2"/>
  <c r="BO538" i="2"/>
  <c r="BP538" i="2"/>
  <c r="BQ538" i="2"/>
  <c r="BR538" i="2"/>
  <c r="BS538" i="2"/>
  <c r="BT538" i="2"/>
  <c r="BU538" i="2"/>
  <c r="BV538" i="2"/>
  <c r="BW538" i="2"/>
  <c r="BX538" i="2"/>
  <c r="BY538" i="2"/>
  <c r="BZ538" i="2"/>
  <c r="CA538" i="2"/>
  <c r="CB538" i="2"/>
  <c r="CC538" i="2"/>
  <c r="BM539" i="2"/>
  <c r="BN539" i="2"/>
  <c r="BO539" i="2"/>
  <c r="BP539" i="2"/>
  <c r="BQ539" i="2"/>
  <c r="BR539" i="2"/>
  <c r="BS539" i="2"/>
  <c r="BT539" i="2"/>
  <c r="BU539" i="2"/>
  <c r="BV539" i="2"/>
  <c r="BW539" i="2"/>
  <c r="BX539" i="2"/>
  <c r="BY539" i="2"/>
  <c r="BZ539" i="2"/>
  <c r="CA539" i="2"/>
  <c r="CB539" i="2"/>
  <c r="CC539" i="2"/>
  <c r="BM540" i="2"/>
  <c r="BN540" i="2"/>
  <c r="BO540" i="2"/>
  <c r="BP540" i="2"/>
  <c r="BQ540" i="2"/>
  <c r="BR540" i="2"/>
  <c r="BS540" i="2"/>
  <c r="BT540" i="2"/>
  <c r="BU540" i="2"/>
  <c r="BV540" i="2"/>
  <c r="BW540" i="2"/>
  <c r="BX540" i="2"/>
  <c r="BY540" i="2"/>
  <c r="BZ540" i="2"/>
  <c r="CA540" i="2"/>
  <c r="CB540" i="2"/>
  <c r="CC540" i="2"/>
  <c r="BM541" i="2"/>
  <c r="BN541" i="2"/>
  <c r="BO541" i="2"/>
  <c r="BP541" i="2"/>
  <c r="BQ541" i="2"/>
  <c r="BR541" i="2"/>
  <c r="BS541" i="2"/>
  <c r="BT541" i="2"/>
  <c r="BU541" i="2"/>
  <c r="BV541" i="2"/>
  <c r="BW541" i="2"/>
  <c r="BX541" i="2"/>
  <c r="BY541" i="2"/>
  <c r="BZ541" i="2"/>
  <c r="CA541" i="2"/>
  <c r="CB541" i="2"/>
  <c r="CC541" i="2"/>
  <c r="BM542" i="2"/>
  <c r="BN542" i="2"/>
  <c r="BO542" i="2"/>
  <c r="BP542" i="2"/>
  <c r="BQ542" i="2"/>
  <c r="BR542" i="2"/>
  <c r="BS542" i="2"/>
  <c r="BT542" i="2"/>
  <c r="BU542" i="2"/>
  <c r="BV542" i="2"/>
  <c r="BW542" i="2"/>
  <c r="BX542" i="2"/>
  <c r="BY542" i="2"/>
  <c r="BZ542" i="2"/>
  <c r="CA542" i="2"/>
  <c r="CB542" i="2"/>
  <c r="CC542" i="2"/>
  <c r="BM543" i="2"/>
  <c r="BN543" i="2"/>
  <c r="BO543" i="2"/>
  <c r="BP543" i="2"/>
  <c r="BQ543" i="2"/>
  <c r="BR543" i="2"/>
  <c r="BS543" i="2"/>
  <c r="BT543" i="2"/>
  <c r="BU543" i="2"/>
  <c r="BV543" i="2"/>
  <c r="BW543" i="2"/>
  <c r="BX543" i="2"/>
  <c r="BY543" i="2"/>
  <c r="BZ543" i="2"/>
  <c r="CA543" i="2"/>
  <c r="CB543" i="2"/>
  <c r="CC543" i="2"/>
  <c r="BM544" i="2"/>
  <c r="BN544" i="2"/>
  <c r="BO544" i="2"/>
  <c r="BP544" i="2"/>
  <c r="BQ544" i="2"/>
  <c r="BR544" i="2"/>
  <c r="BS544" i="2"/>
  <c r="BT544" i="2"/>
  <c r="BU544" i="2"/>
  <c r="BV544" i="2"/>
  <c r="BW544" i="2"/>
  <c r="BX544" i="2"/>
  <c r="BY544" i="2"/>
  <c r="BZ544" i="2"/>
  <c r="CA544" i="2"/>
  <c r="CB544" i="2"/>
  <c r="CC544" i="2"/>
  <c r="BM545" i="2"/>
  <c r="BN545" i="2"/>
  <c r="BO545" i="2"/>
  <c r="BP545" i="2"/>
  <c r="BQ545" i="2"/>
  <c r="BR545" i="2"/>
  <c r="BS545" i="2"/>
  <c r="BT545" i="2"/>
  <c r="BU545" i="2"/>
  <c r="BV545" i="2"/>
  <c r="BW545" i="2"/>
  <c r="BX545" i="2"/>
  <c r="BY545" i="2"/>
  <c r="BZ545" i="2"/>
  <c r="CA545" i="2"/>
  <c r="CB545" i="2"/>
  <c r="CC545" i="2"/>
  <c r="BM546" i="2"/>
  <c r="BN546" i="2"/>
  <c r="BO546" i="2"/>
  <c r="BP546" i="2"/>
  <c r="BQ546" i="2"/>
  <c r="BR546" i="2"/>
  <c r="BS546" i="2"/>
  <c r="BT546" i="2"/>
  <c r="BU546" i="2"/>
  <c r="BV546" i="2"/>
  <c r="BW546" i="2"/>
  <c r="BX546" i="2"/>
  <c r="BY546" i="2"/>
  <c r="BZ546" i="2"/>
  <c r="CA546" i="2"/>
  <c r="CB546" i="2"/>
  <c r="CC546" i="2"/>
  <c r="BM547" i="2"/>
  <c r="BN547" i="2"/>
  <c r="BO547" i="2"/>
  <c r="BP547" i="2"/>
  <c r="BQ547" i="2"/>
  <c r="BR547" i="2"/>
  <c r="BS547" i="2"/>
  <c r="BT547" i="2"/>
  <c r="BU547" i="2"/>
  <c r="BV547" i="2"/>
  <c r="BW547" i="2"/>
  <c r="BX547" i="2"/>
  <c r="BY547" i="2"/>
  <c r="BZ547" i="2"/>
  <c r="CA547" i="2"/>
  <c r="CB547" i="2"/>
  <c r="CC547" i="2"/>
  <c r="BM548" i="2"/>
  <c r="BN548" i="2"/>
  <c r="BO548" i="2"/>
  <c r="BP548" i="2"/>
  <c r="BQ548" i="2"/>
  <c r="BR548" i="2"/>
  <c r="BS548" i="2"/>
  <c r="BT548" i="2"/>
  <c r="BU548" i="2"/>
  <c r="BV548" i="2"/>
  <c r="BW548" i="2"/>
  <c r="BX548" i="2"/>
  <c r="BY548" i="2"/>
  <c r="BZ548" i="2"/>
  <c r="CA548" i="2"/>
  <c r="CB548" i="2"/>
  <c r="CC548" i="2"/>
  <c r="BM549" i="2"/>
  <c r="BN549" i="2"/>
  <c r="BO549" i="2"/>
  <c r="BP549" i="2"/>
  <c r="BQ549" i="2"/>
  <c r="BR549" i="2"/>
  <c r="BS549" i="2"/>
  <c r="BT549" i="2"/>
  <c r="BU549" i="2"/>
  <c r="BV549" i="2"/>
  <c r="BW549" i="2"/>
  <c r="BX549" i="2"/>
  <c r="BY549" i="2"/>
  <c r="BZ549" i="2"/>
  <c r="CA549" i="2"/>
  <c r="CB549" i="2"/>
  <c r="CC549" i="2"/>
  <c r="BM550" i="2"/>
  <c r="BN550" i="2"/>
  <c r="BO550" i="2"/>
  <c r="BP550" i="2"/>
  <c r="BQ550" i="2"/>
  <c r="BR550" i="2"/>
  <c r="BS550" i="2"/>
  <c r="BT550" i="2"/>
  <c r="BU550" i="2"/>
  <c r="BV550" i="2"/>
  <c r="BW550" i="2"/>
  <c r="BX550" i="2"/>
  <c r="BY550" i="2"/>
  <c r="BZ550" i="2"/>
  <c r="CA550" i="2"/>
  <c r="CB550" i="2"/>
  <c r="CC550" i="2"/>
  <c r="BM551" i="2"/>
  <c r="BN551" i="2"/>
  <c r="BO551" i="2"/>
  <c r="BP551" i="2"/>
  <c r="BQ551" i="2"/>
  <c r="BR551" i="2"/>
  <c r="BS551" i="2"/>
  <c r="BT551" i="2"/>
  <c r="BU551" i="2"/>
  <c r="BV551" i="2"/>
  <c r="BW551" i="2"/>
  <c r="BX551" i="2"/>
  <c r="BY551" i="2"/>
  <c r="BZ551" i="2"/>
  <c r="CA551" i="2"/>
  <c r="CB551" i="2"/>
  <c r="CC551" i="2"/>
  <c r="BM552" i="2"/>
  <c r="BN552" i="2"/>
  <c r="BO552" i="2"/>
  <c r="BP552" i="2"/>
  <c r="BQ552" i="2"/>
  <c r="BR552" i="2"/>
  <c r="BS552" i="2"/>
  <c r="BT552" i="2"/>
  <c r="BU552" i="2"/>
  <c r="BV552" i="2"/>
  <c r="BW552" i="2"/>
  <c r="BX552" i="2"/>
  <c r="BY552" i="2"/>
  <c r="BZ552" i="2"/>
  <c r="CA552" i="2"/>
  <c r="CB552" i="2"/>
  <c r="CC552" i="2"/>
  <c r="BM553" i="2"/>
  <c r="BN553" i="2"/>
  <c r="BO553" i="2"/>
  <c r="BP553" i="2"/>
  <c r="BQ553" i="2"/>
  <c r="BR553" i="2"/>
  <c r="BS553" i="2"/>
  <c r="BT553" i="2"/>
  <c r="BU553" i="2"/>
  <c r="BV553" i="2"/>
  <c r="BW553" i="2"/>
  <c r="BX553" i="2"/>
  <c r="BY553" i="2"/>
  <c r="BZ553" i="2"/>
  <c r="CA553" i="2"/>
  <c r="CB553" i="2"/>
  <c r="CC553" i="2"/>
  <c r="BM554" i="2"/>
  <c r="BN554" i="2"/>
  <c r="BO554" i="2"/>
  <c r="BP554" i="2"/>
  <c r="BQ554" i="2"/>
  <c r="BR554" i="2"/>
  <c r="BS554" i="2"/>
  <c r="BT554" i="2"/>
  <c r="BU554" i="2"/>
  <c r="BV554" i="2"/>
  <c r="BW554" i="2"/>
  <c r="BX554" i="2"/>
  <c r="BY554" i="2"/>
  <c r="BZ554" i="2"/>
  <c r="CA554" i="2"/>
  <c r="CB554" i="2"/>
  <c r="CC554" i="2"/>
  <c r="BM555" i="2"/>
  <c r="BN555" i="2"/>
  <c r="BO555" i="2"/>
  <c r="BP555" i="2"/>
  <c r="BQ555" i="2"/>
  <c r="BR555" i="2"/>
  <c r="BS555" i="2"/>
  <c r="BT555" i="2"/>
  <c r="BU555" i="2"/>
  <c r="BV555" i="2"/>
  <c r="BW555" i="2"/>
  <c r="BX555" i="2"/>
  <c r="BY555" i="2"/>
  <c r="BZ555" i="2"/>
  <c r="CA555" i="2"/>
  <c r="CB555" i="2"/>
  <c r="CC555" i="2"/>
  <c r="BM556" i="2"/>
  <c r="BN556" i="2"/>
  <c r="BO556" i="2"/>
  <c r="BP556" i="2"/>
  <c r="BQ556" i="2"/>
  <c r="BR556" i="2"/>
  <c r="BS556" i="2"/>
  <c r="BT556" i="2"/>
  <c r="BU556" i="2"/>
  <c r="BV556" i="2"/>
  <c r="BW556" i="2"/>
  <c r="BX556" i="2"/>
  <c r="BY556" i="2"/>
  <c r="BZ556" i="2"/>
  <c r="CA556" i="2"/>
  <c r="CB556" i="2"/>
  <c r="CC556" i="2"/>
  <c r="BM557" i="2"/>
  <c r="BN557" i="2"/>
  <c r="BO557" i="2"/>
  <c r="BP557" i="2"/>
  <c r="BQ557" i="2"/>
  <c r="BR557" i="2"/>
  <c r="BS557" i="2"/>
  <c r="BT557" i="2"/>
  <c r="BU557" i="2"/>
  <c r="BV557" i="2"/>
  <c r="BW557" i="2"/>
  <c r="BX557" i="2"/>
  <c r="BY557" i="2"/>
  <c r="BZ557" i="2"/>
  <c r="CA557" i="2"/>
  <c r="CB557" i="2"/>
  <c r="CC557" i="2"/>
  <c r="BM558" i="2"/>
  <c r="BN558" i="2"/>
  <c r="BO558" i="2"/>
  <c r="BP558" i="2"/>
  <c r="BQ558" i="2"/>
  <c r="BR558" i="2"/>
  <c r="BS558" i="2"/>
  <c r="BT558" i="2"/>
  <c r="BU558" i="2"/>
  <c r="BV558" i="2"/>
  <c r="BW558" i="2"/>
  <c r="BX558" i="2"/>
  <c r="BY558" i="2"/>
  <c r="BZ558" i="2"/>
  <c r="CA558" i="2"/>
  <c r="CB558" i="2"/>
  <c r="CC558" i="2"/>
  <c r="BM559" i="2"/>
  <c r="BN559" i="2"/>
  <c r="BO559" i="2"/>
  <c r="BP559" i="2"/>
  <c r="BQ559" i="2"/>
  <c r="BR559" i="2"/>
  <c r="BS559" i="2"/>
  <c r="BT559" i="2"/>
  <c r="BU559" i="2"/>
  <c r="BV559" i="2"/>
  <c r="BW559" i="2"/>
  <c r="BX559" i="2"/>
  <c r="BY559" i="2"/>
  <c r="BZ559" i="2"/>
  <c r="CA559" i="2"/>
  <c r="CB559" i="2"/>
  <c r="CC559" i="2"/>
  <c r="BM560" i="2"/>
  <c r="BN560" i="2"/>
  <c r="BO560" i="2"/>
  <c r="BP560" i="2"/>
  <c r="BQ560" i="2"/>
  <c r="BR560" i="2"/>
  <c r="BS560" i="2"/>
  <c r="BT560" i="2"/>
  <c r="BU560" i="2"/>
  <c r="BV560" i="2"/>
  <c r="BW560" i="2"/>
  <c r="BX560" i="2"/>
  <c r="BY560" i="2"/>
  <c r="BZ560" i="2"/>
  <c r="CA560" i="2"/>
  <c r="CB560" i="2"/>
  <c r="CC560" i="2"/>
  <c r="BM561" i="2"/>
  <c r="BN561" i="2"/>
  <c r="BO561" i="2"/>
  <c r="BP561" i="2"/>
  <c r="BQ561" i="2"/>
  <c r="BR561" i="2"/>
  <c r="BS561" i="2"/>
  <c r="BT561" i="2"/>
  <c r="BU561" i="2"/>
  <c r="BV561" i="2"/>
  <c r="BW561" i="2"/>
  <c r="BX561" i="2"/>
  <c r="BY561" i="2"/>
  <c r="BZ561" i="2"/>
  <c r="CA561" i="2"/>
  <c r="CB561" i="2"/>
  <c r="CC561" i="2"/>
  <c r="BM562" i="2"/>
  <c r="BN562" i="2"/>
  <c r="BO562" i="2"/>
  <c r="BP562" i="2"/>
  <c r="BQ562" i="2"/>
  <c r="BR562" i="2"/>
  <c r="BS562" i="2"/>
  <c r="BT562" i="2"/>
  <c r="BU562" i="2"/>
  <c r="BV562" i="2"/>
  <c r="BW562" i="2"/>
  <c r="BX562" i="2"/>
  <c r="BY562" i="2"/>
  <c r="BZ562" i="2"/>
  <c r="CA562" i="2"/>
  <c r="CB562" i="2"/>
  <c r="CC562" i="2"/>
  <c r="BM563" i="2"/>
  <c r="BN563" i="2"/>
  <c r="BO563" i="2"/>
  <c r="BP563" i="2"/>
  <c r="BQ563" i="2"/>
  <c r="BR563" i="2"/>
  <c r="BS563" i="2"/>
  <c r="BT563" i="2"/>
  <c r="BU563" i="2"/>
  <c r="BV563" i="2"/>
  <c r="BW563" i="2"/>
  <c r="BX563" i="2"/>
  <c r="BY563" i="2"/>
  <c r="BZ563" i="2"/>
  <c r="CA563" i="2"/>
  <c r="CB563" i="2"/>
  <c r="CC563" i="2"/>
  <c r="BM564" i="2"/>
  <c r="BN564" i="2"/>
  <c r="BO564" i="2"/>
  <c r="BP564" i="2"/>
  <c r="BQ564" i="2"/>
  <c r="BR564" i="2"/>
  <c r="BS564" i="2"/>
  <c r="BT564" i="2"/>
  <c r="BU564" i="2"/>
  <c r="BV564" i="2"/>
  <c r="BW564" i="2"/>
  <c r="BX564" i="2"/>
  <c r="BY564" i="2"/>
  <c r="BZ564" i="2"/>
  <c r="CA564" i="2"/>
  <c r="CB564" i="2"/>
  <c r="CC564" i="2"/>
  <c r="BM565" i="2"/>
  <c r="BN565" i="2"/>
  <c r="BO565" i="2"/>
  <c r="BP565" i="2"/>
  <c r="BQ565" i="2"/>
  <c r="BR565" i="2"/>
  <c r="BS565" i="2"/>
  <c r="BT565" i="2"/>
  <c r="BU565" i="2"/>
  <c r="BV565" i="2"/>
  <c r="BW565" i="2"/>
  <c r="BX565" i="2"/>
  <c r="BY565" i="2"/>
  <c r="BZ565" i="2"/>
  <c r="CA565" i="2"/>
  <c r="CB565" i="2"/>
  <c r="CC565" i="2"/>
  <c r="BM566" i="2"/>
  <c r="BN566" i="2"/>
  <c r="BO566" i="2"/>
  <c r="BP566" i="2"/>
  <c r="BQ566" i="2"/>
  <c r="BR566" i="2"/>
  <c r="BS566" i="2"/>
  <c r="BT566" i="2"/>
  <c r="BU566" i="2"/>
  <c r="BV566" i="2"/>
  <c r="BW566" i="2"/>
  <c r="BX566" i="2"/>
  <c r="BY566" i="2"/>
  <c r="BZ566" i="2"/>
  <c r="CA566" i="2"/>
  <c r="CB566" i="2"/>
  <c r="CC566" i="2"/>
  <c r="BM567" i="2"/>
  <c r="BN567" i="2"/>
  <c r="BO567" i="2"/>
  <c r="BP567" i="2"/>
  <c r="BQ567" i="2"/>
  <c r="BR567" i="2"/>
  <c r="BS567" i="2"/>
  <c r="BT567" i="2"/>
  <c r="BU567" i="2"/>
  <c r="BV567" i="2"/>
  <c r="BW567" i="2"/>
  <c r="BX567" i="2"/>
  <c r="BY567" i="2"/>
  <c r="BZ567" i="2"/>
  <c r="CA567" i="2"/>
  <c r="CB567" i="2"/>
  <c r="CC567" i="2"/>
  <c r="BM568" i="2"/>
  <c r="BN568" i="2"/>
  <c r="BO568" i="2"/>
  <c r="BP568" i="2"/>
  <c r="BQ568" i="2"/>
  <c r="BR568" i="2"/>
  <c r="BS568" i="2"/>
  <c r="BT568" i="2"/>
  <c r="BU568" i="2"/>
  <c r="BV568" i="2"/>
  <c r="BW568" i="2"/>
  <c r="BX568" i="2"/>
  <c r="BY568" i="2"/>
  <c r="BZ568" i="2"/>
  <c r="CA568" i="2"/>
  <c r="CB568" i="2"/>
  <c r="CC568" i="2"/>
  <c r="BM569" i="2"/>
  <c r="BN569" i="2"/>
  <c r="BO569" i="2"/>
  <c r="BP569" i="2"/>
  <c r="BQ569" i="2"/>
  <c r="BR569" i="2"/>
  <c r="BS569" i="2"/>
  <c r="BT569" i="2"/>
  <c r="BU569" i="2"/>
  <c r="BV569" i="2"/>
  <c r="BW569" i="2"/>
  <c r="BX569" i="2"/>
  <c r="BY569" i="2"/>
  <c r="BZ569" i="2"/>
  <c r="CA569" i="2"/>
  <c r="CB569" i="2"/>
  <c r="CC569" i="2"/>
  <c r="BM570" i="2"/>
  <c r="BN570" i="2"/>
  <c r="BO570" i="2"/>
  <c r="BP570" i="2"/>
  <c r="BQ570" i="2"/>
  <c r="BR570" i="2"/>
  <c r="BS570" i="2"/>
  <c r="BT570" i="2"/>
  <c r="BU570" i="2"/>
  <c r="BV570" i="2"/>
  <c r="BW570" i="2"/>
  <c r="BX570" i="2"/>
  <c r="BY570" i="2"/>
  <c r="BZ570" i="2"/>
  <c r="CA570" i="2"/>
  <c r="CB570" i="2"/>
  <c r="CC570" i="2"/>
  <c r="BM571" i="2"/>
  <c r="BN571" i="2"/>
  <c r="BO571" i="2"/>
  <c r="BP571" i="2"/>
  <c r="BQ571" i="2"/>
  <c r="BR571" i="2"/>
  <c r="BS571" i="2"/>
  <c r="BT571" i="2"/>
  <c r="BU571" i="2"/>
  <c r="BV571" i="2"/>
  <c r="BW571" i="2"/>
  <c r="BX571" i="2"/>
  <c r="BY571" i="2"/>
  <c r="BZ571" i="2"/>
  <c r="CA571" i="2"/>
  <c r="CB571" i="2"/>
  <c r="CC571" i="2"/>
  <c r="BM572" i="2"/>
  <c r="BN572" i="2"/>
  <c r="BO572" i="2"/>
  <c r="BP572" i="2"/>
  <c r="BQ572" i="2"/>
  <c r="BR572" i="2"/>
  <c r="BS572" i="2"/>
  <c r="BT572" i="2"/>
  <c r="BU572" i="2"/>
  <c r="BV572" i="2"/>
  <c r="BW572" i="2"/>
  <c r="BX572" i="2"/>
  <c r="BY572" i="2"/>
  <c r="BZ572" i="2"/>
  <c r="CA572" i="2"/>
  <c r="CB572" i="2"/>
  <c r="CC572" i="2"/>
  <c r="BM573" i="2"/>
  <c r="BN573" i="2"/>
  <c r="BO573" i="2"/>
  <c r="BP573" i="2"/>
  <c r="BQ573" i="2"/>
  <c r="BR573" i="2"/>
  <c r="BS573" i="2"/>
  <c r="BT573" i="2"/>
  <c r="BU573" i="2"/>
  <c r="BV573" i="2"/>
  <c r="BW573" i="2"/>
  <c r="BX573" i="2"/>
  <c r="BY573" i="2"/>
  <c r="BZ573" i="2"/>
  <c r="CA573" i="2"/>
  <c r="CB573" i="2"/>
  <c r="CC573" i="2"/>
  <c r="BM574" i="2"/>
  <c r="BN574" i="2"/>
  <c r="BO574" i="2"/>
  <c r="BP574" i="2"/>
  <c r="BQ574" i="2"/>
  <c r="BR574" i="2"/>
  <c r="BS574" i="2"/>
  <c r="BT574" i="2"/>
  <c r="BU574" i="2"/>
  <c r="BV574" i="2"/>
  <c r="BW574" i="2"/>
  <c r="BX574" i="2"/>
  <c r="BY574" i="2"/>
  <c r="BZ574" i="2"/>
  <c r="CA574" i="2"/>
  <c r="CB574" i="2"/>
  <c r="CC574" i="2"/>
  <c r="BM575" i="2"/>
  <c r="BN575" i="2"/>
  <c r="BO575" i="2"/>
  <c r="BP575" i="2"/>
  <c r="BQ575" i="2"/>
  <c r="BR575" i="2"/>
  <c r="BS575" i="2"/>
  <c r="BT575" i="2"/>
  <c r="BU575" i="2"/>
  <c r="BV575" i="2"/>
  <c r="BW575" i="2"/>
  <c r="BX575" i="2"/>
  <c r="BY575" i="2"/>
  <c r="BZ575" i="2"/>
  <c r="CA575" i="2"/>
  <c r="CB575" i="2"/>
  <c r="CC575" i="2"/>
  <c r="BM576" i="2"/>
  <c r="BN576" i="2"/>
  <c r="BO576" i="2"/>
  <c r="BP576" i="2"/>
  <c r="BQ576" i="2"/>
  <c r="BR576" i="2"/>
  <c r="BS576" i="2"/>
  <c r="BT576" i="2"/>
  <c r="BU576" i="2"/>
  <c r="BV576" i="2"/>
  <c r="BW576" i="2"/>
  <c r="BX576" i="2"/>
  <c r="BY576" i="2"/>
  <c r="BZ576" i="2"/>
  <c r="CA576" i="2"/>
  <c r="CB576" i="2"/>
  <c r="CC576" i="2"/>
  <c r="BM577" i="2"/>
  <c r="BN577" i="2"/>
  <c r="BO577" i="2"/>
  <c r="BP577" i="2"/>
  <c r="BQ577" i="2"/>
  <c r="BR577" i="2"/>
  <c r="BS577" i="2"/>
  <c r="BT577" i="2"/>
  <c r="BU577" i="2"/>
  <c r="BV577" i="2"/>
  <c r="BW577" i="2"/>
  <c r="BX577" i="2"/>
  <c r="BY577" i="2"/>
  <c r="BZ577" i="2"/>
  <c r="CA577" i="2"/>
  <c r="CB577" i="2"/>
  <c r="CC577" i="2"/>
  <c r="BM578" i="2"/>
  <c r="BN578" i="2"/>
  <c r="BO578" i="2"/>
  <c r="BP578" i="2"/>
  <c r="BQ578" i="2"/>
  <c r="BR578" i="2"/>
  <c r="BS578" i="2"/>
  <c r="BT578" i="2"/>
  <c r="BU578" i="2"/>
  <c r="BV578" i="2"/>
  <c r="BW578" i="2"/>
  <c r="BX578" i="2"/>
  <c r="BY578" i="2"/>
  <c r="BZ578" i="2"/>
  <c r="CA578" i="2"/>
  <c r="CB578" i="2"/>
  <c r="CC578" i="2"/>
  <c r="BM579" i="2"/>
  <c r="BN579" i="2"/>
  <c r="BO579" i="2"/>
  <c r="BP579" i="2"/>
  <c r="BQ579" i="2"/>
  <c r="BR579" i="2"/>
  <c r="BS579" i="2"/>
  <c r="BT579" i="2"/>
  <c r="BU579" i="2"/>
  <c r="BV579" i="2"/>
  <c r="BW579" i="2"/>
  <c r="BX579" i="2"/>
  <c r="BY579" i="2"/>
  <c r="BZ579" i="2"/>
  <c r="CA579" i="2"/>
  <c r="CB579" i="2"/>
  <c r="CC579" i="2"/>
  <c r="BM580" i="2"/>
  <c r="BN580" i="2"/>
  <c r="BO580" i="2"/>
  <c r="BP580" i="2"/>
  <c r="BQ580" i="2"/>
  <c r="BR580" i="2"/>
  <c r="BS580" i="2"/>
  <c r="BT580" i="2"/>
  <c r="BU580" i="2"/>
  <c r="BV580" i="2"/>
  <c r="BW580" i="2"/>
  <c r="BX580" i="2"/>
  <c r="BY580" i="2"/>
  <c r="BZ580" i="2"/>
  <c r="CA580" i="2"/>
  <c r="CB580" i="2"/>
  <c r="CC580" i="2"/>
  <c r="BM581" i="2"/>
  <c r="BN581" i="2"/>
  <c r="BO581" i="2"/>
  <c r="BP581" i="2"/>
  <c r="BQ581" i="2"/>
  <c r="BR581" i="2"/>
  <c r="BS581" i="2"/>
  <c r="BT581" i="2"/>
  <c r="BU581" i="2"/>
  <c r="BV581" i="2"/>
  <c r="BW581" i="2"/>
  <c r="BX581" i="2"/>
  <c r="BY581" i="2"/>
  <c r="BZ581" i="2"/>
  <c r="CA581" i="2"/>
  <c r="CB581" i="2"/>
  <c r="CC581" i="2"/>
  <c r="BM582" i="2"/>
  <c r="BN582" i="2"/>
  <c r="BO582" i="2"/>
  <c r="BP582" i="2"/>
  <c r="BQ582" i="2"/>
  <c r="BR582" i="2"/>
  <c r="BS582" i="2"/>
  <c r="BT582" i="2"/>
  <c r="BU582" i="2"/>
  <c r="BV582" i="2"/>
  <c r="BW582" i="2"/>
  <c r="BX582" i="2"/>
  <c r="BY582" i="2"/>
  <c r="BZ582" i="2"/>
  <c r="CA582" i="2"/>
  <c r="CB582" i="2"/>
  <c r="CC582" i="2"/>
  <c r="BM583" i="2"/>
  <c r="BN583" i="2"/>
  <c r="BO583" i="2"/>
  <c r="BP583" i="2"/>
  <c r="BQ583" i="2"/>
  <c r="BR583" i="2"/>
  <c r="BS583" i="2"/>
  <c r="BT583" i="2"/>
  <c r="BU583" i="2"/>
  <c r="BV583" i="2"/>
  <c r="BW583" i="2"/>
  <c r="BX583" i="2"/>
  <c r="BY583" i="2"/>
  <c r="BZ583" i="2"/>
  <c r="CA583" i="2"/>
  <c r="CB583" i="2"/>
  <c r="CC583" i="2"/>
  <c r="BM584" i="2"/>
  <c r="BN584" i="2"/>
  <c r="BO584" i="2"/>
  <c r="BP584" i="2"/>
  <c r="BQ584" i="2"/>
  <c r="BR584" i="2"/>
  <c r="BS584" i="2"/>
  <c r="BT584" i="2"/>
  <c r="BU584" i="2"/>
  <c r="BV584" i="2"/>
  <c r="BW584" i="2"/>
  <c r="BX584" i="2"/>
  <c r="BY584" i="2"/>
  <c r="BZ584" i="2"/>
  <c r="CA584" i="2"/>
  <c r="CB584" i="2"/>
  <c r="CC584" i="2"/>
  <c r="BM585" i="2"/>
  <c r="BN585" i="2"/>
  <c r="BO585" i="2"/>
  <c r="BP585" i="2"/>
  <c r="BQ585" i="2"/>
  <c r="BR585" i="2"/>
  <c r="BS585" i="2"/>
  <c r="BT585" i="2"/>
  <c r="BU585" i="2"/>
  <c r="BV585" i="2"/>
  <c r="BW585" i="2"/>
  <c r="BX585" i="2"/>
  <c r="BY585" i="2"/>
  <c r="BZ585" i="2"/>
  <c r="CA585" i="2"/>
  <c r="CB585" i="2"/>
  <c r="CC585" i="2"/>
  <c r="BM586" i="2"/>
  <c r="BN586" i="2"/>
  <c r="BO586" i="2"/>
  <c r="BP586" i="2"/>
  <c r="BQ586" i="2"/>
  <c r="BR586" i="2"/>
  <c r="BS586" i="2"/>
  <c r="BT586" i="2"/>
  <c r="BU586" i="2"/>
  <c r="BV586" i="2"/>
  <c r="BW586" i="2"/>
  <c r="BX586" i="2"/>
  <c r="BY586" i="2"/>
  <c r="BZ586" i="2"/>
  <c r="CA586" i="2"/>
  <c r="CB586" i="2"/>
  <c r="CC586" i="2"/>
  <c r="BM587" i="2"/>
  <c r="BN587" i="2"/>
  <c r="BO587" i="2"/>
  <c r="BP587" i="2"/>
  <c r="BQ587" i="2"/>
  <c r="BR587" i="2"/>
  <c r="BS587" i="2"/>
  <c r="BT587" i="2"/>
  <c r="BU587" i="2"/>
  <c r="BV587" i="2"/>
  <c r="BW587" i="2"/>
  <c r="BX587" i="2"/>
  <c r="BY587" i="2"/>
  <c r="BZ587" i="2"/>
  <c r="CA587" i="2"/>
  <c r="CB587" i="2"/>
  <c r="CC587" i="2"/>
  <c r="BM588" i="2"/>
  <c r="BN588" i="2"/>
  <c r="BO588" i="2"/>
  <c r="BP588" i="2"/>
  <c r="BQ588" i="2"/>
  <c r="BR588" i="2"/>
  <c r="BS588" i="2"/>
  <c r="BT588" i="2"/>
  <c r="BU588" i="2"/>
  <c r="BV588" i="2"/>
  <c r="BW588" i="2"/>
  <c r="BX588" i="2"/>
  <c r="BY588" i="2"/>
  <c r="BZ588" i="2"/>
  <c r="CA588" i="2"/>
  <c r="CB588" i="2"/>
  <c r="CC588" i="2"/>
  <c r="BM589" i="2"/>
  <c r="BN589" i="2"/>
  <c r="BO589" i="2"/>
  <c r="BP589" i="2"/>
  <c r="BQ589" i="2"/>
  <c r="BR589" i="2"/>
  <c r="BS589" i="2"/>
  <c r="BT589" i="2"/>
  <c r="BU589" i="2"/>
  <c r="BV589" i="2"/>
  <c r="BW589" i="2"/>
  <c r="BX589" i="2"/>
  <c r="BY589" i="2"/>
  <c r="BZ589" i="2"/>
  <c r="CA589" i="2"/>
  <c r="CB589" i="2"/>
  <c r="CC589" i="2"/>
  <c r="BM590" i="2"/>
  <c r="BN590" i="2"/>
  <c r="BO590" i="2"/>
  <c r="BP590" i="2"/>
  <c r="BQ590" i="2"/>
  <c r="BR590" i="2"/>
  <c r="BS590" i="2"/>
  <c r="BT590" i="2"/>
  <c r="BU590" i="2"/>
  <c r="BV590" i="2"/>
  <c r="BW590" i="2"/>
  <c r="BX590" i="2"/>
  <c r="BY590" i="2"/>
  <c r="BZ590" i="2"/>
  <c r="CA590" i="2"/>
  <c r="CB590" i="2"/>
  <c r="CC590" i="2"/>
  <c r="BM591" i="2"/>
  <c r="BN591" i="2"/>
  <c r="BO591" i="2"/>
  <c r="BP591" i="2"/>
  <c r="BQ591" i="2"/>
  <c r="BR591" i="2"/>
  <c r="BS591" i="2"/>
  <c r="BT591" i="2"/>
  <c r="BU591" i="2"/>
  <c r="BV591" i="2"/>
  <c r="BW591" i="2"/>
  <c r="BX591" i="2"/>
  <c r="BY591" i="2"/>
  <c r="BZ591" i="2"/>
  <c r="CA591" i="2"/>
  <c r="CB591" i="2"/>
  <c r="CC591" i="2"/>
  <c r="BM592" i="2"/>
  <c r="BN592" i="2"/>
  <c r="BO592" i="2"/>
  <c r="BP592" i="2"/>
  <c r="BQ592" i="2"/>
  <c r="BR592" i="2"/>
  <c r="BS592" i="2"/>
  <c r="BT592" i="2"/>
  <c r="BU592" i="2"/>
  <c r="BV592" i="2"/>
  <c r="BW592" i="2"/>
  <c r="BX592" i="2"/>
  <c r="BY592" i="2"/>
  <c r="BZ592" i="2"/>
  <c r="CA592" i="2"/>
  <c r="CB592" i="2"/>
  <c r="CC592" i="2"/>
  <c r="BM593" i="2"/>
  <c r="BN593" i="2"/>
  <c r="BO593" i="2"/>
  <c r="BP593" i="2"/>
  <c r="BQ593" i="2"/>
  <c r="BR593" i="2"/>
  <c r="BS593" i="2"/>
  <c r="BT593" i="2"/>
  <c r="BU593" i="2"/>
  <c r="BV593" i="2"/>
  <c r="BW593" i="2"/>
  <c r="BX593" i="2"/>
  <c r="BY593" i="2"/>
  <c r="BZ593" i="2"/>
  <c r="CA593" i="2"/>
  <c r="CB593" i="2"/>
  <c r="CC593" i="2"/>
  <c r="BM594" i="2"/>
  <c r="BN594" i="2"/>
  <c r="BO594" i="2"/>
  <c r="BP594" i="2"/>
  <c r="BQ594" i="2"/>
  <c r="BR594" i="2"/>
  <c r="BS594" i="2"/>
  <c r="BT594" i="2"/>
  <c r="BU594" i="2"/>
  <c r="BV594" i="2"/>
  <c r="BW594" i="2"/>
  <c r="BX594" i="2"/>
  <c r="BY594" i="2"/>
  <c r="BZ594" i="2"/>
  <c r="CA594" i="2"/>
  <c r="CB594" i="2"/>
  <c r="CC594" i="2"/>
  <c r="BM595" i="2"/>
  <c r="BN595" i="2"/>
  <c r="BO595" i="2"/>
  <c r="BP595" i="2"/>
  <c r="BQ595" i="2"/>
  <c r="BR595" i="2"/>
  <c r="BS595" i="2"/>
  <c r="BT595" i="2"/>
  <c r="BU595" i="2"/>
  <c r="BV595" i="2"/>
  <c r="BW595" i="2"/>
  <c r="BX595" i="2"/>
  <c r="BY595" i="2"/>
  <c r="BZ595" i="2"/>
  <c r="CA595" i="2"/>
  <c r="CB595" i="2"/>
  <c r="CC595" i="2"/>
  <c r="BM596" i="2"/>
  <c r="BN596" i="2"/>
  <c r="BO596" i="2"/>
  <c r="BP596" i="2"/>
  <c r="BQ596" i="2"/>
  <c r="BR596" i="2"/>
  <c r="BS596" i="2"/>
  <c r="BT596" i="2"/>
  <c r="BU596" i="2"/>
  <c r="BV596" i="2"/>
  <c r="BW596" i="2"/>
  <c r="BX596" i="2"/>
  <c r="BY596" i="2"/>
  <c r="BZ596" i="2"/>
  <c r="CA596" i="2"/>
  <c r="CB596" i="2"/>
  <c r="CC596" i="2"/>
  <c r="BM597" i="2"/>
  <c r="BN597" i="2"/>
  <c r="BO597" i="2"/>
  <c r="BP597" i="2"/>
  <c r="BQ597" i="2"/>
  <c r="BR597" i="2"/>
  <c r="BS597" i="2"/>
  <c r="BT597" i="2"/>
  <c r="BU597" i="2"/>
  <c r="BV597" i="2"/>
  <c r="BW597" i="2"/>
  <c r="BX597" i="2"/>
  <c r="BY597" i="2"/>
  <c r="BZ597" i="2"/>
  <c r="CA597" i="2"/>
  <c r="CB597" i="2"/>
  <c r="CC597" i="2"/>
  <c r="BM598" i="2"/>
  <c r="BN598" i="2"/>
  <c r="BO598" i="2"/>
  <c r="BP598" i="2"/>
  <c r="BQ598" i="2"/>
  <c r="BR598" i="2"/>
  <c r="BS598" i="2"/>
  <c r="BT598" i="2"/>
  <c r="BU598" i="2"/>
  <c r="BV598" i="2"/>
  <c r="BW598" i="2"/>
  <c r="BX598" i="2"/>
  <c r="BY598" i="2"/>
  <c r="BZ598" i="2"/>
  <c r="CA598" i="2"/>
  <c r="CB598" i="2"/>
  <c r="CC598" i="2"/>
  <c r="BM599" i="2"/>
  <c r="BN599" i="2"/>
  <c r="BO599" i="2"/>
  <c r="BP599" i="2"/>
  <c r="BQ599" i="2"/>
  <c r="BR599" i="2"/>
  <c r="BS599" i="2"/>
  <c r="BT599" i="2"/>
  <c r="BU599" i="2"/>
  <c r="BV599" i="2"/>
  <c r="BW599" i="2"/>
  <c r="BX599" i="2"/>
  <c r="BY599" i="2"/>
  <c r="BZ599" i="2"/>
  <c r="CA599" i="2"/>
  <c r="CB599" i="2"/>
  <c r="CC599" i="2"/>
  <c r="BM600" i="2"/>
  <c r="BN600" i="2"/>
  <c r="BO600" i="2"/>
  <c r="BP600" i="2"/>
  <c r="BQ600" i="2"/>
  <c r="BR600" i="2"/>
  <c r="BS600" i="2"/>
  <c r="BT600" i="2"/>
  <c r="BU600" i="2"/>
  <c r="BV600" i="2"/>
  <c r="BW600" i="2"/>
  <c r="BX600" i="2"/>
  <c r="BY600" i="2"/>
  <c r="BZ600" i="2"/>
  <c r="CA600" i="2"/>
  <c r="CB600" i="2"/>
  <c r="CC600" i="2"/>
  <c r="BM601" i="2"/>
  <c r="BN601" i="2"/>
  <c r="BO601" i="2"/>
  <c r="BP601" i="2"/>
  <c r="BQ601" i="2"/>
  <c r="BR601" i="2"/>
  <c r="BS601" i="2"/>
  <c r="BT601" i="2"/>
  <c r="BU601" i="2"/>
  <c r="BV601" i="2"/>
  <c r="BW601" i="2"/>
  <c r="BX601" i="2"/>
  <c r="BY601" i="2"/>
  <c r="BZ601" i="2"/>
  <c r="CA601" i="2"/>
  <c r="CB601" i="2"/>
  <c r="CC601" i="2"/>
  <c r="BM602" i="2"/>
  <c r="BN602" i="2"/>
  <c r="BO602" i="2"/>
  <c r="BP602" i="2"/>
  <c r="BQ602" i="2"/>
  <c r="BR602" i="2"/>
  <c r="BS602" i="2"/>
  <c r="BT602" i="2"/>
  <c r="BU602" i="2"/>
  <c r="BV602" i="2"/>
  <c r="BW602" i="2"/>
  <c r="BX602" i="2"/>
  <c r="BY602" i="2"/>
  <c r="BZ602" i="2"/>
  <c r="CA602" i="2"/>
  <c r="CB602" i="2"/>
  <c r="CC602" i="2"/>
  <c r="BM603" i="2"/>
  <c r="BN603" i="2"/>
  <c r="BO603" i="2"/>
  <c r="BP603" i="2"/>
  <c r="BQ603" i="2"/>
  <c r="BR603" i="2"/>
  <c r="BS603" i="2"/>
  <c r="BT603" i="2"/>
  <c r="BU603" i="2"/>
  <c r="BV603" i="2"/>
  <c r="BW603" i="2"/>
  <c r="BX603" i="2"/>
  <c r="BY603" i="2"/>
  <c r="BZ603" i="2"/>
  <c r="CA603" i="2"/>
  <c r="CB603" i="2"/>
  <c r="CC603" i="2"/>
  <c r="BM604" i="2"/>
  <c r="BN604" i="2"/>
  <c r="BO604" i="2"/>
  <c r="BP604" i="2"/>
  <c r="BQ604" i="2"/>
  <c r="BR604" i="2"/>
  <c r="BS604" i="2"/>
  <c r="BT604" i="2"/>
  <c r="BU604" i="2"/>
  <c r="BV604" i="2"/>
  <c r="BW604" i="2"/>
  <c r="BX604" i="2"/>
  <c r="BY604" i="2"/>
  <c r="BZ604" i="2"/>
  <c r="CA604" i="2"/>
  <c r="CB604" i="2"/>
  <c r="CC604" i="2"/>
  <c r="BM605" i="2"/>
  <c r="BN605" i="2"/>
  <c r="BO605" i="2"/>
  <c r="BP605" i="2"/>
  <c r="BQ605" i="2"/>
  <c r="BR605" i="2"/>
  <c r="BS605" i="2"/>
  <c r="BT605" i="2"/>
  <c r="BU605" i="2"/>
  <c r="BV605" i="2"/>
  <c r="BW605" i="2"/>
  <c r="BX605" i="2"/>
  <c r="BY605" i="2"/>
  <c r="BZ605" i="2"/>
  <c r="CA605" i="2"/>
  <c r="CB605" i="2"/>
  <c r="CC605" i="2"/>
  <c r="BM606" i="2"/>
  <c r="BN606" i="2"/>
  <c r="BO606" i="2"/>
  <c r="BP606" i="2"/>
  <c r="BQ606" i="2"/>
  <c r="BR606" i="2"/>
  <c r="BS606" i="2"/>
  <c r="BT606" i="2"/>
  <c r="BU606" i="2"/>
  <c r="BV606" i="2"/>
  <c r="BW606" i="2"/>
  <c r="BX606" i="2"/>
  <c r="BY606" i="2"/>
  <c r="BZ606" i="2"/>
  <c r="CA606" i="2"/>
  <c r="CB606" i="2"/>
  <c r="CC606" i="2"/>
  <c r="CB406" i="2"/>
  <c r="CC406" i="2"/>
  <c r="BU406" i="2"/>
  <c r="BV406" i="2"/>
  <c r="BW406" i="2"/>
  <c r="BX406" i="2"/>
  <c r="BY406" i="2"/>
  <c r="BZ406" i="2"/>
  <c r="CA406" i="2"/>
  <c r="BQ650" i="2" l="1"/>
  <c r="BZ658" i="2"/>
  <c r="CC652" i="2"/>
  <c r="BW649" i="2"/>
  <c r="BZ644" i="2"/>
  <c r="BW642" i="2"/>
  <c r="CC640" i="2"/>
  <c r="BZ638" i="2"/>
  <c r="BW637" i="2"/>
  <c r="BV637" i="2"/>
  <c r="BU637" i="2"/>
  <c r="CC636" i="2"/>
  <c r="BX656" i="2"/>
  <c r="CB652" i="2"/>
  <c r="BQ649" i="2"/>
  <c r="BR638" i="2"/>
  <c r="BZ652" i="2"/>
  <c r="BW650" i="2"/>
  <c r="BW644" i="2"/>
  <c r="BZ640" i="2"/>
  <c r="BQ658" i="2"/>
  <c r="BQ638" i="2"/>
  <c r="BY652" i="2"/>
  <c r="BV650" i="2"/>
  <c r="CB648" i="2"/>
  <c r="BV644" i="2"/>
  <c r="CB641" i="2"/>
  <c r="BV638" i="2"/>
  <c r="CB636" i="2"/>
  <c r="BR640" i="2"/>
  <c r="BQ640" i="2"/>
  <c r="CA652" i="2"/>
  <c r="BX650" i="2"/>
  <c r="BU649" i="2"/>
  <c r="CA640" i="2"/>
  <c r="BR648" i="2"/>
  <c r="CC641" i="2"/>
  <c r="BR637" i="2"/>
  <c r="CA648" i="2"/>
  <c r="BU644" i="2"/>
  <c r="BU638" i="2"/>
  <c r="BR650" i="2"/>
  <c r="BR649" i="2"/>
  <c r="BY644" i="2"/>
  <c r="BV642" i="2"/>
  <c r="BU642" i="2"/>
  <c r="BW638" i="2"/>
  <c r="BZ648" i="2"/>
  <c r="CC642" i="2"/>
  <c r="CC637" i="2"/>
  <c r="BY648" i="2"/>
  <c r="CB642" i="2"/>
  <c r="BR652" i="2"/>
  <c r="BW648" i="2"/>
  <c r="BQ652" i="2"/>
  <c r="BQ406" i="2"/>
  <c r="BR406" i="2"/>
  <c r="BN406" i="2"/>
  <c r="BO406" i="2"/>
  <c r="BP406" i="2"/>
  <c r="BS406" i="2"/>
  <c r="BT406" i="2"/>
  <c r="BM406" i="2"/>
  <c r="G13" i="9"/>
  <c r="G11" i="9"/>
  <c r="P664" i="2"/>
  <c r="P663" i="2"/>
  <c r="BX663" i="2" l="1"/>
  <c r="U12" i="9" s="1"/>
  <c r="BY663" i="2"/>
  <c r="V12" i="9" s="1"/>
  <c r="BZ663" i="2"/>
  <c r="W12" i="9" s="1"/>
  <c r="CA663" i="2"/>
  <c r="X12" i="9" s="1"/>
  <c r="CB663" i="2"/>
  <c r="Y12" i="9" s="1"/>
  <c r="BQ663" i="2"/>
  <c r="N12" i="9" s="1"/>
  <c r="CC663" i="2"/>
  <c r="Z12" i="9" s="1"/>
  <c r="BR663" i="2"/>
  <c r="O12" i="9" s="1"/>
  <c r="BU663" i="2"/>
  <c r="R12" i="9" s="1"/>
  <c r="BV663" i="2"/>
  <c r="S12" i="9" s="1"/>
  <c r="BW663" i="2"/>
  <c r="T12" i="9" s="1"/>
  <c r="BU664" i="2"/>
  <c r="R14" i="9" s="1"/>
  <c r="BV664" i="2"/>
  <c r="S14" i="9" s="1"/>
  <c r="BW664" i="2"/>
  <c r="T14" i="9" s="1"/>
  <c r="BX664" i="2"/>
  <c r="U14" i="9" s="1"/>
  <c r="BY664" i="2"/>
  <c r="V14" i="9" s="1"/>
  <c r="BZ664" i="2"/>
  <c r="W14" i="9" s="1"/>
  <c r="CA664" i="2"/>
  <c r="X14" i="9" s="1"/>
  <c r="CB664" i="2"/>
  <c r="Y14" i="9" s="1"/>
  <c r="BQ664" i="2"/>
  <c r="N14" i="9" s="1"/>
  <c r="CC664" i="2"/>
  <c r="Z14" i="9" s="1"/>
  <c r="BR664" i="2"/>
  <c r="O14" i="9" s="1"/>
  <c r="R260" i="5"/>
  <c r="AJ260" i="5" s="1" a="1"/>
  <c r="AJ260" i="5" s="1"/>
  <c r="R259" i="4"/>
  <c r="AI259" i="4" s="1"/>
  <c r="R259" i="5"/>
  <c r="AJ259" i="5" s="1" a="1"/>
  <c r="AJ259" i="5" s="1"/>
  <c r="R258" i="4"/>
  <c r="AJ258" i="4" s="1" a="1"/>
  <c r="AJ258" i="4" s="1"/>
  <c r="P664" i="3"/>
  <c r="AI259" i="5" l="1"/>
  <c r="AI260" i="5"/>
  <c r="AI258" i="4"/>
  <c r="AJ259" i="4" a="1"/>
  <c r="AJ259" i="4" s="1"/>
  <c r="P663" i="3"/>
  <c r="B11" i="9"/>
  <c r="B9" i="9"/>
  <c r="BB255" i="5"/>
  <c r="BA255" i="5"/>
  <c r="AZ255" i="5"/>
  <c r="AY255" i="5"/>
  <c r="AX255" i="5"/>
  <c r="AW255" i="5"/>
  <c r="AV255" i="5"/>
  <c r="AU255" i="5"/>
  <c r="AT255" i="5"/>
  <c r="AQ255" i="5"/>
  <c r="AP255" i="5"/>
  <c r="AO255" i="5"/>
  <c r="AN255" i="5"/>
  <c r="AM255" i="5"/>
  <c r="AL255" i="5"/>
  <c r="AK255" i="5"/>
  <c r="AJ255" i="5"/>
  <c r="AI255" i="5"/>
  <c r="AC255" i="5"/>
  <c r="AB255" i="5"/>
  <c r="AA255" i="5"/>
  <c r="Z255" i="5"/>
  <c r="Y255" i="5"/>
  <c r="X255" i="5"/>
  <c r="W255" i="5"/>
  <c r="V255" i="5"/>
  <c r="U255" i="5"/>
  <c r="BB253" i="5"/>
  <c r="BA253" i="5"/>
  <c r="AZ253" i="5"/>
  <c r="AY253" i="5"/>
  <c r="AX253" i="5"/>
  <c r="AW253" i="5"/>
  <c r="AV253" i="5"/>
  <c r="AU253" i="5"/>
  <c r="AT253" i="5"/>
  <c r="AQ253" i="5"/>
  <c r="AP253" i="5"/>
  <c r="AO253" i="5"/>
  <c r="AN253" i="5"/>
  <c r="AM253" i="5"/>
  <c r="AL253" i="5"/>
  <c r="AK253" i="5"/>
  <c r="AJ253" i="5"/>
  <c r="AI253" i="5"/>
  <c r="AC253" i="5"/>
  <c r="AB253" i="5"/>
  <c r="AA253" i="5"/>
  <c r="Z253" i="5"/>
  <c r="Y253" i="5"/>
  <c r="X253" i="5"/>
  <c r="W253" i="5"/>
  <c r="V253" i="5"/>
  <c r="U253" i="5"/>
  <c r="BB251" i="5"/>
  <c r="BA251" i="5"/>
  <c r="AZ251" i="5"/>
  <c r="AY251" i="5"/>
  <c r="AX251" i="5"/>
  <c r="AW251" i="5"/>
  <c r="AV251" i="5"/>
  <c r="AU251" i="5"/>
  <c r="AT251" i="5"/>
  <c r="AQ251" i="5"/>
  <c r="AP251" i="5"/>
  <c r="AO251" i="5"/>
  <c r="AN251" i="5"/>
  <c r="AM251" i="5"/>
  <c r="AL251" i="5"/>
  <c r="AK251" i="5"/>
  <c r="AJ251" i="5"/>
  <c r="AI251" i="5"/>
  <c r="AC251" i="5"/>
  <c r="AB251" i="5"/>
  <c r="AA251" i="5"/>
  <c r="Z251" i="5"/>
  <c r="Y251" i="5"/>
  <c r="X251" i="5"/>
  <c r="W251" i="5"/>
  <c r="V251" i="5"/>
  <c r="U251" i="5"/>
  <c r="BB249" i="5"/>
  <c r="BA249" i="5"/>
  <c r="AZ249" i="5"/>
  <c r="AY249" i="5"/>
  <c r="AX249" i="5"/>
  <c r="AW249" i="5"/>
  <c r="AV249" i="5"/>
  <c r="AU249" i="5"/>
  <c r="AT249" i="5"/>
  <c r="AQ249" i="5"/>
  <c r="AP249" i="5"/>
  <c r="AO249" i="5"/>
  <c r="AN249" i="5"/>
  <c r="AM249" i="5"/>
  <c r="AL249" i="5"/>
  <c r="AK249" i="5"/>
  <c r="AJ249" i="5"/>
  <c r="AI249" i="5"/>
  <c r="AC249" i="5"/>
  <c r="AB249" i="5"/>
  <c r="AA249" i="5"/>
  <c r="Z249" i="5"/>
  <c r="Y249" i="5"/>
  <c r="X249" i="5"/>
  <c r="W249" i="5"/>
  <c r="V249" i="5"/>
  <c r="U249" i="5"/>
  <c r="BB247" i="5"/>
  <c r="BA247" i="5"/>
  <c r="AZ247" i="5"/>
  <c r="AY247" i="5"/>
  <c r="AX247" i="5"/>
  <c r="AW247" i="5"/>
  <c r="AV247" i="5"/>
  <c r="AU247" i="5"/>
  <c r="AT247" i="5"/>
  <c r="AQ247" i="5"/>
  <c r="AP247" i="5"/>
  <c r="AO247" i="5"/>
  <c r="AN247" i="5"/>
  <c r="AM247" i="5"/>
  <c r="AL247" i="5"/>
  <c r="AK247" i="5"/>
  <c r="AJ247" i="5"/>
  <c r="AI247" i="5"/>
  <c r="AC247" i="5"/>
  <c r="AB247" i="5"/>
  <c r="AA247" i="5"/>
  <c r="Z247" i="5"/>
  <c r="Y247" i="5"/>
  <c r="X247" i="5"/>
  <c r="W247" i="5"/>
  <c r="V247" i="5"/>
  <c r="U247" i="5"/>
  <c r="BB246" i="5"/>
  <c r="BA246" i="5"/>
  <c r="AZ246" i="5"/>
  <c r="AY246" i="5"/>
  <c r="AX246" i="5"/>
  <c r="AW246" i="5"/>
  <c r="AV246" i="5"/>
  <c r="AU246" i="5"/>
  <c r="AT246" i="5"/>
  <c r="AQ246" i="5"/>
  <c r="AP246" i="5"/>
  <c r="AO246" i="5"/>
  <c r="AN246" i="5"/>
  <c r="AM246" i="5"/>
  <c r="AL246" i="5"/>
  <c r="AK246" i="5"/>
  <c r="AJ246" i="5"/>
  <c r="AI246" i="5"/>
  <c r="AC246" i="5"/>
  <c r="AB246" i="5"/>
  <c r="AA246" i="5"/>
  <c r="Z246" i="5"/>
  <c r="Y246" i="5"/>
  <c r="X246" i="5"/>
  <c r="W246" i="5"/>
  <c r="V246" i="5"/>
  <c r="U246" i="5"/>
  <c r="BB245" i="5"/>
  <c r="BA245" i="5"/>
  <c r="AZ245" i="5"/>
  <c r="AY245" i="5"/>
  <c r="AX245" i="5"/>
  <c r="AW245" i="5"/>
  <c r="AV245" i="5"/>
  <c r="AU245" i="5"/>
  <c r="AT245" i="5"/>
  <c r="AQ245" i="5"/>
  <c r="AP245" i="5"/>
  <c r="AO245" i="5"/>
  <c r="AN245" i="5"/>
  <c r="AM245" i="5"/>
  <c r="AL245" i="5"/>
  <c r="AK245" i="5"/>
  <c r="AJ245" i="5"/>
  <c r="AI245" i="5"/>
  <c r="AC245" i="5"/>
  <c r="AB245" i="5"/>
  <c r="AA245" i="5"/>
  <c r="Z245" i="5"/>
  <c r="Y245" i="5"/>
  <c r="X245" i="5"/>
  <c r="W245" i="5"/>
  <c r="V245" i="5"/>
  <c r="U245" i="5"/>
  <c r="BB243" i="5"/>
  <c r="BA243" i="5"/>
  <c r="AZ243" i="5"/>
  <c r="AY243" i="5"/>
  <c r="AX243" i="5"/>
  <c r="AW243" i="5"/>
  <c r="AV243" i="5"/>
  <c r="AU243" i="5"/>
  <c r="AT243" i="5"/>
  <c r="AQ243" i="5"/>
  <c r="AP243" i="5"/>
  <c r="AO243" i="5"/>
  <c r="AN243" i="5"/>
  <c r="AM243" i="5"/>
  <c r="AL243" i="5"/>
  <c r="AK243" i="5"/>
  <c r="AJ243" i="5"/>
  <c r="AI243" i="5"/>
  <c r="AC243" i="5"/>
  <c r="AB243" i="5"/>
  <c r="AA243" i="5"/>
  <c r="Z243" i="5"/>
  <c r="Y243" i="5"/>
  <c r="X243" i="5"/>
  <c r="W243" i="5"/>
  <c r="V243" i="5"/>
  <c r="U243" i="5"/>
  <c r="BB241" i="5"/>
  <c r="BA241" i="5"/>
  <c r="AZ241" i="5"/>
  <c r="AY241" i="5"/>
  <c r="AX241" i="5"/>
  <c r="AW241" i="5"/>
  <c r="AV241" i="5"/>
  <c r="AU241" i="5"/>
  <c r="AT241" i="5"/>
  <c r="AQ241" i="5"/>
  <c r="AP241" i="5"/>
  <c r="AO241" i="5"/>
  <c r="AN241" i="5"/>
  <c r="AM241" i="5"/>
  <c r="AL241" i="5"/>
  <c r="AK241" i="5"/>
  <c r="AJ241" i="5"/>
  <c r="AI241" i="5"/>
  <c r="AC241" i="5"/>
  <c r="AB241" i="5"/>
  <c r="AA241" i="5"/>
  <c r="Z241" i="5"/>
  <c r="Y241" i="5"/>
  <c r="X241" i="5"/>
  <c r="W241" i="5"/>
  <c r="V241" i="5"/>
  <c r="U241" i="5"/>
  <c r="BB239" i="5"/>
  <c r="BA239" i="5"/>
  <c r="AZ239" i="5"/>
  <c r="AY239" i="5"/>
  <c r="AX239" i="5"/>
  <c r="AW239" i="5"/>
  <c r="AV239" i="5"/>
  <c r="AU239" i="5"/>
  <c r="AT239" i="5"/>
  <c r="AQ239" i="5"/>
  <c r="AP239" i="5"/>
  <c r="AO239" i="5"/>
  <c r="AN239" i="5"/>
  <c r="AM239" i="5"/>
  <c r="AL239" i="5"/>
  <c r="AK239" i="5"/>
  <c r="AJ239" i="5"/>
  <c r="AI239" i="5"/>
  <c r="AC239" i="5"/>
  <c r="AB239" i="5"/>
  <c r="AA239" i="5"/>
  <c r="Z239" i="5"/>
  <c r="Y239" i="5"/>
  <c r="X239" i="5"/>
  <c r="W239" i="5"/>
  <c r="V239" i="5"/>
  <c r="U239" i="5"/>
  <c r="BB238" i="5"/>
  <c r="BA238" i="5"/>
  <c r="AZ238" i="5"/>
  <c r="AY238" i="5"/>
  <c r="AX238" i="5"/>
  <c r="AW238" i="5"/>
  <c r="AV238" i="5"/>
  <c r="AU238" i="5"/>
  <c r="AT238" i="5"/>
  <c r="AQ238" i="5"/>
  <c r="AP238" i="5"/>
  <c r="AO238" i="5"/>
  <c r="AN238" i="5"/>
  <c r="AM238" i="5"/>
  <c r="AL238" i="5"/>
  <c r="AK238" i="5"/>
  <c r="AJ238" i="5"/>
  <c r="AI238" i="5"/>
  <c r="AC238" i="5"/>
  <c r="AB238" i="5"/>
  <c r="AA238" i="5"/>
  <c r="Z238" i="5"/>
  <c r="Y238" i="5"/>
  <c r="X238" i="5"/>
  <c r="W238" i="5"/>
  <c r="V238" i="5"/>
  <c r="U238" i="5"/>
  <c r="BB237" i="5"/>
  <c r="BA237" i="5"/>
  <c r="AZ237" i="5"/>
  <c r="AY237" i="5"/>
  <c r="AX237" i="5"/>
  <c r="AW237" i="5"/>
  <c r="AV237" i="5"/>
  <c r="AU237" i="5"/>
  <c r="AT237" i="5"/>
  <c r="AQ237" i="5"/>
  <c r="AP237" i="5"/>
  <c r="AO237" i="5"/>
  <c r="AN237" i="5"/>
  <c r="AM237" i="5"/>
  <c r="AL237" i="5"/>
  <c r="AK237" i="5"/>
  <c r="AJ237" i="5"/>
  <c r="AI237" i="5"/>
  <c r="AC237" i="5"/>
  <c r="AB237" i="5"/>
  <c r="AA237" i="5"/>
  <c r="Z237" i="5"/>
  <c r="Y237" i="5"/>
  <c r="X237" i="5"/>
  <c r="W237" i="5"/>
  <c r="V237" i="5"/>
  <c r="U237" i="5"/>
  <c r="BB235" i="5"/>
  <c r="BA235" i="5"/>
  <c r="AZ235" i="5"/>
  <c r="AY235" i="5"/>
  <c r="AX235" i="5"/>
  <c r="AW235" i="5"/>
  <c r="AV235" i="5"/>
  <c r="AU235" i="5"/>
  <c r="AT235" i="5"/>
  <c r="AQ235" i="5"/>
  <c r="AP235" i="5"/>
  <c r="AO235" i="5"/>
  <c r="AN235" i="5"/>
  <c r="AM235" i="5"/>
  <c r="AL235" i="5"/>
  <c r="AK235" i="5"/>
  <c r="AJ235" i="5"/>
  <c r="AI235" i="5"/>
  <c r="AC235" i="5"/>
  <c r="AB235" i="5"/>
  <c r="AA235" i="5"/>
  <c r="Z235" i="5"/>
  <c r="Y235" i="5"/>
  <c r="X235" i="5"/>
  <c r="W235" i="5"/>
  <c r="V235" i="5"/>
  <c r="U235" i="5"/>
  <c r="BB234" i="5"/>
  <c r="BA234" i="5"/>
  <c r="AZ234" i="5"/>
  <c r="AY234" i="5"/>
  <c r="AX234" i="5"/>
  <c r="AW234" i="5"/>
  <c r="AV234" i="5"/>
  <c r="AU234" i="5"/>
  <c r="AT234" i="5"/>
  <c r="AQ234" i="5"/>
  <c r="AP234" i="5"/>
  <c r="AO234" i="5"/>
  <c r="AN234" i="5"/>
  <c r="AM234" i="5"/>
  <c r="AL234" i="5"/>
  <c r="AK234" i="5"/>
  <c r="AJ234" i="5"/>
  <c r="AI234" i="5"/>
  <c r="AC234" i="5"/>
  <c r="AB234" i="5"/>
  <c r="AA234" i="5"/>
  <c r="Z234" i="5"/>
  <c r="Y234" i="5"/>
  <c r="X234" i="5"/>
  <c r="W234" i="5"/>
  <c r="V234" i="5"/>
  <c r="U234" i="5"/>
  <c r="BB233" i="5"/>
  <c r="BA233" i="5"/>
  <c r="AZ233" i="5"/>
  <c r="AY233" i="5"/>
  <c r="AX233" i="5"/>
  <c r="AW233" i="5"/>
  <c r="AV233" i="5"/>
  <c r="AU233" i="5"/>
  <c r="AT233" i="5"/>
  <c r="AQ233" i="5"/>
  <c r="AP233" i="5"/>
  <c r="AO233" i="5"/>
  <c r="AN233" i="5"/>
  <c r="AM233" i="5"/>
  <c r="AL233" i="5"/>
  <c r="AK233" i="5"/>
  <c r="AJ233" i="5"/>
  <c r="AI233" i="5"/>
  <c r="AC233" i="5"/>
  <c r="AB233" i="5"/>
  <c r="AA233" i="5"/>
  <c r="Z233" i="5"/>
  <c r="Y233" i="5"/>
  <c r="X233" i="5"/>
  <c r="W233" i="5"/>
  <c r="V233" i="5"/>
  <c r="U233" i="5"/>
  <c r="BB254" i="4"/>
  <c r="BA254" i="4"/>
  <c r="AZ254" i="4"/>
  <c r="AY254" i="4"/>
  <c r="AX254" i="4"/>
  <c r="AW254" i="4"/>
  <c r="AV254" i="4"/>
  <c r="AU254" i="4"/>
  <c r="AT254" i="4"/>
  <c r="AQ254" i="4"/>
  <c r="AP254" i="4"/>
  <c r="AO254" i="4"/>
  <c r="AN254" i="4"/>
  <c r="AM254" i="4"/>
  <c r="AL254" i="4"/>
  <c r="AK254" i="4"/>
  <c r="AJ254" i="4"/>
  <c r="AI254" i="4"/>
  <c r="AC254" i="4"/>
  <c r="AB254" i="4"/>
  <c r="AA254" i="4"/>
  <c r="Z254" i="4"/>
  <c r="Y254" i="4"/>
  <c r="X254" i="4"/>
  <c r="W254" i="4"/>
  <c r="V254" i="4"/>
  <c r="U254" i="4"/>
  <c r="BB252" i="4"/>
  <c r="BA252" i="4"/>
  <c r="AZ252" i="4"/>
  <c r="AY252" i="4"/>
  <c r="AX252" i="4"/>
  <c r="AW252" i="4"/>
  <c r="AV252" i="4"/>
  <c r="AU252" i="4"/>
  <c r="AT252" i="4"/>
  <c r="AQ252" i="4"/>
  <c r="AP252" i="4"/>
  <c r="AO252" i="4"/>
  <c r="AN252" i="4"/>
  <c r="AM252" i="4"/>
  <c r="AL252" i="4"/>
  <c r="AK252" i="4"/>
  <c r="AJ252" i="4"/>
  <c r="AI252" i="4"/>
  <c r="AC252" i="4"/>
  <c r="AB252" i="4"/>
  <c r="AA252" i="4"/>
  <c r="Z252" i="4"/>
  <c r="Y252" i="4"/>
  <c r="X252" i="4"/>
  <c r="W252" i="4"/>
  <c r="V252" i="4"/>
  <c r="U252" i="4"/>
  <c r="BB250" i="4"/>
  <c r="BA250" i="4"/>
  <c r="AZ250" i="4"/>
  <c r="AY250" i="4"/>
  <c r="AX250" i="4"/>
  <c r="AW250" i="4"/>
  <c r="AV250" i="4"/>
  <c r="AU250" i="4"/>
  <c r="AT250" i="4"/>
  <c r="AQ250" i="4"/>
  <c r="AP250" i="4"/>
  <c r="AO250" i="4"/>
  <c r="AN250" i="4"/>
  <c r="AM250" i="4"/>
  <c r="AL250" i="4"/>
  <c r="AK250" i="4"/>
  <c r="AJ250" i="4"/>
  <c r="AI250" i="4"/>
  <c r="AC250" i="4"/>
  <c r="AB250" i="4"/>
  <c r="AA250" i="4"/>
  <c r="Z250" i="4"/>
  <c r="Y250" i="4"/>
  <c r="X250" i="4"/>
  <c r="W250" i="4"/>
  <c r="V250" i="4"/>
  <c r="U250" i="4"/>
  <c r="BB248" i="4"/>
  <c r="BA248" i="4"/>
  <c r="AZ248" i="4"/>
  <c r="AY248" i="4"/>
  <c r="AX248" i="4"/>
  <c r="AW248" i="4"/>
  <c r="AV248" i="4"/>
  <c r="AU248" i="4"/>
  <c r="AT248" i="4"/>
  <c r="AQ248" i="4"/>
  <c r="AP248" i="4"/>
  <c r="AO248" i="4"/>
  <c r="AN248" i="4"/>
  <c r="AM248" i="4"/>
  <c r="AL248" i="4"/>
  <c r="AK248" i="4"/>
  <c r="AJ248" i="4"/>
  <c r="AI248" i="4"/>
  <c r="AC248" i="4"/>
  <c r="AB248" i="4"/>
  <c r="AA248" i="4"/>
  <c r="Z248" i="4"/>
  <c r="Y248" i="4"/>
  <c r="X248" i="4"/>
  <c r="W248" i="4"/>
  <c r="V248" i="4"/>
  <c r="U248" i="4"/>
  <c r="BB246" i="4"/>
  <c r="BA246" i="4"/>
  <c r="AZ246" i="4"/>
  <c r="AY246" i="4"/>
  <c r="AX246" i="4"/>
  <c r="AW246" i="4"/>
  <c r="AV246" i="4"/>
  <c r="AU246" i="4"/>
  <c r="AT246" i="4"/>
  <c r="AQ246" i="4"/>
  <c r="AP246" i="4"/>
  <c r="AO246" i="4"/>
  <c r="AN246" i="4"/>
  <c r="AM246" i="4"/>
  <c r="AL246" i="4"/>
  <c r="AK246" i="4"/>
  <c r="AJ246" i="4"/>
  <c r="AI246" i="4"/>
  <c r="AC246" i="4"/>
  <c r="AB246" i="4"/>
  <c r="AA246" i="4"/>
  <c r="Z246" i="4"/>
  <c r="Y246" i="4"/>
  <c r="X246" i="4"/>
  <c r="W246" i="4"/>
  <c r="V246" i="4"/>
  <c r="U246" i="4"/>
  <c r="BB245" i="4"/>
  <c r="BA245" i="4"/>
  <c r="AZ245" i="4"/>
  <c r="AY245" i="4"/>
  <c r="AX245" i="4"/>
  <c r="AW245" i="4"/>
  <c r="AV245" i="4"/>
  <c r="AU245" i="4"/>
  <c r="AT245" i="4"/>
  <c r="AQ245" i="4"/>
  <c r="AP245" i="4"/>
  <c r="AO245" i="4"/>
  <c r="AN245" i="4"/>
  <c r="AM245" i="4"/>
  <c r="AL245" i="4"/>
  <c r="AK245" i="4"/>
  <c r="AJ245" i="4"/>
  <c r="AI245" i="4"/>
  <c r="AC245" i="4"/>
  <c r="AB245" i="4"/>
  <c r="AA245" i="4"/>
  <c r="Z245" i="4"/>
  <c r="Y245" i="4"/>
  <c r="X245" i="4"/>
  <c r="W245" i="4"/>
  <c r="V245" i="4"/>
  <c r="U245" i="4"/>
  <c r="BB244" i="4"/>
  <c r="BA244" i="4"/>
  <c r="AZ244" i="4"/>
  <c r="AY244" i="4"/>
  <c r="AX244" i="4"/>
  <c r="AW244" i="4"/>
  <c r="AV244" i="4"/>
  <c r="AU244" i="4"/>
  <c r="AT244" i="4"/>
  <c r="AQ244" i="4"/>
  <c r="AP244" i="4"/>
  <c r="AO244" i="4"/>
  <c r="AN244" i="4"/>
  <c r="AM244" i="4"/>
  <c r="AL244" i="4"/>
  <c r="AK244" i="4"/>
  <c r="AJ244" i="4"/>
  <c r="AI244" i="4"/>
  <c r="AC244" i="4"/>
  <c r="AB244" i="4"/>
  <c r="AA244" i="4"/>
  <c r="Z244" i="4"/>
  <c r="Y244" i="4"/>
  <c r="X244" i="4"/>
  <c r="W244" i="4"/>
  <c r="V244" i="4"/>
  <c r="U244" i="4"/>
  <c r="BB242" i="4"/>
  <c r="BA242" i="4"/>
  <c r="AZ242" i="4"/>
  <c r="AY242" i="4"/>
  <c r="AX242" i="4"/>
  <c r="AW242" i="4"/>
  <c r="AV242" i="4"/>
  <c r="AU242" i="4"/>
  <c r="AT242" i="4"/>
  <c r="AQ242" i="4"/>
  <c r="AP242" i="4"/>
  <c r="AO242" i="4"/>
  <c r="AN242" i="4"/>
  <c r="AM242" i="4"/>
  <c r="AL242" i="4"/>
  <c r="AK242" i="4"/>
  <c r="AJ242" i="4"/>
  <c r="AI242" i="4"/>
  <c r="V242" i="4"/>
  <c r="W242" i="4"/>
  <c r="X242" i="4"/>
  <c r="Y242" i="4"/>
  <c r="Z242" i="4"/>
  <c r="AA242" i="4"/>
  <c r="AB242" i="4"/>
  <c r="AC242" i="4"/>
  <c r="U242" i="4"/>
  <c r="BB240" i="4"/>
  <c r="BA240" i="4"/>
  <c r="AZ240" i="4"/>
  <c r="AY240" i="4"/>
  <c r="AX240" i="4"/>
  <c r="AW240" i="4"/>
  <c r="AV240" i="4"/>
  <c r="AU240" i="4"/>
  <c r="AT240" i="4"/>
  <c r="AQ240" i="4"/>
  <c r="AP240" i="4"/>
  <c r="AO240" i="4"/>
  <c r="AN240" i="4"/>
  <c r="AM240" i="4"/>
  <c r="AL240" i="4"/>
  <c r="AK240" i="4"/>
  <c r="AJ240" i="4"/>
  <c r="AI240" i="4"/>
  <c r="AC240" i="4"/>
  <c r="AB240" i="4"/>
  <c r="AA240" i="4"/>
  <c r="Z240" i="4"/>
  <c r="Y240" i="4"/>
  <c r="X240" i="4"/>
  <c r="W240" i="4"/>
  <c r="V240" i="4"/>
  <c r="U240" i="4"/>
  <c r="BB238" i="4"/>
  <c r="BA238" i="4"/>
  <c r="AZ238" i="4"/>
  <c r="AY238" i="4"/>
  <c r="AX238" i="4"/>
  <c r="AW238" i="4"/>
  <c r="AV238" i="4"/>
  <c r="AU238" i="4"/>
  <c r="AT238" i="4"/>
  <c r="BB237" i="4"/>
  <c r="BA237" i="4"/>
  <c r="AZ237" i="4"/>
  <c r="AY237" i="4"/>
  <c r="AX237" i="4"/>
  <c r="AW237" i="4"/>
  <c r="AV237" i="4"/>
  <c r="AU237" i="4"/>
  <c r="AT237" i="4"/>
  <c r="BB236" i="4"/>
  <c r="BA236" i="4"/>
  <c r="AZ236" i="4"/>
  <c r="AY236" i="4"/>
  <c r="AX236" i="4"/>
  <c r="AW236" i="4"/>
  <c r="AV236" i="4"/>
  <c r="AU236" i="4"/>
  <c r="AT236" i="4"/>
  <c r="AQ238" i="4"/>
  <c r="AP238" i="4"/>
  <c r="AO238" i="4"/>
  <c r="AN238" i="4"/>
  <c r="AM238" i="4"/>
  <c r="AL238" i="4"/>
  <c r="AK238" i="4"/>
  <c r="AJ238" i="4"/>
  <c r="AI238" i="4"/>
  <c r="AQ237" i="4"/>
  <c r="AP237" i="4"/>
  <c r="AO237" i="4"/>
  <c r="AN237" i="4"/>
  <c r="AM237" i="4"/>
  <c r="AL237" i="4"/>
  <c r="AK237" i="4"/>
  <c r="AJ237" i="4"/>
  <c r="AI237" i="4"/>
  <c r="AQ236" i="4"/>
  <c r="AP236" i="4"/>
  <c r="AO236" i="4"/>
  <c r="AN236" i="4"/>
  <c r="AM236" i="4"/>
  <c r="AL236" i="4"/>
  <c r="AK236" i="4"/>
  <c r="AJ236" i="4"/>
  <c r="AI236" i="4"/>
  <c r="V236" i="4"/>
  <c r="W236" i="4"/>
  <c r="X236" i="4"/>
  <c r="Y236" i="4"/>
  <c r="Z236" i="4"/>
  <c r="AA236" i="4"/>
  <c r="AB236" i="4"/>
  <c r="AC236" i="4"/>
  <c r="V237" i="4"/>
  <c r="W237" i="4"/>
  <c r="X237" i="4"/>
  <c r="Y237" i="4"/>
  <c r="Z237" i="4"/>
  <c r="AA237" i="4"/>
  <c r="AB237" i="4"/>
  <c r="AC237" i="4"/>
  <c r="V238" i="4"/>
  <c r="W238" i="4"/>
  <c r="X238" i="4"/>
  <c r="Y238" i="4"/>
  <c r="Z238" i="4"/>
  <c r="AA238" i="4"/>
  <c r="AB238" i="4"/>
  <c r="AC238" i="4"/>
  <c r="U237" i="4"/>
  <c r="U238" i="4"/>
  <c r="U236" i="4"/>
  <c r="BB234" i="4"/>
  <c r="BA234" i="4"/>
  <c r="AZ234" i="4"/>
  <c r="AY234" i="4"/>
  <c r="AX234" i="4"/>
  <c r="AW234" i="4"/>
  <c r="AV234" i="4"/>
  <c r="AU234" i="4"/>
  <c r="AT234" i="4"/>
  <c r="BB233" i="4"/>
  <c r="BA233" i="4"/>
  <c r="AZ233" i="4"/>
  <c r="AY233" i="4"/>
  <c r="AX233" i="4"/>
  <c r="AW233" i="4"/>
  <c r="AV233" i="4"/>
  <c r="AU233" i="4"/>
  <c r="AT233" i="4"/>
  <c r="BB232" i="4"/>
  <c r="BA232" i="4"/>
  <c r="AZ232" i="4"/>
  <c r="AY232" i="4"/>
  <c r="AX232" i="4"/>
  <c r="AW232" i="4"/>
  <c r="AV232" i="4"/>
  <c r="AU232" i="4"/>
  <c r="AT232" i="4"/>
  <c r="AQ234" i="4"/>
  <c r="AP234" i="4"/>
  <c r="AO234" i="4"/>
  <c r="AN234" i="4"/>
  <c r="AM234" i="4"/>
  <c r="AL234" i="4"/>
  <c r="AK234" i="4"/>
  <c r="AJ234" i="4"/>
  <c r="AI234" i="4"/>
  <c r="AQ233" i="4"/>
  <c r="AP233" i="4"/>
  <c r="AO233" i="4"/>
  <c r="AN233" i="4"/>
  <c r="AM233" i="4"/>
  <c r="AL233" i="4"/>
  <c r="AK233" i="4"/>
  <c r="AJ233" i="4"/>
  <c r="AI233" i="4"/>
  <c r="AQ232" i="4"/>
  <c r="AP232" i="4"/>
  <c r="AO232" i="4"/>
  <c r="AN232" i="4"/>
  <c r="AM232" i="4"/>
  <c r="AL232" i="4"/>
  <c r="AK232" i="4"/>
  <c r="AJ232" i="4"/>
  <c r="AI232" i="4"/>
  <c r="V232" i="4"/>
  <c r="W232" i="4"/>
  <c r="X232" i="4"/>
  <c r="Y232" i="4"/>
  <c r="Z232" i="4"/>
  <c r="AA232" i="4"/>
  <c r="AB232" i="4"/>
  <c r="AC232" i="4"/>
  <c r="V233" i="4"/>
  <c r="W233" i="4"/>
  <c r="X233" i="4"/>
  <c r="Y233" i="4"/>
  <c r="Z233" i="4"/>
  <c r="AA233" i="4"/>
  <c r="AB233" i="4"/>
  <c r="AC233" i="4"/>
  <c r="V234" i="4"/>
  <c r="W234" i="4"/>
  <c r="X234" i="4"/>
  <c r="Y234" i="4"/>
  <c r="Z234" i="4"/>
  <c r="AA234" i="4"/>
  <c r="AB234" i="4"/>
  <c r="AC234" i="4"/>
  <c r="U233" i="4"/>
  <c r="U234" i="4"/>
  <c r="U232" i="4"/>
  <c r="BB661" i="3"/>
  <c r="BA661" i="3"/>
  <c r="AZ661" i="3"/>
  <c r="AY661" i="3"/>
  <c r="AX661" i="3"/>
  <c r="AW661" i="3"/>
  <c r="AV661" i="3"/>
  <c r="AU661" i="3"/>
  <c r="AT661" i="3"/>
  <c r="BB659" i="3"/>
  <c r="BA659" i="3"/>
  <c r="AZ659" i="3"/>
  <c r="AY659" i="3"/>
  <c r="AX659" i="3"/>
  <c r="AW659" i="3"/>
  <c r="AV659" i="3"/>
  <c r="AU659" i="3"/>
  <c r="AT659" i="3"/>
  <c r="BB657" i="3"/>
  <c r="BA657" i="3"/>
  <c r="AZ657" i="3"/>
  <c r="AY657" i="3"/>
  <c r="AX657" i="3"/>
  <c r="AW657" i="3"/>
  <c r="AV657" i="3"/>
  <c r="AU657" i="3"/>
  <c r="AT657" i="3"/>
  <c r="BB655" i="3"/>
  <c r="BA655" i="3"/>
  <c r="AZ655" i="3"/>
  <c r="AY655" i="3"/>
  <c r="AX655" i="3"/>
  <c r="AW655" i="3"/>
  <c r="AV655" i="3"/>
  <c r="AU655" i="3"/>
  <c r="AT655" i="3"/>
  <c r="BB653" i="3"/>
  <c r="BA653" i="3"/>
  <c r="AZ653" i="3"/>
  <c r="AY653" i="3"/>
  <c r="AX653" i="3"/>
  <c r="AW653" i="3"/>
  <c r="AV653" i="3"/>
  <c r="AU653" i="3"/>
  <c r="AT653" i="3"/>
  <c r="BB652" i="3"/>
  <c r="BA652" i="3"/>
  <c r="AZ652" i="3"/>
  <c r="AY652" i="3"/>
  <c r="AX652" i="3"/>
  <c r="AW652" i="3"/>
  <c r="AV652" i="3"/>
  <c r="AU652" i="3"/>
  <c r="AT652" i="3"/>
  <c r="BB651" i="3"/>
  <c r="BA651" i="3"/>
  <c r="AZ651" i="3"/>
  <c r="AY651" i="3"/>
  <c r="AX651" i="3"/>
  <c r="AW651" i="3"/>
  <c r="AV651" i="3"/>
  <c r="AU651" i="3"/>
  <c r="AT651" i="3"/>
  <c r="BB649" i="3"/>
  <c r="BA649" i="3"/>
  <c r="AZ649" i="3"/>
  <c r="AY649" i="3"/>
  <c r="AX649" i="3"/>
  <c r="AW649" i="3"/>
  <c r="AV649" i="3"/>
  <c r="AU649" i="3"/>
  <c r="AT649" i="3"/>
  <c r="BB647" i="3"/>
  <c r="BA647" i="3"/>
  <c r="AZ647" i="3"/>
  <c r="AY647" i="3"/>
  <c r="AX647" i="3"/>
  <c r="AW647" i="3"/>
  <c r="AV647" i="3"/>
  <c r="AU647" i="3"/>
  <c r="AT647" i="3"/>
  <c r="BB645" i="3"/>
  <c r="BA645" i="3"/>
  <c r="AZ645" i="3"/>
  <c r="AY645" i="3"/>
  <c r="AX645" i="3"/>
  <c r="AW645" i="3"/>
  <c r="AV645" i="3"/>
  <c r="AU645" i="3"/>
  <c r="AT645" i="3"/>
  <c r="BB644" i="3"/>
  <c r="BA644" i="3"/>
  <c r="AZ644" i="3"/>
  <c r="AY644" i="3"/>
  <c r="AX644" i="3"/>
  <c r="AW644" i="3"/>
  <c r="AV644" i="3"/>
  <c r="AU644" i="3"/>
  <c r="AT644" i="3"/>
  <c r="BB643" i="3"/>
  <c r="BA643" i="3"/>
  <c r="AZ643" i="3"/>
  <c r="AY643" i="3"/>
  <c r="AX643" i="3"/>
  <c r="AW643" i="3"/>
  <c r="AV643" i="3"/>
  <c r="AU643" i="3"/>
  <c r="AT643" i="3"/>
  <c r="BB641" i="3"/>
  <c r="BA641" i="3"/>
  <c r="AZ641" i="3"/>
  <c r="AY641" i="3"/>
  <c r="AX641" i="3"/>
  <c r="AW641" i="3"/>
  <c r="AV641" i="3"/>
  <c r="AU641" i="3"/>
  <c r="AT641" i="3"/>
  <c r="BB640" i="3"/>
  <c r="BA640" i="3"/>
  <c r="AZ640" i="3"/>
  <c r="AY640" i="3"/>
  <c r="AX640" i="3"/>
  <c r="AW640" i="3"/>
  <c r="AV640" i="3"/>
  <c r="AU640" i="3"/>
  <c r="AT640" i="3"/>
  <c r="BB639" i="3"/>
  <c r="BA639" i="3"/>
  <c r="AZ639" i="3"/>
  <c r="AY639" i="3"/>
  <c r="AX639" i="3"/>
  <c r="AW639" i="3"/>
  <c r="AV639" i="3"/>
  <c r="AU639" i="3"/>
  <c r="AT639" i="3"/>
  <c r="AN661" i="3"/>
  <c r="AM661" i="3"/>
  <c r="AL661" i="3"/>
  <c r="AK661" i="3"/>
  <c r="AJ661" i="3"/>
  <c r="AI661" i="3"/>
  <c r="AN659" i="3"/>
  <c r="AM659" i="3"/>
  <c r="AL659" i="3"/>
  <c r="AK659" i="3"/>
  <c r="AJ659" i="3"/>
  <c r="AI659" i="3"/>
  <c r="AN657" i="3"/>
  <c r="AM657" i="3"/>
  <c r="AL657" i="3"/>
  <c r="AK657" i="3"/>
  <c r="AJ657" i="3"/>
  <c r="AI657" i="3"/>
  <c r="AN655" i="3"/>
  <c r="AM655" i="3"/>
  <c r="AL655" i="3"/>
  <c r="AK655" i="3"/>
  <c r="AJ655" i="3"/>
  <c r="AI655" i="3"/>
  <c r="AN653" i="3"/>
  <c r="AM653" i="3"/>
  <c r="AL653" i="3"/>
  <c r="AK653" i="3"/>
  <c r="AJ653" i="3"/>
  <c r="AI653" i="3"/>
  <c r="AN652" i="3"/>
  <c r="AM652" i="3"/>
  <c r="AL652" i="3"/>
  <c r="AK652" i="3"/>
  <c r="AJ652" i="3"/>
  <c r="AI652" i="3"/>
  <c r="AN651" i="3"/>
  <c r="AM651" i="3"/>
  <c r="AL651" i="3"/>
  <c r="AK651" i="3"/>
  <c r="AJ651" i="3"/>
  <c r="AI651" i="3"/>
  <c r="AN649" i="3"/>
  <c r="AM649" i="3"/>
  <c r="AL649" i="3"/>
  <c r="AK649" i="3"/>
  <c r="AJ649" i="3"/>
  <c r="AI649" i="3"/>
  <c r="AN647" i="3"/>
  <c r="AM647" i="3"/>
  <c r="AL647" i="3"/>
  <c r="AK647" i="3"/>
  <c r="AJ647" i="3"/>
  <c r="AI647" i="3"/>
  <c r="AN645" i="3"/>
  <c r="AM645" i="3"/>
  <c r="AL645" i="3"/>
  <c r="AK645" i="3"/>
  <c r="AJ645" i="3"/>
  <c r="AI645" i="3"/>
  <c r="AN644" i="3"/>
  <c r="AM644" i="3"/>
  <c r="AL644" i="3"/>
  <c r="AK644" i="3"/>
  <c r="AJ644" i="3"/>
  <c r="AI644" i="3"/>
  <c r="AN643" i="3"/>
  <c r="AM643" i="3"/>
  <c r="AL643" i="3"/>
  <c r="AK643" i="3"/>
  <c r="AJ643" i="3"/>
  <c r="AI643" i="3"/>
  <c r="AN641" i="3"/>
  <c r="AM641" i="3"/>
  <c r="AL641" i="3"/>
  <c r="AK641" i="3"/>
  <c r="AJ641" i="3"/>
  <c r="AI641" i="3"/>
  <c r="AN640" i="3"/>
  <c r="AM640" i="3"/>
  <c r="AL640" i="3"/>
  <c r="AK640" i="3"/>
  <c r="AJ640" i="3"/>
  <c r="AI640" i="3"/>
  <c r="AN639" i="3"/>
  <c r="AM639" i="3"/>
  <c r="AL639" i="3"/>
  <c r="AK639" i="3"/>
  <c r="AJ639" i="3"/>
  <c r="AI639" i="3"/>
  <c r="AI664" i="3" s="1"/>
  <c r="V639" i="3"/>
  <c r="W639" i="3"/>
  <c r="X639" i="3"/>
  <c r="Y639" i="3"/>
  <c r="Z639" i="3"/>
  <c r="AA639" i="3"/>
  <c r="AB639" i="3"/>
  <c r="AC639" i="3"/>
  <c r="V640" i="3"/>
  <c r="W640" i="3"/>
  <c r="X640" i="3"/>
  <c r="Y640" i="3"/>
  <c r="Z640" i="3"/>
  <c r="AA640" i="3"/>
  <c r="AB640" i="3"/>
  <c r="AC640" i="3"/>
  <c r="V641" i="3"/>
  <c r="W641" i="3"/>
  <c r="X641" i="3"/>
  <c r="Y641" i="3"/>
  <c r="Z641" i="3"/>
  <c r="AA641" i="3"/>
  <c r="AB641" i="3"/>
  <c r="AC641" i="3"/>
  <c r="V643" i="3"/>
  <c r="W643" i="3"/>
  <c r="X643" i="3"/>
  <c r="Y643" i="3"/>
  <c r="Z643" i="3"/>
  <c r="AA643" i="3"/>
  <c r="AB643" i="3"/>
  <c r="AC643" i="3"/>
  <c r="V644" i="3"/>
  <c r="W644" i="3"/>
  <c r="X644" i="3"/>
  <c r="Y644" i="3"/>
  <c r="Z644" i="3"/>
  <c r="AA644" i="3"/>
  <c r="AB644" i="3"/>
  <c r="AC644" i="3"/>
  <c r="V645" i="3"/>
  <c r="W645" i="3"/>
  <c r="X645" i="3"/>
  <c r="Y645" i="3"/>
  <c r="Z645" i="3"/>
  <c r="AA645" i="3"/>
  <c r="AB645" i="3"/>
  <c r="AC645" i="3"/>
  <c r="V647" i="3"/>
  <c r="W647" i="3"/>
  <c r="X647" i="3"/>
  <c r="Y647" i="3"/>
  <c r="Z647" i="3"/>
  <c r="AA647" i="3"/>
  <c r="AB647" i="3"/>
  <c r="AC647" i="3"/>
  <c r="V649" i="3"/>
  <c r="W649" i="3"/>
  <c r="X649" i="3"/>
  <c r="Y649" i="3"/>
  <c r="Z649" i="3"/>
  <c r="AA649" i="3"/>
  <c r="AB649" i="3"/>
  <c r="AC649" i="3"/>
  <c r="V651" i="3"/>
  <c r="W651" i="3"/>
  <c r="X651" i="3"/>
  <c r="Y651" i="3"/>
  <c r="Z651" i="3"/>
  <c r="AA651" i="3"/>
  <c r="AB651" i="3"/>
  <c r="AC651" i="3"/>
  <c r="V652" i="3"/>
  <c r="W652" i="3"/>
  <c r="X652" i="3"/>
  <c r="Y652" i="3"/>
  <c r="Z652" i="3"/>
  <c r="AA652" i="3"/>
  <c r="AB652" i="3"/>
  <c r="AC652" i="3"/>
  <c r="V653" i="3"/>
  <c r="W653" i="3"/>
  <c r="X653" i="3"/>
  <c r="Y653" i="3"/>
  <c r="Z653" i="3"/>
  <c r="AA653" i="3"/>
  <c r="AB653" i="3"/>
  <c r="AC653" i="3"/>
  <c r="V655" i="3"/>
  <c r="W655" i="3"/>
  <c r="X655" i="3"/>
  <c r="Y655" i="3"/>
  <c r="Z655" i="3"/>
  <c r="AA655" i="3"/>
  <c r="AB655" i="3"/>
  <c r="AC655" i="3"/>
  <c r="V657" i="3"/>
  <c r="W657" i="3"/>
  <c r="X657" i="3"/>
  <c r="Y657" i="3"/>
  <c r="Z657" i="3"/>
  <c r="AA657" i="3"/>
  <c r="AB657" i="3"/>
  <c r="AC657" i="3"/>
  <c r="V659" i="3"/>
  <c r="W659" i="3"/>
  <c r="X659" i="3"/>
  <c r="Y659" i="3"/>
  <c r="Z659" i="3"/>
  <c r="AA659" i="3"/>
  <c r="AB659" i="3"/>
  <c r="AC659" i="3"/>
  <c r="V661" i="3"/>
  <c r="W661" i="3"/>
  <c r="X661" i="3"/>
  <c r="Y661" i="3"/>
  <c r="Z661" i="3"/>
  <c r="AA661" i="3"/>
  <c r="AB661" i="3"/>
  <c r="AC661" i="3"/>
  <c r="U661" i="3"/>
  <c r="U659" i="3"/>
  <c r="U657" i="3"/>
  <c r="U655" i="3"/>
  <c r="U653" i="3"/>
  <c r="U652" i="3"/>
  <c r="U651" i="3"/>
  <c r="U649" i="3"/>
  <c r="U647" i="3"/>
  <c r="U645" i="3"/>
  <c r="U644" i="3"/>
  <c r="U643" i="3"/>
  <c r="U641" i="3"/>
  <c r="U664" i="3" s="1"/>
  <c r="U640" i="3"/>
  <c r="U639" i="3"/>
  <c r="T6" i="5"/>
  <c r="T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8"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159" i="5"/>
  <c r="T160" i="5"/>
  <c r="T161" i="5"/>
  <c r="T162" i="5"/>
  <c r="T163" i="5"/>
  <c r="T164" i="5"/>
  <c r="T165" i="5"/>
  <c r="T166" i="5"/>
  <c r="T167" i="5"/>
  <c r="T168" i="5"/>
  <c r="T169" i="5"/>
  <c r="T170" i="5"/>
  <c r="T171" i="5"/>
  <c r="T172" i="5"/>
  <c r="T173" i="5"/>
  <c r="T174" i="5"/>
  <c r="T175" i="5"/>
  <c r="T176" i="5"/>
  <c r="T177" i="5"/>
  <c r="T178" i="5"/>
  <c r="T179" i="5"/>
  <c r="T180" i="5"/>
  <c r="T181" i="5"/>
  <c r="T182" i="5"/>
  <c r="T183" i="5"/>
  <c r="T184" i="5"/>
  <c r="T185" i="5"/>
  <c r="T186" i="5"/>
  <c r="T187" i="5"/>
  <c r="T188" i="5"/>
  <c r="T189" i="5"/>
  <c r="T190" i="5"/>
  <c r="T191" i="5"/>
  <c r="T192" i="5"/>
  <c r="T193" i="5"/>
  <c r="T194" i="5"/>
  <c r="T195" i="5"/>
  <c r="T196" i="5"/>
  <c r="T197" i="5"/>
  <c r="T198" i="5"/>
  <c r="T199" i="5"/>
  <c r="T200" i="5"/>
  <c r="T201" i="5"/>
  <c r="T202" i="5"/>
  <c r="T203" i="5"/>
  <c r="T204" i="5"/>
  <c r="T205" i="5"/>
  <c r="T5" i="5"/>
  <c r="S5" i="5"/>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8"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T133" i="4"/>
  <c r="T134" i="4"/>
  <c r="T135" i="4"/>
  <c r="T136" i="4"/>
  <c r="T137" i="4"/>
  <c r="T138" i="4"/>
  <c r="T139" i="4"/>
  <c r="T140" i="4"/>
  <c r="T141" i="4"/>
  <c r="T142" i="4"/>
  <c r="T143" i="4"/>
  <c r="T144" i="4"/>
  <c r="T145" i="4"/>
  <c r="T146" i="4"/>
  <c r="T147" i="4"/>
  <c r="T148" i="4"/>
  <c r="T149" i="4"/>
  <c r="T150" i="4"/>
  <c r="T151" i="4"/>
  <c r="T152" i="4"/>
  <c r="T153" i="4"/>
  <c r="T154" i="4"/>
  <c r="T155" i="4"/>
  <c r="T156" i="4"/>
  <c r="T157" i="4"/>
  <c r="T158" i="4"/>
  <c r="T159" i="4"/>
  <c r="T160" i="4"/>
  <c r="T161" i="4"/>
  <c r="T162" i="4"/>
  <c r="T163" i="4"/>
  <c r="T164" i="4"/>
  <c r="T165" i="4"/>
  <c r="T166" i="4"/>
  <c r="T167" i="4"/>
  <c r="T168" i="4"/>
  <c r="T169" i="4"/>
  <c r="T170" i="4"/>
  <c r="T171" i="4"/>
  <c r="T172" i="4"/>
  <c r="T173" i="4"/>
  <c r="T174" i="4"/>
  <c r="T175" i="4"/>
  <c r="T176" i="4"/>
  <c r="T177" i="4"/>
  <c r="T178" i="4"/>
  <c r="T179" i="4"/>
  <c r="T180" i="4"/>
  <c r="T181" i="4"/>
  <c r="T182" i="4"/>
  <c r="T183" i="4"/>
  <c r="T184" i="4"/>
  <c r="T185" i="4"/>
  <c r="T186" i="4"/>
  <c r="T187" i="4"/>
  <c r="T188" i="4"/>
  <c r="T189" i="4"/>
  <c r="T190" i="4"/>
  <c r="T191" i="4"/>
  <c r="T192" i="4"/>
  <c r="T193" i="4"/>
  <c r="T194" i="4"/>
  <c r="T195" i="4"/>
  <c r="T196" i="4"/>
  <c r="T197" i="4"/>
  <c r="T198" i="4"/>
  <c r="T199" i="4"/>
  <c r="T200" i="4"/>
  <c r="T201" i="4"/>
  <c r="T202" i="4"/>
  <c r="T203" i="4"/>
  <c r="T204" i="4"/>
  <c r="T205" i="4"/>
  <c r="T5" i="4"/>
  <c r="S5" i="4"/>
  <c r="R5" i="3"/>
  <c r="R6" i="3"/>
  <c r="R7" i="3"/>
  <c r="R8" i="3"/>
  <c r="R9" i="3"/>
  <c r="R10" i="3"/>
  <c r="R11" i="3"/>
  <c r="R12" i="3"/>
  <c r="R13" i="3"/>
  <c r="R14" i="3"/>
  <c r="R15" i="3"/>
  <c r="R16" i="3"/>
  <c r="R17" i="3"/>
  <c r="R18" i="3"/>
  <c r="R19" i="3"/>
  <c r="R20" i="3"/>
  <c r="R21" i="3"/>
  <c r="R22" i="3"/>
  <c r="R23" i="3"/>
  <c r="R24" i="3"/>
  <c r="R25" i="3"/>
  <c r="R26" i="3"/>
  <c r="R27" i="3"/>
  <c r="R28" i="3"/>
  <c r="R29" i="3"/>
  <c r="R30" i="3"/>
  <c r="R31" i="3"/>
  <c r="R32" i="3"/>
  <c r="R33" i="3"/>
  <c r="R34" i="3"/>
  <c r="R35" i="3"/>
  <c r="R36"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7" i="3"/>
  <c r="R80" i="3"/>
  <c r="R81" i="3"/>
  <c r="R82" i="3"/>
  <c r="R83" i="3"/>
  <c r="R84" i="3"/>
  <c r="R85" i="3"/>
  <c r="R86" i="3"/>
  <c r="R87" i="3"/>
  <c r="R88" i="3"/>
  <c r="R89" i="3"/>
  <c r="R90" i="3"/>
  <c r="R91" i="3"/>
  <c r="R92" i="3"/>
  <c r="R93" i="3"/>
  <c r="R94" i="3"/>
  <c r="R95" i="3"/>
  <c r="R96" i="3"/>
  <c r="R97" i="3"/>
  <c r="R98" i="3"/>
  <c r="R99" i="3"/>
  <c r="R100" i="3"/>
  <c r="R101" i="3"/>
  <c r="R102" i="3"/>
  <c r="R103" i="3"/>
  <c r="R104" i="3"/>
  <c r="R105" i="3"/>
  <c r="R106" i="3"/>
  <c r="R107" i="3"/>
  <c r="R108" i="3"/>
  <c r="R109" i="3"/>
  <c r="R110" i="3"/>
  <c r="R111" i="3"/>
  <c r="R112" i="3"/>
  <c r="R113" i="3"/>
  <c r="R114" i="3"/>
  <c r="R115" i="3"/>
  <c r="R116" i="3"/>
  <c r="R117" i="3"/>
  <c r="R118" i="3"/>
  <c r="R119" i="3"/>
  <c r="R120" i="3"/>
  <c r="R121" i="3"/>
  <c r="R122" i="3"/>
  <c r="R123" i="3"/>
  <c r="R124" i="3"/>
  <c r="R125" i="3"/>
  <c r="R126" i="3"/>
  <c r="R127" i="3"/>
  <c r="R128" i="3"/>
  <c r="R129" i="3"/>
  <c r="R130" i="3"/>
  <c r="R131" i="3"/>
  <c r="R132" i="3"/>
  <c r="R133" i="3"/>
  <c r="R134" i="3"/>
  <c r="R135" i="3"/>
  <c r="R136" i="3"/>
  <c r="R137" i="3"/>
  <c r="R138" i="3"/>
  <c r="R139" i="3"/>
  <c r="R140" i="3"/>
  <c r="R141" i="3"/>
  <c r="R142" i="3"/>
  <c r="R143" i="3"/>
  <c r="R144" i="3"/>
  <c r="R145" i="3"/>
  <c r="R146" i="3"/>
  <c r="R147" i="3"/>
  <c r="R148" i="3"/>
  <c r="R149" i="3"/>
  <c r="R150" i="3"/>
  <c r="R151" i="3"/>
  <c r="R152" i="3"/>
  <c r="R153" i="3"/>
  <c r="R154" i="3"/>
  <c r="R155" i="3"/>
  <c r="R156" i="3"/>
  <c r="R157" i="3"/>
  <c r="R158" i="3"/>
  <c r="R159" i="3"/>
  <c r="R160" i="3"/>
  <c r="R161" i="3"/>
  <c r="R162" i="3"/>
  <c r="R163" i="3"/>
  <c r="R164" i="3"/>
  <c r="R165" i="3"/>
  <c r="R166" i="3"/>
  <c r="R167" i="3"/>
  <c r="R168" i="3"/>
  <c r="R169" i="3"/>
  <c r="R170" i="3"/>
  <c r="R171" i="3"/>
  <c r="R172" i="3"/>
  <c r="R173" i="3"/>
  <c r="R174" i="3"/>
  <c r="R175" i="3"/>
  <c r="R176" i="3"/>
  <c r="R177" i="3"/>
  <c r="R178" i="3"/>
  <c r="R179" i="3"/>
  <c r="R180" i="3"/>
  <c r="R181" i="3"/>
  <c r="R182" i="3"/>
  <c r="R183" i="3"/>
  <c r="R184" i="3"/>
  <c r="R185" i="3"/>
  <c r="R186" i="3"/>
  <c r="R187" i="3"/>
  <c r="R188" i="3"/>
  <c r="R189" i="3"/>
  <c r="R190" i="3"/>
  <c r="R191" i="3"/>
  <c r="R192" i="3"/>
  <c r="R193" i="3"/>
  <c r="R194" i="3"/>
  <c r="R195" i="3"/>
  <c r="R196" i="3"/>
  <c r="R197" i="3"/>
  <c r="R198" i="3"/>
  <c r="R199" i="3"/>
  <c r="R200" i="3"/>
  <c r="R201" i="3"/>
  <c r="R202" i="3"/>
  <c r="R203" i="3"/>
  <c r="R204" i="3"/>
  <c r="R205" i="3"/>
  <c r="R206" i="3"/>
  <c r="R207" i="3"/>
  <c r="R208" i="3"/>
  <c r="R209" i="3"/>
  <c r="R210" i="3"/>
  <c r="R211" i="3"/>
  <c r="R212" i="3"/>
  <c r="R213" i="3"/>
  <c r="R214" i="3"/>
  <c r="R215" i="3"/>
  <c r="R216" i="3"/>
  <c r="R217" i="3"/>
  <c r="R218" i="3"/>
  <c r="R219" i="3"/>
  <c r="R220" i="3"/>
  <c r="R221" i="3"/>
  <c r="R222" i="3"/>
  <c r="R223" i="3"/>
  <c r="R224" i="3"/>
  <c r="R225" i="3"/>
  <c r="R226" i="3"/>
  <c r="R227" i="3"/>
  <c r="R228" i="3"/>
  <c r="R229" i="3"/>
  <c r="R230" i="3"/>
  <c r="R231" i="3"/>
  <c r="R232" i="3"/>
  <c r="R233" i="3"/>
  <c r="R234" i="3"/>
  <c r="R235" i="3"/>
  <c r="R236" i="3"/>
  <c r="R237" i="3"/>
  <c r="R239" i="3"/>
  <c r="R240" i="3"/>
  <c r="R241" i="3"/>
  <c r="R242" i="3"/>
  <c r="R243" i="3"/>
  <c r="R244" i="3"/>
  <c r="R245" i="3"/>
  <c r="R246" i="3"/>
  <c r="R247" i="3"/>
  <c r="R248" i="3"/>
  <c r="R249" i="3"/>
  <c r="R250" i="3"/>
  <c r="R251" i="3"/>
  <c r="R252" i="3"/>
  <c r="R253" i="3"/>
  <c r="R254" i="3"/>
  <c r="R255" i="3"/>
  <c r="R256" i="3"/>
  <c r="R257" i="3"/>
  <c r="R258" i="3"/>
  <c r="R259" i="3"/>
  <c r="R260" i="3"/>
  <c r="R261" i="3"/>
  <c r="R262" i="3"/>
  <c r="R263" i="3"/>
  <c r="R264" i="3"/>
  <c r="R265" i="3"/>
  <c r="R266" i="3"/>
  <c r="R267" i="3"/>
  <c r="R268" i="3"/>
  <c r="R269" i="3"/>
  <c r="R270" i="3"/>
  <c r="R271" i="3"/>
  <c r="R272" i="3"/>
  <c r="R273" i="3"/>
  <c r="R274" i="3"/>
  <c r="R275" i="3"/>
  <c r="R276" i="3"/>
  <c r="R278" i="3"/>
  <c r="R281" i="3"/>
  <c r="R282" i="3"/>
  <c r="R283" i="3"/>
  <c r="R284" i="3"/>
  <c r="R285" i="3"/>
  <c r="R286" i="3"/>
  <c r="R287" i="3"/>
  <c r="R288" i="3"/>
  <c r="R289" i="3"/>
  <c r="R290" i="3"/>
  <c r="R291" i="3"/>
  <c r="R292" i="3"/>
  <c r="R293" i="3"/>
  <c r="R294" i="3"/>
  <c r="R295" i="3"/>
  <c r="R296" i="3"/>
  <c r="R297" i="3"/>
  <c r="R298" i="3"/>
  <c r="R299" i="3"/>
  <c r="R300" i="3"/>
  <c r="R301" i="3"/>
  <c r="R302" i="3"/>
  <c r="R303" i="3"/>
  <c r="R304" i="3"/>
  <c r="R305" i="3"/>
  <c r="R306" i="3"/>
  <c r="R307" i="3"/>
  <c r="R308" i="3"/>
  <c r="R309" i="3"/>
  <c r="R310" i="3"/>
  <c r="R311" i="3"/>
  <c r="R312" i="3"/>
  <c r="R313" i="3"/>
  <c r="R314" i="3"/>
  <c r="R315" i="3"/>
  <c r="R316" i="3"/>
  <c r="R317" i="3"/>
  <c r="R318" i="3"/>
  <c r="R319" i="3"/>
  <c r="R320" i="3"/>
  <c r="R321" i="3"/>
  <c r="R322" i="3"/>
  <c r="R323" i="3"/>
  <c r="R324" i="3"/>
  <c r="R325" i="3"/>
  <c r="R326" i="3"/>
  <c r="R327" i="3"/>
  <c r="R328" i="3"/>
  <c r="R329" i="3"/>
  <c r="R330" i="3"/>
  <c r="R331" i="3"/>
  <c r="R332" i="3"/>
  <c r="R333" i="3"/>
  <c r="R334" i="3"/>
  <c r="R335" i="3"/>
  <c r="R336" i="3"/>
  <c r="R337" i="3"/>
  <c r="R338" i="3"/>
  <c r="R339" i="3"/>
  <c r="R340" i="3"/>
  <c r="R341" i="3"/>
  <c r="R342" i="3"/>
  <c r="R343" i="3"/>
  <c r="R344" i="3"/>
  <c r="R345" i="3"/>
  <c r="R346" i="3"/>
  <c r="R347" i="3"/>
  <c r="R348" i="3"/>
  <c r="R349" i="3"/>
  <c r="R350" i="3"/>
  <c r="R351" i="3"/>
  <c r="R352" i="3"/>
  <c r="R353" i="3"/>
  <c r="R354" i="3"/>
  <c r="R355" i="3"/>
  <c r="R356" i="3"/>
  <c r="R357" i="3"/>
  <c r="R358" i="3"/>
  <c r="R359" i="3"/>
  <c r="R360" i="3"/>
  <c r="R361" i="3"/>
  <c r="R362" i="3"/>
  <c r="R363" i="3"/>
  <c r="R364" i="3"/>
  <c r="R365" i="3"/>
  <c r="R366" i="3"/>
  <c r="R367" i="3"/>
  <c r="R368" i="3"/>
  <c r="R369" i="3"/>
  <c r="R370" i="3"/>
  <c r="R371" i="3"/>
  <c r="R372" i="3"/>
  <c r="R373" i="3"/>
  <c r="R374" i="3"/>
  <c r="R375" i="3"/>
  <c r="R376" i="3"/>
  <c r="R377" i="3"/>
  <c r="R378" i="3"/>
  <c r="R379" i="3"/>
  <c r="R380" i="3"/>
  <c r="R381" i="3"/>
  <c r="R382" i="3"/>
  <c r="R383" i="3"/>
  <c r="R384" i="3"/>
  <c r="R385" i="3"/>
  <c r="R386" i="3"/>
  <c r="R387" i="3"/>
  <c r="R388" i="3"/>
  <c r="R389" i="3"/>
  <c r="R390" i="3"/>
  <c r="R391" i="3"/>
  <c r="R392" i="3"/>
  <c r="R393" i="3"/>
  <c r="R394" i="3"/>
  <c r="R395" i="3"/>
  <c r="R396" i="3"/>
  <c r="R397" i="3"/>
  <c r="R398" i="3"/>
  <c r="R399" i="3"/>
  <c r="R400" i="3"/>
  <c r="R401" i="3"/>
  <c r="R402" i="3"/>
  <c r="R403" i="3"/>
  <c r="R404" i="3"/>
  <c r="R405" i="3"/>
  <c r="R406" i="3"/>
  <c r="R407" i="3"/>
  <c r="R408" i="3"/>
  <c r="R409" i="3"/>
  <c r="R410" i="3"/>
  <c r="R411" i="3"/>
  <c r="R412" i="3"/>
  <c r="R413" i="3"/>
  <c r="R414" i="3"/>
  <c r="R415" i="3"/>
  <c r="R416" i="3"/>
  <c r="R417" i="3"/>
  <c r="R418" i="3"/>
  <c r="R419" i="3"/>
  <c r="R420" i="3"/>
  <c r="R421" i="3"/>
  <c r="R422" i="3"/>
  <c r="R423" i="3"/>
  <c r="R424" i="3"/>
  <c r="R425" i="3"/>
  <c r="R426" i="3"/>
  <c r="R427" i="3"/>
  <c r="R428" i="3"/>
  <c r="R429" i="3"/>
  <c r="R430" i="3"/>
  <c r="R431" i="3"/>
  <c r="R432" i="3"/>
  <c r="R433" i="3"/>
  <c r="R434" i="3"/>
  <c r="R435" i="3"/>
  <c r="R436" i="3"/>
  <c r="R437" i="3"/>
  <c r="R438" i="3"/>
  <c r="R440" i="3"/>
  <c r="R441" i="3"/>
  <c r="R442" i="3"/>
  <c r="R443" i="3"/>
  <c r="R444" i="3"/>
  <c r="R445" i="3"/>
  <c r="R446" i="3"/>
  <c r="R447" i="3"/>
  <c r="R448" i="3"/>
  <c r="R449" i="3"/>
  <c r="R450" i="3"/>
  <c r="R451" i="3"/>
  <c r="R452" i="3"/>
  <c r="R453" i="3"/>
  <c r="R454" i="3"/>
  <c r="R455" i="3"/>
  <c r="R456" i="3"/>
  <c r="R457" i="3"/>
  <c r="R458" i="3"/>
  <c r="R459" i="3"/>
  <c r="R460" i="3"/>
  <c r="R461" i="3"/>
  <c r="R462" i="3"/>
  <c r="R463" i="3"/>
  <c r="R464" i="3"/>
  <c r="R465" i="3"/>
  <c r="R466" i="3"/>
  <c r="R467" i="3"/>
  <c r="R468" i="3"/>
  <c r="R469" i="3"/>
  <c r="R470" i="3"/>
  <c r="R471" i="3"/>
  <c r="R472" i="3"/>
  <c r="R473" i="3"/>
  <c r="R474" i="3"/>
  <c r="R475" i="3"/>
  <c r="R476" i="3"/>
  <c r="R477" i="3"/>
  <c r="R479" i="3"/>
  <c r="R482" i="3"/>
  <c r="R483" i="3"/>
  <c r="R484" i="3"/>
  <c r="R485" i="3"/>
  <c r="R486" i="3"/>
  <c r="R487" i="3"/>
  <c r="R488" i="3"/>
  <c r="R489" i="3"/>
  <c r="R490" i="3"/>
  <c r="R491" i="3"/>
  <c r="R492" i="3"/>
  <c r="R493" i="3"/>
  <c r="R494" i="3"/>
  <c r="R495" i="3"/>
  <c r="R496" i="3"/>
  <c r="R497" i="3"/>
  <c r="R498" i="3"/>
  <c r="R499" i="3"/>
  <c r="R500" i="3"/>
  <c r="R501" i="3"/>
  <c r="R502" i="3"/>
  <c r="R503" i="3"/>
  <c r="R504" i="3"/>
  <c r="R505" i="3"/>
  <c r="R506" i="3"/>
  <c r="R507" i="3"/>
  <c r="R508" i="3"/>
  <c r="R509" i="3"/>
  <c r="R510" i="3"/>
  <c r="R511" i="3"/>
  <c r="R512" i="3"/>
  <c r="R513" i="3"/>
  <c r="R514" i="3"/>
  <c r="R515" i="3"/>
  <c r="R516" i="3"/>
  <c r="R517" i="3"/>
  <c r="R518" i="3"/>
  <c r="R519" i="3"/>
  <c r="R520" i="3"/>
  <c r="R521" i="3"/>
  <c r="R522" i="3"/>
  <c r="R523" i="3"/>
  <c r="R524" i="3"/>
  <c r="R525" i="3"/>
  <c r="R526" i="3"/>
  <c r="R527" i="3"/>
  <c r="R528" i="3"/>
  <c r="R529" i="3"/>
  <c r="R530" i="3"/>
  <c r="R531" i="3"/>
  <c r="R532" i="3"/>
  <c r="R533" i="3"/>
  <c r="R534" i="3"/>
  <c r="R535" i="3"/>
  <c r="R536" i="3"/>
  <c r="R537" i="3"/>
  <c r="R538" i="3"/>
  <c r="R539" i="3"/>
  <c r="R540" i="3"/>
  <c r="R541" i="3"/>
  <c r="R542" i="3"/>
  <c r="R543" i="3"/>
  <c r="R544" i="3"/>
  <c r="R545" i="3"/>
  <c r="R546" i="3"/>
  <c r="R547" i="3"/>
  <c r="R548" i="3"/>
  <c r="R549" i="3"/>
  <c r="R550" i="3"/>
  <c r="R551" i="3"/>
  <c r="R552" i="3"/>
  <c r="R553" i="3"/>
  <c r="R554" i="3"/>
  <c r="R555" i="3"/>
  <c r="R556" i="3"/>
  <c r="R557" i="3"/>
  <c r="R558" i="3"/>
  <c r="R559" i="3"/>
  <c r="R560" i="3"/>
  <c r="R561" i="3"/>
  <c r="R562" i="3"/>
  <c r="R563" i="3"/>
  <c r="R564" i="3"/>
  <c r="R565" i="3"/>
  <c r="R566" i="3"/>
  <c r="R567" i="3"/>
  <c r="R568" i="3"/>
  <c r="R569" i="3"/>
  <c r="R570" i="3"/>
  <c r="R571" i="3"/>
  <c r="R572" i="3"/>
  <c r="R573" i="3"/>
  <c r="R574" i="3"/>
  <c r="R575" i="3"/>
  <c r="R576" i="3"/>
  <c r="R577" i="3"/>
  <c r="R578" i="3"/>
  <c r="R579" i="3"/>
  <c r="R580" i="3"/>
  <c r="R581" i="3"/>
  <c r="R582" i="3"/>
  <c r="R583" i="3"/>
  <c r="R584" i="3"/>
  <c r="R585" i="3"/>
  <c r="R586" i="3"/>
  <c r="R587" i="3"/>
  <c r="R588" i="3"/>
  <c r="R589" i="3"/>
  <c r="R590" i="3"/>
  <c r="R591" i="3"/>
  <c r="R592" i="3"/>
  <c r="R593" i="3"/>
  <c r="R594" i="3"/>
  <c r="R595" i="3"/>
  <c r="R596" i="3"/>
  <c r="R597" i="3"/>
  <c r="R598" i="3"/>
  <c r="R599" i="3"/>
  <c r="R600" i="3"/>
  <c r="R601" i="3"/>
  <c r="R602" i="3"/>
  <c r="R603" i="3"/>
  <c r="R604" i="3"/>
  <c r="R605" i="3"/>
  <c r="R606" i="3"/>
  <c r="R4" i="3"/>
  <c r="Q4" i="3"/>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7"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8" i="2"/>
  <c r="R281" i="2"/>
  <c r="R282" i="2"/>
  <c r="R283" i="2"/>
  <c r="R284" i="2"/>
  <c r="R285" i="2"/>
  <c r="R286" i="2"/>
  <c r="R287" i="2"/>
  <c r="R288" i="2"/>
  <c r="R289" i="2"/>
  <c r="R290" i="2"/>
  <c r="R291" i="2"/>
  <c r="R292" i="2"/>
  <c r="R293" i="2"/>
  <c r="R294" i="2"/>
  <c r="R295" i="2"/>
  <c r="R296" i="2"/>
  <c r="R297" i="2"/>
  <c r="R298" i="2"/>
  <c r="R299" i="2"/>
  <c r="R300" i="2"/>
  <c r="R301" i="2"/>
  <c r="R302" i="2"/>
  <c r="R303" i="2"/>
  <c r="R304" i="2"/>
  <c r="R305" i="2"/>
  <c r="R306" i="2"/>
  <c r="R307" i="2"/>
  <c r="R308" i="2"/>
  <c r="R309" i="2"/>
  <c r="R310" i="2"/>
  <c r="R311" i="2"/>
  <c r="R312" i="2"/>
  <c r="R313" i="2"/>
  <c r="R314" i="2"/>
  <c r="R315" i="2"/>
  <c r="R316" i="2"/>
  <c r="R317" i="2"/>
  <c r="R318" i="2"/>
  <c r="R319" i="2"/>
  <c r="R320" i="2"/>
  <c r="R321" i="2"/>
  <c r="R322" i="2"/>
  <c r="R323" i="2"/>
  <c r="R324" i="2"/>
  <c r="R325" i="2"/>
  <c r="R326" i="2"/>
  <c r="R327" i="2"/>
  <c r="R328" i="2"/>
  <c r="R329" i="2"/>
  <c r="R330" i="2"/>
  <c r="R331" i="2"/>
  <c r="R332" i="2"/>
  <c r="R333" i="2"/>
  <c r="R334" i="2"/>
  <c r="R335" i="2"/>
  <c r="R336" i="2"/>
  <c r="R337" i="2"/>
  <c r="R338" i="2"/>
  <c r="R339" i="2"/>
  <c r="R340" i="2"/>
  <c r="R341" i="2"/>
  <c r="R342" i="2"/>
  <c r="R343" i="2"/>
  <c r="R344" i="2"/>
  <c r="R345" i="2"/>
  <c r="R346" i="2"/>
  <c r="R347" i="2"/>
  <c r="R348" i="2"/>
  <c r="R349" i="2"/>
  <c r="R350" i="2"/>
  <c r="R351" i="2"/>
  <c r="R352" i="2"/>
  <c r="R353" i="2"/>
  <c r="R354" i="2"/>
  <c r="R355" i="2"/>
  <c r="R356" i="2"/>
  <c r="R357" i="2"/>
  <c r="R358" i="2"/>
  <c r="R359" i="2"/>
  <c r="R360" i="2"/>
  <c r="R361" i="2"/>
  <c r="R362" i="2"/>
  <c r="R363" i="2"/>
  <c r="R364" i="2"/>
  <c r="R365" i="2"/>
  <c r="R366" i="2"/>
  <c r="R367" i="2"/>
  <c r="R368" i="2"/>
  <c r="R369" i="2"/>
  <c r="R370" i="2"/>
  <c r="R371" i="2"/>
  <c r="R372" i="2"/>
  <c r="R373" i="2"/>
  <c r="R374" i="2"/>
  <c r="R375" i="2"/>
  <c r="R376" i="2"/>
  <c r="R377" i="2"/>
  <c r="R378" i="2"/>
  <c r="R379" i="2"/>
  <c r="R380" i="2"/>
  <c r="R381" i="2"/>
  <c r="R382" i="2"/>
  <c r="R383" i="2"/>
  <c r="R384" i="2"/>
  <c r="R385" i="2"/>
  <c r="R386" i="2"/>
  <c r="R387" i="2"/>
  <c r="R388" i="2"/>
  <c r="R389" i="2"/>
  <c r="R390" i="2"/>
  <c r="R391" i="2"/>
  <c r="R392" i="2"/>
  <c r="R393" i="2"/>
  <c r="R394" i="2"/>
  <c r="R395" i="2"/>
  <c r="R396" i="2"/>
  <c r="R397" i="2"/>
  <c r="R398" i="2"/>
  <c r="R399" i="2"/>
  <c r="R400" i="2"/>
  <c r="R401" i="2"/>
  <c r="R402" i="2"/>
  <c r="R403" i="2"/>
  <c r="R404" i="2"/>
  <c r="R405" i="2"/>
  <c r="R406" i="2"/>
  <c r="BB644" i="2" s="1"/>
  <c r="R407" i="2"/>
  <c r="R408" i="2"/>
  <c r="R409" i="2"/>
  <c r="R410" i="2"/>
  <c r="R411" i="2"/>
  <c r="AC640" i="2" s="1"/>
  <c r="R412" i="2"/>
  <c r="AT641" i="2" s="1"/>
  <c r="R413" i="2"/>
  <c r="R414" i="2"/>
  <c r="AB642" i="2" s="1"/>
  <c r="R415" i="2"/>
  <c r="R416" i="2"/>
  <c r="R417" i="2"/>
  <c r="R418" i="2"/>
  <c r="R419" i="2"/>
  <c r="R420" i="2"/>
  <c r="R421" i="2"/>
  <c r="R422" i="2"/>
  <c r="R423" i="2"/>
  <c r="R424" i="2"/>
  <c r="R425" i="2"/>
  <c r="R426" i="2"/>
  <c r="R427" i="2"/>
  <c r="R428" i="2"/>
  <c r="R429" i="2"/>
  <c r="R430" i="2"/>
  <c r="R431" i="2"/>
  <c r="R432" i="2"/>
  <c r="R433" i="2"/>
  <c r="R434" i="2"/>
  <c r="R435" i="2"/>
  <c r="R436" i="2"/>
  <c r="R437" i="2"/>
  <c r="R438" i="2"/>
  <c r="R440" i="2"/>
  <c r="R441" i="2"/>
  <c r="R442" i="2"/>
  <c r="R443" i="2"/>
  <c r="R444" i="2"/>
  <c r="R445" i="2"/>
  <c r="R446" i="2"/>
  <c r="R447" i="2"/>
  <c r="R448" i="2"/>
  <c r="R449" i="2"/>
  <c r="R450" i="2"/>
  <c r="R451" i="2"/>
  <c r="R452" i="2"/>
  <c r="R453" i="2"/>
  <c r="R454" i="2"/>
  <c r="R455" i="2"/>
  <c r="R456" i="2"/>
  <c r="R457" i="2"/>
  <c r="R458" i="2"/>
  <c r="R459" i="2"/>
  <c r="R460" i="2"/>
  <c r="R461" i="2"/>
  <c r="R462" i="2"/>
  <c r="R463" i="2"/>
  <c r="R464" i="2"/>
  <c r="R465" i="2"/>
  <c r="R466" i="2"/>
  <c r="R467" i="2"/>
  <c r="R468" i="2"/>
  <c r="R469" i="2"/>
  <c r="R470" i="2"/>
  <c r="R471" i="2"/>
  <c r="R472" i="2"/>
  <c r="R473" i="2"/>
  <c r="R474" i="2"/>
  <c r="R475" i="2"/>
  <c r="R476" i="2"/>
  <c r="R477" i="2"/>
  <c r="R479" i="2"/>
  <c r="R482" i="2"/>
  <c r="R483" i="2"/>
  <c r="R484" i="2"/>
  <c r="R485" i="2"/>
  <c r="R486" i="2"/>
  <c r="R487" i="2"/>
  <c r="R488" i="2"/>
  <c r="R489" i="2"/>
  <c r="R490" i="2"/>
  <c r="R491" i="2"/>
  <c r="R492" i="2"/>
  <c r="R493" i="2"/>
  <c r="R494" i="2"/>
  <c r="R495" i="2"/>
  <c r="R496" i="2"/>
  <c r="R497" i="2"/>
  <c r="R498" i="2"/>
  <c r="R499" i="2"/>
  <c r="R500" i="2"/>
  <c r="R501" i="2"/>
  <c r="R502" i="2"/>
  <c r="R503" i="2"/>
  <c r="R504" i="2"/>
  <c r="R505" i="2"/>
  <c r="R506" i="2"/>
  <c r="R507" i="2"/>
  <c r="R508" i="2"/>
  <c r="R509" i="2"/>
  <c r="R510" i="2"/>
  <c r="R511" i="2"/>
  <c r="R512" i="2"/>
  <c r="R513" i="2"/>
  <c r="R514" i="2"/>
  <c r="R515" i="2"/>
  <c r="R516" i="2"/>
  <c r="R517" i="2"/>
  <c r="R518" i="2"/>
  <c r="R519" i="2"/>
  <c r="R520" i="2"/>
  <c r="R521" i="2"/>
  <c r="R522" i="2"/>
  <c r="R523" i="2"/>
  <c r="R524" i="2"/>
  <c r="R525" i="2"/>
  <c r="R526" i="2"/>
  <c r="R527" i="2"/>
  <c r="R528" i="2"/>
  <c r="R529" i="2"/>
  <c r="R530" i="2"/>
  <c r="R531" i="2"/>
  <c r="R532" i="2"/>
  <c r="R533" i="2"/>
  <c r="R534" i="2"/>
  <c r="R535" i="2"/>
  <c r="R536" i="2"/>
  <c r="R537" i="2"/>
  <c r="R538" i="2"/>
  <c r="R539" i="2"/>
  <c r="R540" i="2"/>
  <c r="R541" i="2"/>
  <c r="R542" i="2"/>
  <c r="R543" i="2"/>
  <c r="R544" i="2"/>
  <c r="R545" i="2"/>
  <c r="R546" i="2"/>
  <c r="R547" i="2"/>
  <c r="R548" i="2"/>
  <c r="R549" i="2"/>
  <c r="R550" i="2"/>
  <c r="R551" i="2"/>
  <c r="R552" i="2"/>
  <c r="R553" i="2"/>
  <c r="R554" i="2"/>
  <c r="R555" i="2"/>
  <c r="R556" i="2"/>
  <c r="R557" i="2"/>
  <c r="R558" i="2"/>
  <c r="R559" i="2"/>
  <c r="R560" i="2"/>
  <c r="R561" i="2"/>
  <c r="R562" i="2"/>
  <c r="R563" i="2"/>
  <c r="R564" i="2"/>
  <c r="R565" i="2"/>
  <c r="R566" i="2"/>
  <c r="R567" i="2"/>
  <c r="R568" i="2"/>
  <c r="R569" i="2"/>
  <c r="R570" i="2"/>
  <c r="R571" i="2"/>
  <c r="R572" i="2"/>
  <c r="R573" i="2"/>
  <c r="R574" i="2"/>
  <c r="R575" i="2"/>
  <c r="R576" i="2"/>
  <c r="R577" i="2"/>
  <c r="R578" i="2"/>
  <c r="R579" i="2"/>
  <c r="R580" i="2"/>
  <c r="R581" i="2"/>
  <c r="R582" i="2"/>
  <c r="R583" i="2"/>
  <c r="R584" i="2"/>
  <c r="R585" i="2"/>
  <c r="R586" i="2"/>
  <c r="R587" i="2"/>
  <c r="R588" i="2"/>
  <c r="R589" i="2"/>
  <c r="R590" i="2"/>
  <c r="R591" i="2"/>
  <c r="R592" i="2"/>
  <c r="R593" i="2"/>
  <c r="R594" i="2"/>
  <c r="R595" i="2"/>
  <c r="R596" i="2"/>
  <c r="R597" i="2"/>
  <c r="R598" i="2"/>
  <c r="R599" i="2"/>
  <c r="R600" i="2"/>
  <c r="R601" i="2"/>
  <c r="R602" i="2"/>
  <c r="R603" i="2"/>
  <c r="R604" i="2"/>
  <c r="R605" i="2"/>
  <c r="R606" i="2"/>
  <c r="R4" i="2"/>
  <c r="Q4" i="2"/>
  <c r="Z664" i="3" l="1"/>
  <c r="AB664" i="3"/>
  <c r="Q13" i="9" s="1"/>
  <c r="AA664" i="3"/>
  <c r="P13" i="9" s="1"/>
  <c r="AC664" i="3"/>
  <c r="Y664" i="3"/>
  <c r="O13" i="9" s="1"/>
  <c r="X664" i="3"/>
  <c r="N13" i="9" s="1"/>
  <c r="W664" i="3"/>
  <c r="V664" i="3"/>
  <c r="Y663" i="3"/>
  <c r="O11" i="9" s="1"/>
  <c r="AC663" i="3"/>
  <c r="W663" i="3"/>
  <c r="AB663" i="3"/>
  <c r="Q11" i="9" s="1"/>
  <c r="V663" i="3"/>
  <c r="U663" i="3"/>
  <c r="Z663" i="3"/>
  <c r="AA663" i="3"/>
  <c r="P11" i="9" s="1"/>
  <c r="X663" i="3"/>
  <c r="N11" i="9" s="1"/>
  <c r="AC642" i="2"/>
  <c r="Y641" i="2"/>
  <c r="AI640" i="2"/>
  <c r="AI642" i="2"/>
  <c r="AZ640" i="2"/>
  <c r="AT642" i="2"/>
  <c r="X644" i="2"/>
  <c r="AT644" i="2"/>
  <c r="X641" i="2"/>
  <c r="AJ640" i="2"/>
  <c r="AJ642" i="2"/>
  <c r="BA640" i="2"/>
  <c r="AU642" i="2"/>
  <c r="Y644" i="2"/>
  <c r="AU644" i="2"/>
  <c r="AA642" i="2"/>
  <c r="W641" i="2"/>
  <c r="AK640" i="2"/>
  <c r="AK642" i="2"/>
  <c r="BB640" i="2"/>
  <c r="AV642" i="2"/>
  <c r="Z644" i="2"/>
  <c r="AV644" i="2"/>
  <c r="AL642" i="2"/>
  <c r="AA644" i="2"/>
  <c r="AW644" i="2"/>
  <c r="Y642" i="2"/>
  <c r="AX644" i="2"/>
  <c r="AM640" i="2"/>
  <c r="X642" i="2"/>
  <c r="AB640" i="2"/>
  <c r="AN640" i="2"/>
  <c r="AN642" i="2"/>
  <c r="AV641" i="2"/>
  <c r="AY642" i="2"/>
  <c r="AC644" i="2"/>
  <c r="AY644" i="2"/>
  <c r="W642" i="2"/>
  <c r="AA640" i="2"/>
  <c r="AI641" i="2"/>
  <c r="AT640" i="2"/>
  <c r="AW641" i="2"/>
  <c r="AZ642" i="2"/>
  <c r="AI644" i="2"/>
  <c r="AZ644" i="2"/>
  <c r="AL640" i="2"/>
  <c r="AM642" i="2"/>
  <c r="V642" i="2"/>
  <c r="Z640" i="2"/>
  <c r="AJ641" i="2"/>
  <c r="AU640" i="2"/>
  <c r="AX641" i="2"/>
  <c r="BA642" i="2"/>
  <c r="AJ644" i="2"/>
  <c r="BA644" i="2"/>
  <c r="V641" i="2"/>
  <c r="AB644" i="2"/>
  <c r="AC641" i="2"/>
  <c r="Y640" i="2"/>
  <c r="AK641" i="2"/>
  <c r="AV640" i="2"/>
  <c r="AY641" i="2"/>
  <c r="BB642" i="2"/>
  <c r="AK644" i="2"/>
  <c r="Z642" i="2"/>
  <c r="AU641" i="2"/>
  <c r="BP642" i="2"/>
  <c r="BP640" i="2"/>
  <c r="BO642" i="2"/>
  <c r="BN642" i="2"/>
  <c r="BN640" i="2"/>
  <c r="BM642" i="2"/>
  <c r="BM640" i="2"/>
  <c r="BT644" i="2"/>
  <c r="BS641" i="2"/>
  <c r="BO640" i="2"/>
  <c r="BT641" i="2"/>
  <c r="BS644" i="2"/>
  <c r="BT642" i="2"/>
  <c r="BP644" i="2"/>
  <c r="BP641" i="2"/>
  <c r="BO641" i="2"/>
  <c r="BN641" i="2"/>
  <c r="BO644" i="2"/>
  <c r="BN644" i="2"/>
  <c r="BS642" i="2"/>
  <c r="BM644" i="2"/>
  <c r="BM641" i="2"/>
  <c r="BT640" i="2"/>
  <c r="BS640" i="2"/>
  <c r="AB641" i="2"/>
  <c r="X640" i="2"/>
  <c r="AL641" i="2"/>
  <c r="AW640" i="2"/>
  <c r="AZ641" i="2"/>
  <c r="U644" i="2"/>
  <c r="AL644" i="2"/>
  <c r="AW642" i="2"/>
  <c r="AX642" i="2"/>
  <c r="U640" i="2"/>
  <c r="AA641" i="2"/>
  <c r="W640" i="2"/>
  <c r="AM641" i="2"/>
  <c r="AX640" i="2"/>
  <c r="BA641" i="2"/>
  <c r="V644" i="2"/>
  <c r="AM644" i="2"/>
  <c r="U641" i="2"/>
  <c r="U642" i="2"/>
  <c r="Z641" i="2"/>
  <c r="V640" i="2"/>
  <c r="AN641" i="2"/>
  <c r="AY640" i="2"/>
  <c r="BB641" i="2"/>
  <c r="W644" i="2"/>
  <c r="AN644" i="2"/>
  <c r="AN663" i="3"/>
  <c r="AI663" i="3"/>
  <c r="AJ663" i="3"/>
  <c r="AK663" i="3"/>
  <c r="AL663" i="3"/>
  <c r="AM663" i="3"/>
  <c r="AN664" i="3"/>
  <c r="AM664" i="3"/>
  <c r="AL664" i="3"/>
  <c r="AK664" i="3"/>
  <c r="AJ664" i="3"/>
  <c r="BF231" i="5"/>
  <c r="N231" i="5"/>
  <c r="BF230" i="5"/>
  <c r="S230" i="5"/>
  <c r="N230" i="5"/>
  <c r="BF230" i="4"/>
  <c r="N230" i="4"/>
  <c r="BF229" i="4"/>
  <c r="S229" i="4"/>
  <c r="N229" i="4"/>
  <c r="BF637" i="3"/>
  <c r="Q637" i="3"/>
  <c r="N637" i="3"/>
  <c r="BF636" i="3"/>
  <c r="Q636" i="3"/>
  <c r="N636" i="3"/>
  <c r="BF635" i="3"/>
  <c r="N635" i="3"/>
  <c r="BF634" i="3"/>
  <c r="Q634" i="3"/>
  <c r="N634" i="3"/>
  <c r="BF633" i="3"/>
  <c r="N633" i="3"/>
  <c r="BF632" i="3"/>
  <c r="Q632" i="3"/>
  <c r="N632" i="3"/>
  <c r="BF634" i="2"/>
  <c r="N634" i="2"/>
  <c r="BF633" i="2"/>
  <c r="Q633" i="2"/>
  <c r="N633" i="2"/>
  <c r="BF632" i="2"/>
  <c r="N632" i="2"/>
  <c r="BF631" i="2"/>
  <c r="Q631" i="2"/>
  <c r="N631" i="2"/>
  <c r="S205" i="5" l="1"/>
  <c r="S204" i="5"/>
  <c r="S203" i="5"/>
  <c r="S202" i="5"/>
  <c r="S201" i="5"/>
  <c r="S200" i="5"/>
  <c r="S199" i="5"/>
  <c r="S198" i="5"/>
  <c r="S197" i="5"/>
  <c r="S196" i="5"/>
  <c r="S195" i="5"/>
  <c r="S194" i="5"/>
  <c r="S193" i="5"/>
  <c r="S192" i="5"/>
  <c r="S191" i="5"/>
  <c r="S190" i="5"/>
  <c r="S189" i="5"/>
  <c r="S188" i="5"/>
  <c r="S187" i="5"/>
  <c r="S186" i="5"/>
  <c r="S185" i="5"/>
  <c r="S184" i="5"/>
  <c r="S183" i="5"/>
  <c r="S182" i="5"/>
  <c r="S181" i="5"/>
  <c r="S180" i="5"/>
  <c r="S179" i="5"/>
  <c r="S178" i="5"/>
  <c r="S177" i="5"/>
  <c r="S176" i="5"/>
  <c r="S175" i="5"/>
  <c r="S174" i="5"/>
  <c r="S173" i="5"/>
  <c r="S172" i="5"/>
  <c r="S171" i="5"/>
  <c r="S170" i="5"/>
  <c r="S169" i="5"/>
  <c r="S168" i="5"/>
  <c r="S167" i="5"/>
  <c r="S166" i="5"/>
  <c r="S165" i="5"/>
  <c r="S164" i="5"/>
  <c r="S163" i="5"/>
  <c r="S162" i="5"/>
  <c r="S161" i="5"/>
  <c r="S160" i="5"/>
  <c r="S159" i="5"/>
  <c r="S158" i="5"/>
  <c r="S157" i="5"/>
  <c r="S156" i="5"/>
  <c r="S155" i="5"/>
  <c r="S154" i="5"/>
  <c r="S153" i="5"/>
  <c r="S152" i="5"/>
  <c r="S151" i="5"/>
  <c r="S150" i="5"/>
  <c r="S149" i="5"/>
  <c r="S148" i="5"/>
  <c r="S147" i="5"/>
  <c r="S146" i="5"/>
  <c r="S145" i="5"/>
  <c r="S144" i="5"/>
  <c r="S143" i="5"/>
  <c r="S142" i="5"/>
  <c r="S141" i="5"/>
  <c r="S140" i="5"/>
  <c r="S139" i="5"/>
  <c r="S138" i="5"/>
  <c r="S137" i="5"/>
  <c r="S136" i="5"/>
  <c r="S135" i="5"/>
  <c r="S134" i="5"/>
  <c r="S133" i="5"/>
  <c r="S132" i="5"/>
  <c r="S131" i="5"/>
  <c r="S130" i="5"/>
  <c r="S129" i="5"/>
  <c r="S128" i="5"/>
  <c r="S127" i="5"/>
  <c r="S126" i="5"/>
  <c r="S125" i="5"/>
  <c r="S124" i="5"/>
  <c r="S123" i="5"/>
  <c r="S122" i="5"/>
  <c r="S121" i="5"/>
  <c r="S120" i="5"/>
  <c r="S119" i="5"/>
  <c r="S118" i="5"/>
  <c r="S117" i="5"/>
  <c r="S116" i="5"/>
  <c r="S115" i="5"/>
  <c r="S114" i="5"/>
  <c r="S113" i="5"/>
  <c r="S112" i="5"/>
  <c r="S111" i="5"/>
  <c r="S110" i="5"/>
  <c r="S109" i="5"/>
  <c r="S108" i="5"/>
  <c r="S107" i="5"/>
  <c r="S106" i="5"/>
  <c r="S105" i="5"/>
  <c r="S104" i="5"/>
  <c r="S103" i="5"/>
  <c r="S102" i="5"/>
  <c r="S101" i="5"/>
  <c r="S100" i="5"/>
  <c r="S99" i="5"/>
  <c r="S98" i="5"/>
  <c r="S97" i="5"/>
  <c r="S96" i="5"/>
  <c r="S95" i="5"/>
  <c r="S94" i="5"/>
  <c r="S93" i="5"/>
  <c r="S92" i="5"/>
  <c r="S91" i="5"/>
  <c r="S90" i="5"/>
  <c r="S89" i="5"/>
  <c r="S88" i="5"/>
  <c r="S87" i="5"/>
  <c r="S86" i="5"/>
  <c r="S85" i="5"/>
  <c r="S84" i="5"/>
  <c r="S83" i="5"/>
  <c r="S82" i="5"/>
  <c r="S81" i="5"/>
  <c r="S78" i="5"/>
  <c r="S77" i="5"/>
  <c r="S76" i="5"/>
  <c r="S75" i="5"/>
  <c r="S74" i="5"/>
  <c r="S73" i="5"/>
  <c r="S72" i="5"/>
  <c r="S71" i="5"/>
  <c r="S70" i="5"/>
  <c r="S69" i="5"/>
  <c r="S68" i="5"/>
  <c r="S67" i="5"/>
  <c r="S66" i="5"/>
  <c r="S65" i="5"/>
  <c r="S64" i="5"/>
  <c r="S63" i="5"/>
  <c r="S62" i="5"/>
  <c r="S61" i="5"/>
  <c r="S60" i="5"/>
  <c r="S59" i="5"/>
  <c r="S58" i="5"/>
  <c r="S57" i="5"/>
  <c r="S56" i="5"/>
  <c r="S55" i="5"/>
  <c r="S54" i="5"/>
  <c r="S53" i="5"/>
  <c r="S52" i="5"/>
  <c r="S51" i="5"/>
  <c r="S50" i="5"/>
  <c r="S49" i="5"/>
  <c r="S48" i="5"/>
  <c r="S47" i="5"/>
  <c r="S46" i="5"/>
  <c r="S45" i="5"/>
  <c r="S44" i="5"/>
  <c r="S43" i="5"/>
  <c r="S42" i="5"/>
  <c r="S41" i="5"/>
  <c r="S40" i="5"/>
  <c r="S39" i="5"/>
  <c r="S37" i="5"/>
  <c r="S36" i="5"/>
  <c r="S35" i="5"/>
  <c r="S34" i="5"/>
  <c r="S33" i="5"/>
  <c r="S32" i="5"/>
  <c r="S31" i="5"/>
  <c r="S30" i="5"/>
  <c r="S29" i="5"/>
  <c r="S28" i="5"/>
  <c r="S27" i="5"/>
  <c r="S26" i="5"/>
  <c r="S25" i="5"/>
  <c r="S24" i="5"/>
  <c r="S23" i="5"/>
  <c r="S22" i="5"/>
  <c r="S21" i="5"/>
  <c r="S20" i="5"/>
  <c r="S19" i="5"/>
  <c r="S18" i="5"/>
  <c r="S17" i="5"/>
  <c r="S16" i="5"/>
  <c r="S15" i="5"/>
  <c r="S14" i="5"/>
  <c r="S13" i="5"/>
  <c r="S12" i="5"/>
  <c r="S11" i="5"/>
  <c r="S10" i="5"/>
  <c r="S9" i="5"/>
  <c r="S8" i="5"/>
  <c r="S7" i="5"/>
  <c r="S6" i="5"/>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Q36" i="3"/>
  <c r="Q35" i="3"/>
  <c r="Q34" i="3"/>
  <c r="Q33" i="3"/>
  <c r="Q32" i="3"/>
  <c r="Q31" i="3"/>
  <c r="Q30" i="3"/>
  <c r="Q29" i="3"/>
  <c r="Q28" i="3"/>
  <c r="Q27" i="3"/>
  <c r="Q26" i="3"/>
  <c r="Q25" i="3"/>
  <c r="Q24" i="3"/>
  <c r="Q23" i="3"/>
  <c r="Q22" i="3"/>
  <c r="Q21" i="3"/>
  <c r="Q20" i="3"/>
  <c r="Q19" i="3"/>
  <c r="Q18" i="3"/>
  <c r="Q17" i="3"/>
  <c r="Q16" i="3"/>
  <c r="Q15" i="3"/>
  <c r="Q14" i="3"/>
  <c r="Q13" i="3"/>
  <c r="Q12" i="3"/>
  <c r="Q11" i="3"/>
  <c r="Q10" i="3"/>
  <c r="Q9" i="3"/>
  <c r="Q8" i="3"/>
  <c r="Q7" i="3"/>
  <c r="Q6" i="3"/>
  <c r="Q5" i="3"/>
  <c r="Q77" i="3"/>
  <c r="Q76" i="3"/>
  <c r="Q75" i="3"/>
  <c r="Q74" i="3"/>
  <c r="Q73" i="3"/>
  <c r="Q72" i="3"/>
  <c r="Q71" i="3"/>
  <c r="Q70" i="3"/>
  <c r="Q69" i="3"/>
  <c r="Q68" i="3"/>
  <c r="Q67" i="3"/>
  <c r="Q66" i="3"/>
  <c r="Q65" i="3"/>
  <c r="Q64" i="3"/>
  <c r="Q63" i="3"/>
  <c r="Q62" i="3"/>
  <c r="Q61" i="3"/>
  <c r="Q60" i="3"/>
  <c r="Q59" i="3"/>
  <c r="Q58" i="3"/>
  <c r="Q57" i="3"/>
  <c r="Q56" i="3"/>
  <c r="Q55" i="3"/>
  <c r="Q54" i="3"/>
  <c r="Q53" i="3"/>
  <c r="Q52" i="3"/>
  <c r="Q51" i="3"/>
  <c r="Q50" i="3"/>
  <c r="Q49" i="3"/>
  <c r="Q48" i="3"/>
  <c r="Q47" i="3"/>
  <c r="Q46" i="3"/>
  <c r="Q45" i="3"/>
  <c r="Q44" i="3"/>
  <c r="Q43" i="3"/>
  <c r="Q42" i="3"/>
  <c r="Q41" i="3"/>
  <c r="Q40" i="3"/>
  <c r="Q39" i="3"/>
  <c r="Q38" i="3"/>
  <c r="Q237" i="3"/>
  <c r="Q236" i="3"/>
  <c r="Q235" i="3"/>
  <c r="Q234" i="3"/>
  <c r="Q233" i="3"/>
  <c r="Q232" i="3"/>
  <c r="Q231" i="3"/>
  <c r="Q230" i="3"/>
  <c r="Q229" i="3"/>
  <c r="Q228" i="3"/>
  <c r="Q227" i="3"/>
  <c r="Q226" i="3"/>
  <c r="Q225" i="3"/>
  <c r="Q224" i="3"/>
  <c r="Q223" i="3"/>
  <c r="Q222" i="3"/>
  <c r="Q221" i="3"/>
  <c r="Q220" i="3"/>
  <c r="Q219" i="3"/>
  <c r="Q218" i="3"/>
  <c r="Q217" i="3"/>
  <c r="Q216" i="3"/>
  <c r="Q215" i="3"/>
  <c r="Q214" i="3"/>
  <c r="Q213" i="3"/>
  <c r="Q212" i="3"/>
  <c r="Q211" i="3"/>
  <c r="Q210" i="3"/>
  <c r="Q209" i="3"/>
  <c r="Q208" i="3"/>
  <c r="Q207" i="3"/>
  <c r="Q206" i="3"/>
  <c r="Q205" i="3"/>
  <c r="Q204" i="3"/>
  <c r="Q203" i="3"/>
  <c r="Q202" i="3"/>
  <c r="Q201" i="3"/>
  <c r="Q200" i="3"/>
  <c r="Q199" i="3"/>
  <c r="Q198" i="3"/>
  <c r="Q197" i="3"/>
  <c r="Q196" i="3"/>
  <c r="Q195" i="3"/>
  <c r="Q194" i="3"/>
  <c r="Q193" i="3"/>
  <c r="Q192" i="3"/>
  <c r="Q191" i="3"/>
  <c r="Q190" i="3"/>
  <c r="Q189" i="3"/>
  <c r="Q188" i="3"/>
  <c r="Q187" i="3"/>
  <c r="Q186" i="3"/>
  <c r="Q185" i="3"/>
  <c r="Q184" i="3"/>
  <c r="Q183" i="3"/>
  <c r="Q182" i="3"/>
  <c r="Q181" i="3"/>
  <c r="Q180" i="3"/>
  <c r="Q179" i="3"/>
  <c r="Q178" i="3"/>
  <c r="Q177" i="3"/>
  <c r="Q176" i="3"/>
  <c r="Q175" i="3"/>
  <c r="Q174" i="3"/>
  <c r="Q173" i="3"/>
  <c r="Q172" i="3"/>
  <c r="Q171" i="3"/>
  <c r="Q170" i="3"/>
  <c r="Q169" i="3"/>
  <c r="Q168" i="3"/>
  <c r="Q167" i="3"/>
  <c r="Q166" i="3"/>
  <c r="Q165" i="3"/>
  <c r="Q164" i="3"/>
  <c r="Q163" i="3"/>
  <c r="Q162" i="3"/>
  <c r="Q161" i="3"/>
  <c r="Q160" i="3"/>
  <c r="Q159" i="3"/>
  <c r="Q158" i="3"/>
  <c r="Q157" i="3"/>
  <c r="Q156" i="3"/>
  <c r="Q155" i="3"/>
  <c r="Q154" i="3"/>
  <c r="Q153" i="3"/>
  <c r="Q152" i="3"/>
  <c r="Q151" i="3"/>
  <c r="Q150" i="3"/>
  <c r="Q149" i="3"/>
  <c r="Q148" i="3"/>
  <c r="Q147" i="3"/>
  <c r="Q146" i="3"/>
  <c r="Q145" i="3"/>
  <c r="Q144" i="3"/>
  <c r="Q143" i="3"/>
  <c r="Q142" i="3"/>
  <c r="Q141" i="3"/>
  <c r="Q140" i="3"/>
  <c r="Q139" i="3"/>
  <c r="Q138" i="3"/>
  <c r="Q137" i="3"/>
  <c r="Q136" i="3"/>
  <c r="Q135" i="3"/>
  <c r="Q134" i="3"/>
  <c r="Q133" i="3"/>
  <c r="Q132" i="3"/>
  <c r="Q131" i="3"/>
  <c r="Q130" i="3"/>
  <c r="Q129" i="3"/>
  <c r="Q128" i="3"/>
  <c r="Q127" i="3"/>
  <c r="Q126" i="3"/>
  <c r="Q125" i="3"/>
  <c r="Q124" i="3"/>
  <c r="Q123" i="3"/>
  <c r="Q122" i="3"/>
  <c r="Q121" i="3"/>
  <c r="Q120" i="3"/>
  <c r="Q119" i="3"/>
  <c r="Q118" i="3"/>
  <c r="Q117" i="3"/>
  <c r="Q116" i="3"/>
  <c r="Q115" i="3"/>
  <c r="Q114" i="3"/>
  <c r="Q113" i="3"/>
  <c r="Q112" i="3"/>
  <c r="Q111" i="3"/>
  <c r="Q110" i="3"/>
  <c r="Q109" i="3"/>
  <c r="Q108" i="3"/>
  <c r="Q107" i="3"/>
  <c r="Q106" i="3"/>
  <c r="Q105" i="3"/>
  <c r="Q104" i="3"/>
  <c r="Q103" i="3"/>
  <c r="Q102" i="3"/>
  <c r="Q101" i="3"/>
  <c r="Q100" i="3"/>
  <c r="Q99" i="3"/>
  <c r="Q98" i="3"/>
  <c r="Q97" i="3"/>
  <c r="Q96" i="3"/>
  <c r="Q95" i="3"/>
  <c r="Q94" i="3"/>
  <c r="Q93" i="3"/>
  <c r="Q92" i="3"/>
  <c r="Q91" i="3"/>
  <c r="Q90" i="3"/>
  <c r="Q89" i="3"/>
  <c r="Q88" i="3"/>
  <c r="Q87" i="3"/>
  <c r="Q86" i="3"/>
  <c r="Q85" i="3"/>
  <c r="Q84" i="3"/>
  <c r="Q83" i="3"/>
  <c r="Q82" i="3"/>
  <c r="Q81" i="3"/>
  <c r="Q80" i="3"/>
  <c r="Q278" i="3"/>
  <c r="Q277" i="3"/>
  <c r="Q276" i="3"/>
  <c r="Q275" i="3"/>
  <c r="Q274" i="3"/>
  <c r="Q273" i="3"/>
  <c r="Q272" i="3"/>
  <c r="Q271" i="3"/>
  <c r="Q270" i="3"/>
  <c r="Q269" i="3"/>
  <c r="Q268" i="3"/>
  <c r="Q267" i="3"/>
  <c r="Q266" i="3"/>
  <c r="Q265" i="3"/>
  <c r="Q264" i="3"/>
  <c r="Q263" i="3"/>
  <c r="Q262" i="3"/>
  <c r="Q261" i="3"/>
  <c r="Q260" i="3"/>
  <c r="Q259" i="3"/>
  <c r="Q258" i="3"/>
  <c r="Q257" i="3"/>
  <c r="Q256" i="3"/>
  <c r="Q255" i="3"/>
  <c r="Q254" i="3"/>
  <c r="Q253" i="3"/>
  <c r="Q252" i="3"/>
  <c r="Q251" i="3"/>
  <c r="Q250" i="3"/>
  <c r="Q249" i="3"/>
  <c r="Q248" i="3"/>
  <c r="Q247" i="3"/>
  <c r="Q246" i="3"/>
  <c r="Q245" i="3"/>
  <c r="Q244" i="3"/>
  <c r="Q243" i="3"/>
  <c r="Q242" i="3"/>
  <c r="Q241" i="3"/>
  <c r="Q240" i="3"/>
  <c r="Q239" i="3"/>
  <c r="Q438" i="3"/>
  <c r="Q437" i="3"/>
  <c r="Q436" i="3"/>
  <c r="Q435" i="3"/>
  <c r="Q434" i="3"/>
  <c r="Q433" i="3"/>
  <c r="Q432" i="3"/>
  <c r="Q431" i="3"/>
  <c r="Q430" i="3"/>
  <c r="Q429" i="3"/>
  <c r="Q428" i="3"/>
  <c r="Q427" i="3"/>
  <c r="Q426" i="3"/>
  <c r="Q425" i="3"/>
  <c r="Q424" i="3"/>
  <c r="Q423" i="3"/>
  <c r="Q422" i="3"/>
  <c r="Q421" i="3"/>
  <c r="Q420" i="3"/>
  <c r="Q419" i="3"/>
  <c r="Q418" i="3"/>
  <c r="Q417" i="3"/>
  <c r="Q416" i="3"/>
  <c r="Q415" i="3"/>
  <c r="Q414" i="3"/>
  <c r="Q413" i="3"/>
  <c r="Q412" i="3"/>
  <c r="Q411" i="3"/>
  <c r="Q410" i="3"/>
  <c r="Q409" i="3"/>
  <c r="Q408" i="3"/>
  <c r="Q407" i="3"/>
  <c r="Q406" i="3"/>
  <c r="Q405" i="3"/>
  <c r="Q404" i="3"/>
  <c r="Q403" i="3"/>
  <c r="Q402" i="3"/>
  <c r="Q401" i="3"/>
  <c r="Q400" i="3"/>
  <c r="Q399" i="3"/>
  <c r="Q398" i="3"/>
  <c r="Q397" i="3"/>
  <c r="Q396" i="3"/>
  <c r="Q395" i="3"/>
  <c r="Q394" i="3"/>
  <c r="Q393" i="3"/>
  <c r="Q392" i="3"/>
  <c r="Q391" i="3"/>
  <c r="Q390" i="3"/>
  <c r="Q389" i="3"/>
  <c r="Q388" i="3"/>
  <c r="Q387" i="3"/>
  <c r="Q386" i="3"/>
  <c r="Q385" i="3"/>
  <c r="Q384" i="3"/>
  <c r="Q383" i="3"/>
  <c r="Q382" i="3"/>
  <c r="Q381" i="3"/>
  <c r="Q380" i="3"/>
  <c r="Q379" i="3"/>
  <c r="Q378" i="3"/>
  <c r="Q377" i="3"/>
  <c r="Q376" i="3"/>
  <c r="Q375" i="3"/>
  <c r="Q374" i="3"/>
  <c r="Q373" i="3"/>
  <c r="Q372" i="3"/>
  <c r="Q371" i="3"/>
  <c r="Q370" i="3"/>
  <c r="Q369" i="3"/>
  <c r="Q368" i="3"/>
  <c r="Q367" i="3"/>
  <c r="Q366" i="3"/>
  <c r="Q365" i="3"/>
  <c r="Q364" i="3"/>
  <c r="Q363" i="3"/>
  <c r="Q362" i="3"/>
  <c r="Q361" i="3"/>
  <c r="Q360" i="3"/>
  <c r="Q359" i="3"/>
  <c r="Q358" i="3"/>
  <c r="Q357" i="3"/>
  <c r="Q356" i="3"/>
  <c r="Q355" i="3"/>
  <c r="Q354" i="3"/>
  <c r="Q353" i="3"/>
  <c r="Q352" i="3"/>
  <c r="Q351" i="3"/>
  <c r="Q350" i="3"/>
  <c r="Q349" i="3"/>
  <c r="Q348" i="3"/>
  <c r="Q347" i="3"/>
  <c r="Q346" i="3"/>
  <c r="Q345" i="3"/>
  <c r="Q344" i="3"/>
  <c r="Q343" i="3"/>
  <c r="Q342" i="3"/>
  <c r="Q341" i="3"/>
  <c r="Q340" i="3"/>
  <c r="Q339" i="3"/>
  <c r="Q338" i="3"/>
  <c r="Q337" i="3"/>
  <c r="Q336" i="3"/>
  <c r="Q335" i="3"/>
  <c r="Q334" i="3"/>
  <c r="Q333" i="3"/>
  <c r="Q332" i="3"/>
  <c r="Q331" i="3"/>
  <c r="Q330" i="3"/>
  <c r="Q329" i="3"/>
  <c r="Q328" i="3"/>
  <c r="Q327" i="3"/>
  <c r="Q326" i="3"/>
  <c r="Q325" i="3"/>
  <c r="Q324" i="3"/>
  <c r="Q323" i="3"/>
  <c r="Q322" i="3"/>
  <c r="Q321" i="3"/>
  <c r="Q320" i="3"/>
  <c r="Q319" i="3"/>
  <c r="Q318" i="3"/>
  <c r="Q317" i="3"/>
  <c r="Q316" i="3"/>
  <c r="Q315" i="3"/>
  <c r="Q314" i="3"/>
  <c r="Q313" i="3"/>
  <c r="Q312" i="3"/>
  <c r="Q311" i="3"/>
  <c r="Q310" i="3"/>
  <c r="Q309" i="3"/>
  <c r="Q308" i="3"/>
  <c r="Q307" i="3"/>
  <c r="Q306" i="3"/>
  <c r="Q305" i="3"/>
  <c r="Q304" i="3"/>
  <c r="Q303" i="3"/>
  <c r="Q302" i="3"/>
  <c r="Q301" i="3"/>
  <c r="Q300" i="3"/>
  <c r="Q299" i="3"/>
  <c r="Q298" i="3"/>
  <c r="Q297" i="3"/>
  <c r="Q296" i="3"/>
  <c r="Q295" i="3"/>
  <c r="Q294" i="3"/>
  <c r="Q293" i="3"/>
  <c r="Q292" i="3"/>
  <c r="Q291" i="3"/>
  <c r="Q290" i="3"/>
  <c r="Q289" i="3"/>
  <c r="Q288" i="3"/>
  <c r="Q287" i="3"/>
  <c r="Q286" i="3"/>
  <c r="Q285" i="3"/>
  <c r="Q284" i="3"/>
  <c r="Q283" i="3"/>
  <c r="Q282" i="3"/>
  <c r="Q281" i="3"/>
  <c r="Q605" i="3"/>
  <c r="Q604" i="3"/>
  <c r="Q603" i="3"/>
  <c r="Q602" i="3"/>
  <c r="Q601" i="3"/>
  <c r="Q600" i="3"/>
  <c r="Q599" i="3"/>
  <c r="Q598" i="3"/>
  <c r="Q597" i="3"/>
  <c r="Q596" i="3"/>
  <c r="Q595" i="3"/>
  <c r="Q594" i="3"/>
  <c r="Q593" i="3"/>
  <c r="Q592" i="3"/>
  <c r="Q591" i="3"/>
  <c r="Q590" i="3"/>
  <c r="Q589" i="3"/>
  <c r="Q588" i="3"/>
  <c r="Q587" i="3"/>
  <c r="Q586" i="3"/>
  <c r="Q585" i="3"/>
  <c r="Q584" i="3"/>
  <c r="Q583" i="3"/>
  <c r="Q582" i="3"/>
  <c r="Q581" i="3"/>
  <c r="Q580" i="3"/>
  <c r="Q579" i="3"/>
  <c r="Q578" i="3"/>
  <c r="Q577" i="3"/>
  <c r="Q576" i="3"/>
  <c r="Q575" i="3"/>
  <c r="Q574" i="3"/>
  <c r="Q573" i="3"/>
  <c r="Q572" i="3"/>
  <c r="Q571" i="3"/>
  <c r="Q570" i="3"/>
  <c r="Q569" i="3"/>
  <c r="Q568" i="3"/>
  <c r="Q567" i="3"/>
  <c r="Q566" i="3"/>
  <c r="Q565" i="3"/>
  <c r="Q564" i="3"/>
  <c r="Q563" i="3"/>
  <c r="Q562" i="3"/>
  <c r="Q561" i="3"/>
  <c r="Q560" i="3"/>
  <c r="Q559" i="3"/>
  <c r="Q558" i="3"/>
  <c r="Q557" i="3"/>
  <c r="Q556" i="3"/>
  <c r="Q555" i="3"/>
  <c r="Q554" i="3"/>
  <c r="Q553" i="3"/>
  <c r="Q552" i="3"/>
  <c r="Q551" i="3"/>
  <c r="Q550" i="3"/>
  <c r="Q549" i="3"/>
  <c r="Q548" i="3"/>
  <c r="Q547" i="3"/>
  <c r="Q546" i="3"/>
  <c r="Q545" i="3"/>
  <c r="Q544" i="3"/>
  <c r="Q543" i="3"/>
  <c r="Q542" i="3"/>
  <c r="Q541" i="3"/>
  <c r="Q540" i="3"/>
  <c r="Q539" i="3"/>
  <c r="Q538" i="3"/>
  <c r="Q537" i="3"/>
  <c r="Q536" i="3"/>
  <c r="Q535" i="3"/>
  <c r="Q534" i="3"/>
  <c r="Q533" i="3"/>
  <c r="Q532" i="3"/>
  <c r="Q531" i="3"/>
  <c r="Q530" i="3"/>
  <c r="Q529" i="3"/>
  <c r="Q528" i="3"/>
  <c r="Q527" i="3"/>
  <c r="Q526" i="3"/>
  <c r="Q525" i="3"/>
  <c r="Q524" i="3"/>
  <c r="Q523" i="3"/>
  <c r="Q522" i="3"/>
  <c r="Q521" i="3"/>
  <c r="Q520" i="3"/>
  <c r="Q519" i="3"/>
  <c r="Q518" i="3"/>
  <c r="Q517" i="3"/>
  <c r="Q516" i="3"/>
  <c r="Q515" i="3"/>
  <c r="Q514" i="3"/>
  <c r="Q513" i="3"/>
  <c r="Q512" i="3"/>
  <c r="Q511" i="3"/>
  <c r="Q510" i="3"/>
  <c r="Q509" i="3"/>
  <c r="Q508" i="3"/>
  <c r="Q507" i="3"/>
  <c r="Q506" i="3"/>
  <c r="Q505" i="3"/>
  <c r="Q504" i="3"/>
  <c r="Q503" i="3"/>
  <c r="Q502" i="3"/>
  <c r="Q501" i="3"/>
  <c r="Q500" i="3"/>
  <c r="Q499" i="3"/>
  <c r="Q498" i="3"/>
  <c r="Q497" i="3"/>
  <c r="Q496" i="3"/>
  <c r="Q495" i="3"/>
  <c r="Q494" i="3"/>
  <c r="Q493" i="3"/>
  <c r="Q492" i="3"/>
  <c r="Q491" i="3"/>
  <c r="Q490" i="3"/>
  <c r="Q489" i="3"/>
  <c r="Q488" i="3"/>
  <c r="Q487" i="3"/>
  <c r="Q486" i="3"/>
  <c r="Q485" i="3"/>
  <c r="Q484" i="3"/>
  <c r="Q483" i="3"/>
  <c r="Q482" i="3"/>
  <c r="Q479" i="3"/>
  <c r="Q478" i="3"/>
  <c r="Q477" i="3"/>
  <c r="Q476" i="3"/>
  <c r="Q475" i="3"/>
  <c r="Q474" i="3"/>
  <c r="Q473" i="3"/>
  <c r="Q472" i="3"/>
  <c r="Q471" i="3"/>
  <c r="Q470" i="3"/>
  <c r="Q469" i="3"/>
  <c r="Q468" i="3"/>
  <c r="Q467" i="3"/>
  <c r="Q466" i="3"/>
  <c r="Q465" i="3"/>
  <c r="Q464" i="3"/>
  <c r="Q463" i="3"/>
  <c r="Q462" i="3"/>
  <c r="Q461" i="3"/>
  <c r="Q460" i="3"/>
  <c r="Q459" i="3"/>
  <c r="Q458" i="3"/>
  <c r="Q457" i="3"/>
  <c r="Q456" i="3"/>
  <c r="Q455" i="3"/>
  <c r="Q454" i="3"/>
  <c r="Q453" i="3"/>
  <c r="Q452" i="3"/>
  <c r="Q451" i="3"/>
  <c r="Q450" i="3"/>
  <c r="Q449" i="3"/>
  <c r="Q448" i="3"/>
  <c r="Q447" i="3"/>
  <c r="Q446" i="3"/>
  <c r="Q445" i="3"/>
  <c r="Q444" i="3"/>
  <c r="Q443" i="3"/>
  <c r="Q442" i="3"/>
  <c r="Q441" i="3"/>
  <c r="Q440" i="3"/>
  <c r="Q606" i="3"/>
  <c r="Q606" i="2"/>
  <c r="Q5" i="2" l="1"/>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BT656" i="2" l="1"/>
  <c r="BT652" i="2"/>
  <c r="BS649" i="2"/>
  <c r="BS646" i="2"/>
  <c r="BS656" i="2"/>
  <c r="BS652" i="2"/>
  <c r="BP649" i="2"/>
  <c r="BP646" i="2"/>
  <c r="BO637" i="2"/>
  <c r="BP656" i="2"/>
  <c r="BO649" i="2"/>
  <c r="BO646" i="2"/>
  <c r="BM637" i="2"/>
  <c r="BP652" i="2"/>
  <c r="BO656" i="2"/>
  <c r="BO652" i="2"/>
  <c r="BN649" i="2"/>
  <c r="BN646" i="2"/>
  <c r="BN656" i="2"/>
  <c r="BM652" i="2"/>
  <c r="BM649" i="2"/>
  <c r="BM646" i="2"/>
  <c r="BT636" i="2"/>
  <c r="BT663" i="2" s="1"/>
  <c r="Q12" i="9" s="1"/>
  <c r="BT638" i="2"/>
  <c r="BT664" i="2" s="1"/>
  <c r="Q14" i="9" s="1"/>
  <c r="BS636" i="2"/>
  <c r="BP636" i="2"/>
  <c r="BM638" i="2"/>
  <c r="BT646" i="2"/>
  <c r="BP637" i="2"/>
  <c r="BM656" i="2"/>
  <c r="BT650" i="2"/>
  <c r="BT648" i="2"/>
  <c r="BT658" i="2"/>
  <c r="BT654" i="2"/>
  <c r="BS650" i="2"/>
  <c r="BS648" i="2"/>
  <c r="BS638" i="2"/>
  <c r="BS658" i="2"/>
  <c r="BS654" i="2"/>
  <c r="BP650" i="2"/>
  <c r="BP648" i="2"/>
  <c r="BP638" i="2"/>
  <c r="BO636" i="2"/>
  <c r="BO663" i="2" s="1"/>
  <c r="L12" i="9" s="1"/>
  <c r="BO638" i="2"/>
  <c r="BO664" i="2" s="1"/>
  <c r="L14" i="9" s="1"/>
  <c r="BM654" i="2"/>
  <c r="BP658" i="2"/>
  <c r="BP654" i="2"/>
  <c r="BO650" i="2"/>
  <c r="BO648" i="2"/>
  <c r="BN636" i="2"/>
  <c r="BT649" i="2"/>
  <c r="BO658" i="2"/>
  <c r="BO654" i="2"/>
  <c r="BN650" i="2"/>
  <c r="BN648" i="2"/>
  <c r="BM636" i="2"/>
  <c r="BS637" i="2"/>
  <c r="BN658" i="2"/>
  <c r="BN654" i="2"/>
  <c r="BM650" i="2"/>
  <c r="BM648" i="2"/>
  <c r="BT637" i="2"/>
  <c r="BM658" i="2"/>
  <c r="BN637" i="2"/>
  <c r="BN652" i="2"/>
  <c r="BN638" i="2"/>
  <c r="AL658" i="2"/>
  <c r="U658" i="2"/>
  <c r="AL656" i="2"/>
  <c r="U656" i="2"/>
  <c r="AL654" i="2"/>
  <c r="U654" i="2"/>
  <c r="AL652" i="2"/>
  <c r="U652" i="2"/>
  <c r="AL650" i="2"/>
  <c r="U650" i="2"/>
  <c r="AL649" i="2"/>
  <c r="U649" i="2"/>
  <c r="AL648" i="2"/>
  <c r="U648" i="2"/>
  <c r="AL646" i="2"/>
  <c r="U646" i="2"/>
  <c r="BA637" i="2"/>
  <c r="AX636" i="2"/>
  <c r="AM637" i="2"/>
  <c r="W636" i="2"/>
  <c r="AA637" i="2"/>
  <c r="U636" i="2"/>
  <c r="BB658" i="2"/>
  <c r="AK658" i="2"/>
  <c r="BB656" i="2"/>
  <c r="AK656" i="2"/>
  <c r="BB654" i="2"/>
  <c r="AK654" i="2"/>
  <c r="BB652" i="2"/>
  <c r="AK652" i="2"/>
  <c r="BB650" i="2"/>
  <c r="AK650" i="2"/>
  <c r="BB649" i="2"/>
  <c r="AK649" i="2"/>
  <c r="BB648" i="2"/>
  <c r="AK648" i="2"/>
  <c r="BB646" i="2"/>
  <c r="AK646" i="2"/>
  <c r="AZ637" i="2"/>
  <c r="AW636" i="2"/>
  <c r="AL637" i="2"/>
  <c r="X636" i="2"/>
  <c r="AB637" i="2"/>
  <c r="V637" i="2"/>
  <c r="W637" i="2"/>
  <c r="AI636" i="2"/>
  <c r="BA658" i="2"/>
  <c r="AJ658" i="2"/>
  <c r="BA656" i="2"/>
  <c r="AJ656" i="2"/>
  <c r="BA654" i="2"/>
  <c r="AJ654" i="2"/>
  <c r="BA652" i="2"/>
  <c r="AJ652" i="2"/>
  <c r="BA650" i="2"/>
  <c r="AJ650" i="2"/>
  <c r="BA649" i="2"/>
  <c r="AJ649" i="2"/>
  <c r="BA648" i="2"/>
  <c r="AJ648" i="2"/>
  <c r="BA646" i="2"/>
  <c r="AJ646" i="2"/>
  <c r="U638" i="2"/>
  <c r="U664" i="2" s="1"/>
  <c r="J13" i="9" s="1"/>
  <c r="BB638" i="2"/>
  <c r="AY637" i="2"/>
  <c r="AV636" i="2"/>
  <c r="AK637" i="2"/>
  <c r="Y636" i="2"/>
  <c r="AC637" i="2"/>
  <c r="AL636" i="2"/>
  <c r="AA638" i="2"/>
  <c r="AI638" i="2"/>
  <c r="AZ658" i="2"/>
  <c r="AI658" i="2"/>
  <c r="AZ656" i="2"/>
  <c r="AI656" i="2"/>
  <c r="AZ654" i="2"/>
  <c r="AI654" i="2"/>
  <c r="AZ652" i="2"/>
  <c r="AI652" i="2"/>
  <c r="AZ650" i="2"/>
  <c r="AI650" i="2"/>
  <c r="AZ649" i="2"/>
  <c r="AI649" i="2"/>
  <c r="AZ648" i="2"/>
  <c r="AI648" i="2"/>
  <c r="AZ646" i="2"/>
  <c r="AI646" i="2"/>
  <c r="BA638" i="2"/>
  <c r="AX637" i="2"/>
  <c r="AU636" i="2"/>
  <c r="AJ637" i="2"/>
  <c r="Z636" i="2"/>
  <c r="V638" i="2"/>
  <c r="AL638" i="2"/>
  <c r="AY658" i="2"/>
  <c r="AC658" i="2"/>
  <c r="AY656" i="2"/>
  <c r="AC656" i="2"/>
  <c r="AY654" i="2"/>
  <c r="AC654" i="2"/>
  <c r="AY652" i="2"/>
  <c r="AC652" i="2"/>
  <c r="AY650" i="2"/>
  <c r="AC650" i="2"/>
  <c r="AY649" i="2"/>
  <c r="AC649" i="2"/>
  <c r="AY648" i="2"/>
  <c r="AC648" i="2"/>
  <c r="AY646" i="2"/>
  <c r="V646" i="2"/>
  <c r="AZ638" i="2"/>
  <c r="AW637" i="2"/>
  <c r="AT636" i="2"/>
  <c r="AI637" i="2"/>
  <c r="AA636" i="2"/>
  <c r="W638" i="2"/>
  <c r="W664" i="2" s="1"/>
  <c r="Z638" i="2"/>
  <c r="Y637" i="2"/>
  <c r="AX658" i="2"/>
  <c r="AB658" i="2"/>
  <c r="AX656" i="2"/>
  <c r="AB656" i="2"/>
  <c r="AX654" i="2"/>
  <c r="AB654" i="2"/>
  <c r="AX652" i="2"/>
  <c r="AB652" i="2"/>
  <c r="AX650" i="2"/>
  <c r="AB650" i="2"/>
  <c r="AX649" i="2"/>
  <c r="AB649" i="2"/>
  <c r="AX648" i="2"/>
  <c r="AB648" i="2"/>
  <c r="AX646" i="2"/>
  <c r="W646" i="2"/>
  <c r="AY638" i="2"/>
  <c r="AV637" i="2"/>
  <c r="AN638" i="2"/>
  <c r="AN636" i="2"/>
  <c r="AB636" i="2"/>
  <c r="X638" i="2"/>
  <c r="AW638" i="2"/>
  <c r="BB636" i="2"/>
  <c r="AC638" i="2"/>
  <c r="AW658" i="2"/>
  <c r="AA658" i="2"/>
  <c r="AW656" i="2"/>
  <c r="AA656" i="2"/>
  <c r="AW654" i="2"/>
  <c r="AA654" i="2"/>
  <c r="AW652" i="2"/>
  <c r="AA652" i="2"/>
  <c r="AW650" i="2"/>
  <c r="AA650" i="2"/>
  <c r="AW649" i="2"/>
  <c r="AA649" i="2"/>
  <c r="AW648" i="2"/>
  <c r="AA648" i="2"/>
  <c r="AW646" i="2"/>
  <c r="X646" i="2"/>
  <c r="AX638" i="2"/>
  <c r="AU637" i="2"/>
  <c r="AM638" i="2"/>
  <c r="AM636" i="2"/>
  <c r="AC636" i="2"/>
  <c r="Y638" i="2"/>
  <c r="AK636" i="2"/>
  <c r="AT638" i="2"/>
  <c r="AV658" i="2"/>
  <c r="Z658" i="2"/>
  <c r="AV656" i="2"/>
  <c r="Z656" i="2"/>
  <c r="AV654" i="2"/>
  <c r="Z654" i="2"/>
  <c r="AV652" i="2"/>
  <c r="Z652" i="2"/>
  <c r="AV650" i="2"/>
  <c r="Z650" i="2"/>
  <c r="AV649" i="2"/>
  <c r="Z649" i="2"/>
  <c r="AV648" i="2"/>
  <c r="Z648" i="2"/>
  <c r="AV646" i="2"/>
  <c r="Y646" i="2"/>
  <c r="AT637" i="2"/>
  <c r="AV638" i="2"/>
  <c r="AZ636" i="2"/>
  <c r="AU658" i="2"/>
  <c r="Y658" i="2"/>
  <c r="AU656" i="2"/>
  <c r="Y656" i="2"/>
  <c r="AU654" i="2"/>
  <c r="Y654" i="2"/>
  <c r="AU652" i="2"/>
  <c r="Y652" i="2"/>
  <c r="AU650" i="2"/>
  <c r="Y650" i="2"/>
  <c r="AU649" i="2"/>
  <c r="Y649" i="2"/>
  <c r="AU648" i="2"/>
  <c r="Y648" i="2"/>
  <c r="AU646" i="2"/>
  <c r="Z646" i="2"/>
  <c r="AK638" i="2"/>
  <c r="AT658" i="2"/>
  <c r="X658" i="2"/>
  <c r="AT656" i="2"/>
  <c r="X656" i="2"/>
  <c r="AT654" i="2"/>
  <c r="X654" i="2"/>
  <c r="AT652" i="2"/>
  <c r="X652" i="2"/>
  <c r="AT650" i="2"/>
  <c r="X650" i="2"/>
  <c r="AT649" i="2"/>
  <c r="X649" i="2"/>
  <c r="AT648" i="2"/>
  <c r="X648" i="2"/>
  <c r="AT646" i="2"/>
  <c r="AA646" i="2"/>
  <c r="AU638" i="2"/>
  <c r="BA636" i="2"/>
  <c r="AJ638" i="2"/>
  <c r="AJ636" i="2"/>
  <c r="X637" i="2"/>
  <c r="AB638" i="2"/>
  <c r="AN658" i="2"/>
  <c r="W658" i="2"/>
  <c r="AN656" i="2"/>
  <c r="W656" i="2"/>
  <c r="AN654" i="2"/>
  <c r="W654" i="2"/>
  <c r="AN652" i="2"/>
  <c r="W652" i="2"/>
  <c r="AN650" i="2"/>
  <c r="W650" i="2"/>
  <c r="AN649" i="2"/>
  <c r="W649" i="2"/>
  <c r="AN648" i="2"/>
  <c r="W648" i="2"/>
  <c r="AN646" i="2"/>
  <c r="AB646" i="2"/>
  <c r="AM658" i="2"/>
  <c r="V658" i="2"/>
  <c r="AM656" i="2"/>
  <c r="V656" i="2"/>
  <c r="AM654" i="2"/>
  <c r="V654" i="2"/>
  <c r="AM652" i="2"/>
  <c r="V652" i="2"/>
  <c r="AM650" i="2"/>
  <c r="V650" i="2"/>
  <c r="AM649" i="2"/>
  <c r="V649" i="2"/>
  <c r="AM648" i="2"/>
  <c r="V648" i="2"/>
  <c r="AM646" i="2"/>
  <c r="AC646" i="2"/>
  <c r="BB637" i="2"/>
  <c r="AY636" i="2"/>
  <c r="AN637" i="2"/>
  <c r="V636" i="2"/>
  <c r="Z637" i="2"/>
  <c r="U637" i="2"/>
  <c r="BF6" i="5"/>
  <c r="BF7" i="5"/>
  <c r="BF8" i="5"/>
  <c r="BF9" i="5"/>
  <c r="BF10" i="5"/>
  <c r="BF11" i="5"/>
  <c r="BF12" i="5"/>
  <c r="BF13" i="5"/>
  <c r="BF14" i="5"/>
  <c r="BF15" i="5"/>
  <c r="BF16" i="5"/>
  <c r="BF17" i="5"/>
  <c r="BF18" i="5"/>
  <c r="BF19" i="5"/>
  <c r="BF20" i="5"/>
  <c r="BF21" i="5"/>
  <c r="BF22" i="5"/>
  <c r="BF23" i="5"/>
  <c r="BF24" i="5"/>
  <c r="BF25" i="5"/>
  <c r="BF26" i="5"/>
  <c r="BF27" i="5"/>
  <c r="BF28" i="5"/>
  <c r="BF29" i="5"/>
  <c r="BF30" i="5"/>
  <c r="BF31" i="5"/>
  <c r="BF32" i="5"/>
  <c r="BF33" i="5"/>
  <c r="BF34" i="5"/>
  <c r="BF35" i="5"/>
  <c r="BF36" i="5"/>
  <c r="BF37" i="5"/>
  <c r="BF38" i="5"/>
  <c r="BF39" i="5"/>
  <c r="BF40" i="5"/>
  <c r="BF41" i="5"/>
  <c r="BF42" i="5"/>
  <c r="BF43" i="5"/>
  <c r="BF44" i="5"/>
  <c r="BF45" i="5"/>
  <c r="BF46" i="5"/>
  <c r="BF47" i="5"/>
  <c r="BF48" i="5"/>
  <c r="BF49" i="5"/>
  <c r="BF50" i="5"/>
  <c r="BF51" i="5"/>
  <c r="BF52" i="5"/>
  <c r="BF53" i="5"/>
  <c r="BF54" i="5"/>
  <c r="BF55" i="5"/>
  <c r="BF56" i="5"/>
  <c r="BF57" i="5"/>
  <c r="BF58" i="5"/>
  <c r="BF59" i="5"/>
  <c r="BF60" i="5"/>
  <c r="BF61" i="5"/>
  <c r="BF62" i="5"/>
  <c r="BF63" i="5"/>
  <c r="BF64" i="5"/>
  <c r="BF65" i="5"/>
  <c r="BF66" i="5"/>
  <c r="BF67" i="5"/>
  <c r="BF68" i="5"/>
  <c r="BF69" i="5"/>
  <c r="BF70" i="5"/>
  <c r="BF71" i="5"/>
  <c r="BF72" i="5"/>
  <c r="BF73" i="5"/>
  <c r="BF74" i="5"/>
  <c r="BF75" i="5"/>
  <c r="BF76" i="5"/>
  <c r="BF77" i="5"/>
  <c r="BF78" i="5"/>
  <c r="BF79" i="5"/>
  <c r="BF80" i="5"/>
  <c r="BF81" i="5"/>
  <c r="BF82" i="5"/>
  <c r="BF83" i="5"/>
  <c r="BF84" i="5"/>
  <c r="BF85" i="5"/>
  <c r="BF86" i="5"/>
  <c r="BF87" i="5"/>
  <c r="BF88" i="5"/>
  <c r="BF89" i="5"/>
  <c r="BF90" i="5"/>
  <c r="BF91" i="5"/>
  <c r="BF92" i="5"/>
  <c r="BF93" i="5"/>
  <c r="BF94" i="5"/>
  <c r="BF95" i="5"/>
  <c r="BF96" i="5"/>
  <c r="BF97" i="5"/>
  <c r="BF98" i="5"/>
  <c r="BF99" i="5"/>
  <c r="BF100" i="5"/>
  <c r="BF101" i="5"/>
  <c r="BF102" i="5"/>
  <c r="BF103" i="5"/>
  <c r="BF104" i="5"/>
  <c r="BF105" i="5"/>
  <c r="BF106" i="5"/>
  <c r="BF107" i="5"/>
  <c r="BF108" i="5"/>
  <c r="BF109" i="5"/>
  <c r="BF110" i="5"/>
  <c r="BF111" i="5"/>
  <c r="BF112" i="5"/>
  <c r="BF113" i="5"/>
  <c r="BF114" i="5"/>
  <c r="BF115" i="5"/>
  <c r="BF116" i="5"/>
  <c r="BF117" i="5"/>
  <c r="BF118" i="5"/>
  <c r="BF119" i="5"/>
  <c r="BF120" i="5"/>
  <c r="BF121" i="5"/>
  <c r="BF122" i="5"/>
  <c r="BF123" i="5"/>
  <c r="BF124" i="5"/>
  <c r="BF125" i="5"/>
  <c r="BF126" i="5"/>
  <c r="BF127" i="5"/>
  <c r="BF128" i="5"/>
  <c r="BF129" i="5"/>
  <c r="BF130" i="5"/>
  <c r="BF131" i="5"/>
  <c r="BF132" i="5"/>
  <c r="BF133" i="5"/>
  <c r="BF134" i="5"/>
  <c r="BF135" i="5"/>
  <c r="BF136" i="5"/>
  <c r="BF137" i="5"/>
  <c r="BF138" i="5"/>
  <c r="BF139" i="5"/>
  <c r="BF140" i="5"/>
  <c r="BF141" i="5"/>
  <c r="BF142" i="5"/>
  <c r="BF143" i="5"/>
  <c r="BF144" i="5"/>
  <c r="BF145" i="5"/>
  <c r="BF146" i="5"/>
  <c r="BF147" i="5"/>
  <c r="BF148" i="5"/>
  <c r="BF149" i="5"/>
  <c r="BF150" i="5"/>
  <c r="BF151" i="5"/>
  <c r="BF152" i="5"/>
  <c r="BF153" i="5"/>
  <c r="BF154" i="5"/>
  <c r="BF155" i="5"/>
  <c r="BF156" i="5"/>
  <c r="BF157" i="5"/>
  <c r="BF158" i="5"/>
  <c r="BF159" i="5"/>
  <c r="BF160" i="5"/>
  <c r="BF161" i="5"/>
  <c r="BF162" i="5"/>
  <c r="BF163" i="5"/>
  <c r="BF164" i="5"/>
  <c r="BF165" i="5"/>
  <c r="BF166" i="5"/>
  <c r="BF167" i="5"/>
  <c r="BF168" i="5"/>
  <c r="BF169" i="5"/>
  <c r="BF170" i="5"/>
  <c r="BF171" i="5"/>
  <c r="BF172" i="5"/>
  <c r="BF173" i="5"/>
  <c r="BF174" i="5"/>
  <c r="BF175" i="5"/>
  <c r="BF176" i="5"/>
  <c r="BF177" i="5"/>
  <c r="BF178" i="5"/>
  <c r="BF179" i="5"/>
  <c r="BF180" i="5"/>
  <c r="BF181" i="5"/>
  <c r="BF182" i="5"/>
  <c r="BF183" i="5"/>
  <c r="BF184" i="5"/>
  <c r="BF185" i="5"/>
  <c r="BF186" i="5"/>
  <c r="BF187" i="5"/>
  <c r="BF188" i="5"/>
  <c r="BF189" i="5"/>
  <c r="BF190" i="5"/>
  <c r="BF191" i="5"/>
  <c r="BF192" i="5"/>
  <c r="BF193" i="5"/>
  <c r="BF194" i="5"/>
  <c r="BF195" i="5"/>
  <c r="BF196" i="5"/>
  <c r="BF197" i="5"/>
  <c r="BF198" i="5"/>
  <c r="BF199" i="5"/>
  <c r="BF200" i="5"/>
  <c r="BF201" i="5"/>
  <c r="BF202" i="5"/>
  <c r="BF203" i="5"/>
  <c r="BF204" i="5"/>
  <c r="BF205" i="5"/>
  <c r="BF5" i="5"/>
  <c r="BF6" i="4"/>
  <c r="BF7" i="4"/>
  <c r="BF8" i="4"/>
  <c r="BF9" i="4"/>
  <c r="BF10" i="4"/>
  <c r="BF11" i="4"/>
  <c r="BF12" i="4"/>
  <c r="BF13" i="4"/>
  <c r="BF14" i="4"/>
  <c r="BF15" i="4"/>
  <c r="BF16" i="4"/>
  <c r="BF17" i="4"/>
  <c r="BF18" i="4"/>
  <c r="BF19" i="4"/>
  <c r="BF20" i="4"/>
  <c r="BF21" i="4"/>
  <c r="BF22" i="4"/>
  <c r="BF23" i="4"/>
  <c r="BF24" i="4"/>
  <c r="BF25" i="4"/>
  <c r="BF26" i="4"/>
  <c r="BF27" i="4"/>
  <c r="BF28" i="4"/>
  <c r="BF29" i="4"/>
  <c r="BF30" i="4"/>
  <c r="BF31" i="4"/>
  <c r="BF32" i="4"/>
  <c r="BF33" i="4"/>
  <c r="BF34" i="4"/>
  <c r="BF35" i="4"/>
  <c r="BF36" i="4"/>
  <c r="BF37" i="4"/>
  <c r="BF38" i="4"/>
  <c r="BF39" i="4"/>
  <c r="BF40" i="4"/>
  <c r="BF41" i="4"/>
  <c r="BF42" i="4"/>
  <c r="BF43" i="4"/>
  <c r="BF44" i="4"/>
  <c r="BF45" i="4"/>
  <c r="BF46" i="4"/>
  <c r="BF47" i="4"/>
  <c r="BF48" i="4"/>
  <c r="BF49" i="4"/>
  <c r="BF50" i="4"/>
  <c r="BF51" i="4"/>
  <c r="BF52" i="4"/>
  <c r="BF53" i="4"/>
  <c r="BF54" i="4"/>
  <c r="BF55" i="4"/>
  <c r="BF56" i="4"/>
  <c r="BF57" i="4"/>
  <c r="BF58" i="4"/>
  <c r="BF59" i="4"/>
  <c r="BF60" i="4"/>
  <c r="BF61" i="4"/>
  <c r="BF62" i="4"/>
  <c r="BF63" i="4"/>
  <c r="BF64" i="4"/>
  <c r="BF65" i="4"/>
  <c r="BF66" i="4"/>
  <c r="BF67" i="4"/>
  <c r="BF68" i="4"/>
  <c r="BF69" i="4"/>
  <c r="BF70" i="4"/>
  <c r="BF71" i="4"/>
  <c r="BF72" i="4"/>
  <c r="BF73" i="4"/>
  <c r="BF74" i="4"/>
  <c r="BF75" i="4"/>
  <c r="BF76" i="4"/>
  <c r="BF77" i="4"/>
  <c r="BF78" i="4"/>
  <c r="BF79" i="4"/>
  <c r="BF80" i="4"/>
  <c r="BF81" i="4"/>
  <c r="BF82" i="4"/>
  <c r="BF83" i="4"/>
  <c r="BF84" i="4"/>
  <c r="BF85" i="4"/>
  <c r="BF86" i="4"/>
  <c r="BF87" i="4"/>
  <c r="BF88" i="4"/>
  <c r="BF89" i="4"/>
  <c r="BF90" i="4"/>
  <c r="BF91" i="4"/>
  <c r="BF92" i="4"/>
  <c r="BF93" i="4"/>
  <c r="BF94" i="4"/>
  <c r="BF95" i="4"/>
  <c r="BF96" i="4"/>
  <c r="BF97" i="4"/>
  <c r="BF98" i="4"/>
  <c r="BF99" i="4"/>
  <c r="BF100" i="4"/>
  <c r="BF101" i="4"/>
  <c r="BF102" i="4"/>
  <c r="BF103" i="4"/>
  <c r="BF104" i="4"/>
  <c r="BF105" i="4"/>
  <c r="BF106" i="4"/>
  <c r="BF107" i="4"/>
  <c r="BF108" i="4"/>
  <c r="BF109" i="4"/>
  <c r="BF110" i="4"/>
  <c r="BF111" i="4"/>
  <c r="BF112" i="4"/>
  <c r="BF113" i="4"/>
  <c r="BF114" i="4"/>
  <c r="BF115" i="4"/>
  <c r="BF116" i="4"/>
  <c r="BF117" i="4"/>
  <c r="BF118" i="4"/>
  <c r="BF119" i="4"/>
  <c r="BF120" i="4"/>
  <c r="BF121" i="4"/>
  <c r="BF122" i="4"/>
  <c r="BF123" i="4"/>
  <c r="BF124" i="4"/>
  <c r="BF125" i="4"/>
  <c r="BF126" i="4"/>
  <c r="BF127" i="4"/>
  <c r="BF128" i="4"/>
  <c r="BF129" i="4"/>
  <c r="BF130" i="4"/>
  <c r="BF131" i="4"/>
  <c r="BF132" i="4"/>
  <c r="BF133" i="4"/>
  <c r="BF134" i="4"/>
  <c r="BF135" i="4"/>
  <c r="BF136" i="4"/>
  <c r="BF137" i="4"/>
  <c r="BF138" i="4"/>
  <c r="BF139" i="4"/>
  <c r="BF140" i="4"/>
  <c r="BF141" i="4"/>
  <c r="BF142" i="4"/>
  <c r="BF143" i="4"/>
  <c r="BF144" i="4"/>
  <c r="BF145" i="4"/>
  <c r="BF146" i="4"/>
  <c r="BF147" i="4"/>
  <c r="BF148" i="4"/>
  <c r="BF149" i="4"/>
  <c r="BF150" i="4"/>
  <c r="BF151" i="4"/>
  <c r="BF152" i="4"/>
  <c r="BF153" i="4"/>
  <c r="BF154" i="4"/>
  <c r="BF155" i="4"/>
  <c r="BF156" i="4"/>
  <c r="BF157" i="4"/>
  <c r="BF158" i="4"/>
  <c r="BF159" i="4"/>
  <c r="BF160" i="4"/>
  <c r="BF161" i="4"/>
  <c r="BF162" i="4"/>
  <c r="BF163" i="4"/>
  <c r="BF164" i="4"/>
  <c r="BF165" i="4"/>
  <c r="BF166" i="4"/>
  <c r="BF167" i="4"/>
  <c r="BF168" i="4"/>
  <c r="BF169" i="4"/>
  <c r="BF170" i="4"/>
  <c r="BF171" i="4"/>
  <c r="BF172" i="4"/>
  <c r="BF173" i="4"/>
  <c r="BF174" i="4"/>
  <c r="BF175" i="4"/>
  <c r="BF176" i="4"/>
  <c r="BF177" i="4"/>
  <c r="BF178" i="4"/>
  <c r="BF179" i="4"/>
  <c r="BF180" i="4"/>
  <c r="BF181" i="4"/>
  <c r="BF182" i="4"/>
  <c r="BF183" i="4"/>
  <c r="BF184" i="4"/>
  <c r="BF185" i="4"/>
  <c r="BF186" i="4"/>
  <c r="BF187" i="4"/>
  <c r="BF188" i="4"/>
  <c r="BF189" i="4"/>
  <c r="BF190" i="4"/>
  <c r="BF191" i="4"/>
  <c r="BF192" i="4"/>
  <c r="BF193" i="4"/>
  <c r="BF194" i="4"/>
  <c r="BF195" i="4"/>
  <c r="BF196" i="4"/>
  <c r="BF197" i="4"/>
  <c r="BF198" i="4"/>
  <c r="BF199" i="4"/>
  <c r="BF200" i="4"/>
  <c r="BF201" i="4"/>
  <c r="BF202" i="4"/>
  <c r="BF203" i="4"/>
  <c r="BF204" i="4"/>
  <c r="BF205" i="4"/>
  <c r="BF5" i="4"/>
  <c r="BF5" i="3"/>
  <c r="BF6" i="3"/>
  <c r="BF7" i="3"/>
  <c r="BF8" i="3"/>
  <c r="BF9" i="3"/>
  <c r="BF10" i="3"/>
  <c r="BF11" i="3"/>
  <c r="BF12" i="3"/>
  <c r="BF13" i="3"/>
  <c r="BF14" i="3"/>
  <c r="BF15" i="3"/>
  <c r="BF16" i="3"/>
  <c r="BF17" i="3"/>
  <c r="BF18" i="3"/>
  <c r="BF19" i="3"/>
  <c r="BF20" i="3"/>
  <c r="BF21" i="3"/>
  <c r="BF22" i="3"/>
  <c r="BF23" i="3"/>
  <c r="BF24" i="3"/>
  <c r="BF25" i="3"/>
  <c r="BF26" i="3"/>
  <c r="BF27" i="3"/>
  <c r="BF28" i="3"/>
  <c r="BF29" i="3"/>
  <c r="BF30" i="3"/>
  <c r="BF31" i="3"/>
  <c r="BF32" i="3"/>
  <c r="BF33" i="3"/>
  <c r="BF34" i="3"/>
  <c r="BF35" i="3"/>
  <c r="BF36" i="3"/>
  <c r="BF37" i="3"/>
  <c r="BF38" i="3"/>
  <c r="BF39" i="3"/>
  <c r="BF40" i="3"/>
  <c r="BF41" i="3"/>
  <c r="BF42" i="3"/>
  <c r="BF43" i="3"/>
  <c r="BF44" i="3"/>
  <c r="BF45" i="3"/>
  <c r="BF46" i="3"/>
  <c r="BF47" i="3"/>
  <c r="BF48" i="3"/>
  <c r="BF49" i="3"/>
  <c r="BF50" i="3"/>
  <c r="BF51" i="3"/>
  <c r="BF52" i="3"/>
  <c r="BF53" i="3"/>
  <c r="BF54" i="3"/>
  <c r="BF55" i="3"/>
  <c r="BF56" i="3"/>
  <c r="BF57" i="3"/>
  <c r="BF58" i="3"/>
  <c r="BF59" i="3"/>
  <c r="BF60" i="3"/>
  <c r="BF61" i="3"/>
  <c r="BF62" i="3"/>
  <c r="BF63" i="3"/>
  <c r="BF64" i="3"/>
  <c r="BF65" i="3"/>
  <c r="BF66" i="3"/>
  <c r="BF67" i="3"/>
  <c r="BF68" i="3"/>
  <c r="BF69" i="3"/>
  <c r="BF70" i="3"/>
  <c r="BF71" i="3"/>
  <c r="BF72" i="3"/>
  <c r="BF73" i="3"/>
  <c r="BF74" i="3"/>
  <c r="BF75" i="3"/>
  <c r="BF76" i="3"/>
  <c r="BF77" i="3"/>
  <c r="BF78" i="3"/>
  <c r="BF79" i="3"/>
  <c r="BF80" i="3"/>
  <c r="BF81" i="3"/>
  <c r="BF82" i="3"/>
  <c r="BF83" i="3"/>
  <c r="BF84" i="3"/>
  <c r="BF85" i="3"/>
  <c r="BF86" i="3"/>
  <c r="BF87" i="3"/>
  <c r="BF88" i="3"/>
  <c r="BF89" i="3"/>
  <c r="BF90" i="3"/>
  <c r="BF91" i="3"/>
  <c r="BF92" i="3"/>
  <c r="BF93" i="3"/>
  <c r="BF94" i="3"/>
  <c r="BF95" i="3"/>
  <c r="BF96" i="3"/>
  <c r="BF97" i="3"/>
  <c r="BF98" i="3"/>
  <c r="BF99" i="3"/>
  <c r="BF100" i="3"/>
  <c r="BF101" i="3"/>
  <c r="BF102" i="3"/>
  <c r="BF103" i="3"/>
  <c r="BF104" i="3"/>
  <c r="BF105" i="3"/>
  <c r="BF106" i="3"/>
  <c r="BF107" i="3"/>
  <c r="BF108" i="3"/>
  <c r="BF109" i="3"/>
  <c r="BF110" i="3"/>
  <c r="BF111" i="3"/>
  <c r="BF112" i="3"/>
  <c r="BF113" i="3"/>
  <c r="BF114" i="3"/>
  <c r="BF115" i="3"/>
  <c r="BF116" i="3"/>
  <c r="BF117" i="3"/>
  <c r="BF118" i="3"/>
  <c r="BF119" i="3"/>
  <c r="BF120" i="3"/>
  <c r="BF121" i="3"/>
  <c r="BF122" i="3"/>
  <c r="BF123" i="3"/>
  <c r="BF124" i="3"/>
  <c r="BF125" i="3"/>
  <c r="BF126" i="3"/>
  <c r="BF127" i="3"/>
  <c r="BF128" i="3"/>
  <c r="BF129" i="3"/>
  <c r="BF130" i="3"/>
  <c r="BF131" i="3"/>
  <c r="BF132" i="3"/>
  <c r="BF133" i="3"/>
  <c r="BF134" i="3"/>
  <c r="BF135" i="3"/>
  <c r="BF136" i="3"/>
  <c r="BF137" i="3"/>
  <c r="BF138" i="3"/>
  <c r="BF139" i="3"/>
  <c r="BF140" i="3"/>
  <c r="BF141" i="3"/>
  <c r="BF142" i="3"/>
  <c r="BF143" i="3"/>
  <c r="BF144" i="3"/>
  <c r="BF145" i="3"/>
  <c r="BF146" i="3"/>
  <c r="BF147" i="3"/>
  <c r="BF148" i="3"/>
  <c r="BF149" i="3"/>
  <c r="BF150" i="3"/>
  <c r="BF151" i="3"/>
  <c r="BF152" i="3"/>
  <c r="BF153" i="3"/>
  <c r="BF154" i="3"/>
  <c r="BF155" i="3"/>
  <c r="BF156" i="3"/>
  <c r="BF157" i="3"/>
  <c r="BF158" i="3"/>
  <c r="BF159" i="3"/>
  <c r="BF160" i="3"/>
  <c r="BF161" i="3"/>
  <c r="BF162" i="3"/>
  <c r="BF163" i="3"/>
  <c r="BF164" i="3"/>
  <c r="BF165" i="3"/>
  <c r="BF166" i="3"/>
  <c r="BF167" i="3"/>
  <c r="BF168" i="3"/>
  <c r="BF169" i="3"/>
  <c r="BF170" i="3"/>
  <c r="BF171" i="3"/>
  <c r="BF172" i="3"/>
  <c r="BF173" i="3"/>
  <c r="BF174" i="3"/>
  <c r="BF175" i="3"/>
  <c r="BF176" i="3"/>
  <c r="BF177" i="3"/>
  <c r="BF178" i="3"/>
  <c r="BF179" i="3"/>
  <c r="BF180" i="3"/>
  <c r="BF181" i="3"/>
  <c r="BF182" i="3"/>
  <c r="BF183" i="3"/>
  <c r="BF184" i="3"/>
  <c r="BF185" i="3"/>
  <c r="BF186" i="3"/>
  <c r="BF187" i="3"/>
  <c r="BF188" i="3"/>
  <c r="BF189" i="3"/>
  <c r="BF190" i="3"/>
  <c r="BF191" i="3"/>
  <c r="BF192" i="3"/>
  <c r="BF193" i="3"/>
  <c r="BF194" i="3"/>
  <c r="BF195" i="3"/>
  <c r="BF196" i="3"/>
  <c r="BF197" i="3"/>
  <c r="BF198" i="3"/>
  <c r="BF199" i="3"/>
  <c r="BF200" i="3"/>
  <c r="BF201" i="3"/>
  <c r="BF202" i="3"/>
  <c r="BF203" i="3"/>
  <c r="BF204" i="3"/>
  <c r="BF205" i="3"/>
  <c r="BF206" i="3"/>
  <c r="BF207" i="3"/>
  <c r="BF208" i="3"/>
  <c r="BF209" i="3"/>
  <c r="BF210" i="3"/>
  <c r="BF211" i="3"/>
  <c r="BF212" i="3"/>
  <c r="BF213" i="3"/>
  <c r="BF214" i="3"/>
  <c r="BF215" i="3"/>
  <c r="BF216" i="3"/>
  <c r="BF217" i="3"/>
  <c r="BF218" i="3"/>
  <c r="BF219" i="3"/>
  <c r="BF220" i="3"/>
  <c r="BF221" i="3"/>
  <c r="BF222" i="3"/>
  <c r="BF223" i="3"/>
  <c r="BF224" i="3"/>
  <c r="BF225" i="3"/>
  <c r="BF226" i="3"/>
  <c r="BF227" i="3"/>
  <c r="BF228" i="3"/>
  <c r="BF229" i="3"/>
  <c r="BF230" i="3"/>
  <c r="BF231" i="3"/>
  <c r="BF232" i="3"/>
  <c r="BF233" i="3"/>
  <c r="BF234" i="3"/>
  <c r="BF235" i="3"/>
  <c r="BF236" i="3"/>
  <c r="BF237" i="3"/>
  <c r="BF238" i="3"/>
  <c r="BF239" i="3"/>
  <c r="BF240" i="3"/>
  <c r="BF241" i="3"/>
  <c r="BF242" i="3"/>
  <c r="BF243" i="3"/>
  <c r="BF244" i="3"/>
  <c r="BF245" i="3"/>
  <c r="BF246" i="3"/>
  <c r="BF247" i="3"/>
  <c r="BF248" i="3"/>
  <c r="BF249" i="3"/>
  <c r="BF250" i="3"/>
  <c r="BF251" i="3"/>
  <c r="BF252" i="3"/>
  <c r="BF253" i="3"/>
  <c r="BF254" i="3"/>
  <c r="BF255" i="3"/>
  <c r="BF256" i="3"/>
  <c r="BF257" i="3"/>
  <c r="BF258" i="3"/>
  <c r="BF259" i="3"/>
  <c r="BF260" i="3"/>
  <c r="BF261" i="3"/>
  <c r="BF262" i="3"/>
  <c r="BF263" i="3"/>
  <c r="BF264" i="3"/>
  <c r="BF265" i="3"/>
  <c r="BF266" i="3"/>
  <c r="BF267" i="3"/>
  <c r="BF268" i="3"/>
  <c r="BF269" i="3"/>
  <c r="BF270" i="3"/>
  <c r="BF271" i="3"/>
  <c r="BF272" i="3"/>
  <c r="BF273" i="3"/>
  <c r="BF274" i="3"/>
  <c r="BF275" i="3"/>
  <c r="BF276" i="3"/>
  <c r="BF277" i="3"/>
  <c r="BF278" i="3"/>
  <c r="BF279" i="3"/>
  <c r="BF280" i="3"/>
  <c r="BF281" i="3"/>
  <c r="BF282" i="3"/>
  <c r="BF283" i="3"/>
  <c r="BF284" i="3"/>
  <c r="BF285" i="3"/>
  <c r="BF286" i="3"/>
  <c r="BF287" i="3"/>
  <c r="BF288" i="3"/>
  <c r="BF289" i="3"/>
  <c r="BF290" i="3"/>
  <c r="BF291" i="3"/>
  <c r="BF292" i="3"/>
  <c r="BF293" i="3"/>
  <c r="BF294" i="3"/>
  <c r="BF295" i="3"/>
  <c r="BF296" i="3"/>
  <c r="BF297" i="3"/>
  <c r="BF298" i="3"/>
  <c r="BF299" i="3"/>
  <c r="BF300" i="3"/>
  <c r="BF301" i="3"/>
  <c r="BF302" i="3"/>
  <c r="BF303" i="3"/>
  <c r="BF304" i="3"/>
  <c r="BF305" i="3"/>
  <c r="BF306" i="3"/>
  <c r="BF307" i="3"/>
  <c r="BF308" i="3"/>
  <c r="BF309" i="3"/>
  <c r="BF310" i="3"/>
  <c r="BF311" i="3"/>
  <c r="BF312" i="3"/>
  <c r="BF313" i="3"/>
  <c r="BF314" i="3"/>
  <c r="BF315" i="3"/>
  <c r="BF316" i="3"/>
  <c r="BF317" i="3"/>
  <c r="BF318" i="3"/>
  <c r="BF319" i="3"/>
  <c r="BF320" i="3"/>
  <c r="BF321" i="3"/>
  <c r="BF322" i="3"/>
  <c r="BF323" i="3"/>
  <c r="BF324" i="3"/>
  <c r="BF325" i="3"/>
  <c r="BF326" i="3"/>
  <c r="BF327" i="3"/>
  <c r="BF328" i="3"/>
  <c r="BF329" i="3"/>
  <c r="BF330" i="3"/>
  <c r="BF331" i="3"/>
  <c r="BF332" i="3"/>
  <c r="BF333" i="3"/>
  <c r="BF334" i="3"/>
  <c r="BF335" i="3"/>
  <c r="BF336" i="3"/>
  <c r="BF337" i="3"/>
  <c r="BF338" i="3"/>
  <c r="BF339" i="3"/>
  <c r="BF340" i="3"/>
  <c r="BF341" i="3"/>
  <c r="BF342" i="3"/>
  <c r="BF343" i="3"/>
  <c r="BF344" i="3"/>
  <c r="BF345" i="3"/>
  <c r="BF346" i="3"/>
  <c r="BF347" i="3"/>
  <c r="BF348" i="3"/>
  <c r="BF349" i="3"/>
  <c r="BF350" i="3"/>
  <c r="BF351" i="3"/>
  <c r="BF352" i="3"/>
  <c r="BF353" i="3"/>
  <c r="BF354" i="3"/>
  <c r="BF355" i="3"/>
  <c r="BF356" i="3"/>
  <c r="BF357" i="3"/>
  <c r="BF358" i="3"/>
  <c r="BF359" i="3"/>
  <c r="BF360" i="3"/>
  <c r="BF361" i="3"/>
  <c r="BF362" i="3"/>
  <c r="BF363" i="3"/>
  <c r="BF364" i="3"/>
  <c r="BF365" i="3"/>
  <c r="BF366" i="3"/>
  <c r="BF367" i="3"/>
  <c r="BF368" i="3"/>
  <c r="BF369" i="3"/>
  <c r="BF370" i="3"/>
  <c r="BF371" i="3"/>
  <c r="BF372" i="3"/>
  <c r="BF373" i="3"/>
  <c r="BF374" i="3"/>
  <c r="BF375" i="3"/>
  <c r="BF376" i="3"/>
  <c r="BF377" i="3"/>
  <c r="BF378" i="3"/>
  <c r="BF379" i="3"/>
  <c r="BF380" i="3"/>
  <c r="BF381" i="3"/>
  <c r="BF382" i="3"/>
  <c r="BF383" i="3"/>
  <c r="BF384" i="3"/>
  <c r="BF385" i="3"/>
  <c r="BF386" i="3"/>
  <c r="BF387" i="3"/>
  <c r="BF388" i="3"/>
  <c r="BF389" i="3"/>
  <c r="BF390" i="3"/>
  <c r="BF391" i="3"/>
  <c r="BF392" i="3"/>
  <c r="BF393" i="3"/>
  <c r="BF394" i="3"/>
  <c r="BF395" i="3"/>
  <c r="BF396" i="3"/>
  <c r="BF397" i="3"/>
  <c r="BF398" i="3"/>
  <c r="BF399" i="3"/>
  <c r="BF400" i="3"/>
  <c r="BF401" i="3"/>
  <c r="BF402" i="3"/>
  <c r="BF403" i="3"/>
  <c r="BF404" i="3"/>
  <c r="BF405" i="3"/>
  <c r="BF406" i="3"/>
  <c r="BF407" i="3"/>
  <c r="BF408" i="3"/>
  <c r="BF409" i="3"/>
  <c r="BF410" i="3"/>
  <c r="BF411" i="3"/>
  <c r="BF412" i="3"/>
  <c r="BF413" i="3"/>
  <c r="BF414" i="3"/>
  <c r="BF415" i="3"/>
  <c r="BF416" i="3"/>
  <c r="BF417" i="3"/>
  <c r="BF418" i="3"/>
  <c r="BF419" i="3"/>
  <c r="BF420" i="3"/>
  <c r="BF421" i="3"/>
  <c r="BF422" i="3"/>
  <c r="BF423" i="3"/>
  <c r="BF424" i="3"/>
  <c r="BF425" i="3"/>
  <c r="BF426" i="3"/>
  <c r="BF427" i="3"/>
  <c r="BF428" i="3"/>
  <c r="BF429" i="3"/>
  <c r="BF430" i="3"/>
  <c r="BF431" i="3"/>
  <c r="BF432" i="3"/>
  <c r="BF433" i="3"/>
  <c r="BF434" i="3"/>
  <c r="BF435" i="3"/>
  <c r="BF436" i="3"/>
  <c r="BF437" i="3"/>
  <c r="BF438" i="3"/>
  <c r="BF439" i="3"/>
  <c r="BF440" i="3"/>
  <c r="BF441" i="3"/>
  <c r="BF442" i="3"/>
  <c r="BF443" i="3"/>
  <c r="BF444" i="3"/>
  <c r="BF445" i="3"/>
  <c r="BF446" i="3"/>
  <c r="BF447" i="3"/>
  <c r="BF448" i="3"/>
  <c r="BF449" i="3"/>
  <c r="BF450" i="3"/>
  <c r="BF451" i="3"/>
  <c r="BF452" i="3"/>
  <c r="BF453" i="3"/>
  <c r="BF454" i="3"/>
  <c r="BF455" i="3"/>
  <c r="BF456" i="3"/>
  <c r="BF457" i="3"/>
  <c r="BF458" i="3"/>
  <c r="BF459" i="3"/>
  <c r="BF460" i="3"/>
  <c r="BF461" i="3"/>
  <c r="BF462" i="3"/>
  <c r="BF463" i="3"/>
  <c r="BF464" i="3"/>
  <c r="BF465" i="3"/>
  <c r="BF466" i="3"/>
  <c r="BF467" i="3"/>
  <c r="BF468" i="3"/>
  <c r="BF469" i="3"/>
  <c r="BF470" i="3"/>
  <c r="BF471" i="3"/>
  <c r="BF472" i="3"/>
  <c r="BF473" i="3"/>
  <c r="BF474" i="3"/>
  <c r="BF475" i="3"/>
  <c r="BF476" i="3"/>
  <c r="BF477" i="3"/>
  <c r="BF478" i="3"/>
  <c r="BF479" i="3"/>
  <c r="BF480" i="3"/>
  <c r="BF481" i="3"/>
  <c r="BF482" i="3"/>
  <c r="BF483" i="3"/>
  <c r="BF484" i="3"/>
  <c r="BF485" i="3"/>
  <c r="BF486" i="3"/>
  <c r="BF487" i="3"/>
  <c r="BF488" i="3"/>
  <c r="BF489" i="3"/>
  <c r="BF490" i="3"/>
  <c r="BF491" i="3"/>
  <c r="BF492" i="3"/>
  <c r="BF493" i="3"/>
  <c r="BF494" i="3"/>
  <c r="BF495" i="3"/>
  <c r="BF496" i="3"/>
  <c r="BF497" i="3"/>
  <c r="BF498" i="3"/>
  <c r="BF499" i="3"/>
  <c r="BF500" i="3"/>
  <c r="BF501" i="3"/>
  <c r="BF502" i="3"/>
  <c r="BF503" i="3"/>
  <c r="BF504" i="3"/>
  <c r="BF505" i="3"/>
  <c r="BF506" i="3"/>
  <c r="BF507" i="3"/>
  <c r="BF508" i="3"/>
  <c r="BF509" i="3"/>
  <c r="BF510" i="3"/>
  <c r="BF511" i="3"/>
  <c r="BF512" i="3"/>
  <c r="BF513" i="3"/>
  <c r="BF514" i="3"/>
  <c r="BF515" i="3"/>
  <c r="BF516" i="3"/>
  <c r="BF517" i="3"/>
  <c r="BF518" i="3"/>
  <c r="BF519" i="3"/>
  <c r="BF520" i="3"/>
  <c r="BF521" i="3"/>
  <c r="BF522" i="3"/>
  <c r="BF523" i="3"/>
  <c r="BF524" i="3"/>
  <c r="BF525" i="3"/>
  <c r="BF526" i="3"/>
  <c r="BF527" i="3"/>
  <c r="BF528" i="3"/>
  <c r="BF529" i="3"/>
  <c r="BF530" i="3"/>
  <c r="BF531" i="3"/>
  <c r="BF532" i="3"/>
  <c r="BF533" i="3"/>
  <c r="BF534" i="3"/>
  <c r="BF535" i="3"/>
  <c r="BF536" i="3"/>
  <c r="BF537" i="3"/>
  <c r="BF538" i="3"/>
  <c r="BF539" i="3"/>
  <c r="BF540" i="3"/>
  <c r="BF541" i="3"/>
  <c r="BF542" i="3"/>
  <c r="BF543" i="3"/>
  <c r="BF544" i="3"/>
  <c r="BF545" i="3"/>
  <c r="BF546" i="3"/>
  <c r="BF547" i="3"/>
  <c r="BF548" i="3"/>
  <c r="BF549" i="3"/>
  <c r="BF550" i="3"/>
  <c r="BF551" i="3"/>
  <c r="BF552" i="3"/>
  <c r="BF553" i="3"/>
  <c r="BF554" i="3"/>
  <c r="BF555" i="3"/>
  <c r="BF556" i="3"/>
  <c r="BF557" i="3"/>
  <c r="BF558" i="3"/>
  <c r="BF559" i="3"/>
  <c r="BF560" i="3"/>
  <c r="BF561" i="3"/>
  <c r="BF562" i="3"/>
  <c r="BF563" i="3"/>
  <c r="BF564" i="3"/>
  <c r="BF565" i="3"/>
  <c r="BF566" i="3"/>
  <c r="BF567" i="3"/>
  <c r="BF568" i="3"/>
  <c r="BF569" i="3"/>
  <c r="BF570" i="3"/>
  <c r="BF571" i="3"/>
  <c r="BF572" i="3"/>
  <c r="BF573" i="3"/>
  <c r="BF574" i="3"/>
  <c r="BF575" i="3"/>
  <c r="BF576" i="3"/>
  <c r="BF577" i="3"/>
  <c r="BF578" i="3"/>
  <c r="BF579" i="3"/>
  <c r="BF580" i="3"/>
  <c r="BF581" i="3"/>
  <c r="BF582" i="3"/>
  <c r="BF583" i="3"/>
  <c r="BF584" i="3"/>
  <c r="BF585" i="3"/>
  <c r="BF586" i="3"/>
  <c r="BF587" i="3"/>
  <c r="BF588" i="3"/>
  <c r="BF589" i="3"/>
  <c r="BF590" i="3"/>
  <c r="BF591" i="3"/>
  <c r="BF592" i="3"/>
  <c r="BF593" i="3"/>
  <c r="BF594" i="3"/>
  <c r="BF595" i="3"/>
  <c r="BF596" i="3"/>
  <c r="BF597" i="3"/>
  <c r="BF598" i="3"/>
  <c r="BF599" i="3"/>
  <c r="BF600" i="3"/>
  <c r="BF601" i="3"/>
  <c r="BF602" i="3"/>
  <c r="BF603" i="3"/>
  <c r="BF604" i="3"/>
  <c r="BF605" i="3"/>
  <c r="BF606" i="3"/>
  <c r="BF4" i="3"/>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5" i="5"/>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181" i="4"/>
  <c r="N182" i="4"/>
  <c r="N183" i="4"/>
  <c r="N184" i="4"/>
  <c r="N185" i="4"/>
  <c r="N186" i="4"/>
  <c r="N187" i="4"/>
  <c r="N188" i="4"/>
  <c r="N189" i="4"/>
  <c r="N190" i="4"/>
  <c r="N191" i="4"/>
  <c r="N192" i="4"/>
  <c r="N193" i="4"/>
  <c r="N194" i="4"/>
  <c r="N195" i="4"/>
  <c r="N196" i="4"/>
  <c r="N197" i="4"/>
  <c r="N198" i="4"/>
  <c r="N199" i="4"/>
  <c r="N200" i="4"/>
  <c r="N201" i="4"/>
  <c r="N202" i="4"/>
  <c r="N203" i="4"/>
  <c r="N204" i="4"/>
  <c r="N205" i="4"/>
  <c r="N5" i="4"/>
  <c r="N482"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BF5" i="2"/>
  <c r="BF6" i="2"/>
  <c r="BF7" i="2"/>
  <c r="BF8" i="2"/>
  <c r="BF9" i="2"/>
  <c r="BF10" i="2"/>
  <c r="BF11" i="2"/>
  <c r="BF12" i="2"/>
  <c r="BF13" i="2"/>
  <c r="BF14" i="2"/>
  <c r="BF15" i="2"/>
  <c r="BF16" i="2"/>
  <c r="BF17" i="2"/>
  <c r="BF18" i="2"/>
  <c r="BF19" i="2"/>
  <c r="BF20" i="2"/>
  <c r="BF21" i="2"/>
  <c r="BF22" i="2"/>
  <c r="BF23" i="2"/>
  <c r="BF24" i="2"/>
  <c r="BF25" i="2"/>
  <c r="BF26" i="2"/>
  <c r="BF27" i="2"/>
  <c r="BF28" i="2"/>
  <c r="BF29" i="2"/>
  <c r="BF30" i="2"/>
  <c r="BF31" i="2"/>
  <c r="BF32" i="2"/>
  <c r="BF33" i="2"/>
  <c r="BF34" i="2"/>
  <c r="BF35" i="2"/>
  <c r="BF36" i="2"/>
  <c r="BF37" i="2"/>
  <c r="BF38" i="2"/>
  <c r="BF39" i="2"/>
  <c r="BF40" i="2"/>
  <c r="BF41" i="2"/>
  <c r="BF42" i="2"/>
  <c r="BF43" i="2"/>
  <c r="BF44" i="2"/>
  <c r="BF45" i="2"/>
  <c r="BF46" i="2"/>
  <c r="BF47" i="2"/>
  <c r="BF48" i="2"/>
  <c r="BF49" i="2"/>
  <c r="BF50" i="2"/>
  <c r="BF51" i="2"/>
  <c r="BF52" i="2"/>
  <c r="BF53" i="2"/>
  <c r="BF54" i="2"/>
  <c r="BF55" i="2"/>
  <c r="BF56" i="2"/>
  <c r="BF57" i="2"/>
  <c r="BF58" i="2"/>
  <c r="BF59" i="2"/>
  <c r="BF60" i="2"/>
  <c r="BF61" i="2"/>
  <c r="BF62" i="2"/>
  <c r="BF63" i="2"/>
  <c r="BF64" i="2"/>
  <c r="BF65" i="2"/>
  <c r="BF66" i="2"/>
  <c r="BF67" i="2"/>
  <c r="BF68" i="2"/>
  <c r="BF69" i="2"/>
  <c r="BF70" i="2"/>
  <c r="BF71" i="2"/>
  <c r="BF72" i="2"/>
  <c r="BF73" i="2"/>
  <c r="BF74" i="2"/>
  <c r="BF75" i="2"/>
  <c r="BF76" i="2"/>
  <c r="BF77" i="2"/>
  <c r="BF78" i="2"/>
  <c r="BF79" i="2"/>
  <c r="BF80" i="2"/>
  <c r="BF81" i="2"/>
  <c r="BF82" i="2"/>
  <c r="BF83" i="2"/>
  <c r="BF84" i="2"/>
  <c r="BF85" i="2"/>
  <c r="BF86" i="2"/>
  <c r="BF87" i="2"/>
  <c r="BF88" i="2"/>
  <c r="BF89" i="2"/>
  <c r="BF90" i="2"/>
  <c r="BF91" i="2"/>
  <c r="BF92" i="2"/>
  <c r="BF93" i="2"/>
  <c r="BF94" i="2"/>
  <c r="BF95" i="2"/>
  <c r="BF96" i="2"/>
  <c r="BF97" i="2"/>
  <c r="BF98" i="2"/>
  <c r="BF99" i="2"/>
  <c r="BF100" i="2"/>
  <c r="BF101" i="2"/>
  <c r="BF102" i="2"/>
  <c r="BF103" i="2"/>
  <c r="BF104" i="2"/>
  <c r="BF105" i="2"/>
  <c r="BF106" i="2"/>
  <c r="BF107" i="2"/>
  <c r="BF108" i="2"/>
  <c r="BF109" i="2"/>
  <c r="BF110" i="2"/>
  <c r="BF111" i="2"/>
  <c r="BF112" i="2"/>
  <c r="BF113" i="2"/>
  <c r="BF114" i="2"/>
  <c r="BF115" i="2"/>
  <c r="BF116" i="2"/>
  <c r="BF117" i="2"/>
  <c r="BF118" i="2"/>
  <c r="BF119" i="2"/>
  <c r="BF120" i="2"/>
  <c r="BF121" i="2"/>
  <c r="BF122" i="2"/>
  <c r="BF123" i="2"/>
  <c r="BF124" i="2"/>
  <c r="BF125" i="2"/>
  <c r="BF126" i="2"/>
  <c r="BF127" i="2"/>
  <c r="BF128" i="2"/>
  <c r="BF129" i="2"/>
  <c r="BF130" i="2"/>
  <c r="BF131" i="2"/>
  <c r="BF132" i="2"/>
  <c r="BF133" i="2"/>
  <c r="BF134" i="2"/>
  <c r="BF135" i="2"/>
  <c r="BF136" i="2"/>
  <c r="BF137" i="2"/>
  <c r="BF138" i="2"/>
  <c r="BF139" i="2"/>
  <c r="BF140" i="2"/>
  <c r="BF141" i="2"/>
  <c r="BF142" i="2"/>
  <c r="BF143" i="2"/>
  <c r="BF144" i="2"/>
  <c r="BF145" i="2"/>
  <c r="BF146" i="2"/>
  <c r="BF147" i="2"/>
  <c r="BF148" i="2"/>
  <c r="BF149" i="2"/>
  <c r="BF150" i="2"/>
  <c r="BF151" i="2"/>
  <c r="BF152" i="2"/>
  <c r="BF153" i="2"/>
  <c r="BF154" i="2"/>
  <c r="BF155" i="2"/>
  <c r="BF156" i="2"/>
  <c r="BF157" i="2"/>
  <c r="BF158" i="2"/>
  <c r="BF159" i="2"/>
  <c r="BF160" i="2"/>
  <c r="BF161" i="2"/>
  <c r="BF162" i="2"/>
  <c r="BF163" i="2"/>
  <c r="BF164" i="2"/>
  <c r="BF165" i="2"/>
  <c r="BF166" i="2"/>
  <c r="BF167" i="2"/>
  <c r="BF168" i="2"/>
  <c r="BF169" i="2"/>
  <c r="BF170" i="2"/>
  <c r="BF171" i="2"/>
  <c r="BF172" i="2"/>
  <c r="BF173" i="2"/>
  <c r="BF174" i="2"/>
  <c r="BF175" i="2"/>
  <c r="BF176" i="2"/>
  <c r="BF177" i="2"/>
  <c r="BF178" i="2"/>
  <c r="BF179" i="2"/>
  <c r="BF180" i="2"/>
  <c r="BF181" i="2"/>
  <c r="BF182" i="2"/>
  <c r="BF183" i="2"/>
  <c r="BF184" i="2"/>
  <c r="BF185" i="2"/>
  <c r="BF186" i="2"/>
  <c r="BF187" i="2"/>
  <c r="BF188" i="2"/>
  <c r="BF189" i="2"/>
  <c r="BF190" i="2"/>
  <c r="BF191" i="2"/>
  <c r="BF192" i="2"/>
  <c r="BF193" i="2"/>
  <c r="BF194" i="2"/>
  <c r="BF195" i="2"/>
  <c r="BF196" i="2"/>
  <c r="BF197" i="2"/>
  <c r="BF198" i="2"/>
  <c r="BF199" i="2"/>
  <c r="BF200" i="2"/>
  <c r="BF201" i="2"/>
  <c r="BF202" i="2"/>
  <c r="BF203" i="2"/>
  <c r="BF204" i="2"/>
  <c r="BF205" i="2"/>
  <c r="BF206" i="2"/>
  <c r="BF207" i="2"/>
  <c r="BF208" i="2"/>
  <c r="BF209" i="2"/>
  <c r="BF210" i="2"/>
  <c r="BF211" i="2"/>
  <c r="BF212" i="2"/>
  <c r="BF213" i="2"/>
  <c r="BF214" i="2"/>
  <c r="BF215" i="2"/>
  <c r="BF216" i="2"/>
  <c r="BF217" i="2"/>
  <c r="BF218" i="2"/>
  <c r="BF219" i="2"/>
  <c r="BF220" i="2"/>
  <c r="BF221" i="2"/>
  <c r="BF222" i="2"/>
  <c r="BF223" i="2"/>
  <c r="BF224" i="2"/>
  <c r="BF225" i="2"/>
  <c r="BF226" i="2"/>
  <c r="BF227" i="2"/>
  <c r="BF228" i="2"/>
  <c r="BF229" i="2"/>
  <c r="BF230" i="2"/>
  <c r="BF231" i="2"/>
  <c r="BF232" i="2"/>
  <c r="BF233" i="2"/>
  <c r="BF234" i="2"/>
  <c r="BF235" i="2"/>
  <c r="BF236" i="2"/>
  <c r="BF237" i="2"/>
  <c r="BF238" i="2"/>
  <c r="BF239" i="2"/>
  <c r="BF240" i="2"/>
  <c r="BF241" i="2"/>
  <c r="BF242" i="2"/>
  <c r="BF243" i="2"/>
  <c r="BF244" i="2"/>
  <c r="BF245" i="2"/>
  <c r="BF246" i="2"/>
  <c r="BF247" i="2"/>
  <c r="BF248" i="2"/>
  <c r="BF249" i="2"/>
  <c r="BF250" i="2"/>
  <c r="BF251" i="2"/>
  <c r="BF252" i="2"/>
  <c r="BF253" i="2"/>
  <c r="BF254" i="2"/>
  <c r="BF255" i="2"/>
  <c r="BF256" i="2"/>
  <c r="BF257" i="2"/>
  <c r="BF258" i="2"/>
  <c r="BF259" i="2"/>
  <c r="BF260" i="2"/>
  <c r="BF261" i="2"/>
  <c r="BF262" i="2"/>
  <c r="BF263" i="2"/>
  <c r="BF264" i="2"/>
  <c r="BF265" i="2"/>
  <c r="BF266" i="2"/>
  <c r="BF267" i="2"/>
  <c r="BF268" i="2"/>
  <c r="BF269" i="2"/>
  <c r="BF270" i="2"/>
  <c r="BF271" i="2"/>
  <c r="BF272" i="2"/>
  <c r="BF273" i="2"/>
  <c r="BF274" i="2"/>
  <c r="BF275" i="2"/>
  <c r="BF276" i="2"/>
  <c r="BF277" i="2"/>
  <c r="BF278" i="2"/>
  <c r="BF279" i="2"/>
  <c r="BF280" i="2"/>
  <c r="BF281" i="2"/>
  <c r="BF282" i="2"/>
  <c r="BF283" i="2"/>
  <c r="BF284" i="2"/>
  <c r="BF285" i="2"/>
  <c r="BF286" i="2"/>
  <c r="BF287" i="2"/>
  <c r="BF288" i="2"/>
  <c r="BF289" i="2"/>
  <c r="BF290" i="2"/>
  <c r="BF291" i="2"/>
  <c r="BF292" i="2"/>
  <c r="BF293" i="2"/>
  <c r="BF294" i="2"/>
  <c r="BF295" i="2"/>
  <c r="BF296" i="2"/>
  <c r="BF297" i="2"/>
  <c r="BF298" i="2"/>
  <c r="BF299" i="2"/>
  <c r="BF300" i="2"/>
  <c r="BF301" i="2"/>
  <c r="BF302" i="2"/>
  <c r="BF303" i="2"/>
  <c r="BF304" i="2"/>
  <c r="BF305" i="2"/>
  <c r="BF306" i="2"/>
  <c r="BF307" i="2"/>
  <c r="BF308" i="2"/>
  <c r="BF309" i="2"/>
  <c r="BF310" i="2"/>
  <c r="BF311" i="2"/>
  <c r="BF312" i="2"/>
  <c r="BF313" i="2"/>
  <c r="BF314" i="2"/>
  <c r="BF315" i="2"/>
  <c r="BF316" i="2"/>
  <c r="BF317" i="2"/>
  <c r="BF318" i="2"/>
  <c r="BF319" i="2"/>
  <c r="BF320" i="2"/>
  <c r="BF321" i="2"/>
  <c r="BF322" i="2"/>
  <c r="BF323" i="2"/>
  <c r="BF324" i="2"/>
  <c r="BF325" i="2"/>
  <c r="BF326" i="2"/>
  <c r="BF327" i="2"/>
  <c r="BF328" i="2"/>
  <c r="BF329" i="2"/>
  <c r="BF330" i="2"/>
  <c r="BF331" i="2"/>
  <c r="BF332" i="2"/>
  <c r="BF333" i="2"/>
  <c r="BF334" i="2"/>
  <c r="BF335" i="2"/>
  <c r="BF336" i="2"/>
  <c r="BF337" i="2"/>
  <c r="BF338" i="2"/>
  <c r="BF339" i="2"/>
  <c r="BF340" i="2"/>
  <c r="BF341" i="2"/>
  <c r="BF342" i="2"/>
  <c r="BF343" i="2"/>
  <c r="BF344" i="2"/>
  <c r="BF345" i="2"/>
  <c r="BF346" i="2"/>
  <c r="BF347" i="2"/>
  <c r="BF348" i="2"/>
  <c r="BF349" i="2"/>
  <c r="BF350" i="2"/>
  <c r="BF351" i="2"/>
  <c r="BF352" i="2"/>
  <c r="BF353" i="2"/>
  <c r="BF354" i="2"/>
  <c r="BF355" i="2"/>
  <c r="BF356" i="2"/>
  <c r="BF357" i="2"/>
  <c r="BF358" i="2"/>
  <c r="BF359" i="2"/>
  <c r="BF360" i="2"/>
  <c r="BF361" i="2"/>
  <c r="BF362" i="2"/>
  <c r="BF363" i="2"/>
  <c r="BF364" i="2"/>
  <c r="BF365" i="2"/>
  <c r="BF366" i="2"/>
  <c r="BF367" i="2"/>
  <c r="BF368" i="2"/>
  <c r="BF369" i="2"/>
  <c r="BF370" i="2"/>
  <c r="BF371" i="2"/>
  <c r="BF372" i="2"/>
  <c r="BF373" i="2"/>
  <c r="BF374" i="2"/>
  <c r="BF375" i="2"/>
  <c r="BF376" i="2"/>
  <c r="BF377" i="2"/>
  <c r="BF378" i="2"/>
  <c r="BF379" i="2"/>
  <c r="BF380" i="2"/>
  <c r="BF381" i="2"/>
  <c r="BF382" i="2"/>
  <c r="BF383" i="2"/>
  <c r="BF384" i="2"/>
  <c r="BF385" i="2"/>
  <c r="BF386" i="2"/>
  <c r="BF387" i="2"/>
  <c r="BF388" i="2"/>
  <c r="BF389" i="2"/>
  <c r="BF390" i="2"/>
  <c r="BF391" i="2"/>
  <c r="BF392" i="2"/>
  <c r="BF393" i="2"/>
  <c r="BF394" i="2"/>
  <c r="BF395" i="2"/>
  <c r="BF396" i="2"/>
  <c r="BF397" i="2"/>
  <c r="BF398" i="2"/>
  <c r="BF399" i="2"/>
  <c r="BF400" i="2"/>
  <c r="BF401" i="2"/>
  <c r="BF402" i="2"/>
  <c r="BF403" i="2"/>
  <c r="BF404" i="2"/>
  <c r="BF405" i="2"/>
  <c r="BF406" i="2"/>
  <c r="BF407" i="2"/>
  <c r="BF408" i="2"/>
  <c r="BF409" i="2"/>
  <c r="BF410" i="2"/>
  <c r="BF411" i="2"/>
  <c r="BF412" i="2"/>
  <c r="BF413" i="2"/>
  <c r="BF414" i="2"/>
  <c r="BF415" i="2"/>
  <c r="BF416" i="2"/>
  <c r="BF417" i="2"/>
  <c r="BF418" i="2"/>
  <c r="BF419" i="2"/>
  <c r="BF420" i="2"/>
  <c r="BF421" i="2"/>
  <c r="BF422" i="2"/>
  <c r="BF423" i="2"/>
  <c r="BF424" i="2"/>
  <c r="BF425" i="2"/>
  <c r="BF426" i="2"/>
  <c r="BF427" i="2"/>
  <c r="BF428" i="2"/>
  <c r="BF429" i="2"/>
  <c r="BF430" i="2"/>
  <c r="BF431" i="2"/>
  <c r="BF432" i="2"/>
  <c r="BF433" i="2"/>
  <c r="BF434" i="2"/>
  <c r="BF435" i="2"/>
  <c r="BF436" i="2"/>
  <c r="BF437" i="2"/>
  <c r="BF438" i="2"/>
  <c r="BF439" i="2"/>
  <c r="BF440" i="2"/>
  <c r="BF441" i="2"/>
  <c r="BF442" i="2"/>
  <c r="BF443" i="2"/>
  <c r="BF444" i="2"/>
  <c r="BF445" i="2"/>
  <c r="BF446" i="2"/>
  <c r="BF447" i="2"/>
  <c r="BF448" i="2"/>
  <c r="BF449" i="2"/>
  <c r="BF450" i="2"/>
  <c r="BF451" i="2"/>
  <c r="BF452" i="2"/>
  <c r="BF453" i="2"/>
  <c r="BF454" i="2"/>
  <c r="BF455" i="2"/>
  <c r="BF456" i="2"/>
  <c r="BF457" i="2"/>
  <c r="BF458" i="2"/>
  <c r="BF459" i="2"/>
  <c r="BF460" i="2"/>
  <c r="BF461" i="2"/>
  <c r="BF462" i="2"/>
  <c r="BF463" i="2"/>
  <c r="BF464" i="2"/>
  <c r="BF465" i="2"/>
  <c r="BF466" i="2"/>
  <c r="BF467" i="2"/>
  <c r="BF468" i="2"/>
  <c r="BF469" i="2"/>
  <c r="BF470" i="2"/>
  <c r="BF471" i="2"/>
  <c r="BF472" i="2"/>
  <c r="BF473" i="2"/>
  <c r="BF474" i="2"/>
  <c r="BF475" i="2"/>
  <c r="BF476" i="2"/>
  <c r="BF477" i="2"/>
  <c r="BF478" i="2"/>
  <c r="BF479" i="2"/>
  <c r="BF480" i="2"/>
  <c r="BF481" i="2"/>
  <c r="BF482" i="2"/>
  <c r="BF483" i="2"/>
  <c r="BF484" i="2"/>
  <c r="BF485" i="2"/>
  <c r="BF486" i="2"/>
  <c r="BF487" i="2"/>
  <c r="BF488" i="2"/>
  <c r="BF489" i="2"/>
  <c r="BF490" i="2"/>
  <c r="BF491" i="2"/>
  <c r="BF492" i="2"/>
  <c r="BF493" i="2"/>
  <c r="BF494" i="2"/>
  <c r="BF495" i="2"/>
  <c r="BF496" i="2"/>
  <c r="BF497" i="2"/>
  <c r="BF498" i="2"/>
  <c r="BF499" i="2"/>
  <c r="BF500" i="2"/>
  <c r="BF501" i="2"/>
  <c r="BF502" i="2"/>
  <c r="BF503" i="2"/>
  <c r="BF504" i="2"/>
  <c r="BF505" i="2"/>
  <c r="BF506" i="2"/>
  <c r="BF507" i="2"/>
  <c r="BF508" i="2"/>
  <c r="BF509" i="2"/>
  <c r="BF510" i="2"/>
  <c r="BF511" i="2"/>
  <c r="BF512" i="2"/>
  <c r="BF513" i="2"/>
  <c r="BF514" i="2"/>
  <c r="BF515" i="2"/>
  <c r="BF516" i="2"/>
  <c r="BF517" i="2"/>
  <c r="BF518" i="2"/>
  <c r="BF519" i="2"/>
  <c r="BF520" i="2"/>
  <c r="BF521" i="2"/>
  <c r="BF522" i="2"/>
  <c r="BF523" i="2"/>
  <c r="BF524" i="2"/>
  <c r="BF525" i="2"/>
  <c r="BF526" i="2"/>
  <c r="BF527" i="2"/>
  <c r="BF528" i="2"/>
  <c r="BF529" i="2"/>
  <c r="BF530" i="2"/>
  <c r="BF531" i="2"/>
  <c r="BF532" i="2"/>
  <c r="BF533" i="2"/>
  <c r="BF534" i="2"/>
  <c r="BF535" i="2"/>
  <c r="BF536" i="2"/>
  <c r="BF537" i="2"/>
  <c r="BF538" i="2"/>
  <c r="BF539" i="2"/>
  <c r="BF540" i="2"/>
  <c r="BF541" i="2"/>
  <c r="BF542" i="2"/>
  <c r="BF543" i="2"/>
  <c r="BF544" i="2"/>
  <c r="BF545" i="2"/>
  <c r="BF546" i="2"/>
  <c r="BF547" i="2"/>
  <c r="BF548" i="2"/>
  <c r="BF549" i="2"/>
  <c r="BF550" i="2"/>
  <c r="BF551" i="2"/>
  <c r="BF552" i="2"/>
  <c r="BF553" i="2"/>
  <c r="BF554" i="2"/>
  <c r="BF555" i="2"/>
  <c r="BF556" i="2"/>
  <c r="BF557" i="2"/>
  <c r="BF558" i="2"/>
  <c r="BF559" i="2"/>
  <c r="BF560" i="2"/>
  <c r="BF561" i="2"/>
  <c r="BF562" i="2"/>
  <c r="BF563" i="2"/>
  <c r="BF564" i="2"/>
  <c r="BF565" i="2"/>
  <c r="BF566" i="2"/>
  <c r="BF567" i="2"/>
  <c r="BF568" i="2"/>
  <c r="BF569" i="2"/>
  <c r="BF570" i="2"/>
  <c r="BF571" i="2"/>
  <c r="BF572" i="2"/>
  <c r="BF573" i="2"/>
  <c r="BF574" i="2"/>
  <c r="BF575" i="2"/>
  <c r="BF576" i="2"/>
  <c r="BF577" i="2"/>
  <c r="BF578" i="2"/>
  <c r="BF579" i="2"/>
  <c r="BF580" i="2"/>
  <c r="BF581" i="2"/>
  <c r="BF582" i="2"/>
  <c r="BF583" i="2"/>
  <c r="BF584" i="2"/>
  <c r="BF585" i="2"/>
  <c r="BF586" i="2"/>
  <c r="BF587" i="2"/>
  <c r="BF588" i="2"/>
  <c r="BF589" i="2"/>
  <c r="BF590" i="2"/>
  <c r="BF591" i="2"/>
  <c r="BF592" i="2"/>
  <c r="BF593" i="2"/>
  <c r="BF594" i="2"/>
  <c r="BF595" i="2"/>
  <c r="BF596" i="2"/>
  <c r="BF597" i="2"/>
  <c r="BF598" i="2"/>
  <c r="BF599" i="2"/>
  <c r="BF600" i="2"/>
  <c r="BF601" i="2"/>
  <c r="BF602" i="2"/>
  <c r="BF603" i="2"/>
  <c r="BF604" i="2"/>
  <c r="BF605" i="2"/>
  <c r="BF606" i="2"/>
  <c r="BF4" i="2"/>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365" i="3"/>
  <c r="N366" i="3"/>
  <c r="N367" i="3"/>
  <c r="N368" i="3"/>
  <c r="N369" i="3"/>
  <c r="N370" i="3"/>
  <c r="N371" i="3"/>
  <c r="N372" i="3"/>
  <c r="N373" i="3"/>
  <c r="N374" i="3"/>
  <c r="N375" i="3"/>
  <c r="N376" i="3"/>
  <c r="N377" i="3"/>
  <c r="N378" i="3"/>
  <c r="N379" i="3"/>
  <c r="N380" i="3"/>
  <c r="N381" i="3"/>
  <c r="N382" i="3"/>
  <c r="N383" i="3"/>
  <c r="N384" i="3"/>
  <c r="N385" i="3"/>
  <c r="N386" i="3"/>
  <c r="N387" i="3"/>
  <c r="N388" i="3"/>
  <c r="N389" i="3"/>
  <c r="N390" i="3"/>
  <c r="N391" i="3"/>
  <c r="N392" i="3"/>
  <c r="N393" i="3"/>
  <c r="N394" i="3"/>
  <c r="N395" i="3"/>
  <c r="N396" i="3"/>
  <c r="N397" i="3"/>
  <c r="N398" i="3"/>
  <c r="N399" i="3"/>
  <c r="N400" i="3"/>
  <c r="N401" i="3"/>
  <c r="N402" i="3"/>
  <c r="N403" i="3"/>
  <c r="N404" i="3"/>
  <c r="N405" i="3"/>
  <c r="N406" i="3"/>
  <c r="N407" i="3"/>
  <c r="N408" i="3"/>
  <c r="N409" i="3"/>
  <c r="N410" i="3"/>
  <c r="N411" i="3"/>
  <c r="N412" i="3"/>
  <c r="N413" i="3"/>
  <c r="N414" i="3"/>
  <c r="N415" i="3"/>
  <c r="N416" i="3"/>
  <c r="N417" i="3"/>
  <c r="N418" i="3"/>
  <c r="N419" i="3"/>
  <c r="N420" i="3"/>
  <c r="N421" i="3"/>
  <c r="N422" i="3"/>
  <c r="N423" i="3"/>
  <c r="N424" i="3"/>
  <c r="N425" i="3"/>
  <c r="N426" i="3"/>
  <c r="N427" i="3"/>
  <c r="N428" i="3"/>
  <c r="N429" i="3"/>
  <c r="N430" i="3"/>
  <c r="N431" i="3"/>
  <c r="N432" i="3"/>
  <c r="N433" i="3"/>
  <c r="N434" i="3"/>
  <c r="N435" i="3"/>
  <c r="N436" i="3"/>
  <c r="N437" i="3"/>
  <c r="N438" i="3"/>
  <c r="N439" i="3"/>
  <c r="N440" i="3"/>
  <c r="N441" i="3"/>
  <c r="N442" i="3"/>
  <c r="N443" i="3"/>
  <c r="N444" i="3"/>
  <c r="N445" i="3"/>
  <c r="N446" i="3"/>
  <c r="N447" i="3"/>
  <c r="N448" i="3"/>
  <c r="N449" i="3"/>
  <c r="N450" i="3"/>
  <c r="N451" i="3"/>
  <c r="N452" i="3"/>
  <c r="N453" i="3"/>
  <c r="N454" i="3"/>
  <c r="N455" i="3"/>
  <c r="N456" i="3"/>
  <c r="N457" i="3"/>
  <c r="N458" i="3"/>
  <c r="N459" i="3"/>
  <c r="N460" i="3"/>
  <c r="N461" i="3"/>
  <c r="N462" i="3"/>
  <c r="N463" i="3"/>
  <c r="N464" i="3"/>
  <c r="N465" i="3"/>
  <c r="N466" i="3"/>
  <c r="N467" i="3"/>
  <c r="N468" i="3"/>
  <c r="N469" i="3"/>
  <c r="N470" i="3"/>
  <c r="N471" i="3"/>
  <c r="N472" i="3"/>
  <c r="N473" i="3"/>
  <c r="N474" i="3"/>
  <c r="N475" i="3"/>
  <c r="N476" i="3"/>
  <c r="N477" i="3"/>
  <c r="N478" i="3"/>
  <c r="N479" i="3"/>
  <c r="N480" i="3"/>
  <c r="N481" i="3"/>
  <c r="N482" i="3"/>
  <c r="N483" i="3"/>
  <c r="N484" i="3"/>
  <c r="N485" i="3"/>
  <c r="N486" i="3"/>
  <c r="N487" i="3"/>
  <c r="N488" i="3"/>
  <c r="N489" i="3"/>
  <c r="N490" i="3"/>
  <c r="N491" i="3"/>
  <c r="N492" i="3"/>
  <c r="N493" i="3"/>
  <c r="N494" i="3"/>
  <c r="N495" i="3"/>
  <c r="N496" i="3"/>
  <c r="N497" i="3"/>
  <c r="N498" i="3"/>
  <c r="N499" i="3"/>
  <c r="N500" i="3"/>
  <c r="N501" i="3"/>
  <c r="N502" i="3"/>
  <c r="N503" i="3"/>
  <c r="N504" i="3"/>
  <c r="N505" i="3"/>
  <c r="N506" i="3"/>
  <c r="N507" i="3"/>
  <c r="N508" i="3"/>
  <c r="N509" i="3"/>
  <c r="N510" i="3"/>
  <c r="N511" i="3"/>
  <c r="N512" i="3"/>
  <c r="N513" i="3"/>
  <c r="N514" i="3"/>
  <c r="N515" i="3"/>
  <c r="N516" i="3"/>
  <c r="N517" i="3"/>
  <c r="N518" i="3"/>
  <c r="N519" i="3"/>
  <c r="N520" i="3"/>
  <c r="N521" i="3"/>
  <c r="N522" i="3"/>
  <c r="N523" i="3"/>
  <c r="N524" i="3"/>
  <c r="N525" i="3"/>
  <c r="N526" i="3"/>
  <c r="N527" i="3"/>
  <c r="N528" i="3"/>
  <c r="N529" i="3"/>
  <c r="N530" i="3"/>
  <c r="N531" i="3"/>
  <c r="N532" i="3"/>
  <c r="N533" i="3"/>
  <c r="N534" i="3"/>
  <c r="N535" i="3"/>
  <c r="N536" i="3"/>
  <c r="N537" i="3"/>
  <c r="N538" i="3"/>
  <c r="N539" i="3"/>
  <c r="N540" i="3"/>
  <c r="N541" i="3"/>
  <c r="N542" i="3"/>
  <c r="N543" i="3"/>
  <c r="N544" i="3"/>
  <c r="N545" i="3"/>
  <c r="N546" i="3"/>
  <c r="N547" i="3"/>
  <c r="N548" i="3"/>
  <c r="N549" i="3"/>
  <c r="N550" i="3"/>
  <c r="N551" i="3"/>
  <c r="N552" i="3"/>
  <c r="N553" i="3"/>
  <c r="N554" i="3"/>
  <c r="N555" i="3"/>
  <c r="N556" i="3"/>
  <c r="N557" i="3"/>
  <c r="N558" i="3"/>
  <c r="N559" i="3"/>
  <c r="N560" i="3"/>
  <c r="N561" i="3"/>
  <c r="N562" i="3"/>
  <c r="N563" i="3"/>
  <c r="N564" i="3"/>
  <c r="N565" i="3"/>
  <c r="N566" i="3"/>
  <c r="N567" i="3"/>
  <c r="N568" i="3"/>
  <c r="N569" i="3"/>
  <c r="N570" i="3"/>
  <c r="N571" i="3"/>
  <c r="N572" i="3"/>
  <c r="N573" i="3"/>
  <c r="N574" i="3"/>
  <c r="N575" i="3"/>
  <c r="N576" i="3"/>
  <c r="N577" i="3"/>
  <c r="N578" i="3"/>
  <c r="N579" i="3"/>
  <c r="N580" i="3"/>
  <c r="N581" i="3"/>
  <c r="N582" i="3"/>
  <c r="N583" i="3"/>
  <c r="N584" i="3"/>
  <c r="N585" i="3"/>
  <c r="N586" i="3"/>
  <c r="N587" i="3"/>
  <c r="N588" i="3"/>
  <c r="N589" i="3"/>
  <c r="N590" i="3"/>
  <c r="N591" i="3"/>
  <c r="N592" i="3"/>
  <c r="N593" i="3"/>
  <c r="N594" i="3"/>
  <c r="N595" i="3"/>
  <c r="N596" i="3"/>
  <c r="N597" i="3"/>
  <c r="N598" i="3"/>
  <c r="N599" i="3"/>
  <c r="N600" i="3"/>
  <c r="N601" i="3"/>
  <c r="N602" i="3"/>
  <c r="N603" i="3"/>
  <c r="N604" i="3"/>
  <c r="N605" i="3"/>
  <c r="N606" i="3"/>
  <c r="N4" i="3"/>
  <c r="N38"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4" i="2"/>
  <c r="BP664" i="2" l="1"/>
  <c r="M14" i="9" s="1"/>
  <c r="V663" i="2"/>
  <c r="K11" i="9" s="1"/>
  <c r="AB664" i="2"/>
  <c r="Y664" i="2"/>
  <c r="M13" i="9" s="1"/>
  <c r="BM663" i="2"/>
  <c r="J12" i="9" s="1"/>
  <c r="X663" i="2"/>
  <c r="L11" i="9" s="1"/>
  <c r="AC664" i="2"/>
  <c r="BN664" i="2"/>
  <c r="K14" i="9" s="1"/>
  <c r="AA664" i="2"/>
  <c r="U663" i="2"/>
  <c r="J11" i="9" s="1"/>
  <c r="AC663" i="2"/>
  <c r="Z663" i="2"/>
  <c r="BM664" i="2"/>
  <c r="J14" i="9" s="1"/>
  <c r="AB663" i="2"/>
  <c r="AA663" i="2"/>
  <c r="Y663" i="2"/>
  <c r="M11" i="9" s="1"/>
  <c r="W663" i="2"/>
  <c r="BN663" i="2"/>
  <c r="K12" i="9" s="1"/>
  <c r="BP663" i="2"/>
  <c r="M12" i="9" s="1"/>
  <c r="Z664" i="2"/>
  <c r="V664" i="2"/>
  <c r="K13" i="9" s="1"/>
  <c r="X664" i="2"/>
  <c r="L13" i="9" s="1"/>
  <c r="BS664" i="2"/>
  <c r="P14" i="9" s="1"/>
  <c r="BS663" i="2"/>
  <c r="P12" i="9" s="1"/>
  <c r="AN664" i="2"/>
  <c r="AK664" i="2"/>
  <c r="AI664" i="2"/>
  <c r="AK663" i="2"/>
  <c r="AL664" i="2"/>
  <c r="AL663" i="2"/>
  <c r="AI663" i="2"/>
  <c r="AJ663" i="2"/>
  <c r="AM663" i="2"/>
  <c r="AJ664" i="2"/>
  <c r="AM664" i="2"/>
  <c r="AN663" i="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<sst xmlns="http://schemas.openxmlformats.org/spreadsheetml/2006/main" count="30257" uniqueCount="970">
  <si>
    <t>Contents</t>
  </si>
  <si>
    <t>Ratio of lower quartile house price to lower quartile gross annual (where available) workplace-based earnings by local authority district, England and Wales, 1997 to 2016</t>
  </si>
  <si>
    <t xml:space="preserve">Local authority/Country code </t>
  </si>
  <si>
    <t>England</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</si>
  <si>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</si>
  <si>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</si>
  <si>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</si>
  <si>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</si>
  <si>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</si>
  <si>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</si>
  <si>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</si>
  <si>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</si>
  <si>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</si>
  <si>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</si>
  <si>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</si>
  <si>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</si>
  <si>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</si>
  <si>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</si>
  <si>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</si>
  <si>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</si>
  <si>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</si>
  <si>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</si>
  <si>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</si>
  <si>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</si>
  <si>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</si>
  <si>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</si>
  <si>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</si>
  <si>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</si>
  <si>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</si>
  <si>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</si>
  <si>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</si>
  <si>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</si>
  <si>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</si>
  <si>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</si>
  <si>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</si>
  <si>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</si>
  <si>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</si>
  <si>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Newcastle upon Tyne</t>
  </si>
  <si>
    <t>North Tyneside</t>
  </si>
  <si>
    <t>South Tyneside</t>
  </si>
  <si>
    <t>Sunderland</t>
  </si>
  <si>
    <t>Gateshead</t>
  </si>
  <si>
    <t>Bolton</t>
  </si>
  <si>
    <t>Bury</t>
  </si>
  <si>
    <t>Manchester</t>
  </si>
  <si>
    <t>Oldham</t>
  </si>
  <si>
    <t>Rochdale</t>
  </si>
  <si>
    <t>Salford</t>
  </si>
  <si>
    <t>Stockport</t>
  </si>
  <si>
    <t>Tameside</t>
  </si>
  <si>
    <t>Trafford</t>
  </si>
  <si>
    <t>Wigan</t>
  </si>
  <si>
    <t>Knowsley</t>
  </si>
  <si>
    <t>Liverpool</t>
  </si>
  <si>
    <t>St. Helens</t>
  </si>
  <si>
    <t>Sefton</t>
  </si>
  <si>
    <t>Wirral</t>
  </si>
  <si>
    <t>Barnsley</t>
  </si>
  <si>
    <t>Doncaster</t>
  </si>
  <si>
    <t>Rotherham</t>
  </si>
  <si>
    <t>Sheffield</t>
  </si>
  <si>
    <t>Bradford</t>
  </si>
  <si>
    <t>Calderdale</t>
  </si>
  <si>
    <t>Kirklees</t>
  </si>
  <si>
    <t>Leeds</t>
  </si>
  <si>
    <t>Wakefield</t>
  </si>
  <si>
    <t>Birmingham</t>
  </si>
  <si>
    <t>Coventry</t>
  </si>
  <si>
    <t>Dudley</t>
  </si>
  <si>
    <t>Sandwell</t>
  </si>
  <si>
    <t>Solihull</t>
  </si>
  <si>
    <t>Walsall</t>
  </si>
  <si>
    <t>Wolverhampton</t>
  </si>
  <si>
    <t>Allerdale</t>
  </si>
  <si>
    <t>Barrow-in-Furness</t>
  </si>
  <si>
    <t>Carlisle</t>
  </si>
  <si>
    <t>Copeland</t>
  </si>
  <si>
    <t>Eden</t>
  </si>
  <si>
    <t>South Lakeland</t>
  </si>
  <si>
    <t>Burnley</t>
  </si>
  <si>
    <t>Chorley</t>
  </si>
  <si>
    <t>Fylde</t>
  </si>
  <si>
    <t>Hyndburn</t>
  </si>
  <si>
    <t>Lancaster</t>
  </si>
  <si>
    <t>Pendle</t>
  </si>
  <si>
    <t>Preston</t>
  </si>
  <si>
    <t>Ribble Valley</t>
  </si>
  <si>
    <t>Rossendale</t>
  </si>
  <si>
    <t>South Ribble</t>
  </si>
  <si>
    <t>West Lancashire</t>
  </si>
  <si>
    <t>Wyre</t>
  </si>
  <si>
    <t>Craven</t>
  </si>
  <si>
    <t>Hambleton</t>
  </si>
  <si>
    <t>Harrogate</t>
  </si>
  <si>
    <t>Richmondshire</t>
  </si>
  <si>
    <t>Ryedale</t>
  </si>
  <si>
    <t>Scarborough</t>
  </si>
  <si>
    <t>Selby</t>
  </si>
  <si>
    <t>Amber Valley</t>
  </si>
  <si>
    <t>Bolsover</t>
  </si>
  <si>
    <t>Chesterfield</t>
  </si>
  <si>
    <t>Derbyshire Dales</t>
  </si>
  <si>
    <t>Erewash</t>
  </si>
  <si>
    <t>High Peak</t>
  </si>
  <si>
    <t>North East Derbyshire</t>
  </si>
  <si>
    <t>South Derbyshire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</si>
  <si>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</si>
  <si>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</si>
  <si>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</si>
  <si>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</si>
  <si>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</si>
  <si>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</si>
  <si>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</si>
  <si>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</si>
  <si>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</si>
  <si>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</si>
  <si>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</si>
  <si>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</si>
  <si>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</si>
  <si>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West Lindsey</t>
  </si>
  <si>
    <t>Corby</t>
  </si>
  <si>
    <t>Daventry</t>
  </si>
  <si>
    <t>East Northamptonshire</t>
  </si>
  <si>
    <t>Kettering</t>
  </si>
  <si>
    <t>Northampton</t>
  </si>
  <si>
    <t>South Northamptonshire</t>
  </si>
  <si>
    <t>Wellingborough</t>
  </si>
  <si>
    <t>Ashfield</t>
  </si>
  <si>
    <t>Bassetlaw</t>
  </si>
  <si>
    <t>Broxtowe</t>
  </si>
  <si>
    <t>Gedling</t>
  </si>
  <si>
    <t>Mansfield</t>
  </si>
  <si>
    <t>Newark and Sherwood</t>
  </si>
  <si>
    <t>Rushcliffe</t>
  </si>
  <si>
    <t>Cannock Chase</t>
  </si>
  <si>
    <t>East Staffordshire</t>
  </si>
  <si>
    <t>Lichfield</t>
  </si>
  <si>
    <t>Newcastle-under-Lyme</t>
  </si>
  <si>
    <t>South Staffordshire</t>
  </si>
  <si>
    <t>Stafford</t>
  </si>
  <si>
    <t>Staffordshire Moorlands</t>
  </si>
  <si>
    <t>Tamworth</t>
  </si>
  <si>
    <t>North Warwickshire</t>
  </si>
  <si>
    <t>Nuneaton and Bedworth</t>
  </si>
  <si>
    <t>Rugby</t>
  </si>
  <si>
    <t>Stratford-on-Avon</t>
  </si>
  <si>
    <t>Warwick</t>
  </si>
  <si>
    <t>Bromsgrove</t>
  </si>
  <si>
    <t>Malvern Hills</t>
  </si>
  <si>
    <t>Redditch</t>
  </si>
  <si>
    <t>Worcester</t>
  </si>
  <si>
    <t>Wychavon</t>
  </si>
  <si>
    <t>Wyre Forest</t>
  </si>
  <si>
    <t>Cambridge</t>
  </si>
  <si>
    <t>East Cambridgeshire</t>
  </si>
  <si>
    <t>Fenland</t>
  </si>
  <si>
    <t>Huntingdonshire</t>
  </si>
  <si>
    <t>South Cambridgeshire</t>
  </si>
  <si>
    <t>Basildon</t>
  </si>
  <si>
    <t>Braintree</t>
  </si>
  <si>
    <t>Brentwood</t>
  </si>
  <si>
    <t>Castle Point</t>
  </si>
  <si>
    <t>Chelmsford</t>
  </si>
  <si>
    <t>Colchester</t>
  </si>
  <si>
    <t>Epping Forest</t>
  </si>
  <si>
    <t>Harlow</t>
  </si>
  <si>
    <t>Maldon</t>
  </si>
  <si>
    <t>Rochford</t>
  </si>
  <si>
    <t>Tendring</t>
  </si>
  <si>
    <t>Uttlesford</t>
  </si>
  <si>
    <t>Broxbourne</t>
  </si>
  <si>
    <t>Dacorum</t>
  </si>
  <si>
    <t>Hertsmere</t>
  </si>
  <si>
    <t>North Hertfordshire</t>
  </si>
  <si>
    <t>Three Rivers</t>
  </si>
  <si>
    <t>Watford</t>
  </si>
  <si>
    <t>Breckland</t>
  </si>
  <si>
    <t>Broadland</t>
  </si>
  <si>
    <t>Great Yarmouth</t>
  </si>
  <si>
    <t>King's Lynn and West Norfolk</t>
  </si>
  <si>
    <t>North Norfolk</t>
  </si>
  <si>
    <t>Norwich</t>
  </si>
  <si>
    <t>South Norfolk</t>
  </si>
  <si>
    <t>Babergh</t>
  </si>
  <si>
    <t>Ipswich</t>
  </si>
  <si>
    <t>Mid Suffolk</t>
  </si>
  <si>
    <t>St Albans</t>
  </si>
  <si>
    <t>Welwyn Hatfield</t>
  </si>
  <si>
    <t>East Hertfordshire</t>
  </si>
  <si>
    <t>Stevenage</t>
  </si>
  <si>
    <t>East Suffolk</t>
  </si>
  <si>
    <t>West Suffolk</t>
  </si>
  <si>
    <t>Eastbourne</t>
  </si>
  <si>
    <t>Hastings</t>
  </si>
  <si>
    <t>Lewes</t>
  </si>
  <si>
    <t>Rother</t>
  </si>
  <si>
    <t>Wealden</t>
  </si>
  <si>
    <t>Basingstoke and Deane</t>
  </si>
  <si>
    <t>East Hampshire</t>
  </si>
  <si>
    <t>Eastleigh</t>
  </si>
  <si>
    <t>Fareham</t>
  </si>
  <si>
    <t>Gosport</t>
  </si>
  <si>
    <t>Hart</t>
  </si>
  <si>
    <t>Havant</t>
  </si>
  <si>
    <t>New Forest</t>
  </si>
  <si>
    <t>Rushmoor</t>
  </si>
  <si>
    <t>Test Valley</t>
  </si>
  <si>
    <t>Winchester</t>
  </si>
  <si>
    <t>Ashford</t>
  </si>
  <si>
    <t>Canterbury</t>
  </si>
  <si>
    <t>Dartford</t>
  </si>
  <si>
    <t>Dover</t>
  </si>
  <si>
    <t>Gravesham</t>
  </si>
  <si>
    <t>Maidstone</t>
  </si>
  <si>
    <t>Sevenoaks</t>
  </si>
  <si>
    <t>Folkestone and Hythe</t>
  </si>
  <si>
    <t>Swale</t>
  </si>
  <si>
    <t>Thanet</t>
  </si>
  <si>
    <t>Tonbridge and Malling</t>
  </si>
  <si>
    <t>Tunbridge Wells</t>
  </si>
  <si>
    <t>Cherwell</t>
  </si>
  <si>
    <t>Oxford</t>
  </si>
  <si>
    <t>South Oxfordshire</t>
  </si>
  <si>
    <t>Vale of White Horse</t>
  </si>
  <si>
    <t>West Oxfordshire</t>
  </si>
  <si>
    <t>Elmbridge</t>
  </si>
  <si>
    <t>Epsom and Ewell</t>
  </si>
  <si>
    <t>Guildford</t>
  </si>
  <si>
    <t>Mole Valley</t>
  </si>
  <si>
    <t>Reigate and Banstead</t>
  </si>
  <si>
    <t>Runnymede</t>
  </si>
  <si>
    <t>Spelthorne</t>
  </si>
  <si>
    <t>Surrey Heath</t>
  </si>
  <si>
    <t>Tandridge</t>
  </si>
  <si>
    <t>Waverley</t>
  </si>
  <si>
    <t>Woking</t>
  </si>
  <si>
    <t>Adur</t>
  </si>
  <si>
    <t>Arun</t>
  </si>
  <si>
    <t>Chichester</t>
  </si>
  <si>
    <t>Crawley</t>
  </si>
  <si>
    <t>Horsham</t>
  </si>
  <si>
    <t>Mid Sussex</t>
  </si>
  <si>
    <t>Worthing</t>
  </si>
  <si>
    <t>East Devon</t>
  </si>
  <si>
    <t>Exeter</t>
  </si>
  <si>
    <t>Mid Devon</t>
  </si>
  <si>
    <t>North Devon</t>
  </si>
  <si>
    <t>South Hams</t>
  </si>
  <si>
    <t>Teignbridge</t>
  </si>
  <si>
    <t>Torridge</t>
  </si>
  <si>
    <t>West Devon</t>
  </si>
  <si>
    <t>Cheltenham</t>
  </si>
  <si>
    <t>Cotswold</t>
  </si>
  <si>
    <t>Forest of Dean</t>
  </si>
  <si>
    <t>Gloucester</t>
  </si>
  <si>
    <t>Stroud</t>
  </si>
  <si>
    <t>Tewkesbury</t>
  </si>
  <si>
    <t>Mendip</t>
  </si>
  <si>
    <t>Sedgemoor</t>
  </si>
  <si>
    <t>South Somerset</t>
  </si>
  <si>
    <t>Somerset West and Taunton</t>
  </si>
  <si>
    <t>Hartlepool</t>
  </si>
  <si>
    <t>Middlesbrough</t>
  </si>
  <si>
    <t>Redcar and Cleveland</t>
  </si>
  <si>
    <t>Stockton-on-Tees</t>
  </si>
  <si>
    <t>Darlington</t>
  </si>
  <si>
    <t>County Durham</t>
  </si>
  <si>
    <t>Northumberland</t>
  </si>
  <si>
    <t>Halton</t>
  </si>
  <si>
    <t>Warrington</t>
  </si>
  <si>
    <t>Blackburn with Darwen</t>
  </si>
  <si>
    <t>Blackpool</t>
  </si>
  <si>
    <t>Cheshire East</t>
  </si>
  <si>
    <t>Cheshire West and Chester</t>
  </si>
  <si>
    <t>Kingston upon Hull, City of</t>
  </si>
  <si>
    <t>East Riding of Yorkshire</t>
  </si>
  <si>
    <t>North East Lincolnshire</t>
  </si>
  <si>
    <t>North Lincolnshire</t>
  </si>
  <si>
    <t>York</t>
  </si>
  <si>
    <t>Derby</t>
  </si>
  <si>
    <t>Leicester</t>
  </si>
  <si>
    <t>Rutland</t>
  </si>
  <si>
    <t>Nottingham</t>
  </si>
  <si>
    <t>Herefordshire, County of</t>
  </si>
  <si>
    <t>Telford and Wrekin</t>
  </si>
  <si>
    <t>Stoke-on-Trent</t>
  </si>
  <si>
    <t>Shropshire</t>
  </si>
  <si>
    <t>Peterborough</t>
  </si>
  <si>
    <t>Luton</t>
  </si>
  <si>
    <t>Southend-on-Sea</t>
  </si>
  <si>
    <t>Thurrock</t>
  </si>
  <si>
    <t>Bedford</t>
  </si>
  <si>
    <t>Central Bedfordshire</t>
  </si>
  <si>
    <t>Medway</t>
  </si>
  <si>
    <t>Bracknell Forest</t>
  </si>
  <si>
    <t>West Berkshire</t>
  </si>
  <si>
    <t>Reading</t>
  </si>
  <si>
    <t>Slough</t>
  </si>
  <si>
    <t>Windsor and Maidenhead</t>
  </si>
  <si>
    <t>Wokingham</t>
  </si>
  <si>
    <t>Milton Keynes</t>
  </si>
  <si>
    <t>Brighton and Hove</t>
  </si>
  <si>
    <t>Portsmouth</t>
  </si>
  <si>
    <t>Southampton</t>
  </si>
  <si>
    <t>Isle of Wight</t>
  </si>
  <si>
    <t>Buckinghamshire</t>
  </si>
  <si>
    <t>Bath and North East Somerset</t>
  </si>
  <si>
    <t>Bristol, City of</t>
  </si>
  <si>
    <t>North Somerset</t>
  </si>
  <si>
    <t>South Gloucestershire</t>
  </si>
  <si>
    <t>Plymouth</t>
  </si>
  <si>
    <t>Torbay</t>
  </si>
  <si>
    <t>Swindon</t>
  </si>
  <si>
    <t>Cornwall</t>
  </si>
  <si>
    <t>Isles of Scilly</t>
  </si>
  <si>
    <t>Wiltshire</t>
  </si>
  <si>
    <t>Bournemouth, Christchurch and Poole</t>
  </si>
  <si>
    <t>Dorset</t>
  </si>
  <si>
    <t>Predominantly Urban</t>
  </si>
  <si>
    <t>Urban with Significant Rural</t>
  </si>
  <si>
    <t>Predominantly Rural</t>
  </si>
  <si>
    <t>London Borough</t>
  </si>
  <si>
    <t>Met District</t>
  </si>
  <si>
    <t>Shire County</t>
  </si>
  <si>
    <t>Shire District</t>
  </si>
  <si>
    <t>Unitary Authority</t>
  </si>
  <si>
    <t>Predominantly Urban - Shire County</t>
  </si>
  <si>
    <t>Predominantly Urban - Shire District</t>
  </si>
  <si>
    <t>Predominantly Urban - Unitary Authority</t>
  </si>
  <si>
    <t>Predominantly Urban - London Borough</t>
  </si>
  <si>
    <t>Predominantly Urban - Met District</t>
  </si>
  <si>
    <t>Predominantly Rural - Shire County</t>
  </si>
  <si>
    <t>Predominantly Rural - Shire District</t>
  </si>
  <si>
    <t>Predominantly Rural - Unitary Authority</t>
  </si>
  <si>
    <t>Predominantly Rural - London Borough</t>
  </si>
  <si>
    <t>Predominantly Rural - Met District</t>
  </si>
  <si>
    <t>Urban with Significant Rural - Shire County</t>
  </si>
  <si>
    <t>Urban with Significant Rural - Shire District</t>
  </si>
  <si>
    <t>Urban with Significant Rural - Unitary Authority</t>
  </si>
  <si>
    <t>Urban with Significant Rural - London Borough</t>
  </si>
  <si>
    <t>Urban with Significant Rural - Met District</t>
  </si>
  <si>
    <t>Cambridgeshire</t>
  </si>
  <si>
    <t>Cumbria</t>
  </si>
  <si>
    <t>Derbyshire</t>
  </si>
  <si>
    <t>Devon</t>
  </si>
  <si>
    <t>East Sussex</t>
  </si>
  <si>
    <t>Essex</t>
  </si>
  <si>
    <t>Gloucestershire</t>
  </si>
  <si>
    <t>Hampshire</t>
  </si>
  <si>
    <t>Hertfordshire</t>
  </si>
  <si>
    <t>Kent</t>
  </si>
  <si>
    <t>Lancashire</t>
  </si>
  <si>
    <t>Leicestershire</t>
  </si>
  <si>
    <t>Lincolnshire</t>
  </si>
  <si>
    <t>Norfolk</t>
  </si>
  <si>
    <t>Northamptonshire</t>
  </si>
  <si>
    <t>North Yorkshire</t>
  </si>
  <si>
    <t>Nottinghamshire</t>
  </si>
  <si>
    <t>Oxfordshire</t>
  </si>
  <si>
    <t>Somerset</t>
  </si>
  <si>
    <t>Staffordshire</t>
  </si>
  <si>
    <t>Suffolk</t>
  </si>
  <si>
    <t>Surrey</t>
  </si>
  <si>
    <t>Warwickshire</t>
  </si>
  <si>
    <t>West Sussex</t>
  </si>
  <si>
    <t>Worcestershire</t>
  </si>
  <si>
    <t>Data produced for quality work publication</t>
  </si>
  <si>
    <t>All data in this workbook is calculated using two-thirds (66.6%) of the median pay in each unitary authority or county</t>
  </si>
  <si>
    <t>Contents of this workbook:</t>
  </si>
  <si>
    <t>Coverage:</t>
  </si>
  <si>
    <t>UK, England, Wales, Scotland and Northern Ireland, city regions, county and unitary authorities</t>
  </si>
  <si>
    <t>Lowest geography:</t>
  </si>
  <si>
    <t>County or unitary authority</t>
  </si>
  <si>
    <t>Variable(s):</t>
  </si>
  <si>
    <t>Employment status, hourly pay, employment contract, hours worked, work pattern (full or part time), sex, age, country of birth, nationality, ethnicity, highest qualification, occupation, industry, disability status</t>
  </si>
  <si>
    <t>Breakdown(s):</t>
  </si>
  <si>
    <t>Components of quality work broken down by: sex, age, working pattern, country of birth, nationality, ethnicity, highest qualification, occupation, industry, disability status</t>
  </si>
  <si>
    <t>Age group(s):</t>
  </si>
  <si>
    <t>Most tables 16 and above; selected tables use groups: 16 to 24, 25 to 34, 35 to 44, 45 to 54, 55 to 64, 65 and over</t>
  </si>
  <si>
    <t>Sex:</t>
  </si>
  <si>
    <t>male, female, and persons</t>
  </si>
  <si>
    <t>Year(s):</t>
  </si>
  <si>
    <t>Each sheet in this workbook contains 3 tables.  These tables are as follows:</t>
  </si>
  <si>
    <t>1. Satisfactory hours, not in low pay and desired contract (all including unknown status)</t>
  </si>
  <si>
    <t>2. Satisfactory hours, not in low pay and desired contract (all excluding unknown status)</t>
  </si>
  <si>
    <t>3. Satisfactory hours, not in low pay and desired contract together with confidence intervals around each estimate</t>
  </si>
  <si>
    <t>Percentage of residents who are employees by status of job components and by sex in each local area, 2018</t>
  </si>
  <si>
    <t>Percentage of residents who are employees by status of job components and by sex in each local area, 2018 (including status unknown)</t>
  </si>
  <si>
    <t>Percentage of residents who are employees by status of job components and by sex in each local area, 2018, 2018</t>
  </si>
  <si>
    <t>Percentage of residents who are employees by status of job components and by sex in each local area, 2018, 2018 (including confidence intervals)</t>
  </si>
  <si>
    <t>City region</t>
  </si>
  <si>
    <t>Name of subnational authority</t>
  </si>
  <si>
    <t>Area code</t>
  </si>
  <si>
    <t>Sex</t>
  </si>
  <si>
    <t>Satisfactory hours</t>
  </si>
  <si>
    <t>Unsatisfactory hours</t>
  </si>
  <si>
    <t>Unknown number of hours</t>
  </si>
  <si>
    <t>Not in low pay</t>
  </si>
  <si>
    <t>In low pay</t>
  </si>
  <si>
    <t>Unknown pay status</t>
  </si>
  <si>
    <t>Desired contract</t>
  </si>
  <si>
    <t>Not desired contract</t>
  </si>
  <si>
    <t>Unknown contract status</t>
  </si>
  <si>
    <t>Lower 95% confidence value of hours</t>
  </si>
  <si>
    <t>Upper 95% confidence value of hours</t>
  </si>
  <si>
    <t>Lower 95% confidence value of pay</t>
  </si>
  <si>
    <t>Upper 95% confidence value of pay</t>
  </si>
  <si>
    <t>Lower 95% confidence value of contract</t>
  </si>
  <si>
    <t>Upper 95% confidence value of contract</t>
  </si>
  <si>
    <t>Cambridgeshire &amp; Peterborough Combined Authority</t>
  </si>
  <si>
    <t>Male</t>
  </si>
  <si>
    <t>JA</t>
  </si>
  <si>
    <t>Greater London Authority</t>
  </si>
  <si>
    <t>AB</t>
  </si>
  <si>
    <t>AC</t>
  </si>
  <si>
    <t>AD</t>
  </si>
  <si>
    <t>AE</t>
  </si>
  <si>
    <t>..</t>
  </si>
  <si>
    <t>AF</t>
  </si>
  <si>
    <t>AG</t>
  </si>
  <si>
    <t>AH</t>
  </si>
  <si>
    <t>AJ</t>
  </si>
  <si>
    <t>AK</t>
  </si>
  <si>
    <t>AL</t>
  </si>
  <si>
    <t>AM</t>
  </si>
  <si>
    <t>AN</t>
  </si>
  <si>
    <t>AP</t>
  </si>
  <si>
    <t>AQ</t>
  </si>
  <si>
    <t>AR</t>
  </si>
  <si>
    <t>AS</t>
  </si>
  <si>
    <t>AT</t>
  </si>
  <si>
    <t>AU</t>
  </si>
  <si>
    <t>AW</t>
  </si>
  <si>
    <t>AX</t>
  </si>
  <si>
    <t>AY</t>
  </si>
  <si>
    <t>AZ</t>
  </si>
  <si>
    <t>BA</t>
  </si>
  <si>
    <t>BB</t>
  </si>
  <si>
    <t>BC</t>
  </si>
  <si>
    <t>BD</t>
  </si>
  <si>
    <t>BE</t>
  </si>
  <si>
    <t>BF</t>
  </si>
  <si>
    <t>BG</t>
  </si>
  <si>
    <t>BH</t>
  </si>
  <si>
    <t>BJ</t>
  </si>
  <si>
    <t>Westminster and City of London</t>
  </si>
  <si>
    <t>BK</t>
  </si>
  <si>
    <t>Greater Manchester</t>
  </si>
  <si>
    <t>BL</t>
  </si>
  <si>
    <t>BM</t>
  </si>
  <si>
    <t>BN</t>
  </si>
  <si>
    <t>BP</t>
  </si>
  <si>
    <t>BQ</t>
  </si>
  <si>
    <t>BR</t>
  </si>
  <si>
    <t>BS</t>
  </si>
  <si>
    <t>BT</t>
  </si>
  <si>
    <t>BU</t>
  </si>
  <si>
    <t>BW</t>
  </si>
  <si>
    <t>Liverpool City Region Combined Authority</t>
  </si>
  <si>
    <t>BX</t>
  </si>
  <si>
    <t>BY</t>
  </si>
  <si>
    <t>BZ</t>
  </si>
  <si>
    <t>CA</t>
  </si>
  <si>
    <t>CB</t>
  </si>
  <si>
    <t>ET</t>
  </si>
  <si>
    <t>North of Tyne Combined Authority</t>
  </si>
  <si>
    <t>CJ</t>
  </si>
  <si>
    <t>CK</t>
  </si>
  <si>
    <t>Sheffield City Region</t>
  </si>
  <si>
    <t>CC</t>
  </si>
  <si>
    <t>CE</t>
  </si>
  <si>
    <t>CF</t>
  </si>
  <si>
    <t>CG</t>
  </si>
  <si>
    <t>Tees Valley Combined Authority</t>
  </si>
  <si>
    <t>EB</t>
  </si>
  <si>
    <t>EC</t>
  </si>
  <si>
    <t>EE</t>
  </si>
  <si>
    <t>EF</t>
  </si>
  <si>
    <t>EH</t>
  </si>
  <si>
    <t>West Midlands Combined Authority</t>
  </si>
  <si>
    <t>CN</t>
  </si>
  <si>
    <t>CQ</t>
  </si>
  <si>
    <t>CR</t>
  </si>
  <si>
    <t>CS</t>
  </si>
  <si>
    <t>CT</t>
  </si>
  <si>
    <t>CU</t>
  </si>
  <si>
    <t>CW</t>
  </si>
  <si>
    <t>West of England Combined Authority</t>
  </si>
  <si>
    <t>HA</t>
  </si>
  <si>
    <t>HB</t>
  </si>
  <si>
    <t>HD</t>
  </si>
  <si>
    <t>n/a</t>
  </si>
  <si>
    <t>Bedfordshire</t>
  </si>
  <si>
    <t>Cheshire</t>
  </si>
  <si>
    <t>Cornwall and the Isles of Scilly</t>
  </si>
  <si>
    <t>CH</t>
  </si>
  <si>
    <t>CL</t>
  </si>
  <si>
    <t>CM</t>
  </si>
  <si>
    <t>CX</t>
  </si>
  <si>
    <t>CY</t>
  </si>
  <si>
    <t>CZ</t>
  </si>
  <si>
    <t>DA</t>
  </si>
  <si>
    <t>DB</t>
  </si>
  <si>
    <t>EU</t>
  </si>
  <si>
    <t>EX</t>
  </si>
  <si>
    <t>EY</t>
  </si>
  <si>
    <t>FA</t>
  </si>
  <si>
    <t>FB</t>
  </si>
  <si>
    <t>FC</t>
  </si>
  <si>
    <t>FD</t>
  </si>
  <si>
    <t>FF</t>
  </si>
  <si>
    <t>FK</t>
  </si>
  <si>
    <t>FN</t>
  </si>
  <si>
    <t>FP</t>
  </si>
  <si>
    <t>FY</t>
  </si>
  <si>
    <t>GA</t>
  </si>
  <si>
    <t>GF</t>
  </si>
  <si>
    <t>GL</t>
  </si>
  <si>
    <t>HC</t>
  </si>
  <si>
    <t>HG</t>
  </si>
  <si>
    <t>HH</t>
  </si>
  <si>
    <t>HN</t>
  </si>
  <si>
    <t>HP</t>
  </si>
  <si>
    <t>HX</t>
  </si>
  <si>
    <t>KA</t>
  </si>
  <si>
    <t>KF</t>
  </si>
  <si>
    <t>KG</t>
  </si>
  <si>
    <t>LC</t>
  </si>
  <si>
    <t>MA</t>
  </si>
  <si>
    <t>MB</t>
  </si>
  <si>
    <t>MC</t>
  </si>
  <si>
    <t>MD</t>
  </si>
  <si>
    <t>ME</t>
  </si>
  <si>
    <t>MF</t>
  </si>
  <si>
    <t>MG</t>
  </si>
  <si>
    <t>ML</t>
  </si>
  <si>
    <t>MR</t>
  </si>
  <si>
    <t>MS</t>
  </si>
  <si>
    <t>MW</t>
  </si>
  <si>
    <t>Cardiff City Region</t>
  </si>
  <si>
    <t>Bridgend</t>
  </si>
  <si>
    <t>PB</t>
  </si>
  <si>
    <t>The Vale of Glamorgan</t>
  </si>
  <si>
    <t>PD</t>
  </si>
  <si>
    <t>Rhondda, Cynon, Taff</t>
  </si>
  <si>
    <t>PF</t>
  </si>
  <si>
    <t>Merthyr Tydfil</t>
  </si>
  <si>
    <t>PH</t>
  </si>
  <si>
    <t>Caerphilly</t>
  </si>
  <si>
    <t>PK</t>
  </si>
  <si>
    <t>Blaenau Gwent</t>
  </si>
  <si>
    <t>PL</t>
  </si>
  <si>
    <t>Torfaen</t>
  </si>
  <si>
    <t>PM</t>
  </si>
  <si>
    <t>Monmouthshire</t>
  </si>
  <si>
    <t>PP</t>
  </si>
  <si>
    <t>Newport</t>
  </si>
  <si>
    <t>PR</t>
  </si>
  <si>
    <t>Cardiff</t>
  </si>
  <si>
    <t>PT</t>
  </si>
  <si>
    <t>Swansea Bay City Region</t>
  </si>
  <si>
    <t>Pembrokeshire</t>
  </si>
  <si>
    <t>NS</t>
  </si>
  <si>
    <t>Carmarthenshire</t>
  </si>
  <si>
    <t>NU</t>
  </si>
  <si>
    <t>Swansea</t>
  </si>
  <si>
    <t>NX</t>
  </si>
  <si>
    <t>Neath Port Talbot</t>
  </si>
  <si>
    <t>NZ</t>
  </si>
  <si>
    <t>Isle of Anglesey</t>
  </si>
  <si>
    <t>NA</t>
  </si>
  <si>
    <t>Gwynedd</t>
  </si>
  <si>
    <t>NC</t>
  </si>
  <si>
    <t>Conwy</t>
  </si>
  <si>
    <t>NE</t>
  </si>
  <si>
    <t>Denbighshire</t>
  </si>
  <si>
    <t>NG</t>
  </si>
  <si>
    <t>Flintshire</t>
  </si>
  <si>
    <t>NJ</t>
  </si>
  <si>
    <t>Wrexham</t>
  </si>
  <si>
    <t>NL</t>
  </si>
  <si>
    <t>Powys</t>
  </si>
  <si>
    <t>NN</t>
  </si>
  <si>
    <t>Ceredigion</t>
  </si>
  <si>
    <t>NQ</t>
  </si>
  <si>
    <t>Aberdeen City Region</t>
  </si>
  <si>
    <t>Aberdeen City</t>
  </si>
  <si>
    <t>QA</t>
  </si>
  <si>
    <t>Aberdeenshire</t>
  </si>
  <si>
    <t>QB</t>
  </si>
  <si>
    <t>Edinburgh and South East Scotland</t>
  </si>
  <si>
    <t>Scottish Borders</t>
  </si>
  <si>
    <t>QE</t>
  </si>
  <si>
    <t>East Lothian</t>
  </si>
  <si>
    <t>QM</t>
  </si>
  <si>
    <t>City of Edinburgh</t>
  </si>
  <si>
    <t>QP</t>
  </si>
  <si>
    <t>Fife</t>
  </si>
  <si>
    <t>QR</t>
  </si>
  <si>
    <t>Midlothian</t>
  </si>
  <si>
    <t>QW</t>
  </si>
  <si>
    <t>West Lothian</t>
  </si>
  <si>
    <t>RH</t>
  </si>
  <si>
    <t>Glasgow City Region</t>
  </si>
  <si>
    <t>West Dunbartonshire</t>
  </si>
  <si>
    <t>QG</t>
  </si>
  <si>
    <t>East Dunbartonshire</t>
  </si>
  <si>
    <t>QL</t>
  </si>
  <si>
    <t>East Renfrewshire</t>
  </si>
  <si>
    <t>QN</t>
  </si>
  <si>
    <t>City of Glasgow</t>
  </si>
  <si>
    <t>QS</t>
  </si>
  <si>
    <t>Inverclyde</t>
  </si>
  <si>
    <t>QU</t>
  </si>
  <si>
    <t>North Lanarkshire</t>
  </si>
  <si>
    <t>QZ</t>
  </si>
  <si>
    <t>Renfrewshire</t>
  </si>
  <si>
    <t>RC</t>
  </si>
  <si>
    <t>South Lanarkshire</t>
  </si>
  <si>
    <t>RF</t>
  </si>
  <si>
    <t>Angus</t>
  </si>
  <si>
    <t>QC</t>
  </si>
  <si>
    <t>Argyll &amp; Bute</t>
  </si>
  <si>
    <t>QD</t>
  </si>
  <si>
    <t>Clackmannanshire</t>
  </si>
  <si>
    <t>QF</t>
  </si>
  <si>
    <t>Dumfries &amp; Galloway</t>
  </si>
  <si>
    <t>QH</t>
  </si>
  <si>
    <t>Dundee City</t>
  </si>
  <si>
    <t>QJ</t>
  </si>
  <si>
    <t>East Ayrshire</t>
  </si>
  <si>
    <t>QK</t>
  </si>
  <si>
    <t>Eilean Siar, Orkney &amp; Shetland</t>
  </si>
  <si>
    <t>Falkirk</t>
  </si>
  <si>
    <t>QQ</t>
  </si>
  <si>
    <t>Highland</t>
  </si>
  <si>
    <t>QT</t>
  </si>
  <si>
    <t>Moray</t>
  </si>
  <si>
    <t>QX</t>
  </si>
  <si>
    <t>North Ayrshire</t>
  </si>
  <si>
    <t>QY</t>
  </si>
  <si>
    <t>Perth &amp; Kinross</t>
  </si>
  <si>
    <t>RB</t>
  </si>
  <si>
    <t>South Ayrshire</t>
  </si>
  <si>
    <t>RE</t>
  </si>
  <si>
    <t>Stirling</t>
  </si>
  <si>
    <t>RG</t>
  </si>
  <si>
    <t>Northern Ireland</t>
  </si>
  <si>
    <t>Female</t>
  </si>
  <si>
    <t>Persons</t>
  </si>
  <si>
    <t>Source: Annual Population Survey (2018-based weights)</t>
  </si>
  <si>
    <t>Note:</t>
  </si>
  <si>
    <t>1. For further information about what constitutes the job components (satisfactory hours, not in low pay and desired contract), please see the description in the tab "Definition".</t>
  </si>
  <si>
    <t>2. The symbol '..' denotes values which have been suppressed for reasons of reliability or confidentiality.</t>
  </si>
  <si>
    <t xml:space="preserve">3. The city regions consist of the seven English Combined Authorities, the mayoral authorities of Sheffield City Region and Greater London, three Scottish City Deals and two Welsh City Deals. </t>
  </si>
  <si>
    <t>Quality work, composite measure using two-thirds of UK median pay</t>
  </si>
  <si>
    <t>Employment, Pay, Employment Contract, Hours worked, Sex, Age, Country of Birth, Ethnicity, Occupation, Industry, Work pattern (full and part time), disability status</t>
  </si>
  <si>
    <t>Quality work indicator broken down by: sex, age, working pattern, country of birth, nationality, ethnicity, highest qualification, occupation, industry, disability status</t>
  </si>
  <si>
    <t>male, female, persons</t>
  </si>
  <si>
    <t>Percentage of residents who are employees by status of work and by sex in each subnational authority, 2018</t>
  </si>
  <si>
    <t>Percentage of residents who are employees by status of work and by sex in each subnational authority, 2018 (including status unknown)</t>
  </si>
  <si>
    <t>Percentage of residents who are employees in quality work and by sex in each subnational authority, 2018</t>
  </si>
  <si>
    <t>Percentage of residents who are employees in quality work and by sex in each subnational authority, 2018 (including confidence intervals)</t>
  </si>
  <si>
    <t>Country</t>
  </si>
  <si>
    <t>Quality work</t>
  </si>
  <si>
    <t>Not quality work</t>
  </si>
  <si>
    <t>Status unknown</t>
  </si>
  <si>
    <t xml:space="preserve">Lower 95% confidence value in quality work </t>
  </si>
  <si>
    <t xml:space="preserve">Estimated percentage in quality work </t>
  </si>
  <si>
    <t xml:space="preserve">Upper 95% confidence value in quality work </t>
  </si>
  <si>
    <t xml:space="preserve">  JA</t>
  </si>
  <si>
    <t xml:space="preserve">  AB</t>
  </si>
  <si>
    <t xml:space="preserve">  AC</t>
  </si>
  <si>
    <t xml:space="preserve">  AD</t>
  </si>
  <si>
    <t xml:space="preserve">  AE</t>
  </si>
  <si>
    <t xml:space="preserve">  AF</t>
  </si>
  <si>
    <t xml:space="preserve">  AG</t>
  </si>
  <si>
    <t xml:space="preserve">  AH</t>
  </si>
  <si>
    <t xml:space="preserve">  AJ</t>
  </si>
  <si>
    <t xml:space="preserve">  AK</t>
  </si>
  <si>
    <t xml:space="preserve">  AL</t>
  </si>
  <si>
    <t xml:space="preserve">  AM</t>
  </si>
  <si>
    <t xml:space="preserve">  AN</t>
  </si>
  <si>
    <t xml:space="preserve">  AP</t>
  </si>
  <si>
    <t xml:space="preserve">  AQ</t>
  </si>
  <si>
    <t xml:space="preserve">  AR</t>
  </si>
  <si>
    <t xml:space="preserve">  AS</t>
  </si>
  <si>
    <t xml:space="preserve">  AT</t>
  </si>
  <si>
    <t xml:space="preserve">  AU</t>
  </si>
  <si>
    <t xml:space="preserve">  AW</t>
  </si>
  <si>
    <t xml:space="preserve">  AX</t>
  </si>
  <si>
    <t xml:space="preserve">  AY</t>
  </si>
  <si>
    <t xml:space="preserve">  AZ</t>
  </si>
  <si>
    <t xml:space="preserve">  BA</t>
  </si>
  <si>
    <t xml:space="preserve">  BB</t>
  </si>
  <si>
    <t xml:space="preserve">  BC</t>
  </si>
  <si>
    <t xml:space="preserve">  BD</t>
  </si>
  <si>
    <t xml:space="preserve">  BE</t>
  </si>
  <si>
    <t xml:space="preserve">  BF</t>
  </si>
  <si>
    <t xml:space="preserve">  BG</t>
  </si>
  <si>
    <t xml:space="preserve">  BH</t>
  </si>
  <si>
    <t xml:space="preserve">  BJ</t>
  </si>
  <si>
    <t xml:space="preserve">  BK</t>
  </si>
  <si>
    <t xml:space="preserve">  BL</t>
  </si>
  <si>
    <t xml:space="preserve">  BM</t>
  </si>
  <si>
    <t xml:space="preserve">  BN</t>
  </si>
  <si>
    <t xml:space="preserve">  BP</t>
  </si>
  <si>
    <t xml:space="preserve">  BQ</t>
  </si>
  <si>
    <t xml:space="preserve">  BR</t>
  </si>
  <si>
    <t xml:space="preserve">  BS</t>
  </si>
  <si>
    <t xml:space="preserve">  BT</t>
  </si>
  <si>
    <t xml:space="preserve">  BU</t>
  </si>
  <si>
    <t xml:space="preserve">  BW</t>
  </si>
  <si>
    <t xml:space="preserve">  BX</t>
  </si>
  <si>
    <t xml:space="preserve">  BY</t>
  </si>
  <si>
    <t xml:space="preserve">  BZ</t>
  </si>
  <si>
    <t xml:space="preserve">  CA</t>
  </si>
  <si>
    <t xml:space="preserve">  CB</t>
  </si>
  <si>
    <t xml:space="preserve">  ET</t>
  </si>
  <si>
    <t xml:space="preserve">  CJ</t>
  </si>
  <si>
    <t xml:space="preserve">  CK</t>
  </si>
  <si>
    <t xml:space="preserve">  CC</t>
  </si>
  <si>
    <t xml:space="preserve">  CE</t>
  </si>
  <si>
    <t xml:space="preserve">  CF</t>
  </si>
  <si>
    <t xml:space="preserve">  CG</t>
  </si>
  <si>
    <t xml:space="preserve">  EB</t>
  </si>
  <si>
    <t xml:space="preserve">  EC</t>
  </si>
  <si>
    <t xml:space="preserve">  EE</t>
  </si>
  <si>
    <t xml:space="preserve">  EF</t>
  </si>
  <si>
    <t xml:space="preserve">  EH</t>
  </si>
  <si>
    <t xml:space="preserve">  CN</t>
  </si>
  <si>
    <t xml:space="preserve">  CQ</t>
  </si>
  <si>
    <t xml:space="preserve">  CR</t>
  </si>
  <si>
    <t xml:space="preserve">  CS</t>
  </si>
  <si>
    <t xml:space="preserve">  CT</t>
  </si>
  <si>
    <t xml:space="preserve">  CU</t>
  </si>
  <si>
    <t xml:space="preserve">  CW</t>
  </si>
  <si>
    <t xml:space="preserve">  HA</t>
  </si>
  <si>
    <t xml:space="preserve">  HB</t>
  </si>
  <si>
    <t xml:space="preserve">  HD</t>
  </si>
  <si>
    <t>Wales</t>
  </si>
  <si>
    <t xml:space="preserve">  PB</t>
  </si>
  <si>
    <t xml:space="preserve">  PD</t>
  </si>
  <si>
    <t xml:space="preserve">  PF</t>
  </si>
  <si>
    <t xml:space="preserve">  PH</t>
  </si>
  <si>
    <t xml:space="preserve">  PK</t>
  </si>
  <si>
    <t xml:space="preserve">  PL</t>
  </si>
  <si>
    <t xml:space="preserve">  PM</t>
  </si>
  <si>
    <t xml:space="preserve">  PP</t>
  </si>
  <si>
    <t xml:space="preserve">  PR</t>
  </si>
  <si>
    <t xml:space="preserve">  PT</t>
  </si>
  <si>
    <t xml:space="preserve">  NS</t>
  </si>
  <si>
    <t xml:space="preserve">  NU</t>
  </si>
  <si>
    <t xml:space="preserve">  NX</t>
  </si>
  <si>
    <t xml:space="preserve">  NZ</t>
  </si>
  <si>
    <t>Scotland</t>
  </si>
  <si>
    <t xml:space="preserve">  QA</t>
  </si>
  <si>
    <t xml:space="preserve">  QB</t>
  </si>
  <si>
    <t xml:space="preserve">  QE</t>
  </si>
  <si>
    <t xml:space="preserve">  QM</t>
  </si>
  <si>
    <t xml:space="preserve">  QP</t>
  </si>
  <si>
    <t xml:space="preserve">  QR</t>
  </si>
  <si>
    <t xml:space="preserve">  QW</t>
  </si>
  <si>
    <t xml:space="preserve">  RH</t>
  </si>
  <si>
    <t xml:space="preserve">  QG</t>
  </si>
  <si>
    <t xml:space="preserve">  QL</t>
  </si>
  <si>
    <t xml:space="preserve">  QN</t>
  </si>
  <si>
    <t xml:space="preserve">  QS</t>
  </si>
  <si>
    <t xml:space="preserve">  QU</t>
  </si>
  <si>
    <t xml:space="preserve">  QZ</t>
  </si>
  <si>
    <t xml:space="preserve">  RC</t>
  </si>
  <si>
    <t xml:space="preserve">  RF</t>
  </si>
  <si>
    <t>1. For further information about what constitutes quality work please see the description in the tab "Definition".</t>
  </si>
  <si>
    <t>All data in this workbook is calculated using two-thirds (66.6%) of the UK median pay</t>
  </si>
  <si>
    <t>Percentage of residents who are employees by status of job components and by sex in each local area, 2018 (including confidence intervals)</t>
  </si>
  <si>
    <t>Definition of job components</t>
  </si>
  <si>
    <t>Employees who work satisfactory hours work 48 or fewer hours (TTUSHR) a week, do not wish to work more hours in their current role and are not looking for an additional or replacement job that offers more hours.</t>
  </si>
  <si>
    <t>Employees not in low pay is calculated in two ways, where those not in low pay were either:</t>
  </si>
  <si>
    <t>b. earning at least two-thirds of the median pay (HOURPAY) of the UK</t>
  </si>
  <si>
    <t>Employees on a desired contract have either a permanent contract or a non-permanent contract, for a reason other than “Could not find a permanent job”.</t>
  </si>
  <si>
    <t>This has been calculated using the LFS variables JOBTYP and WHYTMP6 calculated as: JOBTYP = 1 or (JOBTYP = 2 and WHYTMP6 in (1,2,4,5))</t>
  </si>
  <si>
    <t>Geographic definitions of city regions based upon local authority boundaries</t>
  </si>
  <si>
    <t>Constituent local authorities</t>
  </si>
  <si>
    <t>Aberdeen, Aberdeenshire</t>
  </si>
  <si>
    <t>Cambridgeshire and Peterborough Combined Authority</t>
  </si>
  <si>
    <t>Peterborough, Cambridge, East Cambridgeshire, Fenland, Huntingdonshire, South Cambridgeshire</t>
  </si>
  <si>
    <t>Blaenau Gwent, Bridgend, Caerphilly, Cardiff, Merthyr Tydfil, Monmouthshire, Newport, Rhondda Cynon Taff, Torfaen, Vale of Glamorgan</t>
  </si>
  <si>
    <t>Edinburgh, East Lothian, Mid Lothian, West Lothian, Fife, Scottish Borders</t>
  </si>
  <si>
    <t>Glasgow City, North Lanarkshire, South Lanarkshire, East Dunbartonshire, West Dunbartonshire, Renfrewshire, East Renfrewshire, Inverclyde</t>
  </si>
  <si>
    <t>Camden, City of London, Hammersmith and Fulham, Kensington and Chelsea, Wandsworth, Westminster, Hackney, Haringey, Islington, Lambeth, Lewisham, Newham, Southwark, Tower Hamlets, Bromley, Croydon, Kingston upon Thames, Merton, Sutton, Barnet, Brent, Ealing, Harrow, Hillingdon, Hounslow, Richmond upon Thames, Barking and Dagenham, Bexley, Enfield, Greenwich, Havering, Redbridge, Waltham Forest</t>
  </si>
  <si>
    <t>Greater Manchester Combined Authority</t>
  </si>
  <si>
    <t>Bolton, Bury, Manchester, Oldham, Rochdale, Salford, Stockport, Tameside, Trafford, Wigan</t>
  </si>
  <si>
    <t>Knowsley, Liverpool, St. Helens, Sefton, Wirral, Halton</t>
  </si>
  <si>
    <t>Newcastle-upon-Tyne, North Tyneside, Northumberland</t>
  </si>
  <si>
    <t>Barnsley, Doncaster, Rotherham, Sheffield</t>
  </si>
  <si>
    <t>Carmarthenshire, Neath Port Talbot, Pembrokeshire, Swansea</t>
  </si>
  <si>
    <t>Hartlepool, Middlesbrough, Redcar and Cleveland, Stockton-on-Tees, Darlington</t>
  </si>
  <si>
    <t>Birmingham, Coventry, Dudley, Sandwell, Solihull, Walsall, Wolverhampton</t>
  </si>
  <si>
    <t>Percentage of residents who are employees in quality work by sex in each subnational authority, 2018 (including confidence intervals)</t>
  </si>
  <si>
    <t>Lower 95% confidence value in Quality work</t>
  </si>
  <si>
    <t>Estimated percentage in Quality work</t>
  </si>
  <si>
    <t>Upper 95% confidence value in Quality work</t>
  </si>
  <si>
    <t>Quality work, composite measure using two-thirds of median pay in each local area</t>
  </si>
  <si>
    <t>Definition of quality work</t>
  </si>
  <si>
    <t xml:space="preserve">Using the six measures available on the APS, which were part of the recommended approach by the </t>
  </si>
  <si>
    <t>Measuring Good Work: The final report of the Measuring Job Quality Working Group</t>
  </si>
  <si>
    <t>published by the Carnegie UK Trust-RSA Working Group in 2018, our definition of what constitutes an employee with ‘high quality work’ was someone with all of the following characteristics:</t>
  </si>
  <si>
    <t>· earning at or above low pay of the Unitary Authority or county they live in, calculated using all known responses to the pay variable from each authority and the median thereof</t>
  </si>
  <si>
    <t>· usually working fewer than 48 hours (including overtime) per week</t>
  </si>
  <si>
    <t>· not being underemployed, meaning that a worker does not want to work more hours than their job allows them to, and</t>
  </si>
  <si>
    <t>· having either a permanent contract, or some other contract with a reason they do not want a permanent contract.</t>
  </si>
  <si>
    <t>Employees who are not in quality work had at least one of the following characteristics:</t>
  </si>
  <si>
    <t>· receiving low pay</t>
  </si>
  <si>
    <t>· working more than 48 hours (including overtime) in a typical week</t>
  </si>
  <si>
    <t>· underemployed</t>
  </si>
  <si>
    <t>· did not have a permanent contract because they could not find permanent employment.</t>
  </si>
  <si>
    <t xml:space="preserve">The composite has no hierarchy and was created as a measure for easy engagement with the subject matter and to allow users of the data and this analysis to compare high quality work by location with ease. </t>
  </si>
  <si>
    <t>However, this composite is not a conclusive definition for high quality work and should not be treated as such. It is crucial that the underlying components are used to understand what is happening across the country, and by city region over time.</t>
  </si>
  <si>
    <t>Further detail on job components</t>
  </si>
  <si>
    <t>Percentage of residents who are employees by status of work and by sex in each country, 2018 (including status unknown)</t>
  </si>
  <si>
    <t>Percentage of residents who are employees by status of work and by sex in each country, 2018</t>
  </si>
  <si>
    <t>Percentage of residents who are employees in quality work by sex in each country, 2018 (including confidence intervals)</t>
  </si>
  <si>
    <t>For further information about what constitutes quality work please see the description in the tab "Definition".</t>
  </si>
  <si>
    <t>Percentage of residents who are employees by status of job components and by sex in each country, 2018 (including status unknown)</t>
  </si>
  <si>
    <t>Percentage of residents who are employees by status of job components and by sex in each country, 2018</t>
  </si>
  <si>
    <t>Percentage of residents who are employees by status of job components and by sex in each country, 2018 (including confidence intervals)</t>
  </si>
  <si>
    <t>For further information about what constitutes the job components (satisfactory hours, not in low pay and desired contract), please see the description in the tab "Definition".</t>
  </si>
  <si>
    <t>Bournemouth</t>
  </si>
  <si>
    <t>Poole</t>
  </si>
  <si>
    <t>SHARED DATA - Westminster and City of London</t>
  </si>
  <si>
    <t>Bath and North East Somerset, Bristol, City of, South Gloucestershire</t>
  </si>
  <si>
    <t>SHARED DATA - Cornwall and the Isles of Scilly</t>
  </si>
  <si>
    <t>Components by-County</t>
  </si>
  <si>
    <t>a. earning at least two-thirds of the median pay (HOURPAY) of their subnational authority of residence (UALA); subnational authority refers to the combination of unitary authority and county geographies, as is collected in the variableLA by the Labour Force Survey (LFS) (note that Northern Ireland comprises only oneLA)</t>
  </si>
  <si>
    <t>Quality Work by-County, Sex</t>
  </si>
  <si>
    <t>Quality work  by-County, Sex</t>
  </si>
  <si>
    <t>SD</t>
  </si>
  <si>
    <t>Aylesbury Vale</t>
  </si>
  <si>
    <t>L</t>
  </si>
  <si>
    <t>UA</t>
  </si>
  <si>
    <t>SC</t>
  </si>
  <si>
    <t>Chiltern</t>
  </si>
  <si>
    <t>Christchurch</t>
  </si>
  <si>
    <t>East Dorset</t>
  </si>
  <si>
    <t>Forest Heath</t>
  </si>
  <si>
    <t>North Dorset</t>
  </si>
  <si>
    <t>Purbeck</t>
  </si>
  <si>
    <t>South Bucks</t>
  </si>
  <si>
    <t>St Edmundsbury</t>
  </si>
  <si>
    <t>Suffolk Coastal</t>
  </si>
  <si>
    <t>Taunton Deane</t>
  </si>
  <si>
    <t>Waveney</t>
  </si>
  <si>
    <t>West Dorset</t>
  </si>
  <si>
    <t>West Somerset</t>
  </si>
  <si>
    <t>Weymouth and Portland</t>
  </si>
  <si>
    <t>Wycombe</t>
  </si>
  <si>
    <t/>
  </si>
  <si>
    <t>Folkestone &amp; Hythe</t>
  </si>
  <si>
    <t>Local authority selection:</t>
  </si>
  <si>
    <t>Class:</t>
  </si>
  <si>
    <t>Classification:</t>
  </si>
  <si>
    <t>Job Quality Indicators</t>
  </si>
  <si>
    <t>* calculated using two-thirds (66.6%) of the UK median pay</t>
  </si>
  <si>
    <t>* calculated using two-thirds (66.6%) of the median pay in each unitary authority or county</t>
  </si>
  <si>
    <t>Years:</t>
  </si>
  <si>
    <t>2018 &amp; 2021</t>
  </si>
  <si>
    <t>Table 1: Job quality indicators, by unitary authority and local authority, United Kingdom, January to December 2021</t>
  </si>
  <si>
    <t>This worksheet contains one table. Note 1, Note 2, Note 3, Note 4, Note 5, Note 6 and Note 7 all apply to this table. The note text can be found on the Notes worksheet.</t>
  </si>
  <si>
    <t>Source: Annual Population Survey, 2021</t>
  </si>
  <si>
    <t>Unitary/local authority code</t>
  </si>
  <si>
    <t>Unitary/local authority name</t>
  </si>
  <si>
    <t>Satisfactory hours (%)</t>
  </si>
  <si>
    <t>Satisfactory hours LCI (%)</t>
  </si>
  <si>
    <t>Satisfactory hours UCI (%)</t>
  </si>
  <si>
    <t>Not satisfactory hours (%)</t>
  </si>
  <si>
    <t>Not satisfactory hours LCI (%)</t>
  </si>
  <si>
    <t>Not satisfactory hours UCI (%)</t>
  </si>
  <si>
    <t>Paid overtime (%)</t>
  </si>
  <si>
    <t>Paid overtime LCI (%)</t>
  </si>
  <si>
    <t>Paid overtime UCI (%)</t>
  </si>
  <si>
    <t>Unpaid overtime (%)</t>
  </si>
  <si>
    <t>Unpaid overtime LCI (%)</t>
  </si>
  <si>
    <t>Unpaid overtime UCI (%)</t>
  </si>
  <si>
    <t>Both paid and unpaid overtime (%)</t>
  </si>
  <si>
    <t>Both paid and unpaid overtime LCI (%)</t>
  </si>
  <si>
    <t>Both paid and unpaid overtime UCI (%)</t>
  </si>
  <si>
    <t>Desired contract (%)</t>
  </si>
  <si>
    <t>Desired contract LCI (%)</t>
  </si>
  <si>
    <t>Desired contract UCI (%)</t>
  </si>
  <si>
    <t>Not a desired contract (%)</t>
  </si>
  <si>
    <t>Not a desired contract LCI (%)</t>
  </si>
  <si>
    <t>Not a desired contract UCI (%)</t>
  </si>
  <si>
    <t>Low pay (UK) (%)</t>
  </si>
  <si>
    <t>Low pay LCI (UK) (%)</t>
  </si>
  <si>
    <t>Low pay UCI (UK) (%)</t>
  </si>
  <si>
    <t>Not in low pay (UK) (%)</t>
  </si>
  <si>
    <t>Not in low pay (UK) LCI (%)</t>
  </si>
  <si>
    <t>Not in low pay (UK) UCI (%)</t>
  </si>
  <si>
    <t>Low pay (local) (%)</t>
  </si>
  <si>
    <t>Low pay (local) LCI (%)</t>
  </si>
  <si>
    <t>Low pay (local) UCI (%)</t>
  </si>
  <si>
    <t>Not in low pay (local) (%)</t>
  </si>
  <si>
    <t xml:space="preserve">Not in low pay (local) LCI (%) </t>
  </si>
  <si>
    <t>Not in low pay (local) UCI (%)</t>
  </si>
  <si>
    <t>Opportunities for career progression (%)</t>
  </si>
  <si>
    <t>Opportunities for career progression LCI (%)</t>
  </si>
  <si>
    <t>Opportunities for career progression UCI (%)</t>
  </si>
  <si>
    <t>No opportunities for career progression (%)</t>
  </si>
  <si>
    <t>No opportunities for career progression LCI (%)</t>
  </si>
  <si>
    <t>No opportunities for career progression UCI (%)</t>
  </si>
  <si>
    <t>Good employee involvement (%)</t>
  </si>
  <si>
    <t>Good employee involvement LCI (%)</t>
  </si>
  <si>
    <t>Good employee involvement UCI (%)</t>
  </si>
  <si>
    <t>Not good employee involvement (%)</t>
  </si>
  <si>
    <t>Not good employee involvement LCI (%)</t>
  </si>
  <si>
    <t>Not good employee involvement UCI (%)</t>
  </si>
  <si>
    <t>Zero-hours contract (%)</t>
  </si>
  <si>
    <t xml:space="preserve">Zero-hours contract LCI (%) </t>
  </si>
  <si>
    <t>Zero-hours contract UCI (%)</t>
  </si>
  <si>
    <t>Not a zero-hours contract (%)</t>
  </si>
  <si>
    <t>Not a zero-hours contract LCI (%)</t>
  </si>
  <si>
    <t>Not a zero-hours contract UCI (%)</t>
  </si>
  <si>
    <t>09</t>
  </si>
  <si>
    <t>11</t>
  </si>
  <si>
    <t>12</t>
  </si>
  <si>
    <t>13</t>
  </si>
  <si>
    <t>15</t>
  </si>
  <si>
    <t>16</t>
  </si>
  <si>
    <t>17</t>
  </si>
  <si>
    <t>18</t>
  </si>
  <si>
    <t>19</t>
  </si>
  <si>
    <t>*</t>
  </si>
  <si>
    <t>20</t>
  </si>
  <si>
    <t>21</t>
  </si>
  <si>
    <t>22</t>
  </si>
  <si>
    <t>23</t>
  </si>
  <si>
    <t>24</t>
  </si>
  <si>
    <t>26</t>
  </si>
  <si>
    <t>29</t>
  </si>
  <si>
    <t>30</t>
  </si>
  <si>
    <t>31</t>
  </si>
  <si>
    <t>32</t>
  </si>
  <si>
    <t>33</t>
  </si>
  <si>
    <t>34</t>
  </si>
  <si>
    <t>35</t>
  </si>
  <si>
    <t>36</t>
  </si>
  <si>
    <t>37</t>
  </si>
  <si>
    <t>38</t>
  </si>
  <si>
    <t>39</t>
  </si>
  <si>
    <t>40</t>
  </si>
  <si>
    <t>41</t>
  </si>
  <si>
    <t>42</t>
  </si>
  <si>
    <t>43</t>
  </si>
  <si>
    <t>44</t>
  </si>
  <si>
    <t>45</t>
  </si>
  <si>
    <t>46</t>
  </si>
  <si>
    <t>47</t>
  </si>
  <si>
    <t>Eilean siar, Orkney &amp; Shetland</t>
  </si>
  <si>
    <t>48</t>
  </si>
  <si>
    <t>Tyne &amp; Wear</t>
  </si>
  <si>
    <t>Camarthenshire</t>
  </si>
  <si>
    <t>Merthyr Tydfill</t>
  </si>
  <si>
    <t>Table 1a: Job quality indicators, by unitary authority and local authority, by sex, United Kingdom, 2021</t>
  </si>
  <si>
    <t>Women</t>
  </si>
  <si>
    <t>Men</t>
  </si>
  <si>
    <t>low pay (local) (%)</t>
  </si>
  <si>
    <t>low pay (UK) (%)</t>
  </si>
  <si>
    <t>Source: Office for National Statistics, Annual Population Survey</t>
  </si>
  <si>
    <t>Chart position</t>
  </si>
  <si>
    <t>Components of Quality of Work - % of employees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</si>
</sst>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sz val="11"/>
      <color theme="1"/>
      <name val="Calibri"/>
      <family val="2"/>
      <scheme val="minor"/>
    </font>
    <font>
      <sz val="10"/>
      <name val="Tahoma"/>
      <family val="2"/>
    </font>
    <font>
      <b/>
      <sz val="11"/>
      <name val="Tahoma"/>
      <family val="2"/>
    </font>
    <font>
      <sz val="4"/>
      <color theme="0" tint="-4.9989318521683403E-2"/>
      <name val="Arial"/>
      <family val="2"/>
    </font>
    <font>
      <i/>
      <sz val="11"/>
      <color theme="1"/>
      <name val="Calibri"/>
      <family val="2"/>
      <scheme val="minor"/>
    </font>
    <font>
      <b/>
      <i/>
      <sz val="11"/>
      <color theme="1"/>
      <name val="Calibri"/>
      <family val="2"/>
      <scheme val="minor"/>
    </font>
    <font>
      <sz val="4"/>
      <color theme="0"/>
      <name val="Arial"/>
      <family val="2"/>
    </font>
    <font>
      <b/>
      <sz val="11"/>
      <color theme="1"/>
      <name val="Tahoma"/>
      <family val="2"/>
    </font>
    <font>
      <b/>
      <i/>
      <sz val="10"/>
      <color theme="1"/>
      <name val="Calibri"/>
      <family val="2"/>
      <scheme val="minor"/>
    </font>
    <font>
      <i/>
      <vertAlign val="subscript"/>
      <sz val="11"/>
      <name val="Calibri"/>
      <family val="2"/>
      <scheme val="minor"/>
    </font>
    <font>
      <b/>
      <i/>
      <sz val="12"/>
      <color theme="1"/>
      <name val="Calibri"/>
      <family val="2"/>
      <scheme val="minor"/>
    </font>
    <font>
      <b/>
      <sz val="12"/>
      <color theme="1"/>
      <name val="Calibri"/>
      <family val="2"/>
      <scheme val="minor"/>
    </font>
    <font>
      <sz val="12"/>
      <name val="Calibri"/>
      <family val="2"/>
      <scheme val="minor"/>
    </font>
    <font>
      <sz val="1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6FEEC"/>
        <bgColor indexed="64"/>
      </patternFill>
    </fill>
    <fill>
      <patternFill patternType="mediumGray">
        <bgColor rgb="FFF6FEEC"/>
      </patternFill>
    </fill>
  </fills>
  <borders count="14">
    <border>
      <left/>
      <right/>
      <top/>
      <bottom/>
      <diagonal/>
    </border>
    <border>
      <left/>
      <right/>
      <top/>
      <bottom style="thin">
        <color indexed="64"/>
      </bottom>
      <diagonal/>
    </border>
    <border>
      <left/>
      <right/>
      <top style="thin">
        <color indexed="64"/>
      </top>
      <bottom/>
      <diagonal/>
    </border>
    <border>
      <left/>
      <right/>
      <top/>
      <bottom style="dotted">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49">
    <xf numFmtId="0" fontId="0" fillId="0" borderId="0" xfId="0"/>
    <xf numFmtId="0" fontId="0" fillId="2" borderId="0" xfId="0" applyFill="1"/>
    <xf numFmtId="0" fontId="0" fillId="2" borderId="0" xfId="0" applyFill="1" applyAlignment="1">
      <alignment vertical="center" wrapText="1"/>
    </xf>
    <xf numFmtId="0" fontId="3" fillId="3" borderId="0" xfId="1" applyFont="1" applyFill="1" applyAlignment="1" applyProtection="1">
      <alignment vertical="top"/>
      <protection locked="0" hidden="1"/>
    </xf>
    <xf numFmtId="0" fontId="4" fillId="3" borderId="0" xfId="0" applyFont="1" applyFill="1"/>
    <xf numFmtId="0" fontId="5" fillId="3" borderId="0" xfId="0" applyFont="1" applyFill="1" applyAlignment="1">
      <alignment horizontal="center" vertical="top"/>
    </xf>
    <xf numFmtId="0" fontId="0" fillId="3" borderId="0" xfId="0" applyFill="1" applyAlignment="1">
      <alignment vertical="top"/>
    </xf>
    <xf numFmtId="0" fontId="0" fillId="3" borderId="0" xfId="0" applyFill="1"/>
    <xf numFmtId="0" fontId="1" fillId="3" borderId="0" xfId="0" applyFont="1" applyFill="1" applyAlignment="1">
      <alignment vertical="top"/>
    </xf>
    <xf numFmtId="0" fontId="7" fillId="3" borderId="0" xfId="0" applyFont="1" applyFill="1"/>
    <xf numFmtId="0" fontId="8" fillId="3" borderId="0" xfId="0" applyFont="1" applyFill="1"/>
    <xf numFmtId="0" fontId="8" fillId="3" borderId="1" xfId="0" applyFont="1" applyFill="1" applyBorder="1"/>
    <xf numFmtId="0" fontId="9" fillId="3" borderId="0" xfId="0" applyFont="1" applyFill="1"/>
    <xf numFmtId="0" fontId="8" fillId="3" borderId="2" xfId="0" applyFont="1" applyFill="1" applyBorder="1"/>
    <xf numFmtId="0" fontId="0" fillId="3" borderId="2" xfId="0" applyFill="1" applyBorder="1"/>
    <xf numFmtId="0" fontId="10" fillId="3" borderId="3" xfId="0" applyFont="1" applyFill="1" applyBorder="1"/>
    <xf numFmtId="0" fontId="1" fillId="3" borderId="0" xfId="0" applyFont="1" applyFill="1" applyAlignment="1">
      <alignment horizontal="center"/>
    </xf>
    <xf numFmtId="0" fontId="5" fillId="3" borderId="0" xfId="0" applyFont="1" applyFill="1" applyAlignment="1">
      <alignment horizontal="left"/>
    </xf>
    <xf numFmtId="2" fontId="1" fillId="3" borderId="8" xfId="0" applyNumberFormat="1" applyFont="1" applyFill="1" applyBorder="1"/>
    <xf numFmtId="0" fontId="1" fillId="3" borderId="0" xfId="0" applyFont="1" applyFill="1"/>
    <xf numFmtId="164" fontId="1" fillId="3" borderId="0" xfId="0" applyNumberFormat="1" applyFont="1" applyFill="1"/>
    <xf numFmtId="0" fontId="14" fillId="3" borderId="0" xfId="0" applyFont="1" applyFill="1"/>
    <xf numFmtId="2" fontId="0" fillId="3" borderId="0" xfId="0" applyNumberFormat="1" applyFill="1"/>
    <xf numFmtId="0" fontId="1" fillId="3" borderId="7" xfId="0" applyFont="1" applyFill="1" applyBorder="1"/>
    <xf numFmtId="0" fontId="11" fillId="4" borderId="8" xfId="0" applyFont="1" applyFill="1" applyBorder="1" applyAlignment="1">
      <alignment vertical="top"/>
    </xf>
    <xf numFmtId="0" fontId="5" fillId="3" borderId="0" xfId="0" applyFont="1" applyFill="1" applyAlignment="1">
      <alignment horizontal="left" vertical="center"/>
    </xf>
    <xf numFmtId="0" fontId="4" fillId="3" borderId="6" xfId="0" applyFont="1" applyFill="1" applyBorder="1" applyAlignment="1">
      <alignment vertical="center"/>
    </xf>
    <xf numFmtId="0" fontId="11" fillId="4" borderId="8" xfId="0" applyFont="1" applyFill="1" applyBorder="1" applyAlignment="1">
      <alignment horizontal="left" vertical="top"/>
    </xf>
    <xf numFmtId="0" fontId="11" fillId="4" borderId="10" xfId="0" applyFont="1" applyFill="1" applyBorder="1" applyAlignment="1">
      <alignment horizontal="left" vertical="top" wrapText="1"/>
    </xf>
    <xf numFmtId="0" fontId="11" fillId="4" borderId="9" xfId="0" applyFont="1" applyFill="1" applyBorder="1" applyAlignment="1">
      <alignment horizontal="left" vertical="top" wrapText="1"/>
    </xf>
    <xf numFmtId="0" fontId="11" fillId="4" borderId="8" xfId="0" applyFont="1" applyFill="1" applyBorder="1" applyAlignment="1">
      <alignment horizontal="left" vertical="top" wrapText="1"/>
    </xf>
    <xf numFmtId="2" fontId="1" fillId="3" borderId="0" xfId="0" applyNumberFormat="1" applyFont="1" applyFill="1" applyBorder="1"/>
    <xf numFmtId="0" fontId="8" fillId="3" borderId="0" xfId="0" applyFont="1" applyFill="1" applyBorder="1"/>
    <xf numFmtId="0" fontId="1" fillId="3" borderId="0" xfId="0" applyFont="1" applyFill="1" applyBorder="1" applyAlignment="1">
      <alignment horizontal="center"/>
    </xf>
    <xf numFmtId="164" fontId="1" fillId="3" borderId="0" xfId="0" applyNumberFormat="1" applyFont="1" applyFill="1" applyBorder="1"/>
    <xf numFmtId="0" fontId="0" fillId="3" borderId="0" xfId="0" applyFill="1" applyBorder="1"/>
    <xf numFmtId="0" fontId="11" fillId="4" borderId="0" xfId="0" applyFont="1" applyFill="1" applyBorder="1" applyAlignment="1">
      <alignment horizontal="left" vertical="top" wrapText="1"/>
    </xf>
    <xf numFmtId="0" fontId="0" fillId="3" borderId="0" xfId="0" applyFill="1" applyAlignment="1">
      <alignment wrapText="1"/>
    </xf>
    <xf numFmtId="0" fontId="11" fillId="4" borderId="2" xfId="0" applyFont="1" applyFill="1" applyBorder="1" applyAlignment="1">
      <alignment horizontal="left" vertical="top"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8" xfId="0" applyFont="1" applyFill="1" applyBorder="1" applyAlignment="1">
      <alignment horizontal="center" vertical="center"/>
    </xf>
    <xf numFmtId="0" fontId="12" fillId="3" borderId="5" xfId="0" applyFont="1" applyFill="1" applyBorder="1" applyAlignment="1">
      <alignment vertical="center" wrapText="1"/>
    </xf>
    <xf numFmtId="0" fontId="13" fillId="3" borderId="7" xfId="0" applyFont="1" applyFill="1" applyBorder="1" applyAlignment="1">
      <alignment vertical="center" wrapText="1"/>
    </xf>
    <xf numFmtId="0" fontId="11" fillId="4" borderId="4"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6" fillId="3" borderId="0" xfId="0" applyFont="1" applyFill="1" applyAlignment="1">
      <alignment wrapText="1"/>
    </xf>
    <xf numFmtId="0" fontId="5" fillId="3" borderId="0" xfId="0" applyFont="1" applyFill="1" applyAlignment="1">
      <alignment horizontal="right" vertical="top"/>
    </xf>
    <xf numFmtId="0" fontId="0" fillId="3" borderId="0" xfId="0" applyFill="1" applyAlignment="1">
      <alignment vertical="top" wrapText="1"/>
    </xf>
  </cellXfs>
  <cellStyles count="2">
    <cellStyle name="Normal" xfId="0" builtinId="0"/>
    <cellStyle name="Normal 21" xfId="1" xr:uid="{E6A93154-E9D1-40F3-A795-189D30434E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n-GB" sz="1050" b="1"/>
              <a:t>Percentage of residents who are employed with satisfactory</a:t>
            </a:r>
            <a:r>
              <a:rPr lang="en-GB" sz="1050" b="1" baseline="0"/>
              <a:t> hours</a:t>
            </a:r>
            <a:endParaRPr lang="en-GB" sz="1050" b="1"/>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293366738248627E-2"/>
          <c:y val="0.28499999999999998"/>
          <c:w val="0.37459449644266163"/>
          <c:h val="0.58728846394200729"/>
        </c:manualLayout>
      </c:layout>
      <c:barChart>
        <c:barDir val="col"/>
        <c:grouping val="stacked"/>
        <c:varyColors val="0"/>
        <c:ser>
          <c:idx val="0"/>
          <c:order val="0"/>
          <c:tx>
            <c:strRef>
              <c:f>'front page'!$J$6:$J$10</c:f>
              <c:strCache>
                <c:ptCount val="5"/>
                <c:pt idx="0">
                  <c:v>Satisfactory hours</c:v>
                </c:pt>
              </c:strCache>
            </c:strRef>
          </c:tx>
          <c:spPr>
            <a:solidFill>
              <a:schemeClr val="accent1"/>
            </a:solidFill>
            <a:ln>
              <a:noFill/>
            </a:ln>
            <a:effectLst/>
          </c:spPr>
          <c:invertIfNegative val="0"/>
          <c:cat>
            <c:numRef>
              <c:f>'front page'!$I$11:$I$14</c:f>
              <c:numCache>
                <c:formatCode>General</c:formatCode>
                <c:ptCount val="4"/>
                <c:pt idx="0">
                  <c:v>1</c:v>
                </c:pt>
                <c:pt idx="1">
                  <c:v>2</c:v>
                </c:pt>
                <c:pt idx="2">
                  <c:v>3</c:v>
                </c:pt>
                <c:pt idx="3">
                  <c:v>4</c:v>
                </c:pt>
              </c:numCache>
            </c:numRef>
          </c:cat>
          <c:val>
            <c:numRef>
              <c:f>'front page'!$J$11:$J$14</c:f>
              <c:numCache>
                <c:formatCode>0.00</c:formatCode>
                <c:ptCount val="4"/>
                <c:pt idx="0">
                  <c:v>78.55263157894737</c:v>
                </c:pt>
                <c:pt idx="1">
                  <c:v>81.831710526760119</c:v>
                </c:pt>
                <c:pt idx="2">
                  <c:v>79.099999999999994</c:v>
                </c:pt>
                <c:pt idx="3">
                  <c:v>82.030221419391694</c:v>
                </c:pt>
              </c:numCache>
            </c:numRef>
          </c:val>
          <c:extLst>
            <c:ext xmlns:c16="http://schemas.microsoft.com/office/drawing/2014/chart" uri="{C3380CC4-5D6E-409C-BE32-E72D297353CC}">
              <c16:uniqueId val="{00000000-D54F-4384-B82C-C69C26D3FF7A}"/>
            </c:ext>
          </c:extLst>
        </c:ser>
        <c:ser>
          <c:idx val="1"/>
          <c:order val="1"/>
          <c:tx>
            <c:strRef>
              <c:f>'front page'!$K$6:$K$10</c:f>
              <c:strCache>
                <c:ptCount val="5"/>
                <c:pt idx="0">
                  <c:v>Unsatisfactory hours</c:v>
                </c:pt>
              </c:strCache>
            </c:strRef>
          </c:tx>
          <c:spPr>
            <a:solidFill>
              <a:schemeClr val="accent2"/>
            </a:solidFill>
            <a:ln>
              <a:noFill/>
            </a:ln>
            <a:effectLst/>
          </c:spPr>
          <c:invertIfNegative val="0"/>
          <c:cat>
            <c:numRef>
              <c:f>'front page'!$I$11:$I$14</c:f>
              <c:numCache>
                <c:formatCode>General</c:formatCode>
                <c:ptCount val="4"/>
                <c:pt idx="0">
                  <c:v>1</c:v>
                </c:pt>
                <c:pt idx="1">
                  <c:v>2</c:v>
                </c:pt>
                <c:pt idx="2">
                  <c:v>3</c:v>
                </c:pt>
                <c:pt idx="3">
                  <c:v>4</c:v>
                </c:pt>
              </c:numCache>
            </c:numRef>
          </c:cat>
          <c:val>
            <c:numRef>
              <c:f>'front page'!$K$11:$K$14</c:f>
              <c:numCache>
                <c:formatCode>0.00</c:formatCode>
                <c:ptCount val="4"/>
                <c:pt idx="0">
                  <c:v>20.357894736842102</c:v>
                </c:pt>
                <c:pt idx="1">
                  <c:v>17.822206137504704</c:v>
                </c:pt>
                <c:pt idx="2">
                  <c:v>19.7</c:v>
                </c:pt>
                <c:pt idx="3">
                  <c:v>17.357391338670102</c:v>
                </c:pt>
              </c:numCache>
            </c:numRef>
          </c:val>
          <c:extLst>
            <c:ext xmlns:c16="http://schemas.microsoft.com/office/drawing/2014/chart" uri="{C3380CC4-5D6E-409C-BE32-E72D297353CC}">
              <c16:uniqueId val="{00000001-D54F-4384-B82C-C69C26D3FF7A}"/>
            </c:ext>
          </c:extLst>
        </c:ser>
        <c:dLbls>
          <c:showLegendKey val="0"/>
          <c:showVal val="0"/>
          <c:showCatName val="0"/>
          <c:showSerName val="0"/>
          <c:showPercent val="0"/>
          <c:showBubbleSize val="0"/>
        </c:dLbls>
        <c:gapWidth val="150"/>
        <c:overlap val="100"/>
        <c:axId val="958476208"/>
        <c:axId val="958476624"/>
      </c:barChart>
      <c:catAx>
        <c:axId val="95847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958476624"/>
        <c:crosses val="autoZero"/>
        <c:auto val="1"/>
        <c:lblAlgn val="ctr"/>
        <c:lblOffset val="100"/>
        <c:noMultiLvlLbl val="0"/>
      </c:catAx>
      <c:valAx>
        <c:axId val="958476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8476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n-GB" sz="1050" b="1"/>
              <a:t>Percentage of residents who are employed in low pay (calculated using two-thirds (66.6%) of the median pay in each unitary authority or county)</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293366738248627E-2"/>
          <c:y val="0.2875396825396826"/>
          <c:w val="0.37635418214232658"/>
          <c:h val="0.58468941382327211"/>
        </c:manualLayout>
      </c:layout>
      <c:barChart>
        <c:barDir val="col"/>
        <c:grouping val="stacked"/>
        <c:varyColors val="0"/>
        <c:ser>
          <c:idx val="0"/>
          <c:order val="0"/>
          <c:tx>
            <c:strRef>
              <c:f>'front page'!$L$6</c:f>
              <c:strCache>
                <c:ptCount val="1"/>
                <c:pt idx="0">
                  <c:v>Not in low pay</c:v>
                </c:pt>
              </c:strCache>
            </c:strRef>
          </c:tx>
          <c:spPr>
            <a:solidFill>
              <a:schemeClr val="accent1"/>
            </a:solidFill>
            <a:ln>
              <a:noFill/>
            </a:ln>
            <a:effectLst/>
          </c:spPr>
          <c:invertIfNegative val="0"/>
          <c:cat>
            <c:numRef>
              <c:f>'front page'!$I$11:$I$14</c:f>
              <c:numCache>
                <c:formatCode>General</c:formatCode>
                <c:ptCount val="4"/>
                <c:pt idx="0">
                  <c:v>1</c:v>
                </c:pt>
                <c:pt idx="1">
                  <c:v>2</c:v>
                </c:pt>
                <c:pt idx="2">
                  <c:v>3</c:v>
                </c:pt>
                <c:pt idx="3">
                  <c:v>4</c:v>
                </c:pt>
              </c:numCache>
            </c:numRef>
          </c:cat>
          <c:val>
            <c:numRef>
              <c:f>'front page'!$L$11:$L$14</c:f>
              <c:numCache>
                <c:formatCode>0.00</c:formatCode>
                <c:ptCount val="4"/>
                <c:pt idx="0">
                  <c:v>74.178947368421049</c:v>
                </c:pt>
                <c:pt idx="1">
                  <c:v>61.34079191399956</c:v>
                </c:pt>
                <c:pt idx="2">
                  <c:v>73.5</c:v>
                </c:pt>
                <c:pt idx="3">
                  <c:v>58.904759996820196</c:v>
                </c:pt>
              </c:numCache>
            </c:numRef>
          </c:val>
          <c:extLst>
            <c:ext xmlns:c16="http://schemas.microsoft.com/office/drawing/2014/chart" uri="{C3380CC4-5D6E-409C-BE32-E72D297353CC}">
              <c16:uniqueId val="{00000000-9928-40AD-AF74-F3C74C4B6DA5}"/>
            </c:ext>
          </c:extLst>
        </c:ser>
        <c:ser>
          <c:idx val="1"/>
          <c:order val="1"/>
          <c:tx>
            <c:strRef>
              <c:f>'front page'!$M$6:$M$10</c:f>
              <c:strCache>
                <c:ptCount val="5"/>
                <c:pt idx="0">
                  <c:v>In low pay</c:v>
                </c:pt>
              </c:strCache>
            </c:strRef>
          </c:tx>
          <c:spPr>
            <a:solidFill>
              <a:schemeClr val="accent2"/>
            </a:solidFill>
            <a:ln>
              <a:noFill/>
            </a:ln>
            <a:effectLst/>
          </c:spPr>
          <c:invertIfNegative val="0"/>
          <c:cat>
            <c:numRef>
              <c:f>'front page'!$I$11:$I$14</c:f>
              <c:numCache>
                <c:formatCode>General</c:formatCode>
                <c:ptCount val="4"/>
                <c:pt idx="0">
                  <c:v>1</c:v>
                </c:pt>
                <c:pt idx="1">
                  <c:v>2</c:v>
                </c:pt>
                <c:pt idx="2">
                  <c:v>3</c:v>
                </c:pt>
                <c:pt idx="3">
                  <c:v>4</c:v>
                </c:pt>
              </c:numCache>
            </c:numRef>
          </c:cat>
          <c:val>
            <c:numRef>
              <c:f>'front page'!$M$11:$M$14</c:f>
              <c:numCache>
                <c:formatCode>0.00</c:formatCode>
                <c:ptCount val="4"/>
                <c:pt idx="0">
                  <c:v>9.2263157894736842</c:v>
                </c:pt>
                <c:pt idx="1">
                  <c:v>11.50943262811686</c:v>
                </c:pt>
                <c:pt idx="2">
                  <c:v>11.8</c:v>
                </c:pt>
                <c:pt idx="3">
                  <c:v>12.8941143269039</c:v>
                </c:pt>
              </c:numCache>
            </c:numRef>
          </c:val>
          <c:extLst>
            <c:ext xmlns:c16="http://schemas.microsoft.com/office/drawing/2014/chart" uri="{C3380CC4-5D6E-409C-BE32-E72D297353CC}">
              <c16:uniqueId val="{00000001-9928-40AD-AF74-F3C74C4B6DA5}"/>
            </c:ext>
          </c:extLst>
        </c:ser>
        <c:dLbls>
          <c:showLegendKey val="0"/>
          <c:showVal val="0"/>
          <c:showCatName val="0"/>
          <c:showSerName val="0"/>
          <c:showPercent val="0"/>
          <c:showBubbleSize val="0"/>
        </c:dLbls>
        <c:gapWidth val="150"/>
        <c:overlap val="100"/>
        <c:axId val="958476208"/>
        <c:axId val="958476624"/>
      </c:barChart>
      <c:catAx>
        <c:axId val="95847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958476624"/>
        <c:crosses val="autoZero"/>
        <c:auto val="1"/>
        <c:lblAlgn val="ctr"/>
        <c:lblOffset val="100"/>
        <c:noMultiLvlLbl val="0"/>
      </c:catAx>
      <c:valAx>
        <c:axId val="958476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8476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n-GB" sz="1050" b="1"/>
              <a:t>Percentage of residents who are employed in low pay (calculated using two-thirds (66.6%) of the UK median pay)</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293366738248627E-2"/>
          <c:y val="0.28428571428571431"/>
          <c:w val="0.37635418214232658"/>
          <c:h val="0.5958798900137483"/>
        </c:manualLayout>
      </c:layout>
      <c:barChart>
        <c:barDir val="col"/>
        <c:grouping val="stacked"/>
        <c:varyColors val="0"/>
        <c:ser>
          <c:idx val="0"/>
          <c:order val="0"/>
          <c:tx>
            <c:strRef>
              <c:f>'front page'!$N$6</c:f>
              <c:strCache>
                <c:ptCount val="1"/>
                <c:pt idx="0">
                  <c:v>Not in low pay</c:v>
                </c:pt>
              </c:strCache>
            </c:strRef>
          </c:tx>
          <c:spPr>
            <a:solidFill>
              <a:schemeClr val="accent1"/>
            </a:solidFill>
            <a:ln>
              <a:noFill/>
            </a:ln>
            <a:effectLst/>
          </c:spPr>
          <c:invertIfNegative val="0"/>
          <c:cat>
            <c:numRef>
              <c:f>'front page'!$I$11:$I$14</c:f>
              <c:numCache>
                <c:formatCode>General</c:formatCode>
                <c:ptCount val="4"/>
                <c:pt idx="0">
                  <c:v>1</c:v>
                </c:pt>
                <c:pt idx="1">
                  <c:v>2</c:v>
                </c:pt>
                <c:pt idx="2">
                  <c:v>3</c:v>
                </c:pt>
                <c:pt idx="3">
                  <c:v>4</c:v>
                </c:pt>
              </c:numCache>
            </c:numRef>
          </c:cat>
          <c:val>
            <c:numRef>
              <c:f>'front page'!$N$11:$N$14</c:f>
              <c:numCache>
                <c:formatCode>0.00</c:formatCode>
                <c:ptCount val="4"/>
                <c:pt idx="0">
                  <c:v>76.721052631578942</c:v>
                </c:pt>
                <c:pt idx="1">
                  <c:v>56.393365354014939</c:v>
                </c:pt>
                <c:pt idx="2">
                  <c:v>79.599999999999994</c:v>
                </c:pt>
                <c:pt idx="3">
                  <c:v>58.6592583865488</c:v>
                </c:pt>
              </c:numCache>
            </c:numRef>
          </c:val>
          <c:extLst>
            <c:ext xmlns:c16="http://schemas.microsoft.com/office/drawing/2014/chart" uri="{C3380CC4-5D6E-409C-BE32-E72D297353CC}">
              <c16:uniqueId val="{00000000-FD73-4133-89E4-BB492F37C693}"/>
            </c:ext>
          </c:extLst>
        </c:ser>
        <c:ser>
          <c:idx val="1"/>
          <c:order val="1"/>
          <c:tx>
            <c:strRef>
              <c:f>'front page'!$O$6:$O$10</c:f>
              <c:strCache>
                <c:ptCount val="5"/>
                <c:pt idx="0">
                  <c:v>In low pay</c:v>
                </c:pt>
              </c:strCache>
            </c:strRef>
          </c:tx>
          <c:spPr>
            <a:solidFill>
              <a:schemeClr val="accent2"/>
            </a:solidFill>
            <a:ln>
              <a:noFill/>
            </a:ln>
            <a:effectLst/>
          </c:spPr>
          <c:invertIfNegative val="0"/>
          <c:cat>
            <c:numRef>
              <c:f>'front page'!$I$11:$I$14</c:f>
              <c:numCache>
                <c:formatCode>General</c:formatCode>
                <c:ptCount val="4"/>
                <c:pt idx="0">
                  <c:v>1</c:v>
                </c:pt>
                <c:pt idx="1">
                  <c:v>2</c:v>
                </c:pt>
                <c:pt idx="2">
                  <c:v>3</c:v>
                </c:pt>
                <c:pt idx="3">
                  <c:v>4</c:v>
                </c:pt>
              </c:numCache>
            </c:numRef>
          </c:cat>
          <c:val>
            <c:numRef>
              <c:f>'front page'!$O$11:$O$14</c:f>
              <c:numCache>
                <c:formatCode>0.00</c:formatCode>
                <c:ptCount val="4"/>
                <c:pt idx="0">
                  <c:v>6.6842105263157903</c:v>
                </c:pt>
                <c:pt idx="1">
                  <c:v>16.456859188101493</c:v>
                </c:pt>
                <c:pt idx="2">
                  <c:v>5.7</c:v>
                </c:pt>
                <c:pt idx="3">
                  <c:v>13.1396159371753</c:v>
                </c:pt>
              </c:numCache>
            </c:numRef>
          </c:val>
          <c:extLst>
            <c:ext xmlns:c16="http://schemas.microsoft.com/office/drawing/2014/chart" uri="{C3380CC4-5D6E-409C-BE32-E72D297353CC}">
              <c16:uniqueId val="{00000001-FD73-4133-89E4-BB492F37C693}"/>
            </c:ext>
          </c:extLst>
        </c:ser>
        <c:dLbls>
          <c:showLegendKey val="0"/>
          <c:showVal val="0"/>
          <c:showCatName val="0"/>
          <c:showSerName val="0"/>
          <c:showPercent val="0"/>
          <c:showBubbleSize val="0"/>
        </c:dLbls>
        <c:gapWidth val="150"/>
        <c:overlap val="100"/>
        <c:axId val="958476208"/>
        <c:axId val="958476624"/>
      </c:barChart>
      <c:catAx>
        <c:axId val="95847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958476624"/>
        <c:crosses val="autoZero"/>
        <c:auto val="1"/>
        <c:lblAlgn val="ctr"/>
        <c:lblOffset val="100"/>
        <c:noMultiLvlLbl val="0"/>
      </c:catAx>
      <c:valAx>
        <c:axId val="958476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8476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n-GB" sz="1050" b="1"/>
              <a:t>Percentage of residents who are employed with desired contract</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293366738248627E-2"/>
          <c:y val="0.28499999999999998"/>
          <c:w val="0.37442645141055481"/>
          <c:h val="0.62294338207724032"/>
        </c:manualLayout>
      </c:layout>
      <c:barChart>
        <c:barDir val="col"/>
        <c:grouping val="stacked"/>
        <c:varyColors val="0"/>
        <c:ser>
          <c:idx val="0"/>
          <c:order val="0"/>
          <c:tx>
            <c:strRef>
              <c:f>'front page'!$P$6:$P$10</c:f>
              <c:strCache>
                <c:ptCount val="5"/>
                <c:pt idx="0">
                  <c:v>Desired contract</c:v>
                </c:pt>
              </c:strCache>
            </c:strRef>
          </c:tx>
          <c:spPr>
            <a:solidFill>
              <a:schemeClr val="accent1"/>
            </a:solidFill>
            <a:ln>
              <a:noFill/>
            </a:ln>
            <a:effectLst/>
          </c:spPr>
          <c:invertIfNegative val="0"/>
          <c:cat>
            <c:numRef>
              <c:f>'front page'!$I$11:$I$14</c:f>
              <c:numCache>
                <c:formatCode>General</c:formatCode>
                <c:ptCount val="4"/>
                <c:pt idx="0">
                  <c:v>1</c:v>
                </c:pt>
                <c:pt idx="1">
                  <c:v>2</c:v>
                </c:pt>
                <c:pt idx="2">
                  <c:v>3</c:v>
                </c:pt>
                <c:pt idx="3">
                  <c:v>4</c:v>
                </c:pt>
              </c:numCache>
            </c:numRef>
          </c:cat>
          <c:val>
            <c:numRef>
              <c:f>'front page'!$P$11:$P$14</c:f>
              <c:numCache>
                <c:formatCode>0.00</c:formatCode>
                <c:ptCount val="4"/>
                <c:pt idx="0">
                  <c:v>98.588888888888903</c:v>
                </c:pt>
                <c:pt idx="1">
                  <c:v>98.343946346608092</c:v>
                </c:pt>
                <c:pt idx="2">
                  <c:v>98.5</c:v>
                </c:pt>
                <c:pt idx="3">
                  <c:v>98.264282581388699</c:v>
                </c:pt>
              </c:numCache>
            </c:numRef>
          </c:val>
          <c:extLst>
            <c:ext xmlns:c16="http://schemas.microsoft.com/office/drawing/2014/chart" uri="{C3380CC4-5D6E-409C-BE32-E72D297353CC}">
              <c16:uniqueId val="{00000000-E91E-4938-98D3-578F676360EC}"/>
            </c:ext>
          </c:extLst>
        </c:ser>
        <c:ser>
          <c:idx val="1"/>
          <c:order val="1"/>
          <c:tx>
            <c:strRef>
              <c:f>'front page'!$Q$6:$Q$10</c:f>
              <c:strCache>
                <c:ptCount val="5"/>
                <c:pt idx="0">
                  <c:v>Not desired contract</c:v>
                </c:pt>
              </c:strCache>
            </c:strRef>
          </c:tx>
          <c:spPr>
            <a:solidFill>
              <a:schemeClr val="accent2"/>
            </a:solidFill>
            <a:ln>
              <a:noFill/>
            </a:ln>
            <a:effectLst/>
          </c:spPr>
          <c:invertIfNegative val="0"/>
          <c:cat>
            <c:numRef>
              <c:f>'front page'!$I$11:$I$14</c:f>
              <c:numCache>
                <c:formatCode>General</c:formatCode>
                <c:ptCount val="4"/>
                <c:pt idx="0">
                  <c:v>1</c:v>
                </c:pt>
                <c:pt idx="1">
                  <c:v>2</c:v>
                </c:pt>
                <c:pt idx="2">
                  <c:v>3</c:v>
                </c:pt>
                <c:pt idx="3">
                  <c:v>4</c:v>
                </c:pt>
              </c:numCache>
            </c:numRef>
          </c:cat>
          <c:val>
            <c:numRef>
              <c:f>'front page'!$Q$11:$Q$14</c:f>
              <c:numCache>
                <c:formatCode>0.00</c:formatCode>
                <c:ptCount val="4"/>
                <c:pt idx="0">
                  <c:v>1.2833333333333334</c:v>
                </c:pt>
                <c:pt idx="1">
                  <c:v>1.5586043645610241</c:v>
                </c:pt>
                <c:pt idx="2">
                  <c:v>1.4</c:v>
                </c:pt>
                <c:pt idx="3">
                  <c:v>1.6093772094474299</c:v>
                </c:pt>
              </c:numCache>
            </c:numRef>
          </c:val>
          <c:extLst>
            <c:ext xmlns:c16="http://schemas.microsoft.com/office/drawing/2014/chart" uri="{C3380CC4-5D6E-409C-BE32-E72D297353CC}">
              <c16:uniqueId val="{00000001-E91E-4938-98D3-578F676360EC}"/>
            </c:ext>
          </c:extLst>
        </c:ser>
        <c:dLbls>
          <c:showLegendKey val="0"/>
          <c:showVal val="0"/>
          <c:showCatName val="0"/>
          <c:showSerName val="0"/>
          <c:showPercent val="0"/>
          <c:showBubbleSize val="0"/>
        </c:dLbls>
        <c:gapWidth val="150"/>
        <c:overlap val="100"/>
        <c:axId val="958476208"/>
        <c:axId val="958476624"/>
      </c:barChart>
      <c:catAx>
        <c:axId val="95847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958476624"/>
        <c:crosses val="autoZero"/>
        <c:auto val="1"/>
        <c:lblAlgn val="ctr"/>
        <c:lblOffset val="100"/>
        <c:noMultiLvlLbl val="0"/>
      </c:catAx>
      <c:valAx>
        <c:axId val="958476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8476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n-GB" sz="1050" b="1"/>
              <a:t>Percentage of employees that report ever doing any work they regard as overtime</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293366738248627E-2"/>
          <c:y val="0.28499999999999998"/>
          <c:w val="0.57822313668077918"/>
          <c:h val="0.62294338207724032"/>
        </c:manualLayout>
      </c:layout>
      <c:barChart>
        <c:barDir val="col"/>
        <c:grouping val="stacked"/>
        <c:varyColors val="0"/>
        <c:ser>
          <c:idx val="0"/>
          <c:order val="0"/>
          <c:tx>
            <c:strRef>
              <c:f>'front page'!$R$6:$R$10</c:f>
              <c:strCache>
                <c:ptCount val="5"/>
                <c:pt idx="0">
                  <c:v>Paid overtime (%)</c:v>
                </c:pt>
              </c:strCache>
            </c:strRef>
          </c:tx>
          <c:spPr>
            <a:solidFill>
              <a:schemeClr val="accent1"/>
            </a:solidFill>
            <a:ln>
              <a:noFill/>
            </a:ln>
            <a:effectLst/>
          </c:spPr>
          <c:invertIfNegative val="0"/>
          <c:cat>
            <c:numRef>
              <c:f>('front page'!$I$12,'front page'!$I$14)</c:f>
              <c:numCache>
                <c:formatCode>General</c:formatCode>
                <c:ptCount val="2"/>
                <c:pt idx="0">
                  <c:v>2</c:v>
                </c:pt>
                <c:pt idx="1">
                  <c:v>4</c:v>
                </c:pt>
              </c:numCache>
            </c:numRef>
          </c:cat>
          <c:val>
            <c:numRef>
              <c:f>('front page'!$R$12,'front page'!$R$14)</c:f>
              <c:numCache>
                <c:formatCode>0.00</c:formatCode>
                <c:ptCount val="2"/>
                <c:pt idx="0">
                  <c:v>12.502668221518144</c:v>
                </c:pt>
                <c:pt idx="1">
                  <c:v>11.0840498338719</c:v>
                </c:pt>
              </c:numCache>
            </c:numRef>
          </c:val>
          <c:extLst>
            <c:ext xmlns:c16="http://schemas.microsoft.com/office/drawing/2014/chart" uri="{C3380CC4-5D6E-409C-BE32-E72D297353CC}">
              <c16:uniqueId val="{00000000-98D3-4505-805C-65C059AE0674}"/>
            </c:ext>
          </c:extLst>
        </c:ser>
        <c:ser>
          <c:idx val="1"/>
          <c:order val="1"/>
          <c:tx>
            <c:strRef>
              <c:f>'front page'!$S$6:$S$10</c:f>
              <c:strCache>
                <c:ptCount val="5"/>
                <c:pt idx="0">
                  <c:v>Unpaid overtime (%)</c:v>
                </c:pt>
              </c:strCache>
            </c:strRef>
          </c:tx>
          <c:spPr>
            <a:solidFill>
              <a:schemeClr val="accent2"/>
            </a:solidFill>
            <a:ln>
              <a:noFill/>
            </a:ln>
            <a:effectLst/>
          </c:spPr>
          <c:invertIfNegative val="0"/>
          <c:cat>
            <c:numRef>
              <c:f>('front page'!$I$12,'front page'!$I$14)</c:f>
              <c:numCache>
                <c:formatCode>General</c:formatCode>
                <c:ptCount val="2"/>
                <c:pt idx="0">
                  <c:v>2</c:v>
                </c:pt>
                <c:pt idx="1">
                  <c:v>4</c:v>
                </c:pt>
              </c:numCache>
            </c:numRef>
          </c:cat>
          <c:val>
            <c:numRef>
              <c:f>('front page'!$S$12,'front page'!$S$14)</c:f>
              <c:numCache>
                <c:formatCode>0.00</c:formatCode>
                <c:ptCount val="2"/>
                <c:pt idx="0">
                  <c:v>16.165996457797821</c:v>
                </c:pt>
                <c:pt idx="1">
                  <c:v>16.8196918026145</c:v>
                </c:pt>
              </c:numCache>
            </c:numRef>
          </c:val>
          <c:extLst>
            <c:ext xmlns:c16="http://schemas.microsoft.com/office/drawing/2014/chart" uri="{C3380CC4-5D6E-409C-BE32-E72D297353CC}">
              <c16:uniqueId val="{00000001-98D3-4505-805C-65C059AE0674}"/>
            </c:ext>
          </c:extLst>
        </c:ser>
        <c:ser>
          <c:idx val="2"/>
          <c:order val="2"/>
          <c:tx>
            <c:strRef>
              <c:f>'front page'!$T$6:$T$10</c:f>
              <c:strCache>
                <c:ptCount val="5"/>
                <c:pt idx="0">
                  <c:v>Both paid and unpaid overtime (%)</c:v>
                </c:pt>
              </c:strCache>
            </c:strRef>
          </c:tx>
          <c:spPr>
            <a:solidFill>
              <a:schemeClr val="accent3"/>
            </a:solidFill>
            <a:ln>
              <a:noFill/>
            </a:ln>
            <a:effectLst/>
          </c:spPr>
          <c:invertIfNegative val="0"/>
          <c:cat>
            <c:numRef>
              <c:f>('front page'!$I$12,'front page'!$I$14)</c:f>
              <c:numCache>
                <c:formatCode>General</c:formatCode>
                <c:ptCount val="2"/>
                <c:pt idx="0">
                  <c:v>2</c:v>
                </c:pt>
                <c:pt idx="1">
                  <c:v>4</c:v>
                </c:pt>
              </c:numCache>
            </c:numRef>
          </c:cat>
          <c:val>
            <c:numRef>
              <c:f>('front page'!$T$12,'front page'!$T$14)</c:f>
              <c:numCache>
                <c:formatCode>0.00</c:formatCode>
                <c:ptCount val="2"/>
                <c:pt idx="0">
                  <c:v>1.8890804202271734</c:v>
                </c:pt>
                <c:pt idx="1">
                  <c:v>1.7827032708667701</c:v>
                </c:pt>
              </c:numCache>
            </c:numRef>
          </c:val>
          <c:extLst>
            <c:ext xmlns:c16="http://schemas.microsoft.com/office/drawing/2014/chart" uri="{C3380CC4-5D6E-409C-BE32-E72D297353CC}">
              <c16:uniqueId val="{00000002-98D3-4505-805C-65C059AE0674}"/>
            </c:ext>
          </c:extLst>
        </c:ser>
        <c:dLbls>
          <c:showLegendKey val="0"/>
          <c:showVal val="0"/>
          <c:showCatName val="0"/>
          <c:showSerName val="0"/>
          <c:showPercent val="0"/>
          <c:showBubbleSize val="0"/>
        </c:dLbls>
        <c:gapWidth val="150"/>
        <c:overlap val="100"/>
        <c:axId val="958476208"/>
        <c:axId val="958476624"/>
      </c:barChart>
      <c:catAx>
        <c:axId val="95847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958476624"/>
        <c:crosses val="autoZero"/>
        <c:auto val="1"/>
        <c:lblAlgn val="ctr"/>
        <c:lblOffset val="100"/>
        <c:noMultiLvlLbl val="0"/>
      </c:catAx>
      <c:valAx>
        <c:axId val="958476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8476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n-GB" sz="1050" b="1"/>
              <a:t>Percentage of employees that report opportunites for career</a:t>
            </a:r>
            <a:r>
              <a:rPr lang="en-GB" sz="1050" b="1" baseline="0"/>
              <a:t> progression</a:t>
            </a:r>
            <a:endParaRPr lang="en-GB" sz="1050" b="1"/>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293366738248627E-2"/>
          <c:y val="0.28499999999999998"/>
          <c:w val="0.57822313668077918"/>
          <c:h val="0.62294338207724032"/>
        </c:manualLayout>
      </c:layout>
      <c:barChart>
        <c:barDir val="col"/>
        <c:grouping val="stacked"/>
        <c:varyColors val="0"/>
        <c:ser>
          <c:idx val="0"/>
          <c:order val="0"/>
          <c:tx>
            <c:strRef>
              <c:f>'front page'!$U$6:$U$10</c:f>
              <c:strCache>
                <c:ptCount val="5"/>
                <c:pt idx="0">
                  <c:v>Opportunities for career progression (%)</c:v>
                </c:pt>
              </c:strCache>
            </c:strRef>
          </c:tx>
          <c:spPr>
            <a:solidFill>
              <a:schemeClr val="accent1"/>
            </a:solidFill>
            <a:ln>
              <a:noFill/>
            </a:ln>
            <a:effectLst/>
          </c:spPr>
          <c:invertIfNegative val="0"/>
          <c:cat>
            <c:numRef>
              <c:f>('front page'!$I$12,'front page'!$I$14)</c:f>
              <c:numCache>
                <c:formatCode>General</c:formatCode>
                <c:ptCount val="2"/>
                <c:pt idx="0">
                  <c:v>2</c:v>
                </c:pt>
                <c:pt idx="1">
                  <c:v>4</c:v>
                </c:pt>
              </c:numCache>
            </c:numRef>
          </c:cat>
          <c:val>
            <c:numRef>
              <c:f>('front page'!$U$12,'front page'!$U$14)</c:f>
              <c:numCache>
                <c:formatCode>0.00</c:formatCode>
                <c:ptCount val="2"/>
                <c:pt idx="0">
                  <c:v>50.374835239956674</c:v>
                </c:pt>
                <c:pt idx="1">
                  <c:v>54.9978689428916</c:v>
                </c:pt>
              </c:numCache>
            </c:numRef>
          </c:val>
          <c:extLst>
            <c:ext xmlns:c16="http://schemas.microsoft.com/office/drawing/2014/chart" uri="{C3380CC4-5D6E-409C-BE32-E72D297353CC}">
              <c16:uniqueId val="{00000000-3A0F-4BA5-BABF-497BEC1D3D04}"/>
            </c:ext>
          </c:extLst>
        </c:ser>
        <c:ser>
          <c:idx val="1"/>
          <c:order val="1"/>
          <c:tx>
            <c:strRef>
              <c:f>'front page'!$V$6:$V$10</c:f>
              <c:strCache>
                <c:ptCount val="5"/>
                <c:pt idx="0">
                  <c:v>No opportunities for career progression (%)</c:v>
                </c:pt>
              </c:strCache>
            </c:strRef>
          </c:tx>
          <c:spPr>
            <a:solidFill>
              <a:schemeClr val="accent2"/>
            </a:solidFill>
            <a:ln>
              <a:noFill/>
            </a:ln>
            <a:effectLst/>
          </c:spPr>
          <c:invertIfNegative val="0"/>
          <c:cat>
            <c:numRef>
              <c:f>('front page'!$I$12,'front page'!$I$14)</c:f>
              <c:numCache>
                <c:formatCode>General</c:formatCode>
                <c:ptCount val="2"/>
                <c:pt idx="0">
                  <c:v>2</c:v>
                </c:pt>
                <c:pt idx="1">
                  <c:v>4</c:v>
                </c:pt>
              </c:numCache>
            </c:numRef>
          </c:cat>
          <c:val>
            <c:numRef>
              <c:f>('front page'!$V$12,'front page'!$V$14)</c:f>
              <c:numCache>
                <c:formatCode>0.00</c:formatCode>
                <c:ptCount val="2"/>
                <c:pt idx="0">
                  <c:v>46.882688274817617</c:v>
                </c:pt>
                <c:pt idx="1">
                  <c:v>42.718329735890599</c:v>
                </c:pt>
              </c:numCache>
            </c:numRef>
          </c:val>
          <c:extLst>
            <c:ext xmlns:c16="http://schemas.microsoft.com/office/drawing/2014/chart" uri="{C3380CC4-5D6E-409C-BE32-E72D297353CC}">
              <c16:uniqueId val="{00000001-3A0F-4BA5-BABF-497BEC1D3D04}"/>
            </c:ext>
          </c:extLst>
        </c:ser>
        <c:dLbls>
          <c:showLegendKey val="0"/>
          <c:showVal val="0"/>
          <c:showCatName val="0"/>
          <c:showSerName val="0"/>
          <c:showPercent val="0"/>
          <c:showBubbleSize val="0"/>
        </c:dLbls>
        <c:gapWidth val="150"/>
        <c:overlap val="100"/>
        <c:axId val="958476208"/>
        <c:axId val="958476624"/>
      </c:barChart>
      <c:catAx>
        <c:axId val="95847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958476624"/>
        <c:crosses val="autoZero"/>
        <c:auto val="1"/>
        <c:lblAlgn val="ctr"/>
        <c:lblOffset val="100"/>
        <c:noMultiLvlLbl val="0"/>
      </c:catAx>
      <c:valAx>
        <c:axId val="958476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8476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n-GB" sz="1050" b="1"/>
              <a:t>Percentage of employees that report good</a:t>
            </a:r>
            <a:r>
              <a:rPr lang="en-GB" sz="1050" b="1" baseline="0"/>
              <a:t> employee involvement</a:t>
            </a:r>
            <a:endParaRPr lang="en-GB" sz="1050" b="1"/>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293366738248627E-2"/>
          <c:y val="0.28499999999999998"/>
          <c:w val="0.57822313668077918"/>
          <c:h val="0.62294338207724032"/>
        </c:manualLayout>
      </c:layout>
      <c:barChart>
        <c:barDir val="col"/>
        <c:grouping val="stacked"/>
        <c:varyColors val="0"/>
        <c:ser>
          <c:idx val="0"/>
          <c:order val="0"/>
          <c:tx>
            <c:strRef>
              <c:f>'front page'!$W$6:$W$10</c:f>
              <c:strCache>
                <c:ptCount val="5"/>
                <c:pt idx="0">
                  <c:v>Good employee involvement (%)</c:v>
                </c:pt>
              </c:strCache>
            </c:strRef>
          </c:tx>
          <c:spPr>
            <a:solidFill>
              <a:schemeClr val="accent1"/>
            </a:solidFill>
            <a:ln>
              <a:noFill/>
            </a:ln>
            <a:effectLst/>
          </c:spPr>
          <c:invertIfNegative val="0"/>
          <c:cat>
            <c:numRef>
              <c:f>('front page'!$I$12,'front page'!$I$14)</c:f>
              <c:numCache>
                <c:formatCode>General</c:formatCode>
                <c:ptCount val="2"/>
                <c:pt idx="0">
                  <c:v>2</c:v>
                </c:pt>
                <c:pt idx="1">
                  <c:v>4</c:v>
                </c:pt>
              </c:numCache>
            </c:numRef>
          </c:cat>
          <c:val>
            <c:numRef>
              <c:f>('front page'!$W$12,'front page'!$W$14)</c:f>
              <c:numCache>
                <c:formatCode>0.00</c:formatCode>
                <c:ptCount val="2"/>
                <c:pt idx="0">
                  <c:v>53.89962858480294</c:v>
                </c:pt>
                <c:pt idx="1">
                  <c:v>54.287661415407101</c:v>
                </c:pt>
              </c:numCache>
            </c:numRef>
          </c:val>
          <c:extLst>
            <c:ext xmlns:c16="http://schemas.microsoft.com/office/drawing/2014/chart" uri="{C3380CC4-5D6E-409C-BE32-E72D297353CC}">
              <c16:uniqueId val="{00000000-6BD1-4536-9340-E271EF8D8E89}"/>
            </c:ext>
          </c:extLst>
        </c:ser>
        <c:ser>
          <c:idx val="1"/>
          <c:order val="1"/>
          <c:tx>
            <c:strRef>
              <c:f>'front page'!$X$6:$X$10</c:f>
              <c:strCache>
                <c:ptCount val="5"/>
                <c:pt idx="0">
                  <c:v>Not good employee involvement (%)</c:v>
                </c:pt>
              </c:strCache>
            </c:strRef>
          </c:tx>
          <c:spPr>
            <a:solidFill>
              <a:schemeClr val="accent2"/>
            </a:solidFill>
            <a:ln>
              <a:noFill/>
            </a:ln>
            <a:effectLst/>
          </c:spPr>
          <c:invertIfNegative val="0"/>
          <c:cat>
            <c:numRef>
              <c:f>('front page'!$I$12,'front page'!$I$14)</c:f>
              <c:numCache>
                <c:formatCode>General</c:formatCode>
                <c:ptCount val="2"/>
                <c:pt idx="0">
                  <c:v>2</c:v>
                </c:pt>
                <c:pt idx="1">
                  <c:v>4</c:v>
                </c:pt>
              </c:numCache>
            </c:numRef>
          </c:cat>
          <c:val>
            <c:numRef>
              <c:f>('front page'!$X$12,'front page'!$X$14)</c:f>
              <c:numCache>
                <c:formatCode>0.00</c:formatCode>
                <c:ptCount val="2"/>
                <c:pt idx="0">
                  <c:v>43.975560834519918</c:v>
                </c:pt>
                <c:pt idx="1">
                  <c:v>43.522574519208597</c:v>
                </c:pt>
              </c:numCache>
            </c:numRef>
          </c:val>
          <c:extLst>
            <c:ext xmlns:c16="http://schemas.microsoft.com/office/drawing/2014/chart" uri="{C3380CC4-5D6E-409C-BE32-E72D297353CC}">
              <c16:uniqueId val="{00000001-6BD1-4536-9340-E271EF8D8E89}"/>
            </c:ext>
          </c:extLst>
        </c:ser>
        <c:dLbls>
          <c:showLegendKey val="0"/>
          <c:showVal val="0"/>
          <c:showCatName val="0"/>
          <c:showSerName val="0"/>
          <c:showPercent val="0"/>
          <c:showBubbleSize val="0"/>
        </c:dLbls>
        <c:gapWidth val="150"/>
        <c:overlap val="100"/>
        <c:axId val="958476208"/>
        <c:axId val="958476624"/>
      </c:barChart>
      <c:catAx>
        <c:axId val="95847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958476624"/>
        <c:crosses val="autoZero"/>
        <c:auto val="1"/>
        <c:lblAlgn val="ctr"/>
        <c:lblOffset val="100"/>
        <c:noMultiLvlLbl val="0"/>
      </c:catAx>
      <c:valAx>
        <c:axId val="958476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8476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n-GB" sz="1050" b="1"/>
              <a:t>Percentage of employees that report being on 'zero-hours</a:t>
            </a:r>
            <a:r>
              <a:rPr lang="en-GB" sz="1050" b="1" baseline="0"/>
              <a:t> contract' working arrangement</a:t>
            </a:r>
            <a:endParaRPr lang="en-GB" sz="1050" b="1"/>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293366738248627E-2"/>
          <c:y val="0.28499999999999998"/>
          <c:w val="0.57822313668077918"/>
          <c:h val="0.62294338207724032"/>
        </c:manualLayout>
      </c:layout>
      <c:barChart>
        <c:barDir val="col"/>
        <c:grouping val="stacked"/>
        <c:varyColors val="0"/>
        <c:ser>
          <c:idx val="0"/>
          <c:order val="0"/>
          <c:tx>
            <c:strRef>
              <c:f>'front page'!$Y$6:$Y$10</c:f>
              <c:strCache>
                <c:ptCount val="5"/>
                <c:pt idx="0">
                  <c:v>Zero-hours contract (%)</c:v>
                </c:pt>
              </c:strCache>
            </c:strRef>
          </c:tx>
          <c:spPr>
            <a:solidFill>
              <a:schemeClr val="accent1"/>
            </a:solidFill>
            <a:ln>
              <a:noFill/>
            </a:ln>
            <a:effectLst/>
          </c:spPr>
          <c:invertIfNegative val="0"/>
          <c:cat>
            <c:numRef>
              <c:f>('front page'!$I$12,'front page'!$I$14)</c:f>
              <c:numCache>
                <c:formatCode>General</c:formatCode>
                <c:ptCount val="2"/>
                <c:pt idx="0">
                  <c:v>2</c:v>
                </c:pt>
                <c:pt idx="1">
                  <c:v>4</c:v>
                </c:pt>
              </c:numCache>
            </c:numRef>
          </c:cat>
          <c:val>
            <c:numRef>
              <c:f>('front page'!$Y$12,'front page'!$Y$14)</c:f>
              <c:numCache>
                <c:formatCode>0.00</c:formatCode>
                <c:ptCount val="2"/>
                <c:pt idx="0">
                  <c:v>3.319228048779499</c:v>
                </c:pt>
                <c:pt idx="1">
                  <c:v>2.9297712025308198</c:v>
                </c:pt>
              </c:numCache>
            </c:numRef>
          </c:val>
          <c:extLst>
            <c:ext xmlns:c16="http://schemas.microsoft.com/office/drawing/2014/chart" uri="{C3380CC4-5D6E-409C-BE32-E72D297353CC}">
              <c16:uniqueId val="{00000000-FEAE-4456-B77E-F70ABEC7FBA3}"/>
            </c:ext>
          </c:extLst>
        </c:ser>
        <c:ser>
          <c:idx val="1"/>
          <c:order val="1"/>
          <c:tx>
            <c:strRef>
              <c:f>'front page'!$Z$6:$Z$10</c:f>
              <c:strCache>
                <c:ptCount val="5"/>
                <c:pt idx="0">
                  <c:v>Not a zero-hours contract (%)</c:v>
                </c:pt>
              </c:strCache>
            </c:strRef>
          </c:tx>
          <c:spPr>
            <a:solidFill>
              <a:schemeClr val="accent2"/>
            </a:solidFill>
            <a:ln>
              <a:noFill/>
            </a:ln>
            <a:effectLst/>
          </c:spPr>
          <c:invertIfNegative val="0"/>
          <c:cat>
            <c:numRef>
              <c:f>('front page'!$I$12,'front page'!$I$14)</c:f>
              <c:numCache>
                <c:formatCode>General</c:formatCode>
                <c:ptCount val="2"/>
                <c:pt idx="0">
                  <c:v>2</c:v>
                </c:pt>
                <c:pt idx="1">
                  <c:v>4</c:v>
                </c:pt>
              </c:numCache>
            </c:numRef>
          </c:cat>
          <c:val>
            <c:numRef>
              <c:f>('front page'!$Z$12,'front page'!$Z$14)</c:f>
              <c:numCache>
                <c:formatCode>0.00</c:formatCode>
                <c:ptCount val="2"/>
                <c:pt idx="0">
                  <c:v>96.655090059544335</c:v>
                </c:pt>
                <c:pt idx="1">
                  <c:v>97.005117093555199</c:v>
                </c:pt>
              </c:numCache>
            </c:numRef>
          </c:val>
          <c:extLst>
            <c:ext xmlns:c16="http://schemas.microsoft.com/office/drawing/2014/chart" uri="{C3380CC4-5D6E-409C-BE32-E72D297353CC}">
              <c16:uniqueId val="{00000001-FEAE-4456-B77E-F70ABEC7FBA3}"/>
            </c:ext>
          </c:extLst>
        </c:ser>
        <c:dLbls>
          <c:showLegendKey val="0"/>
          <c:showVal val="0"/>
          <c:showCatName val="0"/>
          <c:showSerName val="0"/>
          <c:showPercent val="0"/>
          <c:showBubbleSize val="0"/>
        </c:dLbls>
        <c:gapWidth val="150"/>
        <c:overlap val="100"/>
        <c:axId val="958476208"/>
        <c:axId val="958476624"/>
      </c:barChart>
      <c:catAx>
        <c:axId val="95847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958476624"/>
        <c:crosses val="autoZero"/>
        <c:auto val="1"/>
        <c:lblAlgn val="ctr"/>
        <c:lblOffset val="100"/>
        <c:noMultiLvlLbl val="0"/>
      </c:catAx>
      <c:valAx>
        <c:axId val="958476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8476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1"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0</xdr:colOff>
      <xdr:row>15</xdr:row>
      <xdr:rowOff>0</xdr:rowOff>
    </xdr:from>
    <xdr:to>
      <xdr:col>11</xdr:col>
      <xdr:colOff>0</xdr:colOff>
      <xdr:row>16</xdr:row>
      <xdr:rowOff>0</xdr:rowOff>
    </xdr:to>
    <xdr:graphicFrame macro="">
      <xdr:nvGraphicFramePr>
        <xdr:cNvPr id="2" name="Chart 1">
          <a:extLst>
            <a:ext uri="{FF2B5EF4-FFF2-40B4-BE49-F238E27FC236}">
              <a16:creationId xmlns:a16="http://schemas.microsoft.com/office/drawing/2014/main" id="{E01D98E3-5371-4513-9874-CA4DB9A728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15</xdr:row>
      <xdr:rowOff>0</xdr:rowOff>
    </xdr:from>
    <xdr:to>
      <xdr:col>13</xdr:col>
      <xdr:colOff>0</xdr:colOff>
      <xdr:row>16</xdr:row>
      <xdr:rowOff>0</xdr:rowOff>
    </xdr:to>
    <xdr:graphicFrame macro="">
      <xdr:nvGraphicFramePr>
        <xdr:cNvPr id="4" name="Chart 3">
          <a:extLst>
            <a:ext uri="{FF2B5EF4-FFF2-40B4-BE49-F238E27FC236}">
              <a16:creationId xmlns:a16="http://schemas.microsoft.com/office/drawing/2014/main" id="{73ED0D96-1376-4C95-8A6F-399DFEC5CB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xdr:colOff>
      <xdr:row>15</xdr:row>
      <xdr:rowOff>0</xdr:rowOff>
    </xdr:from>
    <xdr:to>
      <xdr:col>15</xdr:col>
      <xdr:colOff>1</xdr:colOff>
      <xdr:row>16</xdr:row>
      <xdr:rowOff>0</xdr:rowOff>
    </xdr:to>
    <xdr:graphicFrame macro="">
      <xdr:nvGraphicFramePr>
        <xdr:cNvPr id="5" name="Chart 4">
          <a:extLst>
            <a:ext uri="{FF2B5EF4-FFF2-40B4-BE49-F238E27FC236}">
              <a16:creationId xmlns:a16="http://schemas.microsoft.com/office/drawing/2014/main" id="{81908D33-48A8-4C6D-882D-E44165B88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0</xdr:colOff>
      <xdr:row>15</xdr:row>
      <xdr:rowOff>0</xdr:rowOff>
    </xdr:from>
    <xdr:to>
      <xdr:col>17</xdr:col>
      <xdr:colOff>0</xdr:colOff>
      <xdr:row>16</xdr:row>
      <xdr:rowOff>0</xdr:rowOff>
    </xdr:to>
    <xdr:graphicFrame macro="">
      <xdr:nvGraphicFramePr>
        <xdr:cNvPr id="6" name="Chart 5">
          <a:extLst>
            <a:ext uri="{FF2B5EF4-FFF2-40B4-BE49-F238E27FC236}">
              <a16:creationId xmlns:a16="http://schemas.microsoft.com/office/drawing/2014/main" id="{250DC5A5-5631-4083-98FD-4F33D16D08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17</xdr:row>
      <xdr:rowOff>0</xdr:rowOff>
    </xdr:from>
    <xdr:to>
      <xdr:col>26</xdr:col>
      <xdr:colOff>0</xdr:colOff>
      <xdr:row>33</xdr:row>
      <xdr:rowOff>0</xdr:rowOff>
    </xdr:to>
    <xdr:sp macro="" textlink="">
      <xdr:nvSpPr>
        <xdr:cNvPr id="3" name="TextBox 2">
          <a:extLst>
            <a:ext uri="{FF2B5EF4-FFF2-40B4-BE49-F238E27FC236}">
              <a16:creationId xmlns:a16="http://schemas.microsoft.com/office/drawing/2014/main" id="{74F2E1CE-CD9A-4929-AFB5-AF32A4C75352}"/>
            </a:ext>
          </a:extLst>
        </xdr:cNvPr>
        <xdr:cNvSpPr txBox="1"/>
      </xdr:nvSpPr>
      <xdr:spPr>
        <a:xfrm>
          <a:off x="15460980" y="6858000"/>
          <a:ext cx="25778460" cy="662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u="sng"/>
            <a:t>Definition of job components</a:t>
          </a:r>
        </a:p>
        <a:p>
          <a:endParaRPr lang="en-GB" sz="1100" b="1" u="sng"/>
        </a:p>
        <a:p>
          <a:r>
            <a:rPr lang="en-GB" sz="1100" b="0" i="1" u="none"/>
            <a:t>Satisfactory hours</a:t>
          </a:r>
        </a:p>
        <a:p>
          <a:r>
            <a:rPr lang="en-GB" sz="1100" b="0" i="0" u="none"/>
            <a:t>Employees who work satisfactory hours work 48 or fewer hours a week, do not wish to work more hours in their current role and are not looking for an additional or replacement job that offers more hours.</a:t>
          </a:r>
        </a:p>
        <a:p>
          <a:endParaRPr lang="en-GB" sz="1100" b="0" i="0" u="none"/>
        </a:p>
        <a:p>
          <a:r>
            <a:rPr lang="en-GB" sz="1100" b="0" i="1" u="none"/>
            <a:t>Not in low pay</a:t>
          </a:r>
        </a:p>
        <a:p>
          <a:r>
            <a:rPr lang="en-GB" sz="1100" b="0" i="0" u="none"/>
            <a:t>Employees not in low pay is calculated in two ways, where those not in low pay were either:</a:t>
          </a:r>
        </a:p>
        <a:p>
          <a:r>
            <a:rPr lang="en-GB" sz="1100" b="0" i="0" u="none"/>
            <a:t>a. earning at least two-thirds of the median pay of their subnational authority of residence; subnational authority refers to the combination of unitary authority and county geographies, as is collected in the variable LA by the Labour Force Survey (note that Northern Ireland comprises only one LA)</a:t>
          </a:r>
        </a:p>
        <a:p>
          <a:r>
            <a:rPr lang="en-GB" sz="1100" b="0" i="0" u="none"/>
            <a:t>b. earning at least two-thirds of the median pay of the UK</a:t>
          </a:r>
        </a:p>
        <a:p>
          <a:endParaRPr lang="en-GB" sz="1100" b="0" i="0" u="none"/>
        </a:p>
        <a:p>
          <a:r>
            <a:rPr lang="en-GB" sz="1100" b="0" i="1" u="none"/>
            <a:t>Desired contract</a:t>
          </a:r>
        </a:p>
        <a:p>
          <a:r>
            <a:rPr lang="en-GB" sz="1100" b="0" i="0" u="none"/>
            <a:t>Employees on a desired contract have either a permanent contract or a non-permanent contract, for a reason other than “Could not find a permanent job”.</a:t>
          </a:r>
        </a:p>
        <a:p>
          <a:endParaRPr lang="en-GB" sz="1100" b="0" i="0" u="none"/>
        </a:p>
        <a:p>
          <a:r>
            <a:rPr lang="en-GB" sz="1100" b="0" i="0" u="sng"/>
            <a:t>Components of Quality</a:t>
          </a:r>
          <a:r>
            <a:rPr lang="en-GB" sz="1100" b="0" i="0" u="sng" baseline="0"/>
            <a:t> of Work that were only available for 2021 and not for 2018:</a:t>
          </a:r>
        </a:p>
        <a:p>
          <a:endParaRPr lang="en-GB" sz="1100" b="0" i="0" u="none"/>
        </a:p>
        <a:p>
          <a:r>
            <a:rPr lang="en-GB" sz="1100" b="0" i="1" u="none"/>
            <a:t>Overtime</a:t>
          </a:r>
          <a:endParaRPr lang="en-GB" sz="1100" b="0" i="0" u="none"/>
        </a:p>
        <a:p>
          <a:r>
            <a:rPr lang="en-GB" sz="1100" b="0" i="0" u="none"/>
            <a:t>Employee reports ever doing any work they regard as overtime with subsequent breakdowns for: </a:t>
          </a:r>
        </a:p>
        <a:p>
          <a:r>
            <a:rPr lang="en-GB" sz="1100" b="0" i="0" u="none"/>
            <a:t>Unpaid: Employee reports working unpaid overtime hours</a:t>
          </a:r>
          <a:r>
            <a:rPr lang="en-GB" sz="1100" b="0" i="0" u="none" baseline="0"/>
            <a:t> </a:t>
          </a:r>
          <a:r>
            <a:rPr lang="en-GB" sz="1100" b="0" i="0" u="none"/>
            <a:t>and does not report working paid overtime </a:t>
          </a:r>
        </a:p>
        <a:p>
          <a:r>
            <a:rPr lang="en-GB" sz="1100" b="0" i="0" u="none"/>
            <a:t>Paid: Employee reports working paid overtime hours and does not report working unpaid overtime </a:t>
          </a:r>
        </a:p>
        <a:p>
          <a:r>
            <a:rPr lang="en-GB" sz="1100" b="0" i="0" u="none"/>
            <a:t>Both paid and unpaid: Employee reports working both paid and unpaid overtime</a:t>
          </a:r>
        </a:p>
        <a:p>
          <a:endParaRPr lang="en-GB" sz="1100" b="0" i="0" u="none"/>
        </a:p>
        <a:p>
          <a:r>
            <a:rPr lang="en-GB" sz="1100" b="0" i="1" u="none"/>
            <a:t>Career progression</a:t>
          </a:r>
        </a:p>
        <a:p>
          <a:r>
            <a:rPr lang="en-GB" sz="1100" b="0" i="0" u="none"/>
            <a:t>Employee has good career progression opportunities if they “agree” or “strongly agree” with the following statement: “My job offers good opportunities for career progression”</a:t>
          </a:r>
        </a:p>
        <a:p>
          <a:endParaRPr lang="en-GB" sz="1100" b="0" i="0" u="none"/>
        </a:p>
        <a:p>
          <a:r>
            <a:rPr lang="en-GB" sz="1100" b="0" i="1" u="none"/>
            <a:t>Employee involvement</a:t>
          </a:r>
          <a:endParaRPr lang="en-GB" sz="1100" b="0" i="0" u="none"/>
        </a:p>
        <a:p>
          <a:r>
            <a:rPr lang="en-GB" sz="1100" b="0" i="0" u="none"/>
            <a:t>Employee has good employee involvement if they answer “good” or “very good” in response to “How poor or good would you say managers at your workplace are at involving employees and their representatives in decision making?”</a:t>
          </a:r>
        </a:p>
        <a:p>
          <a:endParaRPr lang="en-GB" sz="1100" b="0" i="0" u="none"/>
        </a:p>
        <a:p>
          <a:r>
            <a:rPr lang="en-GB" sz="1100" b="0" i="1" u="none"/>
            <a:t>Zero-hour contract</a:t>
          </a:r>
        </a:p>
        <a:p>
          <a:r>
            <a:rPr lang="en-GB" sz="1100" b="0" i="0" u="none"/>
            <a:t>Employee reports a ‘zero-hour contract’ working arrangement</a:t>
          </a:r>
        </a:p>
        <a:p>
          <a:endParaRPr lang="en-GB" sz="1100" b="0" i="0" u="none"/>
        </a:p>
        <a:p>
          <a:endParaRPr lang="en-GB" sz="1100" b="0" i="0" u="none"/>
        </a:p>
        <a:p>
          <a:r>
            <a:rPr lang="en-GB" sz="1100" b="0" i="0" u="none"/>
            <a:t>NB.</a:t>
          </a:r>
        </a:p>
        <a:p>
          <a:r>
            <a:rPr lang="en-GB" sz="1100" b="0" i="0" u="none"/>
            <a:t>Where a value is</a:t>
          </a:r>
          <a:r>
            <a:rPr lang="en-GB" sz="1100" b="0" i="0" u="none" baseline="0"/>
            <a:t> precisely "0", this is likely to be for a</a:t>
          </a:r>
          <a:r>
            <a:rPr lang="en-GB" sz="1100" b="0" i="0" u="none"/>
            <a:t> value that</a:t>
          </a:r>
          <a:r>
            <a:rPr lang="en-GB" sz="1100" b="0" i="0" u="none" baseline="0"/>
            <a:t> </a:t>
          </a:r>
          <a:r>
            <a:rPr lang="en-GB" sz="1100" b="0" i="0" u="none"/>
            <a:t>has been suppressed for reasons of reliability or confidentiality.</a:t>
          </a:r>
        </a:p>
      </xdr:txBody>
    </xdr:sp>
    <xdr:clientData/>
  </xdr:twoCellAnchor>
  <xdr:twoCellAnchor>
    <xdr:from>
      <xdr:col>1</xdr:col>
      <xdr:colOff>0</xdr:colOff>
      <xdr:row>13</xdr:row>
      <xdr:rowOff>1040128</xdr:rowOff>
    </xdr:from>
    <xdr:to>
      <xdr:col>4</xdr:col>
      <xdr:colOff>0</xdr:colOff>
      <xdr:row>19</xdr:row>
      <xdr:rowOff>133349</xdr:rowOff>
    </xdr:to>
    <xdr:sp macro="" textlink="">
      <xdr:nvSpPr>
        <xdr:cNvPr id="10" name="TextBox 9">
          <a:extLst>
            <a:ext uri="{FF2B5EF4-FFF2-40B4-BE49-F238E27FC236}">
              <a16:creationId xmlns:a16="http://schemas.microsoft.com/office/drawing/2014/main" id="{FCC8BB12-67C0-481B-9106-C8B5FFBDB687}"/>
            </a:ext>
          </a:extLst>
        </xdr:cNvPr>
        <xdr:cNvSpPr txBox="1"/>
      </xdr:nvSpPr>
      <xdr:spPr>
        <a:xfrm>
          <a:off x="2571750" y="4011928"/>
          <a:ext cx="5838825" cy="3436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aseline="0">
              <a:solidFill>
                <a:schemeClr val="dk1"/>
              </a:solidFill>
              <a:effectLst/>
              <a:latin typeface="+mn-lt"/>
              <a:ea typeface="+mn-ea"/>
              <a:cs typeface="+mn-cs"/>
            </a:rPr>
            <a:t>The proportion of residents who reported being employed with satisfactory hours rose from 2018 to 2021 for both Predominantly Rural areas of England and England as a whole.  Despite this increase, the proportion for rural areas remained below that of England, and the proportion reporting that they were in low pay increased from 2018 to 2021.</a:t>
          </a:r>
        </a:p>
        <a:p>
          <a:r>
            <a:rPr lang="en-GB" sz="1100" baseline="0">
              <a:solidFill>
                <a:schemeClr val="dk1"/>
              </a:solidFill>
              <a:effectLst/>
              <a:latin typeface="+mn-lt"/>
              <a:ea typeface="+mn-ea"/>
              <a:cs typeface="+mn-cs"/>
            </a:rPr>
            <a:t> </a:t>
          </a:r>
        </a:p>
        <a:p>
          <a:r>
            <a:rPr lang="en-GB" sz="1100" baseline="0">
              <a:solidFill>
                <a:schemeClr val="dk1"/>
              </a:solidFill>
              <a:effectLst/>
              <a:latin typeface="+mn-lt"/>
              <a:ea typeface="+mn-ea"/>
              <a:cs typeface="+mn-cs"/>
            </a:rPr>
            <a:t>The proportion of employees on a desired contract dropped marginally between 2018 and 2021 for both Predominantly Rural areas of England and England as whole.</a:t>
          </a:r>
        </a:p>
        <a:p>
          <a:r>
            <a:rPr lang="en-GB" sz="1100" baseline="0">
              <a:solidFill>
                <a:schemeClr val="dk1"/>
              </a:solidFill>
              <a:effectLst/>
              <a:latin typeface="+mn-lt"/>
              <a:ea typeface="+mn-ea"/>
              <a:cs typeface="+mn-cs"/>
            </a:rPr>
            <a:t> </a:t>
          </a:r>
        </a:p>
        <a:p>
          <a:r>
            <a:rPr lang="en-GB" sz="1100" baseline="0">
              <a:solidFill>
                <a:schemeClr val="dk1"/>
              </a:solidFill>
              <a:effectLst/>
              <a:latin typeface="+mn-lt"/>
              <a:ea typeface="+mn-ea"/>
              <a:cs typeface="+mn-cs"/>
            </a:rPr>
            <a:t>Opportunities for career progression, good employee involvement and the proportion of employees on zero hour contracts in 2021 all demonstrated a marginally poorer position for Predominantly Rural areas compared with England as a whole.</a:t>
          </a:r>
        </a:p>
        <a:p>
          <a:endParaRPr lang="en-GB" sz="1100" baseline="0">
            <a:solidFill>
              <a:schemeClr val="dk1"/>
            </a:solidFill>
            <a:effectLst/>
            <a:latin typeface="+mn-lt"/>
            <a:ea typeface="+mn-ea"/>
            <a:cs typeface="+mn-cs"/>
          </a:endParaRPr>
        </a:p>
        <a:p>
          <a:r>
            <a:rPr lang="en-GB" sz="1100" baseline="0">
              <a:solidFill>
                <a:schemeClr val="dk1"/>
              </a:solidFill>
              <a:effectLst/>
              <a:latin typeface="+mn-lt"/>
              <a:ea typeface="+mn-ea"/>
              <a:cs typeface="+mn-cs"/>
            </a:rPr>
            <a:t>It should be noted that classification and class averages are simple averages of the percentages over all authorities, they are provided as a guide, but are not comparable beyond those class and classification averages.</a:t>
          </a:r>
          <a:endParaRPr lang="en-GB" sz="1100"/>
        </a:p>
      </xdr:txBody>
    </xdr:sp>
    <xdr:clientData/>
  </xdr:twoCellAnchor>
  <xdr:twoCellAnchor>
    <xdr:from>
      <xdr:col>17</xdr:col>
      <xdr:colOff>0</xdr:colOff>
      <xdr:row>15</xdr:row>
      <xdr:rowOff>0</xdr:rowOff>
    </xdr:from>
    <xdr:to>
      <xdr:col>20</xdr:col>
      <xdr:colOff>0</xdr:colOff>
      <xdr:row>16</xdr:row>
      <xdr:rowOff>0</xdr:rowOff>
    </xdr:to>
    <xdr:graphicFrame macro="">
      <xdr:nvGraphicFramePr>
        <xdr:cNvPr id="11" name="Chart 10">
          <a:extLst>
            <a:ext uri="{FF2B5EF4-FFF2-40B4-BE49-F238E27FC236}">
              <a16:creationId xmlns:a16="http://schemas.microsoft.com/office/drawing/2014/main" id="{5D623F6C-E6CB-41A2-B9EF-5B83AB607D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0</xdr:colOff>
      <xdr:row>15</xdr:row>
      <xdr:rowOff>0</xdr:rowOff>
    </xdr:from>
    <xdr:to>
      <xdr:col>22</xdr:col>
      <xdr:colOff>0</xdr:colOff>
      <xdr:row>16</xdr:row>
      <xdr:rowOff>0</xdr:rowOff>
    </xdr:to>
    <xdr:graphicFrame macro="">
      <xdr:nvGraphicFramePr>
        <xdr:cNvPr id="12" name="Chart 11">
          <a:extLst>
            <a:ext uri="{FF2B5EF4-FFF2-40B4-BE49-F238E27FC236}">
              <a16:creationId xmlns:a16="http://schemas.microsoft.com/office/drawing/2014/main" id="{A3434B3E-B3FD-473C-A0CF-12CEB24621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0</xdr:colOff>
      <xdr:row>15</xdr:row>
      <xdr:rowOff>0</xdr:rowOff>
    </xdr:from>
    <xdr:to>
      <xdr:col>24</xdr:col>
      <xdr:colOff>0</xdr:colOff>
      <xdr:row>16</xdr:row>
      <xdr:rowOff>0</xdr:rowOff>
    </xdr:to>
    <xdr:graphicFrame macro="">
      <xdr:nvGraphicFramePr>
        <xdr:cNvPr id="13" name="Chart 12">
          <a:extLst>
            <a:ext uri="{FF2B5EF4-FFF2-40B4-BE49-F238E27FC236}">
              <a16:creationId xmlns:a16="http://schemas.microsoft.com/office/drawing/2014/main" id="{B88B94B2-C455-4FC0-816F-4E7FA32915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24</xdr:col>
      <xdr:colOff>0</xdr:colOff>
      <xdr:row>15</xdr:row>
      <xdr:rowOff>0</xdr:rowOff>
    </xdr:from>
    <xdr:to>
      <xdr:col>26</xdr:col>
      <xdr:colOff>0</xdr:colOff>
      <xdr:row>16</xdr:row>
      <xdr:rowOff>0</xdr:rowOff>
    </xdr:to>
    <xdr:graphicFrame macro="">
      <xdr:nvGraphicFramePr>
        <xdr:cNvPr id="14" name="Chart 13">
          <a:extLst>
            <a:ext uri="{FF2B5EF4-FFF2-40B4-BE49-F238E27FC236}">
              <a16:creationId xmlns:a16="http://schemas.microsoft.com/office/drawing/2014/main" id="{02ED0D72-3BA0-47B5-855B-0BEE0BCF91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2B8DF-274F-4267-A276-592E75B59AE9}">
  <sheetPr codeName="Sheet1"/>
  <dimension ref="A1:A378"/>
  <sheetViews>
    <sheetView workbookViewId="0">
      <selection activeCell="A319" sqref="A1:A1048576"/>
    </sheetView>
  </sheetViews>
  <sheetFormatPr defaultRowHeight="14.4" x14ac:dyDescent="0.3"/>
  <sheetData>
    <row r="1" spans="1:1" x14ac:dyDescent="0.3">
      <c r="A1" t="s">
        <v>0</v>
      </c>
    </row>
    <row r="2" spans="1:1" x14ac:dyDescent="0.3">
      <c r="A2" t="s">
        <v>1</v>
      </c>
    </row>
    <row r="4" spans="1:1" x14ac:dyDescent="0.3">
      <c r="A4" t="s">
        <v>2</v>
      </c>
    </row>
    <row r="5" spans="1:1" x14ac:dyDescent="0.3">
      <c r="A5" t="s">
        <v>3</v>
      </c>
    </row>
    <row r="6" spans="1:1" x14ac:dyDescent="0.3">
      <c r="A6" t="s">
        <v>4</v>
      </c>
    </row>
    <row r="7" spans="1:1" x14ac:dyDescent="0.3">
      <c r="A7" t="s">
        <v>5</v>
      </c>
    </row>
    <row r="8" spans="1:1" x14ac:dyDescent="0.3">
      <c r="A8" t="s">
        <v>6</v>
      </c>
    </row>
    <row r="9" spans="1:1" x14ac:dyDescent="0.3">
      <c r="A9" t="s">
        <v>7</v>
      </c>
    </row>
    <row r="10" spans="1:1" x14ac:dyDescent="0.3">
      <c r="A10" t="s">
        <v>8</v>
      </c>
    </row>
    <row r="11" spans="1:1" x14ac:dyDescent="0.3">
      <c r="A11" t="s">
        <v>9</v>
      </c>
    </row>
    <row r="12" spans="1:1" x14ac:dyDescent="0.3">
      <c r="A12" t="s">
        <v>10</v>
      </c>
    </row>
    <row r="13" spans="1:1" x14ac:dyDescent="0.3">
      <c r="A13" t="s">
        <v>11</v>
      </c>
    </row>
    <row r="14" spans="1:1" x14ac:dyDescent="0.3">
      <c r="A14" t="s">
        <v>12</v>
      </c>
    </row>
    <row r="15" spans="1:1" x14ac:dyDescent="0.3">
      <c r="A15" t="s">
        <v>13</v>
      </c>
    </row>
    <row r="16" spans="1:1" x14ac:dyDescent="0.3">
      <c r="A16" t="s">
        <v>14</v>
      </c>
    </row>
    <row r="17" spans="1:1" x14ac:dyDescent="0.3">
      <c r="A17" t="s">
        <v>15</v>
      </c>
    </row>
    <row r="18" spans="1:1" x14ac:dyDescent="0.3">
      <c r="A18" t="s">
        <v>16</v>
      </c>
    </row>
    <row r="19" spans="1:1" x14ac:dyDescent="0.3">
      <c r="A19" t="s">
        <v>17</v>
      </c>
    </row>
    <row r="20" spans="1:1" x14ac:dyDescent="0.3">
      <c r="A20" t="s">
        <v>18</v>
      </c>
    </row>
    <row r="21" spans="1:1" x14ac:dyDescent="0.3">
      <c r="A21" t="s">
        <v>19</v>
      </c>
    </row>
    <row r="22" spans="1:1" x14ac:dyDescent="0.3">
      <c r="A22" t="s">
        <v>20</v>
      </c>
    </row>
    <row r="23" spans="1:1" x14ac:dyDescent="0.3">
      <c r="A23" t="s">
        <v>21</v>
      </c>
    </row>
    <row r="24" spans="1:1" x14ac:dyDescent="0.3">
      <c r="A24" t="s">
        <v>22</v>
      </c>
    </row>
    <row r="25" spans="1:1" x14ac:dyDescent="0.3">
      <c r="A25" t="s">
        <v>23</v>
      </c>
    </row>
    <row r="26" spans="1:1" x14ac:dyDescent="0.3">
      <c r="A26" t="s">
        <v>24</v>
      </c>
    </row>
    <row r="27" spans="1:1" x14ac:dyDescent="0.3">
      <c r="A27" t="s">
        <v>25</v>
      </c>
    </row>
    <row r="28" spans="1:1" x14ac:dyDescent="0.3">
      <c r="A28" t="s">
        <v>26</v>
      </c>
    </row>
    <row r="29" spans="1:1" x14ac:dyDescent="0.3">
      <c r="A29" t="s">
        <v>27</v>
      </c>
    </row>
    <row r="30" spans="1:1" x14ac:dyDescent="0.3">
      <c r="A30" t="s">
        <v>28</v>
      </c>
    </row>
    <row r="31" spans="1:1" x14ac:dyDescent="0.3">
      <c r="A31" t="s">
        <v>29</v>
      </c>
    </row>
    <row r="32" spans="1:1" x14ac:dyDescent="0.3">
      <c r="A32" t="s">
        <v>30</v>
      </c>
    </row>
    <row r="33" spans="1:1" x14ac:dyDescent="0.3">
      <c r="A33" t="s">
        <v>31</v>
      </c>
    </row>
    <row r="34" spans="1:1" x14ac:dyDescent="0.3">
      <c r="A34" t="s">
        <v>32</v>
      </c>
    </row>
    <row r="35" spans="1:1" x14ac:dyDescent="0.3">
      <c r="A35" t="s">
        <v>33</v>
      </c>
    </row>
    <row r="36" spans="1:1" x14ac:dyDescent="0.3">
      <c r="A36" t="s">
        <v>34</v>
      </c>
    </row>
    <row r="37" spans="1:1" x14ac:dyDescent="0.3">
      <c r="A37" t="s">
        <v>35</v>
      </c>
    </row>
    <row r="38" spans="1:1" x14ac:dyDescent="0.3">
      <c r="A38" t="s">
        <v>36</v>
      </c>
    </row>
    <row r="39" spans="1:1" x14ac:dyDescent="0.3">
      <c r="A39" t="s">
        <v>37</v>
      </c>
    </row>
    <row r="40" spans="1:1" x14ac:dyDescent="0.3">
      <c r="A40" t="s">
        <v>38</v>
      </c>
    </row>
    <row r="41" spans="1:1" x14ac:dyDescent="0.3">
      <c r="A41" t="s">
        <v>39</v>
      </c>
    </row>
    <row r="42" spans="1:1" x14ac:dyDescent="0.3">
      <c r="A42" t="s">
        <v>40</v>
      </c>
    </row>
    <row r="43" spans="1:1" x14ac:dyDescent="0.3">
      <c r="A43" t="s">
        <v>41</v>
      </c>
    </row>
    <row r="44" spans="1:1" x14ac:dyDescent="0.3">
      <c r="A44" t="s">
        <v>42</v>
      </c>
    </row>
    <row r="45" spans="1:1" x14ac:dyDescent="0.3">
      <c r="A45" t="s">
        <v>43</v>
      </c>
    </row>
    <row r="46" spans="1:1" x14ac:dyDescent="0.3">
      <c r="A46" t="s">
        <v>44</v>
      </c>
    </row>
    <row r="47" spans="1:1" x14ac:dyDescent="0.3">
      <c r="A47" t="s">
        <v>45</v>
      </c>
    </row>
    <row r="48" spans="1:1" x14ac:dyDescent="0.3">
      <c r="A48" t="s">
        <v>46</v>
      </c>
    </row>
    <row r="49" spans="1:1" x14ac:dyDescent="0.3">
      <c r="A49" t="s">
        <v>47</v>
      </c>
    </row>
    <row r="50" spans="1:1" x14ac:dyDescent="0.3">
      <c r="A50" t="s">
        <v>48</v>
      </c>
    </row>
    <row r="51" spans="1:1" x14ac:dyDescent="0.3">
      <c r="A51" t="s">
        <v>49</v>
      </c>
    </row>
    <row r="52" spans="1:1" x14ac:dyDescent="0.3">
      <c r="A52" t="s">
        <v>50</v>
      </c>
    </row>
    <row r="53" spans="1:1" x14ac:dyDescent="0.3">
      <c r="A53" t="s">
        <v>51</v>
      </c>
    </row>
    <row r="54" spans="1:1" x14ac:dyDescent="0.3">
      <c r="A54" t="s">
        <v>52</v>
      </c>
    </row>
    <row r="55" spans="1:1" x14ac:dyDescent="0.3">
      <c r="A55" t="s">
        <v>53</v>
      </c>
    </row>
    <row r="56" spans="1:1" x14ac:dyDescent="0.3">
      <c r="A56" t="s">
        <v>54</v>
      </c>
    </row>
    <row r="57" spans="1:1" x14ac:dyDescent="0.3">
      <c r="A57" t="s">
        <v>55</v>
      </c>
    </row>
    <row r="58" spans="1:1" x14ac:dyDescent="0.3">
      <c r="A58" t="s">
        <v>56</v>
      </c>
    </row>
    <row r="59" spans="1:1" x14ac:dyDescent="0.3">
      <c r="A59" t="s">
        <v>57</v>
      </c>
    </row>
    <row r="60" spans="1:1" x14ac:dyDescent="0.3">
      <c r="A60" t="s">
        <v>58</v>
      </c>
    </row>
    <row r="61" spans="1:1" x14ac:dyDescent="0.3">
      <c r="A61" t="s">
        <v>59</v>
      </c>
    </row>
    <row r="62" spans="1:1" x14ac:dyDescent="0.3">
      <c r="A62" t="s">
        <v>60</v>
      </c>
    </row>
    <row r="63" spans="1:1" x14ac:dyDescent="0.3">
      <c r="A63" t="s">
        <v>61</v>
      </c>
    </row>
    <row r="64" spans="1:1" x14ac:dyDescent="0.3">
      <c r="A64" t="s">
        <v>62</v>
      </c>
    </row>
    <row r="65" spans="1:1" x14ac:dyDescent="0.3">
      <c r="A65" t="s">
        <v>63</v>
      </c>
    </row>
    <row r="66" spans="1:1" x14ac:dyDescent="0.3">
      <c r="A66" t="s">
        <v>64</v>
      </c>
    </row>
    <row r="67" spans="1:1" x14ac:dyDescent="0.3">
      <c r="A67" t="s">
        <v>65</v>
      </c>
    </row>
    <row r="68" spans="1:1" x14ac:dyDescent="0.3">
      <c r="A68" t="s">
        <v>66</v>
      </c>
    </row>
    <row r="69" spans="1:1" x14ac:dyDescent="0.3">
      <c r="A69" t="s">
        <v>67</v>
      </c>
    </row>
    <row r="70" spans="1:1" x14ac:dyDescent="0.3">
      <c r="A70" t="s">
        <v>68</v>
      </c>
    </row>
    <row r="71" spans="1:1" x14ac:dyDescent="0.3">
      <c r="A71" t="s">
        <v>69</v>
      </c>
    </row>
    <row r="72" spans="1:1" x14ac:dyDescent="0.3">
      <c r="A72" t="s">
        <v>70</v>
      </c>
    </row>
    <row r="73" spans="1:1" x14ac:dyDescent="0.3">
      <c r="A73" t="s">
        <v>71</v>
      </c>
    </row>
    <row r="74" spans="1:1" x14ac:dyDescent="0.3">
      <c r="A74" t="s">
        <v>72</v>
      </c>
    </row>
    <row r="75" spans="1:1" x14ac:dyDescent="0.3">
      <c r="A75" t="s">
        <v>73</v>
      </c>
    </row>
    <row r="76" spans="1:1" x14ac:dyDescent="0.3">
      <c r="A76" t="s">
        <v>74</v>
      </c>
    </row>
    <row r="77" spans="1:1" x14ac:dyDescent="0.3">
      <c r="A77" t="s">
        <v>75</v>
      </c>
    </row>
    <row r="78" spans="1:1" x14ac:dyDescent="0.3">
      <c r="A78" t="s">
        <v>76</v>
      </c>
    </row>
    <row r="79" spans="1:1" x14ac:dyDescent="0.3">
      <c r="A79" t="s">
        <v>77</v>
      </c>
    </row>
    <row r="80" spans="1:1" x14ac:dyDescent="0.3">
      <c r="A80" t="s">
        <v>78</v>
      </c>
    </row>
    <row r="81" spans="1:1" x14ac:dyDescent="0.3">
      <c r="A81" t="s">
        <v>79</v>
      </c>
    </row>
    <row r="82" spans="1:1" x14ac:dyDescent="0.3">
      <c r="A82" t="s">
        <v>80</v>
      </c>
    </row>
    <row r="83" spans="1:1" x14ac:dyDescent="0.3">
      <c r="A83" t="s">
        <v>81</v>
      </c>
    </row>
    <row r="84" spans="1:1" x14ac:dyDescent="0.3">
      <c r="A84" t="s">
        <v>82</v>
      </c>
    </row>
    <row r="85" spans="1:1" x14ac:dyDescent="0.3">
      <c r="A85" t="s">
        <v>83</v>
      </c>
    </row>
    <row r="86" spans="1:1" x14ac:dyDescent="0.3">
      <c r="A86" t="s">
        <v>84</v>
      </c>
    </row>
    <row r="87" spans="1:1" x14ac:dyDescent="0.3">
      <c r="A87" t="s">
        <v>85</v>
      </c>
    </row>
    <row r="88" spans="1:1" x14ac:dyDescent="0.3">
      <c r="A88" t="s">
        <v>86</v>
      </c>
    </row>
    <row r="89" spans="1:1" x14ac:dyDescent="0.3">
      <c r="A89" t="s">
        <v>87</v>
      </c>
    </row>
    <row r="90" spans="1:1" x14ac:dyDescent="0.3">
      <c r="A90" t="s">
        <v>88</v>
      </c>
    </row>
    <row r="91" spans="1:1" x14ac:dyDescent="0.3">
      <c r="A91" t="s">
        <v>89</v>
      </c>
    </row>
    <row r="92" spans="1:1" x14ac:dyDescent="0.3">
      <c r="A92" t="s">
        <v>90</v>
      </c>
    </row>
    <row r="93" spans="1:1" x14ac:dyDescent="0.3">
      <c r="A93" t="s">
        <v>91</v>
      </c>
    </row>
    <row r="94" spans="1:1" x14ac:dyDescent="0.3">
      <c r="A94" t="s">
        <v>92</v>
      </c>
    </row>
    <row r="95" spans="1:1" x14ac:dyDescent="0.3">
      <c r="A95" t="s">
        <v>93</v>
      </c>
    </row>
    <row r="96" spans="1:1" x14ac:dyDescent="0.3">
      <c r="A96" t="s">
        <v>94</v>
      </c>
    </row>
    <row r="97" spans="1:1" x14ac:dyDescent="0.3">
      <c r="A97" t="s">
        <v>95</v>
      </c>
    </row>
    <row r="98" spans="1:1" x14ac:dyDescent="0.3">
      <c r="A98" t="s">
        <v>96</v>
      </c>
    </row>
    <row r="99" spans="1:1" x14ac:dyDescent="0.3">
      <c r="A99" t="s">
        <v>97</v>
      </c>
    </row>
    <row r="100" spans="1:1" x14ac:dyDescent="0.3">
      <c r="A100" t="s">
        <v>98</v>
      </c>
    </row>
    <row r="101" spans="1:1" x14ac:dyDescent="0.3">
      <c r="A101" t="s">
        <v>99</v>
      </c>
    </row>
    <row r="102" spans="1:1" x14ac:dyDescent="0.3">
      <c r="A102" t="s">
        <v>100</v>
      </c>
    </row>
    <row r="103" spans="1:1" x14ac:dyDescent="0.3">
      <c r="A103" t="s">
        <v>101</v>
      </c>
    </row>
    <row r="104" spans="1:1" x14ac:dyDescent="0.3">
      <c r="A104" t="s">
        <v>102</v>
      </c>
    </row>
    <row r="105" spans="1:1" x14ac:dyDescent="0.3">
      <c r="A105" t="s">
        <v>103</v>
      </c>
    </row>
    <row r="106" spans="1:1" x14ac:dyDescent="0.3">
      <c r="A106" t="s">
        <v>104</v>
      </c>
    </row>
    <row r="107" spans="1:1" x14ac:dyDescent="0.3">
      <c r="A107" t="s">
        <v>105</v>
      </c>
    </row>
    <row r="108" spans="1:1" x14ac:dyDescent="0.3">
      <c r="A108" t="s">
        <v>106</v>
      </c>
    </row>
    <row r="109" spans="1:1" x14ac:dyDescent="0.3">
      <c r="A109" t="s">
        <v>107</v>
      </c>
    </row>
    <row r="110" spans="1:1" x14ac:dyDescent="0.3">
      <c r="A110" t="s">
        <v>108</v>
      </c>
    </row>
    <row r="111" spans="1:1" x14ac:dyDescent="0.3">
      <c r="A111" t="s">
        <v>109</v>
      </c>
    </row>
    <row r="112" spans="1:1" x14ac:dyDescent="0.3">
      <c r="A112" t="s">
        <v>110</v>
      </c>
    </row>
    <row r="113" spans="1:1" x14ac:dyDescent="0.3">
      <c r="A113" t="s">
        <v>111</v>
      </c>
    </row>
    <row r="114" spans="1:1" x14ac:dyDescent="0.3">
      <c r="A114" t="s">
        <v>112</v>
      </c>
    </row>
    <row r="115" spans="1:1" x14ac:dyDescent="0.3">
      <c r="A115" t="s">
        <v>113</v>
      </c>
    </row>
    <row r="116" spans="1:1" x14ac:dyDescent="0.3">
      <c r="A116" t="s">
        <v>114</v>
      </c>
    </row>
    <row r="117" spans="1:1" x14ac:dyDescent="0.3">
      <c r="A117" t="s">
        <v>115</v>
      </c>
    </row>
    <row r="118" spans="1:1" x14ac:dyDescent="0.3">
      <c r="A118" t="s">
        <v>116</v>
      </c>
    </row>
    <row r="119" spans="1:1" x14ac:dyDescent="0.3">
      <c r="A119" t="s">
        <v>117</v>
      </c>
    </row>
    <row r="120" spans="1:1" x14ac:dyDescent="0.3">
      <c r="A120" t="s">
        <v>118</v>
      </c>
    </row>
    <row r="121" spans="1:1" x14ac:dyDescent="0.3">
      <c r="A121" t="s">
        <v>119</v>
      </c>
    </row>
    <row r="122" spans="1:1" x14ac:dyDescent="0.3">
      <c r="A122" t="s">
        <v>120</v>
      </c>
    </row>
    <row r="123" spans="1:1" x14ac:dyDescent="0.3">
      <c r="A123" t="s">
        <v>121</v>
      </c>
    </row>
    <row r="124" spans="1:1" x14ac:dyDescent="0.3">
      <c r="A124" t="s">
        <v>122</v>
      </c>
    </row>
    <row r="125" spans="1:1" x14ac:dyDescent="0.3">
      <c r="A125" t="s">
        <v>123</v>
      </c>
    </row>
    <row r="126" spans="1:1" x14ac:dyDescent="0.3">
      <c r="A126" t="s">
        <v>124</v>
      </c>
    </row>
    <row r="127" spans="1:1" x14ac:dyDescent="0.3">
      <c r="A127" t="s">
        <v>125</v>
      </c>
    </row>
    <row r="128" spans="1:1" x14ac:dyDescent="0.3">
      <c r="A128" t="s">
        <v>126</v>
      </c>
    </row>
    <row r="129" spans="1:1" x14ac:dyDescent="0.3">
      <c r="A129" t="s">
        <v>127</v>
      </c>
    </row>
    <row r="130" spans="1:1" x14ac:dyDescent="0.3">
      <c r="A130" t="s">
        <v>128</v>
      </c>
    </row>
    <row r="131" spans="1:1" x14ac:dyDescent="0.3">
      <c r="A131" t="s">
        <v>129</v>
      </c>
    </row>
    <row r="132" spans="1:1" x14ac:dyDescent="0.3">
      <c r="A132" t="s">
        <v>130</v>
      </c>
    </row>
    <row r="133" spans="1:1" x14ac:dyDescent="0.3">
      <c r="A133" t="s">
        <v>131</v>
      </c>
    </row>
    <row r="134" spans="1:1" x14ac:dyDescent="0.3">
      <c r="A134" t="s">
        <v>132</v>
      </c>
    </row>
    <row r="135" spans="1:1" x14ac:dyDescent="0.3">
      <c r="A135" t="s">
        <v>133</v>
      </c>
    </row>
    <row r="136" spans="1:1" x14ac:dyDescent="0.3">
      <c r="A136" t="s">
        <v>134</v>
      </c>
    </row>
    <row r="137" spans="1:1" x14ac:dyDescent="0.3">
      <c r="A137" t="s">
        <v>135</v>
      </c>
    </row>
    <row r="138" spans="1:1" x14ac:dyDescent="0.3">
      <c r="A138" t="s">
        <v>136</v>
      </c>
    </row>
    <row r="139" spans="1:1" x14ac:dyDescent="0.3">
      <c r="A139" t="s">
        <v>137</v>
      </c>
    </row>
    <row r="140" spans="1:1" x14ac:dyDescent="0.3">
      <c r="A140" t="s">
        <v>138</v>
      </c>
    </row>
    <row r="141" spans="1:1" x14ac:dyDescent="0.3">
      <c r="A141" t="s">
        <v>139</v>
      </c>
    </row>
    <row r="142" spans="1:1" x14ac:dyDescent="0.3">
      <c r="A142" t="s">
        <v>140</v>
      </c>
    </row>
    <row r="143" spans="1:1" x14ac:dyDescent="0.3">
      <c r="A143" t="s">
        <v>141</v>
      </c>
    </row>
    <row r="144" spans="1:1" x14ac:dyDescent="0.3">
      <c r="A144" t="s">
        <v>142</v>
      </c>
    </row>
    <row r="145" spans="1:1" x14ac:dyDescent="0.3">
      <c r="A145" t="s">
        <v>143</v>
      </c>
    </row>
    <row r="146" spans="1:1" x14ac:dyDescent="0.3">
      <c r="A146" t="s">
        <v>144</v>
      </c>
    </row>
    <row r="147" spans="1:1" x14ac:dyDescent="0.3">
      <c r="A147" t="s">
        <v>145</v>
      </c>
    </row>
    <row r="148" spans="1:1" x14ac:dyDescent="0.3">
      <c r="A148" t="s">
        <v>146</v>
      </c>
    </row>
    <row r="149" spans="1:1" x14ac:dyDescent="0.3">
      <c r="A149" t="s">
        <v>147</v>
      </c>
    </row>
    <row r="150" spans="1:1" x14ac:dyDescent="0.3">
      <c r="A150" t="s">
        <v>148</v>
      </c>
    </row>
    <row r="151" spans="1:1" x14ac:dyDescent="0.3">
      <c r="A151" t="s">
        <v>149</v>
      </c>
    </row>
    <row r="152" spans="1:1" x14ac:dyDescent="0.3">
      <c r="A152" t="s">
        <v>150</v>
      </c>
    </row>
    <row r="153" spans="1:1" x14ac:dyDescent="0.3">
      <c r="A153" t="s">
        <v>151</v>
      </c>
    </row>
    <row r="154" spans="1:1" x14ac:dyDescent="0.3">
      <c r="A154" t="s">
        <v>152</v>
      </c>
    </row>
    <row r="155" spans="1:1" x14ac:dyDescent="0.3">
      <c r="A155" t="s">
        <v>153</v>
      </c>
    </row>
    <row r="156" spans="1:1" x14ac:dyDescent="0.3">
      <c r="A156" t="s">
        <v>154</v>
      </c>
    </row>
    <row r="157" spans="1:1" x14ac:dyDescent="0.3">
      <c r="A157" t="s">
        <v>155</v>
      </c>
    </row>
    <row r="158" spans="1:1" x14ac:dyDescent="0.3">
      <c r="A158" t="s">
        <v>156</v>
      </c>
    </row>
    <row r="159" spans="1:1" x14ac:dyDescent="0.3">
      <c r="A159" t="s">
        <v>157</v>
      </c>
    </row>
    <row r="160" spans="1:1" x14ac:dyDescent="0.3">
      <c r="A160" t="s">
        <v>158</v>
      </c>
    </row>
    <row r="161" spans="1:1" x14ac:dyDescent="0.3">
      <c r="A161" t="s">
        <v>159</v>
      </c>
    </row>
    <row r="162" spans="1:1" x14ac:dyDescent="0.3">
      <c r="A162" t="s">
        <v>160</v>
      </c>
    </row>
    <row r="163" spans="1:1" x14ac:dyDescent="0.3">
      <c r="A163" t="s">
        <v>161</v>
      </c>
    </row>
    <row r="164" spans="1:1" x14ac:dyDescent="0.3">
      <c r="A164" t="s">
        <v>162</v>
      </c>
    </row>
    <row r="165" spans="1:1" x14ac:dyDescent="0.3">
      <c r="A165" t="s">
        <v>163</v>
      </c>
    </row>
    <row r="166" spans="1:1" x14ac:dyDescent="0.3">
      <c r="A166" t="s">
        <v>164</v>
      </c>
    </row>
    <row r="167" spans="1:1" x14ac:dyDescent="0.3">
      <c r="A167" t="s">
        <v>165</v>
      </c>
    </row>
    <row r="168" spans="1:1" x14ac:dyDescent="0.3">
      <c r="A168" t="s">
        <v>166</v>
      </c>
    </row>
    <row r="169" spans="1:1" x14ac:dyDescent="0.3">
      <c r="A169" t="s">
        <v>167</v>
      </c>
    </row>
    <row r="170" spans="1:1" x14ac:dyDescent="0.3">
      <c r="A170" t="s">
        <v>168</v>
      </c>
    </row>
    <row r="171" spans="1:1" x14ac:dyDescent="0.3">
      <c r="A171" t="s">
        <v>169</v>
      </c>
    </row>
    <row r="172" spans="1:1" x14ac:dyDescent="0.3">
      <c r="A172" t="s">
        <v>170</v>
      </c>
    </row>
    <row r="173" spans="1:1" x14ac:dyDescent="0.3">
      <c r="A173" t="s">
        <v>171</v>
      </c>
    </row>
    <row r="174" spans="1:1" x14ac:dyDescent="0.3">
      <c r="A174" t="s">
        <v>172</v>
      </c>
    </row>
    <row r="175" spans="1:1" x14ac:dyDescent="0.3">
      <c r="A175" t="s">
        <v>173</v>
      </c>
    </row>
    <row r="176" spans="1:1" x14ac:dyDescent="0.3">
      <c r="A176" t="s">
        <v>174</v>
      </c>
    </row>
    <row r="177" spans="1:1" x14ac:dyDescent="0.3">
      <c r="A177" t="s">
        <v>175</v>
      </c>
    </row>
    <row r="178" spans="1:1" x14ac:dyDescent="0.3">
      <c r="A178" t="s">
        <v>176</v>
      </c>
    </row>
    <row r="179" spans="1:1" x14ac:dyDescent="0.3">
      <c r="A179" t="s">
        <v>177</v>
      </c>
    </row>
    <row r="180" spans="1:1" x14ac:dyDescent="0.3">
      <c r="A180" t="s">
        <v>178</v>
      </c>
    </row>
    <row r="181" spans="1:1" x14ac:dyDescent="0.3">
      <c r="A181" t="s">
        <v>179</v>
      </c>
    </row>
    <row r="182" spans="1:1" x14ac:dyDescent="0.3">
      <c r="A182" t="s">
        <v>180</v>
      </c>
    </row>
    <row r="183" spans="1:1" x14ac:dyDescent="0.3">
      <c r="A183" t="s">
        <v>181</v>
      </c>
    </row>
    <row r="184" spans="1:1" x14ac:dyDescent="0.3">
      <c r="A184" t="s">
        <v>182</v>
      </c>
    </row>
    <row r="185" spans="1:1" x14ac:dyDescent="0.3">
      <c r="A185" t="s">
        <v>183</v>
      </c>
    </row>
    <row r="186" spans="1:1" x14ac:dyDescent="0.3">
      <c r="A186" t="s">
        <v>184</v>
      </c>
    </row>
    <row r="187" spans="1:1" x14ac:dyDescent="0.3">
      <c r="A187" t="s">
        <v>185</v>
      </c>
    </row>
    <row r="188" spans="1:1" x14ac:dyDescent="0.3">
      <c r="A188" t="s">
        <v>186</v>
      </c>
    </row>
    <row r="189" spans="1:1" x14ac:dyDescent="0.3">
      <c r="A189" t="s">
        <v>187</v>
      </c>
    </row>
    <row r="190" spans="1:1" x14ac:dyDescent="0.3">
      <c r="A190" t="s">
        <v>188</v>
      </c>
    </row>
    <row r="191" spans="1:1" x14ac:dyDescent="0.3">
      <c r="A191" t="s">
        <v>189</v>
      </c>
    </row>
    <row r="192" spans="1:1" x14ac:dyDescent="0.3">
      <c r="A192" t="s">
        <v>190</v>
      </c>
    </row>
    <row r="193" spans="1:1" x14ac:dyDescent="0.3">
      <c r="A193" t="s">
        <v>191</v>
      </c>
    </row>
    <row r="194" spans="1:1" x14ac:dyDescent="0.3">
      <c r="A194" t="s">
        <v>192</v>
      </c>
    </row>
    <row r="195" spans="1:1" x14ac:dyDescent="0.3">
      <c r="A195" t="s">
        <v>193</v>
      </c>
    </row>
    <row r="196" spans="1:1" x14ac:dyDescent="0.3">
      <c r="A196" t="s">
        <v>194</v>
      </c>
    </row>
    <row r="197" spans="1:1" x14ac:dyDescent="0.3">
      <c r="A197" t="s">
        <v>195</v>
      </c>
    </row>
    <row r="198" spans="1:1" x14ac:dyDescent="0.3">
      <c r="A198" t="s">
        <v>196</v>
      </c>
    </row>
    <row r="199" spans="1:1" x14ac:dyDescent="0.3">
      <c r="A199" t="s">
        <v>197</v>
      </c>
    </row>
    <row r="200" spans="1:1" x14ac:dyDescent="0.3">
      <c r="A200" t="s">
        <v>198</v>
      </c>
    </row>
    <row r="201" spans="1:1" x14ac:dyDescent="0.3">
      <c r="A201" t="s">
        <v>199</v>
      </c>
    </row>
    <row r="202" spans="1:1" x14ac:dyDescent="0.3">
      <c r="A202" t="s">
        <v>200</v>
      </c>
    </row>
    <row r="203" spans="1:1" x14ac:dyDescent="0.3">
      <c r="A203" t="s">
        <v>201</v>
      </c>
    </row>
    <row r="204" spans="1:1" x14ac:dyDescent="0.3">
      <c r="A204" t="s">
        <v>202</v>
      </c>
    </row>
    <row r="205" spans="1:1" x14ac:dyDescent="0.3">
      <c r="A205" t="s">
        <v>203</v>
      </c>
    </row>
    <row r="206" spans="1:1" x14ac:dyDescent="0.3">
      <c r="A206" t="s">
        <v>204</v>
      </c>
    </row>
    <row r="207" spans="1:1" x14ac:dyDescent="0.3">
      <c r="A207" t="s">
        <v>205</v>
      </c>
    </row>
    <row r="208" spans="1:1" x14ac:dyDescent="0.3">
      <c r="A208" t="s">
        <v>206</v>
      </c>
    </row>
    <row r="209" spans="1:1" x14ac:dyDescent="0.3">
      <c r="A209" t="s">
        <v>207</v>
      </c>
    </row>
    <row r="210" spans="1:1" x14ac:dyDescent="0.3">
      <c r="A210" t="s">
        <v>208</v>
      </c>
    </row>
    <row r="211" spans="1:1" x14ac:dyDescent="0.3">
      <c r="A211" t="s">
        <v>209</v>
      </c>
    </row>
    <row r="212" spans="1:1" x14ac:dyDescent="0.3">
      <c r="A212" t="s">
        <v>210</v>
      </c>
    </row>
    <row r="213" spans="1:1" x14ac:dyDescent="0.3">
      <c r="A213" t="s">
        <v>211</v>
      </c>
    </row>
    <row r="214" spans="1:1" x14ac:dyDescent="0.3">
      <c r="A214" t="s">
        <v>212</v>
      </c>
    </row>
    <row r="215" spans="1:1" x14ac:dyDescent="0.3">
      <c r="A215" t="s">
        <v>213</v>
      </c>
    </row>
    <row r="216" spans="1:1" x14ac:dyDescent="0.3">
      <c r="A216" t="s">
        <v>214</v>
      </c>
    </row>
    <row r="217" spans="1:1" x14ac:dyDescent="0.3">
      <c r="A217" t="s">
        <v>215</v>
      </c>
    </row>
    <row r="218" spans="1:1" x14ac:dyDescent="0.3">
      <c r="A218" t="s">
        <v>216</v>
      </c>
    </row>
    <row r="219" spans="1:1" x14ac:dyDescent="0.3">
      <c r="A219" t="s">
        <v>217</v>
      </c>
    </row>
    <row r="220" spans="1:1" x14ac:dyDescent="0.3">
      <c r="A220" t="s">
        <v>218</v>
      </c>
    </row>
    <row r="221" spans="1:1" x14ac:dyDescent="0.3">
      <c r="A221" t="s">
        <v>219</v>
      </c>
    </row>
    <row r="222" spans="1:1" x14ac:dyDescent="0.3">
      <c r="A222" t="s">
        <v>220</v>
      </c>
    </row>
    <row r="223" spans="1:1" x14ac:dyDescent="0.3">
      <c r="A223" t="s">
        <v>221</v>
      </c>
    </row>
    <row r="224" spans="1:1" x14ac:dyDescent="0.3">
      <c r="A224" t="s">
        <v>222</v>
      </c>
    </row>
    <row r="225" spans="1:1" x14ac:dyDescent="0.3">
      <c r="A225" t="s">
        <v>223</v>
      </c>
    </row>
    <row r="226" spans="1:1" x14ac:dyDescent="0.3">
      <c r="A226" t="s">
        <v>224</v>
      </c>
    </row>
    <row r="227" spans="1:1" x14ac:dyDescent="0.3">
      <c r="A227" t="s">
        <v>225</v>
      </c>
    </row>
    <row r="228" spans="1:1" x14ac:dyDescent="0.3">
      <c r="A228" t="s">
        <v>226</v>
      </c>
    </row>
    <row r="229" spans="1:1" x14ac:dyDescent="0.3">
      <c r="A229" t="s">
        <v>227</v>
      </c>
    </row>
    <row r="230" spans="1:1" x14ac:dyDescent="0.3">
      <c r="A230" t="s">
        <v>228</v>
      </c>
    </row>
    <row r="231" spans="1:1" x14ac:dyDescent="0.3">
      <c r="A231" t="s">
        <v>229</v>
      </c>
    </row>
    <row r="232" spans="1:1" x14ac:dyDescent="0.3">
      <c r="A232" t="s">
        <v>230</v>
      </c>
    </row>
    <row r="233" spans="1:1" x14ac:dyDescent="0.3">
      <c r="A233" t="s">
        <v>231</v>
      </c>
    </row>
    <row r="234" spans="1:1" x14ac:dyDescent="0.3">
      <c r="A234" t="s">
        <v>232</v>
      </c>
    </row>
    <row r="235" spans="1:1" x14ac:dyDescent="0.3">
      <c r="A235" t="s">
        <v>233</v>
      </c>
    </row>
    <row r="236" spans="1:1" x14ac:dyDescent="0.3">
      <c r="A236" t="s">
        <v>234</v>
      </c>
    </row>
    <row r="237" spans="1:1" x14ac:dyDescent="0.3">
      <c r="A237" t="s">
        <v>235</v>
      </c>
    </row>
    <row r="238" spans="1:1" x14ac:dyDescent="0.3">
      <c r="A238" t="s">
        <v>236</v>
      </c>
    </row>
    <row r="239" spans="1:1" x14ac:dyDescent="0.3">
      <c r="A239" t="s">
        <v>237</v>
      </c>
    </row>
    <row r="240" spans="1:1" x14ac:dyDescent="0.3">
      <c r="A240" t="s">
        <v>238</v>
      </c>
    </row>
    <row r="241" spans="1:1" x14ac:dyDescent="0.3">
      <c r="A241" t="s">
        <v>239</v>
      </c>
    </row>
    <row r="242" spans="1:1" x14ac:dyDescent="0.3">
      <c r="A242" t="s">
        <v>240</v>
      </c>
    </row>
    <row r="243" spans="1:1" x14ac:dyDescent="0.3">
      <c r="A243" t="s">
        <v>241</v>
      </c>
    </row>
    <row r="244" spans="1:1" x14ac:dyDescent="0.3">
      <c r="A244" t="s">
        <v>242</v>
      </c>
    </row>
    <row r="245" spans="1:1" x14ac:dyDescent="0.3">
      <c r="A245" t="s">
        <v>243</v>
      </c>
    </row>
    <row r="246" spans="1:1" x14ac:dyDescent="0.3">
      <c r="A246" t="s">
        <v>244</v>
      </c>
    </row>
    <row r="247" spans="1:1" x14ac:dyDescent="0.3">
      <c r="A247" t="s">
        <v>245</v>
      </c>
    </row>
    <row r="248" spans="1:1" x14ac:dyDescent="0.3">
      <c r="A248" t="s">
        <v>246</v>
      </c>
    </row>
    <row r="249" spans="1:1" x14ac:dyDescent="0.3">
      <c r="A249" t="s">
        <v>247</v>
      </c>
    </row>
    <row r="250" spans="1:1" x14ac:dyDescent="0.3">
      <c r="A250" t="s">
        <v>248</v>
      </c>
    </row>
    <row r="251" spans="1:1" x14ac:dyDescent="0.3">
      <c r="A251" t="s">
        <v>249</v>
      </c>
    </row>
    <row r="252" spans="1:1" x14ac:dyDescent="0.3">
      <c r="A252" t="s">
        <v>250</v>
      </c>
    </row>
    <row r="253" spans="1:1" x14ac:dyDescent="0.3">
      <c r="A253" t="s">
        <v>251</v>
      </c>
    </row>
    <row r="254" spans="1:1" x14ac:dyDescent="0.3">
      <c r="A254" t="s">
        <v>252</v>
      </c>
    </row>
    <row r="255" spans="1:1" x14ac:dyDescent="0.3">
      <c r="A255" t="s">
        <v>253</v>
      </c>
    </row>
    <row r="256" spans="1:1" x14ac:dyDescent="0.3">
      <c r="A256" t="s">
        <v>254</v>
      </c>
    </row>
    <row r="257" spans="1:1" x14ac:dyDescent="0.3">
      <c r="A257" t="s">
        <v>255</v>
      </c>
    </row>
    <row r="258" spans="1:1" x14ac:dyDescent="0.3">
      <c r="A258" t="s">
        <v>256</v>
      </c>
    </row>
    <row r="259" spans="1:1" x14ac:dyDescent="0.3">
      <c r="A259" t="s">
        <v>257</v>
      </c>
    </row>
    <row r="260" spans="1:1" x14ac:dyDescent="0.3">
      <c r="A260" t="s">
        <v>258</v>
      </c>
    </row>
    <row r="261" spans="1:1" x14ac:dyDescent="0.3">
      <c r="A261" t="s">
        <v>259</v>
      </c>
    </row>
    <row r="262" spans="1:1" x14ac:dyDescent="0.3">
      <c r="A262" t="s">
        <v>260</v>
      </c>
    </row>
    <row r="263" spans="1:1" x14ac:dyDescent="0.3">
      <c r="A263" t="s">
        <v>261</v>
      </c>
    </row>
    <row r="264" spans="1:1" x14ac:dyDescent="0.3">
      <c r="A264" t="s">
        <v>262</v>
      </c>
    </row>
    <row r="265" spans="1:1" x14ac:dyDescent="0.3">
      <c r="A265" t="s">
        <v>263</v>
      </c>
    </row>
    <row r="266" spans="1:1" x14ac:dyDescent="0.3">
      <c r="A266" t="s">
        <v>264</v>
      </c>
    </row>
    <row r="267" spans="1:1" x14ac:dyDescent="0.3">
      <c r="A267" t="s">
        <v>265</v>
      </c>
    </row>
    <row r="268" spans="1:1" x14ac:dyDescent="0.3">
      <c r="A268" t="s">
        <v>266</v>
      </c>
    </row>
    <row r="269" spans="1:1" x14ac:dyDescent="0.3">
      <c r="A269" t="s">
        <v>267</v>
      </c>
    </row>
    <row r="270" spans="1:1" x14ac:dyDescent="0.3">
      <c r="A270" t="s">
        <v>268</v>
      </c>
    </row>
    <row r="271" spans="1:1" x14ac:dyDescent="0.3">
      <c r="A271" t="s">
        <v>269</v>
      </c>
    </row>
    <row r="272" spans="1:1" x14ac:dyDescent="0.3">
      <c r="A272" t="s">
        <v>270</v>
      </c>
    </row>
    <row r="273" spans="1:1" x14ac:dyDescent="0.3">
      <c r="A273" t="s">
        <v>271</v>
      </c>
    </row>
    <row r="274" spans="1:1" x14ac:dyDescent="0.3">
      <c r="A274" t="s">
        <v>272</v>
      </c>
    </row>
    <row r="275" spans="1:1" x14ac:dyDescent="0.3">
      <c r="A275" t="s">
        <v>273</v>
      </c>
    </row>
    <row r="276" spans="1:1" x14ac:dyDescent="0.3">
      <c r="A276" t="s">
        <v>274</v>
      </c>
    </row>
    <row r="277" spans="1:1" x14ac:dyDescent="0.3">
      <c r="A277" t="s">
        <v>275</v>
      </c>
    </row>
    <row r="278" spans="1:1" x14ac:dyDescent="0.3">
      <c r="A278" t="s">
        <v>276</v>
      </c>
    </row>
    <row r="279" spans="1:1" x14ac:dyDescent="0.3">
      <c r="A279" t="s">
        <v>277</v>
      </c>
    </row>
    <row r="280" spans="1:1" x14ac:dyDescent="0.3">
      <c r="A280" t="s">
        <v>278</v>
      </c>
    </row>
    <row r="281" spans="1:1" x14ac:dyDescent="0.3">
      <c r="A281" t="s">
        <v>279</v>
      </c>
    </row>
    <row r="282" spans="1:1" x14ac:dyDescent="0.3">
      <c r="A282" t="s">
        <v>280</v>
      </c>
    </row>
    <row r="283" spans="1:1" x14ac:dyDescent="0.3">
      <c r="A283" t="s">
        <v>281</v>
      </c>
    </row>
    <row r="284" spans="1:1" x14ac:dyDescent="0.3">
      <c r="A284" t="s">
        <v>282</v>
      </c>
    </row>
    <row r="285" spans="1:1" x14ac:dyDescent="0.3">
      <c r="A285" t="s">
        <v>283</v>
      </c>
    </row>
    <row r="286" spans="1:1" x14ac:dyDescent="0.3">
      <c r="A286" t="s">
        <v>284</v>
      </c>
    </row>
    <row r="287" spans="1:1" x14ac:dyDescent="0.3">
      <c r="A287" t="s">
        <v>285</v>
      </c>
    </row>
    <row r="288" spans="1:1" x14ac:dyDescent="0.3">
      <c r="A288" t="s">
        <v>286</v>
      </c>
    </row>
    <row r="289" spans="1:1" x14ac:dyDescent="0.3">
      <c r="A289" t="s">
        <v>287</v>
      </c>
    </row>
    <row r="290" spans="1:1" x14ac:dyDescent="0.3">
      <c r="A290" t="s">
        <v>288</v>
      </c>
    </row>
    <row r="291" spans="1:1" x14ac:dyDescent="0.3">
      <c r="A291" t="s">
        <v>289</v>
      </c>
    </row>
    <row r="292" spans="1:1" x14ac:dyDescent="0.3">
      <c r="A292" t="s">
        <v>290</v>
      </c>
    </row>
    <row r="293" spans="1:1" x14ac:dyDescent="0.3">
      <c r="A293" t="s">
        <v>291</v>
      </c>
    </row>
    <row r="294" spans="1:1" x14ac:dyDescent="0.3">
      <c r="A294" t="s">
        <v>292</v>
      </c>
    </row>
    <row r="295" spans="1:1" x14ac:dyDescent="0.3">
      <c r="A295" t="s">
        <v>293</v>
      </c>
    </row>
    <row r="296" spans="1:1" x14ac:dyDescent="0.3">
      <c r="A296" t="s">
        <v>294</v>
      </c>
    </row>
    <row r="297" spans="1:1" x14ac:dyDescent="0.3">
      <c r="A297" t="s">
        <v>295</v>
      </c>
    </row>
    <row r="298" spans="1:1" x14ac:dyDescent="0.3">
      <c r="A298" t="s">
        <v>296</v>
      </c>
    </row>
    <row r="299" spans="1:1" x14ac:dyDescent="0.3">
      <c r="A299" t="s">
        <v>297</v>
      </c>
    </row>
    <row r="300" spans="1:1" x14ac:dyDescent="0.3">
      <c r="A300" t="s">
        <v>298</v>
      </c>
    </row>
    <row r="301" spans="1:1" x14ac:dyDescent="0.3">
      <c r="A301" t="s">
        <v>299</v>
      </c>
    </row>
    <row r="302" spans="1:1" x14ac:dyDescent="0.3">
      <c r="A302" t="s">
        <v>300</v>
      </c>
    </row>
    <row r="303" spans="1:1" x14ac:dyDescent="0.3">
      <c r="A303" t="s">
        <v>301</v>
      </c>
    </row>
    <row r="304" spans="1:1" x14ac:dyDescent="0.3">
      <c r="A304" t="s">
        <v>302</v>
      </c>
    </row>
    <row r="305" spans="1:1" x14ac:dyDescent="0.3">
      <c r="A305" t="s">
        <v>303</v>
      </c>
    </row>
    <row r="306" spans="1:1" x14ac:dyDescent="0.3">
      <c r="A306" t="s">
        <v>304</v>
      </c>
    </row>
    <row r="307" spans="1:1" x14ac:dyDescent="0.3">
      <c r="A307" t="s">
        <v>305</v>
      </c>
    </row>
    <row r="308" spans="1:1" x14ac:dyDescent="0.3">
      <c r="A308" t="s">
        <v>306</v>
      </c>
    </row>
    <row r="309" spans="1:1" x14ac:dyDescent="0.3">
      <c r="A309" t="s">
        <v>307</v>
      </c>
    </row>
    <row r="310" spans="1:1" x14ac:dyDescent="0.3">
      <c r="A310" t="s">
        <v>308</v>
      </c>
    </row>
    <row r="311" spans="1:1" x14ac:dyDescent="0.3">
      <c r="A311" t="s">
        <v>309</v>
      </c>
    </row>
    <row r="312" spans="1:1" x14ac:dyDescent="0.3">
      <c r="A312" t="s">
        <v>310</v>
      </c>
    </row>
    <row r="313" spans="1:1" x14ac:dyDescent="0.3">
      <c r="A313" t="s">
        <v>311</v>
      </c>
    </row>
    <row r="314" spans="1:1" x14ac:dyDescent="0.3">
      <c r="A314" t="s">
        <v>312</v>
      </c>
    </row>
    <row r="315" spans="1:1" x14ac:dyDescent="0.3">
      <c r="A315" t="s">
        <v>313</v>
      </c>
    </row>
    <row r="316" spans="1:1" x14ac:dyDescent="0.3">
      <c r="A316" t="s">
        <v>314</v>
      </c>
    </row>
    <row r="317" spans="1:1" x14ac:dyDescent="0.3">
      <c r="A317" t="s">
        <v>315</v>
      </c>
    </row>
    <row r="318" spans="1:1" x14ac:dyDescent="0.3">
      <c r="A318" t="s">
        <v>316</v>
      </c>
    </row>
    <row r="319" spans="1:1" x14ac:dyDescent="0.3">
      <c r="A319" t="s">
        <v>317</v>
      </c>
    </row>
    <row r="324" spans="1:1" x14ac:dyDescent="0.3">
      <c r="A324" t="s">
        <v>3</v>
      </c>
    </row>
    <row r="325" spans="1:1" x14ac:dyDescent="0.3">
      <c r="A325" t="s">
        <v>318</v>
      </c>
    </row>
    <row r="326" spans="1:1" x14ac:dyDescent="0.3">
      <c r="A326" t="s">
        <v>319</v>
      </c>
    </row>
    <row r="327" spans="1:1" x14ac:dyDescent="0.3">
      <c r="A327" t="s">
        <v>320</v>
      </c>
    </row>
    <row r="328" spans="1:1" x14ac:dyDescent="0.3">
      <c r="A328" t="s">
        <v>321</v>
      </c>
    </row>
    <row r="329" spans="1:1" x14ac:dyDescent="0.3">
      <c r="A329" t="s">
        <v>322</v>
      </c>
    </row>
    <row r="330" spans="1:1" x14ac:dyDescent="0.3">
      <c r="A330" t="s">
        <v>323</v>
      </c>
    </row>
    <row r="331" spans="1:1" x14ac:dyDescent="0.3">
      <c r="A331" t="s">
        <v>324</v>
      </c>
    </row>
    <row r="332" spans="1:1" x14ac:dyDescent="0.3">
      <c r="A332" t="s">
        <v>325</v>
      </c>
    </row>
    <row r="335" spans="1:1" x14ac:dyDescent="0.3">
      <c r="A335" t="s">
        <v>326</v>
      </c>
    </row>
    <row r="336" spans="1:1" x14ac:dyDescent="0.3">
      <c r="A336" t="s">
        <v>327</v>
      </c>
    </row>
    <row r="337" spans="1:1" x14ac:dyDescent="0.3">
      <c r="A337" t="s">
        <v>328</v>
      </c>
    </row>
    <row r="338" spans="1:1" x14ac:dyDescent="0.3">
      <c r="A338" t="s">
        <v>329</v>
      </c>
    </row>
    <row r="339" spans="1:1" x14ac:dyDescent="0.3">
      <c r="A339" t="s">
        <v>330</v>
      </c>
    </row>
    <row r="341" spans="1:1" x14ac:dyDescent="0.3">
      <c r="A341" t="s">
        <v>331</v>
      </c>
    </row>
    <row r="342" spans="1:1" x14ac:dyDescent="0.3">
      <c r="A342" t="s">
        <v>332</v>
      </c>
    </row>
    <row r="343" spans="1:1" x14ac:dyDescent="0.3">
      <c r="A343" t="s">
        <v>333</v>
      </c>
    </row>
    <row r="344" spans="1:1" x14ac:dyDescent="0.3">
      <c r="A344" t="s">
        <v>334</v>
      </c>
    </row>
    <row r="345" spans="1:1" x14ac:dyDescent="0.3">
      <c r="A345" t="s">
        <v>335</v>
      </c>
    </row>
    <row r="347" spans="1:1" x14ac:dyDescent="0.3">
      <c r="A347" t="s">
        <v>336</v>
      </c>
    </row>
    <row r="348" spans="1:1" x14ac:dyDescent="0.3">
      <c r="A348" t="s">
        <v>337</v>
      </c>
    </row>
    <row r="349" spans="1:1" x14ac:dyDescent="0.3">
      <c r="A349" t="s">
        <v>338</v>
      </c>
    </row>
    <row r="350" spans="1:1" x14ac:dyDescent="0.3">
      <c r="A350" t="s">
        <v>339</v>
      </c>
    </row>
    <row r="351" spans="1:1" x14ac:dyDescent="0.3">
      <c r="A351" t="s">
        <v>340</v>
      </c>
    </row>
    <row r="354" spans="1:1" x14ac:dyDescent="0.3">
      <c r="A354" t="s">
        <v>341</v>
      </c>
    </row>
    <row r="355" spans="1:1" x14ac:dyDescent="0.3">
      <c r="A355" t="s">
        <v>342</v>
      </c>
    </row>
    <row r="356" spans="1:1" x14ac:dyDescent="0.3">
      <c r="A356" t="s">
        <v>343</v>
      </c>
    </row>
    <row r="357" spans="1:1" x14ac:dyDescent="0.3">
      <c r="A357" t="s">
        <v>344</v>
      </c>
    </row>
    <row r="358" spans="1:1" x14ac:dyDescent="0.3">
      <c r="A358" t="s">
        <v>345</v>
      </c>
    </row>
    <row r="359" spans="1:1" x14ac:dyDescent="0.3">
      <c r="A359" t="s">
        <v>346</v>
      </c>
    </row>
    <row r="360" spans="1:1" x14ac:dyDescent="0.3">
      <c r="A360" t="s">
        <v>347</v>
      </c>
    </row>
    <row r="361" spans="1:1" x14ac:dyDescent="0.3">
      <c r="A361" t="s">
        <v>348</v>
      </c>
    </row>
    <row r="362" spans="1:1" x14ac:dyDescent="0.3">
      <c r="A362" t="s">
        <v>349</v>
      </c>
    </row>
    <row r="363" spans="1:1" x14ac:dyDescent="0.3">
      <c r="A363" t="s">
        <v>350</v>
      </c>
    </row>
    <row r="364" spans="1:1" x14ac:dyDescent="0.3">
      <c r="A364" t="s">
        <v>351</v>
      </c>
    </row>
    <row r="365" spans="1:1" x14ac:dyDescent="0.3">
      <c r="A365" t="s">
        <v>352</v>
      </c>
    </row>
    <row r="366" spans="1:1" x14ac:dyDescent="0.3">
      <c r="A366" t="s">
        <v>353</v>
      </c>
    </row>
    <row r="367" spans="1:1" x14ac:dyDescent="0.3">
      <c r="A367" t="s">
        <v>354</v>
      </c>
    </row>
    <row r="368" spans="1:1" x14ac:dyDescent="0.3">
      <c r="A368" t="s">
        <v>355</v>
      </c>
    </row>
    <row r="369" spans="1:1" x14ac:dyDescent="0.3">
      <c r="A369" t="s">
        <v>356</v>
      </c>
    </row>
    <row r="370" spans="1:1" x14ac:dyDescent="0.3">
      <c r="A370" t="s">
        <v>357</v>
      </c>
    </row>
    <row r="371" spans="1:1" x14ac:dyDescent="0.3">
      <c r="A371" t="s">
        <v>358</v>
      </c>
    </row>
    <row r="372" spans="1:1" x14ac:dyDescent="0.3">
      <c r="A372" t="s">
        <v>359</v>
      </c>
    </row>
    <row r="373" spans="1:1" x14ac:dyDescent="0.3">
      <c r="A373" t="s">
        <v>360</v>
      </c>
    </row>
    <row r="374" spans="1:1" x14ac:dyDescent="0.3">
      <c r="A374" t="s">
        <v>361</v>
      </c>
    </row>
    <row r="375" spans="1:1" x14ac:dyDescent="0.3">
      <c r="A375" t="s">
        <v>362</v>
      </c>
    </row>
    <row r="376" spans="1:1" x14ac:dyDescent="0.3">
      <c r="A376" t="s">
        <v>363</v>
      </c>
    </row>
    <row r="377" spans="1:1" x14ac:dyDescent="0.3">
      <c r="A377" t="s">
        <v>364</v>
      </c>
    </row>
    <row r="378" spans="1:1" x14ac:dyDescent="0.3">
      <c r="A378" t="s">
        <v>365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435F5-562B-41F6-993D-3F94C35935B5}">
  <sheetPr codeName="Sheet8"/>
  <dimension ref="A1:I106"/>
  <sheetViews>
    <sheetView workbookViewId="0">
      <selection activeCell="A107" sqref="A107:A122"/>
    </sheetView>
  </sheetViews>
  <sheetFormatPr defaultRowHeight="14.4" x14ac:dyDescent="0.3"/>
  <sheetData>
    <row r="1" spans="1:9" x14ac:dyDescent="0.3">
      <c r="A1" t="s">
        <v>3</v>
      </c>
    </row>
    <row r="2" spans="1:9" x14ac:dyDescent="0.3">
      <c r="I2" t="s">
        <v>410</v>
      </c>
    </row>
    <row r="3" spans="1:9" x14ac:dyDescent="0.3">
      <c r="A3" t="s">
        <v>318</v>
      </c>
      <c r="I3" t="s">
        <v>648</v>
      </c>
    </row>
    <row r="4" spans="1:9" x14ac:dyDescent="0.3">
      <c r="A4" t="s">
        <v>319</v>
      </c>
      <c r="I4" t="s">
        <v>649</v>
      </c>
    </row>
    <row r="5" spans="1:9" x14ac:dyDescent="0.3">
      <c r="A5" t="s">
        <v>320</v>
      </c>
    </row>
    <row r="7" spans="1:9" x14ac:dyDescent="0.3">
      <c r="A7" t="s">
        <v>321</v>
      </c>
    </row>
    <row r="8" spans="1:9" x14ac:dyDescent="0.3">
      <c r="A8" t="s">
        <v>322</v>
      </c>
    </row>
    <row r="9" spans="1:9" x14ac:dyDescent="0.3">
      <c r="A9" t="s">
        <v>323</v>
      </c>
    </row>
    <row r="10" spans="1:9" x14ac:dyDescent="0.3">
      <c r="A10" t="s">
        <v>325</v>
      </c>
    </row>
    <row r="12" spans="1:9" x14ac:dyDescent="0.3">
      <c r="A12" t="s">
        <v>326</v>
      </c>
    </row>
    <row r="13" spans="1:9" x14ac:dyDescent="0.3">
      <c r="A13" t="s">
        <v>328</v>
      </c>
    </row>
    <row r="14" spans="1:9" x14ac:dyDescent="0.3">
      <c r="A14" t="s">
        <v>329</v>
      </c>
    </row>
    <row r="15" spans="1:9" x14ac:dyDescent="0.3">
      <c r="A15" t="s">
        <v>330</v>
      </c>
    </row>
    <row r="17" spans="1:1" x14ac:dyDescent="0.3">
      <c r="A17" t="s">
        <v>331</v>
      </c>
    </row>
    <row r="18" spans="1:1" x14ac:dyDescent="0.3">
      <c r="A18" t="s">
        <v>333</v>
      </c>
    </row>
    <row r="20" spans="1:1" x14ac:dyDescent="0.3">
      <c r="A20" t="s">
        <v>336</v>
      </c>
    </row>
    <row r="21" spans="1:1" x14ac:dyDescent="0.3">
      <c r="A21" t="s">
        <v>338</v>
      </c>
    </row>
    <row r="23" spans="1:1" x14ac:dyDescent="0.3">
      <c r="A23" t="s">
        <v>73</v>
      </c>
    </row>
    <row r="24" spans="1:1" x14ac:dyDescent="0.3">
      <c r="A24" t="s">
        <v>183</v>
      </c>
    </row>
    <row r="25" spans="1:1" x14ac:dyDescent="0.3">
      <c r="A25" t="s">
        <v>113</v>
      </c>
    </row>
    <row r="26" spans="1:1" x14ac:dyDescent="0.3">
      <c r="A26" t="s">
        <v>159</v>
      </c>
    </row>
    <row r="27" spans="1:1" x14ac:dyDescent="0.3">
      <c r="A27" t="s">
        <v>272</v>
      </c>
    </row>
    <row r="28" spans="1:1" x14ac:dyDescent="0.3">
      <c r="A28" t="s">
        <v>238</v>
      </c>
    </row>
    <row r="29" spans="1:1" x14ac:dyDescent="0.3">
      <c r="A29" t="s">
        <v>76</v>
      </c>
    </row>
    <row r="30" spans="1:1" x14ac:dyDescent="0.3">
      <c r="A30" t="s">
        <v>313</v>
      </c>
    </row>
    <row r="31" spans="1:1" x14ac:dyDescent="0.3">
      <c r="A31" t="s">
        <v>252</v>
      </c>
    </row>
    <row r="32" spans="1:1" x14ac:dyDescent="0.3">
      <c r="A32" t="s">
        <v>266</v>
      </c>
    </row>
    <row r="33" spans="1:1" x14ac:dyDescent="0.3">
      <c r="A33" t="s">
        <v>91</v>
      </c>
    </row>
    <row r="34" spans="1:1" x14ac:dyDescent="0.3">
      <c r="A34" t="s">
        <v>342</v>
      </c>
    </row>
    <row r="35" spans="1:1" x14ac:dyDescent="0.3">
      <c r="A35" t="s">
        <v>121</v>
      </c>
    </row>
    <row r="36" spans="1:1" x14ac:dyDescent="0.3">
      <c r="A36" t="s">
        <v>101</v>
      </c>
    </row>
    <row r="37" spans="1:1" x14ac:dyDescent="0.3">
      <c r="A37" t="s">
        <v>344</v>
      </c>
    </row>
    <row r="38" spans="1:1" x14ac:dyDescent="0.3">
      <c r="A38" t="s">
        <v>154</v>
      </c>
    </row>
    <row r="39" spans="1:1" x14ac:dyDescent="0.3">
      <c r="A39" t="s">
        <v>243</v>
      </c>
    </row>
    <row r="40" spans="1:1" x14ac:dyDescent="0.3">
      <c r="A40" t="s">
        <v>114</v>
      </c>
    </row>
    <row r="41" spans="1:1" x14ac:dyDescent="0.3">
      <c r="A41" t="s">
        <v>275</v>
      </c>
    </row>
    <row r="42" spans="1:1" x14ac:dyDescent="0.3">
      <c r="A42" t="s">
        <v>190</v>
      </c>
    </row>
    <row r="43" spans="1:1" x14ac:dyDescent="0.3">
      <c r="A43" t="s">
        <v>77</v>
      </c>
    </row>
    <row r="44" spans="1:1" x14ac:dyDescent="0.3">
      <c r="A44" t="s">
        <v>253</v>
      </c>
    </row>
    <row r="45" spans="1:1" x14ac:dyDescent="0.3">
      <c r="A45" t="s">
        <v>92</v>
      </c>
    </row>
    <row r="46" spans="1:1" x14ac:dyDescent="0.3">
      <c r="A46" t="s">
        <v>348</v>
      </c>
    </row>
    <row r="47" spans="1:1" x14ac:dyDescent="0.3">
      <c r="A47" t="s">
        <v>108</v>
      </c>
    </row>
    <row r="48" spans="1:1" x14ac:dyDescent="0.3">
      <c r="A48" t="s">
        <v>93</v>
      </c>
    </row>
    <row r="49" spans="1:1" x14ac:dyDescent="0.3">
      <c r="A49" t="s">
        <v>283</v>
      </c>
    </row>
    <row r="50" spans="1:1" x14ac:dyDescent="0.3">
      <c r="A50" t="s">
        <v>304</v>
      </c>
    </row>
    <row r="51" spans="1:1" x14ac:dyDescent="0.3">
      <c r="A51" t="s">
        <v>179</v>
      </c>
    </row>
    <row r="52" spans="1:1" x14ac:dyDescent="0.3">
      <c r="A52" t="s">
        <v>351</v>
      </c>
    </row>
    <row r="53" spans="1:1" x14ac:dyDescent="0.3">
      <c r="A53" t="s">
        <v>194</v>
      </c>
    </row>
    <row r="54" spans="1:1" x14ac:dyDescent="0.3">
      <c r="A54" t="s">
        <v>136</v>
      </c>
    </row>
    <row r="55" spans="1:1" x14ac:dyDescent="0.3">
      <c r="A55" t="s">
        <v>353</v>
      </c>
    </row>
    <row r="56" spans="1:1" x14ac:dyDescent="0.3">
      <c r="A56" t="s">
        <v>148</v>
      </c>
    </row>
    <row r="57" spans="1:1" x14ac:dyDescent="0.3">
      <c r="A57" t="s">
        <v>110</v>
      </c>
    </row>
    <row r="58" spans="1:1" x14ac:dyDescent="0.3">
      <c r="A58" t="s">
        <v>257</v>
      </c>
    </row>
    <row r="59" spans="1:1" x14ac:dyDescent="0.3">
      <c r="A59" t="s">
        <v>245</v>
      </c>
    </row>
    <row r="60" spans="1:1" x14ac:dyDescent="0.3">
      <c r="A60" t="s">
        <v>185</v>
      </c>
    </row>
    <row r="61" spans="1:1" x14ac:dyDescent="0.3">
      <c r="A61" t="s">
        <v>204</v>
      </c>
    </row>
    <row r="62" spans="1:1" x14ac:dyDescent="0.3">
      <c r="A62" t="s">
        <v>354</v>
      </c>
    </row>
    <row r="63" spans="1:1" x14ac:dyDescent="0.3">
      <c r="A63" t="s">
        <v>246</v>
      </c>
    </row>
    <row r="64" spans="1:1" x14ac:dyDescent="0.3">
      <c r="A64" t="s">
        <v>116</v>
      </c>
    </row>
    <row r="65" spans="1:1" x14ac:dyDescent="0.3">
      <c r="A65" t="s">
        <v>277</v>
      </c>
    </row>
    <row r="66" spans="1:1" x14ac:dyDescent="0.3">
      <c r="A66" t="s">
        <v>180</v>
      </c>
    </row>
    <row r="67" spans="1:1" x14ac:dyDescent="0.3">
      <c r="A67" t="s">
        <v>308</v>
      </c>
    </row>
    <row r="68" spans="1:1" x14ac:dyDescent="0.3">
      <c r="A68" t="s">
        <v>356</v>
      </c>
    </row>
    <row r="69" spans="1:1" x14ac:dyDescent="0.3">
      <c r="A69" t="s">
        <v>267</v>
      </c>
    </row>
    <row r="70" spans="1:1" x14ac:dyDescent="0.3">
      <c r="A70" t="s">
        <v>357</v>
      </c>
    </row>
    <row r="71" spans="1:1" x14ac:dyDescent="0.3">
      <c r="A71" t="s">
        <v>86</v>
      </c>
    </row>
    <row r="72" spans="1:1" x14ac:dyDescent="0.3">
      <c r="A72" t="s">
        <v>94</v>
      </c>
    </row>
    <row r="73" spans="1:1" x14ac:dyDescent="0.3">
      <c r="A73" t="s">
        <v>195</v>
      </c>
    </row>
    <row r="74" spans="1:1" x14ac:dyDescent="0.3">
      <c r="A74" t="s">
        <v>144</v>
      </c>
    </row>
    <row r="75" spans="1:1" x14ac:dyDescent="0.3">
      <c r="A75" t="s">
        <v>281</v>
      </c>
    </row>
    <row r="76" spans="1:1" x14ac:dyDescent="0.3">
      <c r="A76" t="s">
        <v>95</v>
      </c>
    </row>
    <row r="77" spans="1:1" x14ac:dyDescent="0.3">
      <c r="A77" t="s">
        <v>96</v>
      </c>
    </row>
    <row r="78" spans="1:1" x14ac:dyDescent="0.3">
      <c r="A78" t="s">
        <v>258</v>
      </c>
    </row>
    <row r="79" spans="1:1" x14ac:dyDescent="0.3">
      <c r="A79" t="s">
        <v>97</v>
      </c>
    </row>
    <row r="80" spans="1:1" x14ac:dyDescent="0.3">
      <c r="A80" t="s">
        <v>286</v>
      </c>
    </row>
    <row r="81" spans="1:1" x14ac:dyDescent="0.3">
      <c r="A81" t="s">
        <v>260</v>
      </c>
    </row>
    <row r="82" spans="1:1" x14ac:dyDescent="0.3">
      <c r="A82" t="s">
        <v>157</v>
      </c>
    </row>
    <row r="83" spans="1:1" x14ac:dyDescent="0.3">
      <c r="A83" t="s">
        <v>247</v>
      </c>
    </row>
    <row r="84" spans="1:1" x14ac:dyDescent="0.3">
      <c r="A84" t="s">
        <v>117</v>
      </c>
    </row>
    <row r="85" spans="1:1" x14ac:dyDescent="0.3">
      <c r="A85" t="s">
        <v>118</v>
      </c>
    </row>
    <row r="86" spans="1:1" x14ac:dyDescent="0.3">
      <c r="A86" t="s">
        <v>78</v>
      </c>
    </row>
    <row r="87" spans="1:1" x14ac:dyDescent="0.3">
      <c r="A87" t="s">
        <v>182</v>
      </c>
    </row>
    <row r="88" spans="1:1" x14ac:dyDescent="0.3">
      <c r="A88" t="s">
        <v>125</v>
      </c>
    </row>
    <row r="89" spans="1:1" x14ac:dyDescent="0.3">
      <c r="A89" t="s">
        <v>222</v>
      </c>
    </row>
    <row r="90" spans="1:1" x14ac:dyDescent="0.3">
      <c r="A90" t="s">
        <v>259</v>
      </c>
    </row>
    <row r="91" spans="1:1" x14ac:dyDescent="0.3">
      <c r="A91" t="s">
        <v>139</v>
      </c>
    </row>
    <row r="92" spans="1:1" x14ac:dyDescent="0.3">
      <c r="A92" t="s">
        <v>360</v>
      </c>
    </row>
    <row r="93" spans="1:1" x14ac:dyDescent="0.3">
      <c r="A93" t="s">
        <v>145</v>
      </c>
    </row>
    <row r="94" spans="1:1" x14ac:dyDescent="0.3">
      <c r="A94" t="s">
        <v>255</v>
      </c>
    </row>
    <row r="95" spans="1:1" x14ac:dyDescent="0.3">
      <c r="A95" t="s">
        <v>361</v>
      </c>
    </row>
    <row r="96" spans="1:1" x14ac:dyDescent="0.3">
      <c r="A96" t="s">
        <v>248</v>
      </c>
    </row>
    <row r="97" spans="1:1" x14ac:dyDescent="0.3">
      <c r="A97" t="s">
        <v>256</v>
      </c>
    </row>
    <row r="98" spans="1:1" x14ac:dyDescent="0.3">
      <c r="A98" t="s">
        <v>249</v>
      </c>
    </row>
    <row r="99" spans="1:1" x14ac:dyDescent="0.3">
      <c r="A99" t="s">
        <v>169</v>
      </c>
    </row>
    <row r="100" spans="1:1" x14ac:dyDescent="0.3">
      <c r="A100" t="s">
        <v>223</v>
      </c>
    </row>
    <row r="101" spans="1:1" x14ac:dyDescent="0.3">
      <c r="A101" t="s">
        <v>196</v>
      </c>
    </row>
    <row r="102" spans="1:1" x14ac:dyDescent="0.3">
      <c r="A102" t="s">
        <v>250</v>
      </c>
    </row>
    <row r="103" spans="1:1" x14ac:dyDescent="0.3">
      <c r="A103" t="s">
        <v>119</v>
      </c>
    </row>
    <row r="104" spans="1:1" x14ac:dyDescent="0.3">
      <c r="A104" t="s">
        <v>224</v>
      </c>
    </row>
    <row r="105" spans="1:1" x14ac:dyDescent="0.3">
      <c r="A105" t="s">
        <v>191</v>
      </c>
    </row>
    <row r="106" spans="1:1" x14ac:dyDescent="0.3">
      <c r="A106" t="s">
        <v>151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153EF-22C4-4F0A-A124-47E16C1BB025}">
  <sheetPr codeName="Sheet9"/>
  <dimension ref="A1:Z70"/>
  <sheetViews>
    <sheetView tabSelected="1" workbookViewId="0">
      <pane xSplit="9" topLeftCell="J1" activePane="topRight" state="frozen"/>
      <selection pane="topRight" activeCell="B13" sqref="B13"/>
    </sheetView>
  </sheetViews>
  <sheetFormatPr defaultColWidth="9.109375" defaultRowHeight="18" customHeight="1" x14ac:dyDescent="0.3"/>
  <cols>
    <col min="1" max="2" width="25" style="4" customWidth="1"/>
    <col min="3" max="3" width="6.88671875" style="4" bestFit="1" customWidth="1"/>
    <col min="4" max="4" width="25" style="9" customWidth="1"/>
    <col min="5" max="5" width="11.109375" style="9" customWidth="1"/>
    <col min="6" max="6" width="11.44140625" style="7" customWidth="1"/>
    <col min="7" max="7" width="22.109375" style="7" customWidth="1"/>
    <col min="8" max="8" width="6.109375" style="7" bestFit="1" customWidth="1"/>
    <col min="9" max="9" width="9.109375" style="7" customWidth="1"/>
    <col min="10" max="17" width="22.109375" style="7" customWidth="1"/>
    <col min="18" max="26" width="22.109375" style="37" customWidth="1"/>
    <col min="27" max="16384" width="9.109375" style="7"/>
  </cols>
  <sheetData>
    <row r="1" spans="1:26" ht="28.8" x14ac:dyDescent="0.3">
      <c r="A1" s="3" t="s">
        <v>861</v>
      </c>
      <c r="B1" s="47" t="s">
        <v>864</v>
      </c>
      <c r="C1" s="48" t="s">
        <v>865</v>
      </c>
      <c r="E1" s="6"/>
    </row>
    <row r="2" spans="1:26" ht="18" customHeight="1" x14ac:dyDescent="0.3">
      <c r="A2" s="3"/>
      <c r="C2" s="5"/>
      <c r="D2" s="8"/>
      <c r="E2" s="8"/>
    </row>
    <row r="3" spans="1:26" ht="43.2" x14ac:dyDescent="0.3">
      <c r="A3" s="46" t="s">
        <v>967</v>
      </c>
      <c r="F3" s="10"/>
      <c r="G3" s="11"/>
      <c r="H3" s="11"/>
      <c r="I3" s="11"/>
      <c r="J3" s="11"/>
      <c r="K3" s="11"/>
      <c r="L3" s="11"/>
      <c r="M3" s="11"/>
      <c r="N3" s="11"/>
      <c r="O3" s="11"/>
    </row>
    <row r="4" spans="1:26" ht="18" customHeight="1" x14ac:dyDescent="0.3">
      <c r="A4" s="12"/>
      <c r="F4" s="13" t="s">
        <v>969</v>
      </c>
      <c r="J4" s="10"/>
      <c r="K4" s="10"/>
      <c r="L4" s="10"/>
      <c r="M4" s="10"/>
      <c r="N4" s="10"/>
      <c r="O4" s="10"/>
      <c r="P4" s="14"/>
      <c r="Q4" s="14"/>
    </row>
    <row r="5" spans="1:26" ht="18" customHeight="1" x14ac:dyDescent="0.3">
      <c r="A5" s="12"/>
      <c r="F5" s="10"/>
      <c r="J5" s="10"/>
      <c r="K5" s="10"/>
      <c r="L5" s="10"/>
      <c r="M5" s="10"/>
      <c r="N5" s="10"/>
      <c r="O5" s="10"/>
    </row>
    <row r="6" spans="1:26" ht="18" customHeight="1" thickBot="1" x14ac:dyDescent="0.4">
      <c r="A6" s="7"/>
      <c r="D6" s="15"/>
      <c r="I6" s="30" t="s">
        <v>968</v>
      </c>
      <c r="J6" s="27" t="s">
        <v>394</v>
      </c>
      <c r="K6" s="27" t="s">
        <v>395</v>
      </c>
      <c r="L6" s="24" t="s">
        <v>397</v>
      </c>
      <c r="M6" s="24" t="s">
        <v>398</v>
      </c>
      <c r="N6" s="24" t="s">
        <v>397</v>
      </c>
      <c r="O6" s="24" t="s">
        <v>398</v>
      </c>
      <c r="P6" s="27" t="s">
        <v>400</v>
      </c>
      <c r="Q6" s="27" t="s">
        <v>401</v>
      </c>
      <c r="R6" s="28" t="s">
        <v>877</v>
      </c>
      <c r="S6" s="38" t="s">
        <v>880</v>
      </c>
      <c r="T6" s="38" t="s">
        <v>883</v>
      </c>
      <c r="U6" s="38" t="s">
        <v>904</v>
      </c>
      <c r="V6" s="38" t="s">
        <v>907</v>
      </c>
      <c r="W6" s="38" t="s">
        <v>910</v>
      </c>
      <c r="X6" s="38" t="s">
        <v>913</v>
      </c>
      <c r="Y6" s="38" t="s">
        <v>916</v>
      </c>
      <c r="Z6" s="38" t="s">
        <v>919</v>
      </c>
    </row>
    <row r="7" spans="1:26" ht="45.6" customHeight="1" thickBot="1" x14ac:dyDescent="0.35">
      <c r="A7" s="25" t="s">
        <v>858</v>
      </c>
      <c r="B7" s="42" t="s">
        <v>320</v>
      </c>
      <c r="C7" s="26"/>
      <c r="D7" s="43" t="s">
        <v>3</v>
      </c>
      <c r="G7" s="16"/>
      <c r="H7" s="16"/>
      <c r="I7" s="30"/>
      <c r="J7" s="27"/>
      <c r="K7" s="27"/>
      <c r="L7" s="30" t="s">
        <v>863</v>
      </c>
      <c r="M7" s="30"/>
      <c r="N7" s="30" t="s">
        <v>862</v>
      </c>
      <c r="O7" s="30"/>
      <c r="P7" s="27"/>
      <c r="Q7" s="27"/>
      <c r="R7" s="29"/>
      <c r="S7" s="36"/>
      <c r="T7" s="36"/>
      <c r="U7" s="36"/>
      <c r="V7" s="36"/>
      <c r="W7" s="36"/>
      <c r="X7" s="36"/>
      <c r="Y7" s="36"/>
      <c r="Z7" s="36"/>
    </row>
    <row r="8" spans="1:26" ht="18" customHeight="1" x14ac:dyDescent="0.3">
      <c r="A8" s="17"/>
      <c r="B8" s="7"/>
      <c r="G8" s="16"/>
      <c r="H8" s="16"/>
      <c r="I8" s="30"/>
      <c r="J8" s="27"/>
      <c r="K8" s="27"/>
      <c r="L8" s="30"/>
      <c r="M8" s="30"/>
      <c r="N8" s="30"/>
      <c r="O8" s="30"/>
      <c r="P8" s="27"/>
      <c r="Q8" s="27"/>
      <c r="R8" s="29"/>
      <c r="S8" s="36"/>
      <c r="T8" s="36"/>
      <c r="U8" s="36"/>
      <c r="V8" s="36"/>
      <c r="W8" s="36"/>
      <c r="X8" s="36"/>
      <c r="Y8" s="36"/>
      <c r="Z8" s="36"/>
    </row>
    <row r="9" spans="1:26" ht="18" customHeight="1" x14ac:dyDescent="0.3">
      <c r="A9" s="17" t="s">
        <v>859</v>
      </c>
      <c r="B9" s="19" t="str">
        <f>IFERROR(VLOOKUP(B7,classifications!A1:D357,4,FALSE),"")</f>
        <v/>
      </c>
      <c r="G9" s="16"/>
      <c r="H9" s="16"/>
      <c r="I9" s="30"/>
      <c r="J9" s="27"/>
      <c r="K9" s="27"/>
      <c r="L9" s="30"/>
      <c r="M9" s="30"/>
      <c r="N9" s="30"/>
      <c r="O9" s="30"/>
      <c r="P9" s="27"/>
      <c r="Q9" s="27"/>
      <c r="R9" s="29"/>
      <c r="S9" s="36"/>
      <c r="T9" s="36"/>
      <c r="U9" s="36"/>
      <c r="V9" s="36"/>
      <c r="W9" s="36"/>
      <c r="X9" s="36"/>
      <c r="Y9" s="36"/>
      <c r="Z9" s="36"/>
    </row>
    <row r="10" spans="1:26" ht="18" customHeight="1" x14ac:dyDescent="0.3">
      <c r="A10" s="17"/>
      <c r="B10" s="7"/>
      <c r="G10" s="16"/>
      <c r="H10" s="16"/>
      <c r="I10" s="30"/>
      <c r="J10" s="27"/>
      <c r="K10" s="27"/>
      <c r="L10" s="30"/>
      <c r="M10" s="30"/>
      <c r="N10" s="30"/>
      <c r="O10" s="30"/>
      <c r="P10" s="27"/>
      <c r="Q10" s="27"/>
      <c r="R10" s="29"/>
      <c r="S10" s="36"/>
      <c r="T10" s="36"/>
      <c r="U10" s="36"/>
      <c r="V10" s="36"/>
      <c r="W10" s="36"/>
      <c r="X10" s="36"/>
      <c r="Y10" s="36"/>
      <c r="Z10" s="36"/>
    </row>
    <row r="11" spans="1:26" ht="18" customHeight="1" x14ac:dyDescent="0.3">
      <c r="A11" s="17" t="s">
        <v>860</v>
      </c>
      <c r="B11" s="19" t="str">
        <f>IFERROR(VLOOKUP(B7,classifications!A1:D357,2,FALSE),"")</f>
        <v/>
      </c>
      <c r="G11" s="44" t="str">
        <f>IFERROR(VLOOKUP('front page'!B7,Sheet2!P4:AN658,1,FALSE),VLOOKUP('front page'!B7,lookup!A1:C304,3,FALSE))</f>
        <v>Predominantly Rural</v>
      </c>
      <c r="H11" s="41">
        <v>2018</v>
      </c>
      <c r="I11" s="41">
        <v>1</v>
      </c>
      <c r="J11" s="18">
        <f>Sheet2!U663</f>
        <v>78.55263157894737</v>
      </c>
      <c r="K11" s="18">
        <f>Sheet2!V663</f>
        <v>20.357894736842102</v>
      </c>
      <c r="L11" s="18">
        <f>Sheet2!X663</f>
        <v>74.178947368421049</v>
      </c>
      <c r="M11" s="18">
        <f>Sheet2!Y663</f>
        <v>9.2263157894736842</v>
      </c>
      <c r="N11" s="18">
        <f>Sheet3!X663</f>
        <v>76.721052631578942</v>
      </c>
      <c r="O11" s="18">
        <f>Sheet3!Y663</f>
        <v>6.6842105263157903</v>
      </c>
      <c r="P11" s="18">
        <f>Sheet3!AA663</f>
        <v>98.588888888888903</v>
      </c>
      <c r="Q11" s="18">
        <f>Sheet3!AB663</f>
        <v>1.2833333333333334</v>
      </c>
      <c r="R11" s="39"/>
      <c r="S11" s="40"/>
      <c r="T11" s="40"/>
      <c r="U11" s="40"/>
      <c r="V11" s="40"/>
      <c r="W11" s="40"/>
      <c r="X11" s="40"/>
      <c r="Y11" s="40"/>
      <c r="Z11" s="40"/>
    </row>
    <row r="12" spans="1:26" ht="18" customHeight="1" x14ac:dyDescent="0.3">
      <c r="A12" s="17"/>
      <c r="B12" s="19"/>
      <c r="G12" s="45"/>
      <c r="H12" s="41">
        <v>2021</v>
      </c>
      <c r="I12" s="41">
        <v>2</v>
      </c>
      <c r="J12" s="18">
        <f>Sheet2!BM663</f>
        <v>81.831710526760119</v>
      </c>
      <c r="K12" s="18">
        <f>Sheet2!BN663</f>
        <v>17.822206137504704</v>
      </c>
      <c r="L12" s="18">
        <f>Sheet2!BO663</f>
        <v>61.34079191399956</v>
      </c>
      <c r="M12" s="18">
        <f>Sheet2!BP663</f>
        <v>11.50943262811686</v>
      </c>
      <c r="N12" s="18">
        <f>Sheet2!BQ663</f>
        <v>56.393365354014939</v>
      </c>
      <c r="O12" s="18">
        <f>Sheet2!BR663</f>
        <v>16.456859188101493</v>
      </c>
      <c r="P12" s="18">
        <f>Sheet2!BS663</f>
        <v>98.343946346608092</v>
      </c>
      <c r="Q12" s="18">
        <f>Sheet2!BT663</f>
        <v>1.5586043645610241</v>
      </c>
      <c r="R12" s="18">
        <f>Sheet2!BU663</f>
        <v>12.502668221518144</v>
      </c>
      <c r="S12" s="18">
        <f>Sheet2!BV663</f>
        <v>16.165996457797821</v>
      </c>
      <c r="T12" s="18">
        <f>Sheet2!BW663</f>
        <v>1.8890804202271734</v>
      </c>
      <c r="U12" s="18">
        <f>Sheet2!BX663</f>
        <v>50.374835239956674</v>
      </c>
      <c r="V12" s="18">
        <f>Sheet2!BY663</f>
        <v>46.882688274817617</v>
      </c>
      <c r="W12" s="18">
        <f>Sheet2!BZ663</f>
        <v>53.89962858480294</v>
      </c>
      <c r="X12" s="18">
        <f>Sheet2!CA663</f>
        <v>43.975560834519918</v>
      </c>
      <c r="Y12" s="18">
        <f>Sheet2!CB663</f>
        <v>3.319228048779499</v>
      </c>
      <c r="Z12" s="18">
        <f>Sheet2!CC663</f>
        <v>96.655090059544335</v>
      </c>
    </row>
    <row r="13" spans="1:26" ht="18" customHeight="1" x14ac:dyDescent="0.3">
      <c r="A13" s="17" t="s">
        <v>379</v>
      </c>
      <c r="B13" s="23" t="s">
        <v>649</v>
      </c>
      <c r="G13" s="44" t="str">
        <f>IFERROR(VLOOKUP('front page'!D7,Sheet2!P4:AN658,1,FALSE),VLOOKUP('front page'!D7,lookup!A1:C304,3,FALSE))</f>
        <v>England</v>
      </c>
      <c r="H13" s="41">
        <v>2018</v>
      </c>
      <c r="I13" s="41">
        <v>3</v>
      </c>
      <c r="J13" s="18">
        <f>Sheet2!U664</f>
        <v>79.099999999999994</v>
      </c>
      <c r="K13" s="18">
        <f>Sheet2!V664</f>
        <v>19.7</v>
      </c>
      <c r="L13" s="18">
        <f>Sheet2!X664</f>
        <v>73.5</v>
      </c>
      <c r="M13" s="18">
        <f>Sheet2!Y664</f>
        <v>11.8</v>
      </c>
      <c r="N13" s="18">
        <f>Sheet3!X664</f>
        <v>79.599999999999994</v>
      </c>
      <c r="O13" s="18">
        <f>Sheet3!Y664</f>
        <v>5.7</v>
      </c>
      <c r="P13" s="18">
        <f>Sheet3!AA664</f>
        <v>98.5</v>
      </c>
      <c r="Q13" s="18">
        <f>Sheet3!AB664</f>
        <v>1.4</v>
      </c>
      <c r="R13" s="39"/>
      <c r="S13" s="40"/>
      <c r="T13" s="40"/>
      <c r="U13" s="40"/>
      <c r="V13" s="40"/>
      <c r="W13" s="40"/>
      <c r="X13" s="40"/>
      <c r="Y13" s="40"/>
      <c r="Z13" s="40"/>
    </row>
    <row r="14" spans="1:26" ht="18" customHeight="1" x14ac:dyDescent="0.3">
      <c r="A14" s="17"/>
      <c r="B14" s="19"/>
      <c r="G14" s="45"/>
      <c r="H14" s="41">
        <v>2021</v>
      </c>
      <c r="I14" s="41">
        <v>4</v>
      </c>
      <c r="J14" s="18">
        <f>Sheet2!BM664</f>
        <v>82.030221419391694</v>
      </c>
      <c r="K14" s="18">
        <f>Sheet2!BN664</f>
        <v>17.357391338670102</v>
      </c>
      <c r="L14" s="18">
        <f>Sheet2!BO664</f>
        <v>58.904759996820196</v>
      </c>
      <c r="M14" s="18">
        <f>Sheet2!BP664</f>
        <v>12.8941143269039</v>
      </c>
      <c r="N14" s="18">
        <f>Sheet2!BQ664</f>
        <v>58.6592583865488</v>
      </c>
      <c r="O14" s="18">
        <f>Sheet2!BR664</f>
        <v>13.1396159371753</v>
      </c>
      <c r="P14" s="18">
        <f>Sheet2!BS664</f>
        <v>98.264282581388699</v>
      </c>
      <c r="Q14" s="18">
        <f>Sheet2!BT664</f>
        <v>1.6093772094474299</v>
      </c>
      <c r="R14" s="18">
        <f>Sheet2!BU664</f>
        <v>11.0840498338719</v>
      </c>
      <c r="S14" s="18">
        <f>Sheet2!BV664</f>
        <v>16.8196918026145</v>
      </c>
      <c r="T14" s="18">
        <f>Sheet2!BW664</f>
        <v>1.7827032708667701</v>
      </c>
      <c r="U14" s="18">
        <f>Sheet2!BX664</f>
        <v>54.9978689428916</v>
      </c>
      <c r="V14" s="18">
        <f>Sheet2!BY664</f>
        <v>42.718329735890599</v>
      </c>
      <c r="W14" s="18">
        <f>Sheet2!BZ664</f>
        <v>54.287661415407101</v>
      </c>
      <c r="X14" s="18">
        <f>Sheet2!CA664</f>
        <v>43.522574519208597</v>
      </c>
      <c r="Y14" s="18">
        <f>Sheet2!CB664</f>
        <v>2.9297712025308198</v>
      </c>
      <c r="Z14" s="18">
        <f>Sheet2!CC664</f>
        <v>97.005117093555199</v>
      </c>
    </row>
    <row r="15" spans="1:26" ht="18" customHeight="1" x14ac:dyDescent="0.3">
      <c r="A15" s="7"/>
      <c r="J15" s="19"/>
      <c r="K15" s="19"/>
      <c r="L15" s="19"/>
      <c r="M15" s="19"/>
      <c r="N15" s="19"/>
      <c r="O15" s="19"/>
    </row>
    <row r="16" spans="1:26" ht="351" customHeight="1" x14ac:dyDescent="0.3">
      <c r="J16" s="19"/>
      <c r="K16" s="19"/>
      <c r="L16" s="19"/>
      <c r="M16" s="19"/>
      <c r="N16" s="19"/>
      <c r="O16" s="19"/>
    </row>
    <row r="17" spans="6:15" ht="18" customHeight="1" x14ac:dyDescent="0.3">
      <c r="J17" s="19"/>
      <c r="K17" s="19"/>
      <c r="L17" s="19"/>
      <c r="M17" s="19"/>
      <c r="N17" s="19"/>
      <c r="O17" s="19"/>
    </row>
    <row r="18" spans="6:15" ht="18" customHeight="1" x14ac:dyDescent="0.3">
      <c r="J18" s="19"/>
      <c r="K18" s="19"/>
      <c r="L18" s="19"/>
      <c r="M18" s="19"/>
      <c r="N18" s="19"/>
      <c r="O18" s="19"/>
    </row>
    <row r="19" spans="6:15" ht="18" customHeight="1" x14ac:dyDescent="0.3">
      <c r="J19" s="19"/>
      <c r="K19" s="19"/>
      <c r="L19" s="19"/>
      <c r="M19" s="19"/>
      <c r="N19" s="19"/>
      <c r="O19" s="19"/>
    </row>
    <row r="20" spans="6:15" ht="18" customHeight="1" x14ac:dyDescent="0.3">
      <c r="G20" s="16"/>
      <c r="H20" s="16"/>
      <c r="I20" s="16"/>
      <c r="J20" s="20"/>
      <c r="K20" s="20"/>
      <c r="L20" s="20"/>
      <c r="M20" s="20"/>
      <c r="N20" s="20"/>
      <c r="O20" s="20"/>
    </row>
    <row r="21" spans="6:15" ht="18" customHeight="1" x14ac:dyDescent="0.3">
      <c r="F21" s="32"/>
      <c r="G21" s="33"/>
      <c r="H21" s="33"/>
      <c r="I21" s="33"/>
      <c r="J21" s="34"/>
      <c r="K21" s="34"/>
      <c r="L21" s="34"/>
      <c r="M21" s="34"/>
      <c r="N21" s="35"/>
    </row>
    <row r="22" spans="6:15" ht="18" customHeight="1" x14ac:dyDescent="0.3">
      <c r="F22" s="35"/>
      <c r="G22" s="33"/>
      <c r="H22" s="33"/>
      <c r="I22" s="33"/>
      <c r="J22" s="34"/>
      <c r="K22" s="34"/>
      <c r="L22" s="34"/>
      <c r="M22" s="34"/>
      <c r="N22" s="35"/>
    </row>
    <row r="23" spans="6:15" ht="18" customHeight="1" x14ac:dyDescent="0.3">
      <c r="F23" s="35"/>
      <c r="G23" s="33"/>
      <c r="H23" s="33"/>
      <c r="I23" s="33"/>
      <c r="J23" s="35"/>
      <c r="K23" s="35"/>
      <c r="L23" s="35"/>
      <c r="M23" s="35"/>
      <c r="N23" s="35"/>
    </row>
    <row r="24" spans="6:15" ht="18" customHeight="1" x14ac:dyDescent="0.3">
      <c r="F24" s="35"/>
      <c r="G24" s="33"/>
      <c r="H24" s="33"/>
      <c r="I24" s="33"/>
      <c r="J24" s="35"/>
      <c r="K24" s="35"/>
      <c r="L24" s="35"/>
      <c r="M24" s="35"/>
      <c r="N24" s="35"/>
    </row>
    <row r="25" spans="6:15" ht="18" customHeight="1" x14ac:dyDescent="0.3">
      <c r="F25" s="35"/>
      <c r="G25" s="33"/>
      <c r="H25" s="33"/>
      <c r="I25" s="33"/>
      <c r="J25" s="35"/>
      <c r="K25" s="35"/>
      <c r="L25" s="35"/>
      <c r="M25" s="35"/>
      <c r="N25" s="35"/>
    </row>
    <row r="26" spans="6:15" ht="18" customHeight="1" x14ac:dyDescent="0.3">
      <c r="F26" s="35"/>
      <c r="G26" s="33"/>
      <c r="H26" s="33"/>
      <c r="I26" s="33"/>
      <c r="J26" s="35"/>
      <c r="K26" s="35"/>
      <c r="L26" s="35"/>
      <c r="M26" s="35"/>
      <c r="N26" s="35"/>
    </row>
    <row r="27" spans="6:15" ht="18" customHeight="1" x14ac:dyDescent="0.3">
      <c r="F27" s="35"/>
      <c r="G27" s="33"/>
      <c r="H27" s="31"/>
      <c r="I27" s="31"/>
      <c r="J27" s="31"/>
      <c r="K27" s="31"/>
      <c r="L27" s="31"/>
      <c r="M27" s="31"/>
      <c r="N27" s="35"/>
    </row>
    <row r="28" spans="6:15" ht="18" customHeight="1" x14ac:dyDescent="0.3">
      <c r="F28" s="35"/>
      <c r="G28" s="33"/>
      <c r="H28" s="31"/>
      <c r="I28" s="31"/>
      <c r="K28" s="31"/>
      <c r="L28" s="31"/>
      <c r="M28" s="31"/>
      <c r="N28" s="35"/>
    </row>
    <row r="29" spans="6:15" ht="18" customHeight="1" x14ac:dyDescent="0.3">
      <c r="F29" s="35"/>
      <c r="G29" s="33"/>
      <c r="H29" s="31"/>
      <c r="I29" s="31"/>
      <c r="J29" s="31"/>
      <c r="K29" s="31"/>
      <c r="L29" s="31"/>
      <c r="M29" s="31"/>
      <c r="N29" s="35"/>
    </row>
    <row r="30" spans="6:15" ht="18" customHeight="1" x14ac:dyDescent="0.3">
      <c r="F30" s="35"/>
      <c r="G30" s="33"/>
      <c r="H30" s="31"/>
      <c r="I30" s="31"/>
      <c r="J30" s="31"/>
      <c r="K30" s="31"/>
      <c r="L30" s="31"/>
      <c r="M30" s="31"/>
      <c r="N30" s="35"/>
    </row>
    <row r="31" spans="6:15" ht="18" customHeight="1" x14ac:dyDescent="0.3">
      <c r="F31" s="35"/>
      <c r="G31" s="35"/>
      <c r="H31" s="35"/>
      <c r="I31" s="35"/>
      <c r="J31" s="35"/>
      <c r="K31" s="35"/>
      <c r="L31" s="35"/>
      <c r="M31" s="35"/>
      <c r="N31" s="35"/>
    </row>
    <row r="32" spans="6:15" ht="252" customHeight="1" x14ac:dyDescent="0.3">
      <c r="F32" s="35"/>
      <c r="G32" s="35"/>
      <c r="H32" s="35"/>
      <c r="I32" s="35"/>
      <c r="J32" s="35"/>
      <c r="K32" s="35"/>
      <c r="L32" s="35"/>
      <c r="M32" s="35"/>
      <c r="N32" s="35"/>
    </row>
    <row r="34" spans="6:15" ht="18" customHeight="1" x14ac:dyDescent="0.3">
      <c r="F34" s="10"/>
    </row>
    <row r="36" spans="6:15" ht="18" customHeight="1" x14ac:dyDescent="0.3">
      <c r="J36" s="21"/>
      <c r="K36" s="21"/>
      <c r="L36" s="21"/>
      <c r="M36" s="21"/>
      <c r="N36" s="21"/>
      <c r="O36" s="21"/>
    </row>
    <row r="37" spans="6:15" ht="18" customHeight="1" x14ac:dyDescent="0.3">
      <c r="J37" s="22"/>
      <c r="K37" s="22"/>
      <c r="L37" s="22"/>
      <c r="M37" s="22"/>
      <c r="N37" s="22"/>
      <c r="O37" s="22"/>
    </row>
    <row r="38" spans="6:15" ht="18" customHeight="1" x14ac:dyDescent="0.3">
      <c r="J38" s="22"/>
      <c r="K38" s="22"/>
      <c r="L38" s="22"/>
      <c r="M38" s="22"/>
      <c r="N38" s="22"/>
      <c r="O38" s="22"/>
    </row>
    <row r="39" spans="6:15" ht="18" customHeight="1" x14ac:dyDescent="0.3">
      <c r="J39" s="22"/>
      <c r="K39" s="22"/>
      <c r="L39" s="22"/>
      <c r="M39" s="22"/>
      <c r="N39" s="22"/>
      <c r="O39" s="22"/>
    </row>
    <row r="40" spans="6:15" ht="18" customHeight="1" x14ac:dyDescent="0.3">
      <c r="J40" s="22"/>
      <c r="K40" s="22"/>
      <c r="L40" s="22"/>
      <c r="M40" s="22"/>
      <c r="N40" s="22"/>
      <c r="O40" s="22"/>
    </row>
    <row r="44" spans="6:15" ht="18" customHeight="1" x14ac:dyDescent="0.3">
      <c r="F44" s="10"/>
    </row>
    <row r="46" spans="6:15" ht="18" customHeight="1" x14ac:dyDescent="0.3">
      <c r="J46" s="21"/>
      <c r="K46" s="21"/>
      <c r="L46" s="21"/>
      <c r="M46" s="21"/>
      <c r="N46" s="21"/>
      <c r="O46" s="21"/>
    </row>
    <row r="47" spans="6:15" ht="18" customHeight="1" x14ac:dyDescent="0.3">
      <c r="J47" s="22"/>
      <c r="K47" s="22"/>
      <c r="L47" s="22"/>
      <c r="M47" s="22"/>
      <c r="N47" s="22"/>
      <c r="O47" s="22"/>
    </row>
    <row r="48" spans="6:15" ht="18" customHeight="1" x14ac:dyDescent="0.3">
      <c r="J48" s="22"/>
      <c r="K48" s="22"/>
      <c r="L48" s="22"/>
      <c r="M48" s="22"/>
      <c r="N48" s="22"/>
      <c r="O48" s="22"/>
    </row>
    <row r="49" spans="6:15" ht="18" customHeight="1" x14ac:dyDescent="0.3">
      <c r="J49" s="22"/>
      <c r="K49" s="22"/>
      <c r="L49" s="22"/>
      <c r="M49" s="22"/>
      <c r="N49" s="22"/>
      <c r="O49" s="22"/>
    </row>
    <row r="50" spans="6:15" ht="18" customHeight="1" x14ac:dyDescent="0.3">
      <c r="J50" s="22"/>
      <c r="K50" s="22"/>
      <c r="L50" s="22"/>
      <c r="M50" s="22"/>
      <c r="N50" s="22"/>
      <c r="O50" s="22"/>
    </row>
    <row r="54" spans="6:15" ht="18" customHeight="1" x14ac:dyDescent="0.3">
      <c r="F54" s="10"/>
    </row>
    <row r="56" spans="6:15" ht="18" customHeight="1" x14ac:dyDescent="0.3">
      <c r="J56" s="21"/>
      <c r="K56" s="21"/>
      <c r="L56" s="21"/>
      <c r="M56" s="21"/>
      <c r="N56" s="21"/>
      <c r="O56" s="21"/>
    </row>
    <row r="57" spans="6:15" ht="18" customHeight="1" x14ac:dyDescent="0.3">
      <c r="J57" s="22"/>
      <c r="K57" s="22"/>
      <c r="L57" s="22"/>
      <c r="M57" s="22"/>
      <c r="N57" s="22"/>
      <c r="O57" s="22"/>
    </row>
    <row r="58" spans="6:15" ht="18" customHeight="1" x14ac:dyDescent="0.3">
      <c r="J58" s="22"/>
      <c r="K58" s="22"/>
      <c r="L58" s="22"/>
      <c r="M58" s="22"/>
      <c r="N58" s="22"/>
      <c r="O58" s="22"/>
    </row>
    <row r="59" spans="6:15" ht="18" customHeight="1" x14ac:dyDescent="0.3">
      <c r="J59" s="22"/>
      <c r="K59" s="22"/>
      <c r="L59" s="22"/>
      <c r="M59" s="22"/>
      <c r="N59" s="22"/>
      <c r="O59" s="22"/>
    </row>
    <row r="60" spans="6:15" ht="18" customHeight="1" x14ac:dyDescent="0.3">
      <c r="J60" s="22"/>
      <c r="K60" s="22"/>
      <c r="L60" s="22"/>
      <c r="M60" s="22"/>
      <c r="N60" s="22"/>
      <c r="O60" s="22"/>
    </row>
    <row r="64" spans="6:15" ht="18" customHeight="1" x14ac:dyDescent="0.3">
      <c r="F64" s="10"/>
    </row>
    <row r="66" spans="10:15" ht="18" customHeight="1" x14ac:dyDescent="0.3">
      <c r="J66" s="21"/>
      <c r="K66" s="21"/>
      <c r="L66" s="21"/>
      <c r="M66" s="21"/>
      <c r="N66" s="21"/>
      <c r="O66" s="21"/>
    </row>
    <row r="67" spans="10:15" ht="18" customHeight="1" x14ac:dyDescent="0.3">
      <c r="J67" s="22"/>
      <c r="K67" s="22"/>
      <c r="L67" s="22"/>
      <c r="M67" s="22"/>
      <c r="N67" s="22"/>
      <c r="O67" s="22"/>
    </row>
    <row r="68" spans="10:15" ht="18" customHeight="1" x14ac:dyDescent="0.3">
      <c r="J68" s="22"/>
      <c r="K68" s="22"/>
      <c r="L68" s="22"/>
      <c r="M68" s="22"/>
      <c r="N68" s="22"/>
      <c r="O68" s="22"/>
    </row>
    <row r="69" spans="10:15" ht="18" customHeight="1" x14ac:dyDescent="0.3">
      <c r="J69" s="22"/>
      <c r="K69" s="22"/>
      <c r="L69" s="22"/>
      <c r="M69" s="22"/>
      <c r="N69" s="22"/>
      <c r="O69" s="22"/>
    </row>
    <row r="70" spans="10:15" ht="18" customHeight="1" x14ac:dyDescent="0.3">
      <c r="J70" s="22"/>
      <c r="K70" s="22"/>
      <c r="L70" s="22"/>
      <c r="M70" s="22"/>
      <c r="N70" s="22"/>
      <c r="O70" s="22"/>
    </row>
  </sheetData>
  <sheetProtection algorithmName="SHA-512" hashValue="eVJSputz+AYqOoZNVMf3ObNongJbGzrl1G3u24IPni89nqf01FF21uVAwnx+LtY+PDaheNYp7lCDou6XRij36A==" saltValue="yh9Osd81bKpruVrFg9Im1A==" spinCount="100000" sheet="1" objects="1" scenarios="1"/>
  <protectedRanges>
    <protectedRange sqref="D7" name="Range3"/>
    <protectedRange sqref="B7" name="Range2"/>
    <protectedRange sqref="B13" name="Range1"/>
  </protectedRanges>
  <mergeCells count="20">
    <mergeCell ref="R11:Z11"/>
    <mergeCell ref="R13:Z13"/>
    <mergeCell ref="V6:V10"/>
    <mergeCell ref="W6:W10"/>
    <mergeCell ref="X6:X10"/>
    <mergeCell ref="Y6:Y10"/>
    <mergeCell ref="Z6:Z10"/>
    <mergeCell ref="R6:R10"/>
    <mergeCell ref="S6:S10"/>
    <mergeCell ref="T6:T10"/>
    <mergeCell ref="U6:U10"/>
    <mergeCell ref="I6:I10"/>
    <mergeCell ref="G11:G12"/>
    <mergeCell ref="G13:G14"/>
    <mergeCell ref="J6:J10"/>
    <mergeCell ref="K6:K10"/>
    <mergeCell ref="P6:P10"/>
    <mergeCell ref="Q6:Q10"/>
    <mergeCell ref="L7:M10"/>
    <mergeCell ref="N7:O10"/>
  </mergeCells>
  <dataValidations count="2">
    <dataValidation type="list" allowBlank="1" showInputMessage="1" showErrorMessage="1" sqref="B7 D7" xr:uid="{AA0F5494-AC11-446E-9017-EE9FFF9727BE}">
      <formula1>members</formula1>
    </dataValidation>
    <dataValidation type="list" allowBlank="1" showInputMessage="1" showErrorMessage="1" sqref="B13" xr:uid="{0152ABDC-5D34-44EA-B165-F669B56A43EE}">
      <formula1>sex</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D1D3-977E-40C1-A21B-79C77E46A462}">
  <sheetPr codeName="Sheet2"/>
  <dimension ref="A1:EP666"/>
  <sheetViews>
    <sheetView topLeftCell="BH613" workbookViewId="0">
      <selection activeCell="BM620" sqref="BM620:CC620"/>
    </sheetView>
  </sheetViews>
  <sheetFormatPr defaultRowHeight="14.4" x14ac:dyDescent="0.3"/>
  <cols>
    <col min="17" max="17" width="23.77734375" bestFit="1" customWidth="1"/>
    <col min="18" max="18" width="23.77734375" customWidth="1"/>
  </cols>
  <sheetData>
    <row r="1" spans="1:81" x14ac:dyDescent="0.3">
      <c r="A1" t="s">
        <v>366</v>
      </c>
      <c r="O1" t="s">
        <v>387</v>
      </c>
      <c r="AE1" t="s">
        <v>388</v>
      </c>
      <c r="AP1" t="s">
        <v>389</v>
      </c>
      <c r="BI1" t="s">
        <v>866</v>
      </c>
    </row>
    <row r="2" spans="1:81" x14ac:dyDescent="0.3">
      <c r="A2" t="s">
        <v>367</v>
      </c>
    </row>
    <row r="3" spans="1:81" x14ac:dyDescent="0.3">
      <c r="O3" t="s">
        <v>390</v>
      </c>
      <c r="P3" t="s">
        <v>391</v>
      </c>
      <c r="S3" t="s">
        <v>392</v>
      </c>
      <c r="T3" t="s">
        <v>393</v>
      </c>
      <c r="U3" t="s">
        <v>394</v>
      </c>
      <c r="V3" t="s">
        <v>395</v>
      </c>
      <c r="W3" t="s">
        <v>396</v>
      </c>
      <c r="X3" t="s">
        <v>397</v>
      </c>
      <c r="Y3" t="s">
        <v>398</v>
      </c>
      <c r="Z3" t="s">
        <v>399</v>
      </c>
      <c r="AA3" t="s">
        <v>400</v>
      </c>
      <c r="AB3" t="s">
        <v>401</v>
      </c>
      <c r="AC3" t="s">
        <v>402</v>
      </c>
      <c r="AE3" t="s">
        <v>390</v>
      </c>
      <c r="AF3" t="s">
        <v>391</v>
      </c>
      <c r="AG3" t="s">
        <v>392</v>
      </c>
      <c r="AH3" t="s">
        <v>393</v>
      </c>
      <c r="AI3" t="s">
        <v>394</v>
      </c>
      <c r="AJ3" t="s">
        <v>395</v>
      </c>
      <c r="AK3" t="s">
        <v>397</v>
      </c>
      <c r="AL3" t="s">
        <v>398</v>
      </c>
      <c r="AM3" t="s">
        <v>400</v>
      </c>
      <c r="AN3" t="s">
        <v>401</v>
      </c>
      <c r="AP3" t="s">
        <v>390</v>
      </c>
      <c r="AQ3" t="s">
        <v>391</v>
      </c>
      <c r="AR3" t="s">
        <v>392</v>
      </c>
      <c r="AS3" t="s">
        <v>393</v>
      </c>
      <c r="AT3" t="s">
        <v>403</v>
      </c>
      <c r="AU3" t="s">
        <v>394</v>
      </c>
      <c r="AV3" t="s">
        <v>404</v>
      </c>
      <c r="AW3" t="s">
        <v>405</v>
      </c>
      <c r="AX3" t="s">
        <v>397</v>
      </c>
      <c r="AY3" t="s">
        <v>406</v>
      </c>
      <c r="AZ3" t="s">
        <v>407</v>
      </c>
      <c r="BA3" t="s">
        <v>400</v>
      </c>
      <c r="BB3" t="s">
        <v>408</v>
      </c>
      <c r="BI3" t="s">
        <v>390</v>
      </c>
      <c r="BJ3" t="s">
        <v>391</v>
      </c>
      <c r="BK3" t="s">
        <v>392</v>
      </c>
      <c r="BL3" t="s">
        <v>393</v>
      </c>
      <c r="BM3" t="s">
        <v>871</v>
      </c>
      <c r="BN3" t="s">
        <v>874</v>
      </c>
      <c r="BO3" t="s">
        <v>901</v>
      </c>
      <c r="BP3" t="s">
        <v>965</v>
      </c>
      <c r="BQ3" t="s">
        <v>895</v>
      </c>
      <c r="BR3" t="s">
        <v>966</v>
      </c>
      <c r="BS3" t="s">
        <v>886</v>
      </c>
      <c r="BT3" t="s">
        <v>889</v>
      </c>
      <c r="BU3" t="s">
        <v>877</v>
      </c>
      <c r="BV3" t="s">
        <v>880</v>
      </c>
      <c r="BW3" t="s">
        <v>883</v>
      </c>
      <c r="BX3" t="s">
        <v>904</v>
      </c>
      <c r="BY3" t="s">
        <v>907</v>
      </c>
      <c r="BZ3" t="s">
        <v>910</v>
      </c>
      <c r="CA3" t="s">
        <v>913</v>
      </c>
      <c r="CB3" t="s">
        <v>916</v>
      </c>
      <c r="CC3" t="s">
        <v>919</v>
      </c>
    </row>
    <row r="4" spans="1:81" x14ac:dyDescent="0.3">
      <c r="A4" t="s">
        <v>368</v>
      </c>
      <c r="N4" t="str">
        <f>VLOOKUP(P4,Sheet1!A$6:A$378,1,FALSE)</f>
        <v>Cambridgeshire</v>
      </c>
      <c r="O4" t="s">
        <v>409</v>
      </c>
      <c r="P4" t="s">
        <v>341</v>
      </c>
      <c r="Q4" t="str">
        <f>VLOOKUP(P4,classifications!A$1:B$357,2,FALSE)</f>
        <v>Predominantly Rural</v>
      </c>
      <c r="R4" t="str">
        <f>VLOOKUP(P4,classifications!A$1:D$357,4,FALSE)</f>
        <v>Shire County</v>
      </c>
      <c r="S4">
        <v>12</v>
      </c>
      <c r="T4" t="s">
        <v>410</v>
      </c>
      <c r="U4">
        <v>77.2</v>
      </c>
      <c r="V4">
        <v>22.3</v>
      </c>
      <c r="W4">
        <v>0.5</v>
      </c>
      <c r="X4">
        <v>71.900000000000006</v>
      </c>
      <c r="Y4">
        <v>18.899999999999999</v>
      </c>
      <c r="Z4">
        <v>9.1999999999999993</v>
      </c>
      <c r="AA4">
        <v>99.6</v>
      </c>
      <c r="AB4">
        <v>0.4</v>
      </c>
      <c r="AC4">
        <v>0</v>
      </c>
      <c r="AE4" t="s">
        <v>409</v>
      </c>
      <c r="AF4" t="s">
        <v>341</v>
      </c>
      <c r="AG4">
        <v>12</v>
      </c>
      <c r="AH4" t="s">
        <v>410</v>
      </c>
      <c r="AI4">
        <v>77.5</v>
      </c>
      <c r="AJ4">
        <v>22.5</v>
      </c>
      <c r="AK4">
        <v>79.2</v>
      </c>
      <c r="AL4">
        <v>20.8</v>
      </c>
      <c r="AM4">
        <v>99.6</v>
      </c>
      <c r="AN4">
        <v>0.4</v>
      </c>
      <c r="AP4" t="s">
        <v>409</v>
      </c>
      <c r="AQ4" t="s">
        <v>341</v>
      </c>
      <c r="AR4">
        <v>12</v>
      </c>
      <c r="AS4" t="s">
        <v>410</v>
      </c>
      <c r="AT4">
        <v>69.5</v>
      </c>
      <c r="AU4">
        <v>77.5</v>
      </c>
      <c r="AV4">
        <v>83.2</v>
      </c>
      <c r="AW4">
        <v>91</v>
      </c>
      <c r="AX4">
        <v>79.2</v>
      </c>
      <c r="AY4">
        <v>99</v>
      </c>
      <c r="AZ4">
        <v>98.9</v>
      </c>
      <c r="BA4">
        <v>99.6</v>
      </c>
      <c r="BB4">
        <v>100</v>
      </c>
      <c r="BF4" t="b">
        <f t="shared" ref="BF4:BF67" si="0">IF(AQ4=AF4,IF(AF4=P4,TRUE,FALSE),FALSE)</f>
        <v>1</v>
      </c>
      <c r="BI4" t="s">
        <v>409</v>
      </c>
      <c r="BJ4" t="s">
        <v>341</v>
      </c>
      <c r="BK4">
        <v>12</v>
      </c>
      <c r="BL4" t="s">
        <v>410</v>
      </c>
      <c r="BM4">
        <f>INDEX('2021MF'!$C$5:$BB$204,MATCH(Sheet2!$BJ4,'2021MF'!$B$5:$B$204,0),MATCH(Sheet2!BM$3,'2021MF'!$C$4:$BB$4,0))</f>
        <v>78.277448876709499</v>
      </c>
      <c r="BN4">
        <f>INDEX('2021MF'!$C$5:$BB$204,MATCH(Sheet2!$BJ4,'2021MF'!$B$5:$B$204,0),MATCH(Sheet2!BN$3,'2021MF'!$C$4:$BB$4,0))</f>
        <v>20.7239988624906</v>
      </c>
      <c r="BO4">
        <f>INDEX('2021MF'!$C$5:$BB$204,MATCH(Sheet2!$BJ4,'2021MF'!$B$5:$B$204,0),MATCH(Sheet2!BO$3,'2021MF'!$C$4:$BB$4,0))</f>
        <v>58.469274320725901</v>
      </c>
      <c r="BP4">
        <f>INDEX('2021MF'!$C$5:$BB$204,MATCH(Sheet2!$BJ4,'2021MF'!$B$5:$B$204,0),MATCH(Sheet2!BP$3,'2021MF'!$C$4:$BB$4,0))</f>
        <v>11.488844652413301</v>
      </c>
      <c r="BQ4">
        <f>INDEX('2021MF'!$C$5:$BB$204,MATCH(Sheet2!$BJ4,'2021MF'!$B$5:$B$204,0),MATCH(Sheet2!BQ$3,'2021MF'!$C$4:$BB$4,0))</f>
        <v>65.560611152762306</v>
      </c>
      <c r="BR4">
        <f>INDEX('2021MF'!$C$5:$BB$204,MATCH(Sheet2!$BJ4,'2021MF'!$B$5:$B$204,0),MATCH(Sheet2!BR$3,'2021MF'!$C$4:$BB$4,0))</f>
        <v>4.39750782037693</v>
      </c>
      <c r="BS4">
        <f>INDEX('2021MF'!$C$5:$BB$204,MATCH(Sheet2!$BJ4,'2021MF'!$B$5:$B$204,0),MATCH(Sheet2!BS$3,'2021MF'!$C$4:$BB$4,0))</f>
        <v>98.136035779840199</v>
      </c>
      <c r="BT4">
        <f>INDEX('2021MF'!$C$5:$BB$204,MATCH(Sheet2!$BJ4,'2021MF'!$B$5:$B$204,0),MATCH(Sheet2!BT$3,'2021MF'!$C$4:$BB$4,0))</f>
        <v>1.8639642201597699</v>
      </c>
      <c r="BU4">
        <f>INDEX('2021MF'!$C$5:$BB$204,MATCH(Sheet2!$BJ4,'2021MF'!$B$5:$B$204,0),MATCH(Sheet2!BU$3,'2021MF'!$C$4:$BB$4,0))</f>
        <v>11.681445671001301</v>
      </c>
      <c r="BV4">
        <f>INDEX('2021MF'!$C$5:$BB$204,MATCH(Sheet2!$BJ4,'2021MF'!$B$5:$B$204,0),MATCH(Sheet2!BV$3,'2021MF'!$C$4:$BB$4,0))</f>
        <v>21.083348413949999</v>
      </c>
      <c r="BW4">
        <f>INDEX('2021MF'!$C$5:$BB$204,MATCH(Sheet2!$BJ4,'2021MF'!$B$5:$B$204,0),MATCH(Sheet2!BW$3,'2021MF'!$C$4:$BB$4,0))</f>
        <v>1.2809906672526601</v>
      </c>
      <c r="BX4">
        <f>INDEX('2021MF'!$C$5:$BB$204,MATCH(Sheet2!$BJ4,'2021MF'!$B$5:$B$204,0),MATCH(Sheet2!BX$3,'2021MF'!$C$4:$BB$4,0))</f>
        <v>69.6222102370496</v>
      </c>
      <c r="BY4">
        <f>INDEX('2021MF'!$C$5:$BB$204,MATCH(Sheet2!$BJ4,'2021MF'!$B$5:$B$204,0),MATCH(Sheet2!BY$3,'2021MF'!$C$4:$BB$4,0))</f>
        <v>29.6936076225698</v>
      </c>
      <c r="BZ4">
        <f>INDEX('2021MF'!$C$5:$BB$204,MATCH(Sheet2!$BJ4,'2021MF'!$B$5:$B$204,0),MATCH(Sheet2!BZ$3,'2021MF'!$C$4:$BB$4,0))</f>
        <v>62.195341192182198</v>
      </c>
      <c r="CA4">
        <f>INDEX('2021MF'!$C$5:$BB$204,MATCH(Sheet2!$BJ4,'2021MF'!$B$5:$B$204,0),MATCH(Sheet2!CA$3,'2021MF'!$C$4:$BB$4,0))</f>
        <v>36.334078126203899</v>
      </c>
      <c r="CB4">
        <f>INDEX('2021MF'!$C$5:$BB$204,MATCH(Sheet2!$BJ4,'2021MF'!$B$5:$B$204,0),MATCH(Sheet2!CB$3,'2021MF'!$C$4:$BB$4,0))</f>
        <v>1.80321087872599</v>
      </c>
      <c r="CC4">
        <f>INDEX('2021MF'!$C$5:$BB$204,MATCH(Sheet2!$BJ4,'2021MF'!$B$5:$B$204,0),MATCH(Sheet2!CC$3,'2021MF'!$C$4:$BB$4,0))</f>
        <v>98.196789121273994</v>
      </c>
    </row>
    <row r="5" spans="1:81" x14ac:dyDescent="0.3">
      <c r="A5" t="s">
        <v>369</v>
      </c>
      <c r="B5" t="s">
        <v>370</v>
      </c>
      <c r="N5" t="str">
        <f>VLOOKUP(P5,Sheet1!A$6:A$378,1,FALSE)</f>
        <v>Peterborough</v>
      </c>
      <c r="O5" t="s">
        <v>409</v>
      </c>
      <c r="P5" t="s">
        <v>287</v>
      </c>
      <c r="Q5" t="str">
        <f>VLOOKUP(P5,classifications!A$1:B$357,2,FALSE)</f>
        <v>Predominantly Urban</v>
      </c>
      <c r="R5" t="str">
        <f>VLOOKUP(P5,classifications!A$1:D$357,4,FALSE)</f>
        <v>Unitary Authority</v>
      </c>
      <c r="S5" t="s">
        <v>411</v>
      </c>
      <c r="T5" t="s">
        <v>410</v>
      </c>
      <c r="U5">
        <v>68.900000000000006</v>
      </c>
      <c r="V5">
        <v>31.1</v>
      </c>
      <c r="W5">
        <v>0</v>
      </c>
      <c r="X5">
        <v>76.900000000000006</v>
      </c>
      <c r="Y5">
        <v>6.3</v>
      </c>
      <c r="Z5">
        <v>16.8</v>
      </c>
      <c r="AA5">
        <v>95.9</v>
      </c>
      <c r="AB5">
        <v>4.0999999999999996</v>
      </c>
      <c r="AC5">
        <v>0</v>
      </c>
      <c r="AE5" t="s">
        <v>409</v>
      </c>
      <c r="AF5" t="s">
        <v>287</v>
      </c>
      <c r="AG5" t="s">
        <v>411</v>
      </c>
      <c r="AH5" t="s">
        <v>410</v>
      </c>
      <c r="AI5">
        <v>68.900000000000006</v>
      </c>
      <c r="AJ5">
        <v>31.1</v>
      </c>
      <c r="AK5">
        <v>92.4</v>
      </c>
      <c r="AL5">
        <v>7.6</v>
      </c>
      <c r="AM5">
        <v>95.9</v>
      </c>
      <c r="AN5">
        <v>4.0999999999999996</v>
      </c>
      <c r="AP5" t="s">
        <v>409</v>
      </c>
      <c r="AQ5" t="s">
        <v>287</v>
      </c>
      <c r="AR5" t="s">
        <v>411</v>
      </c>
      <c r="AS5" t="s">
        <v>410</v>
      </c>
      <c r="AT5">
        <v>58.5</v>
      </c>
      <c r="AU5">
        <v>68.900000000000006</v>
      </c>
      <c r="AV5">
        <v>74.8</v>
      </c>
      <c r="AW5">
        <v>94.5</v>
      </c>
      <c r="AX5">
        <v>92.4</v>
      </c>
      <c r="AY5">
        <v>100</v>
      </c>
      <c r="AZ5">
        <v>90.2</v>
      </c>
      <c r="BA5">
        <v>95.9</v>
      </c>
      <c r="BB5">
        <v>100</v>
      </c>
      <c r="BF5" t="b">
        <f t="shared" si="0"/>
        <v>1</v>
      </c>
      <c r="BI5" t="s">
        <v>409</v>
      </c>
      <c r="BJ5" t="s">
        <v>287</v>
      </c>
      <c r="BK5" t="s">
        <v>411</v>
      </c>
      <c r="BL5" t="s">
        <v>410</v>
      </c>
      <c r="BM5">
        <f>INDEX('2021MF'!$C$5:$BB$204,MATCH(Sheet2!$BJ5,'2021MF'!$B$5:$B$204,0),MATCH(Sheet2!BM$3,'2021MF'!$C$4:$BB$4,0))</f>
        <v>75.171760768078897</v>
      </c>
      <c r="BN5">
        <f>INDEX('2021MF'!$C$5:$BB$204,MATCH(Sheet2!$BJ5,'2021MF'!$B$5:$B$204,0),MATCH(Sheet2!BN$3,'2021MF'!$C$4:$BB$4,0))</f>
        <v>24.048709592178302</v>
      </c>
      <c r="BO5">
        <f>INDEX('2021MF'!$C$5:$BB$204,MATCH(Sheet2!$BJ5,'2021MF'!$B$5:$B$204,0),MATCH(Sheet2!BO$3,'2021MF'!$C$4:$BB$4,0))</f>
        <v>61.796441469215203</v>
      </c>
      <c r="BP5">
        <f>INDEX('2021MF'!$C$5:$BB$204,MATCH(Sheet2!$BJ5,'2021MF'!$B$5:$B$204,0),MATCH(Sheet2!BP$3,'2021MF'!$C$4:$BB$4,0))</f>
        <v>9.2024134589976203</v>
      </c>
      <c r="BQ5">
        <f>INDEX('2021MF'!$C$5:$BB$204,MATCH(Sheet2!$BJ5,'2021MF'!$B$5:$B$204,0),MATCH(Sheet2!BQ$3,'2021MF'!$C$4:$BB$4,0))</f>
        <v>58.737778560732799</v>
      </c>
      <c r="BR5">
        <f>INDEX('2021MF'!$C$5:$BB$204,MATCH(Sheet2!$BJ5,'2021MF'!$B$5:$B$204,0),MATCH(Sheet2!BR$3,'2021MF'!$C$4:$BB$4,0))</f>
        <v>12.261076367479999</v>
      </c>
      <c r="BS5">
        <f>INDEX('2021MF'!$C$5:$BB$204,MATCH(Sheet2!$BJ5,'2021MF'!$B$5:$B$204,0),MATCH(Sheet2!BS$3,'2021MF'!$C$4:$BB$4,0))</f>
        <v>98.277988196952407</v>
      </c>
      <c r="BT5">
        <f>INDEX('2021MF'!$C$5:$BB$204,MATCH(Sheet2!$BJ5,'2021MF'!$B$5:$B$204,0),MATCH(Sheet2!BT$3,'2021MF'!$C$4:$BB$4,0))</f>
        <v>1.7220118030476499</v>
      </c>
      <c r="BU5">
        <f>INDEX('2021MF'!$C$5:$BB$204,MATCH(Sheet2!$BJ5,'2021MF'!$B$5:$B$204,0),MATCH(Sheet2!BU$3,'2021MF'!$C$4:$BB$4,0))</f>
        <v>17.973222936668702</v>
      </c>
      <c r="BV5">
        <f>INDEX('2021MF'!$C$5:$BB$204,MATCH(Sheet2!$BJ5,'2021MF'!$B$5:$B$204,0),MATCH(Sheet2!BV$3,'2021MF'!$C$4:$BB$4,0))</f>
        <v>9.2200299480313603</v>
      </c>
      <c r="BW5">
        <f>INDEX('2021MF'!$C$5:$BB$204,MATCH(Sheet2!$BJ5,'2021MF'!$B$5:$B$204,0),MATCH(Sheet2!BW$3,'2021MF'!$C$4:$BB$4,0))</f>
        <v>2.6314630494142501</v>
      </c>
      <c r="BX5">
        <f>INDEX('2021MF'!$C$5:$BB$204,MATCH(Sheet2!$BJ5,'2021MF'!$B$5:$B$204,0),MATCH(Sheet2!BX$3,'2021MF'!$C$4:$BB$4,0))</f>
        <v>53.763105491710903</v>
      </c>
      <c r="BY5">
        <f>INDEX('2021MF'!$C$5:$BB$204,MATCH(Sheet2!$BJ5,'2021MF'!$B$5:$B$204,0),MATCH(Sheet2!BY$3,'2021MF'!$C$4:$BB$4,0))</f>
        <v>43.4322593027998</v>
      </c>
      <c r="BZ5">
        <f>INDEX('2021MF'!$C$5:$BB$204,MATCH(Sheet2!$BJ5,'2021MF'!$B$5:$B$204,0),MATCH(Sheet2!BZ$3,'2021MF'!$C$4:$BB$4,0))</f>
        <v>52.892205081451998</v>
      </c>
      <c r="CA5">
        <f>INDEX('2021MF'!$C$5:$BB$204,MATCH(Sheet2!$BJ5,'2021MF'!$B$5:$B$204,0),MATCH(Sheet2!CA$3,'2021MF'!$C$4:$BB$4,0))</f>
        <v>44.036851323144802</v>
      </c>
      <c r="CB5">
        <f>INDEX('2021MF'!$C$5:$BB$204,MATCH(Sheet2!$BJ5,'2021MF'!$B$5:$B$204,0),MATCH(Sheet2!CB$3,'2021MF'!$C$4:$BB$4,0))</f>
        <v>3.74350391966881</v>
      </c>
      <c r="CC5">
        <f>INDEX('2021MF'!$C$5:$BB$204,MATCH(Sheet2!$BJ5,'2021MF'!$B$5:$B$204,0),MATCH(Sheet2!CC$3,'2021MF'!$C$4:$BB$4,0))</f>
        <v>96.256496080331203</v>
      </c>
    </row>
    <row r="6" spans="1:81" x14ac:dyDescent="0.3">
      <c r="A6" t="s">
        <v>371</v>
      </c>
      <c r="B6" t="s">
        <v>372</v>
      </c>
      <c r="N6" t="str">
        <f>VLOOKUP(P6,Sheet1!A$6:A$378,1,FALSE)</f>
        <v>Barking and Dagenham</v>
      </c>
      <c r="O6" t="s">
        <v>412</v>
      </c>
      <c r="P6" t="s">
        <v>5</v>
      </c>
      <c r="Q6" t="str">
        <f>VLOOKUP(P6,classifications!A$1:B$357,2,FALSE)</f>
        <v>Predominantly Urban</v>
      </c>
      <c r="R6" t="str">
        <f>VLOOKUP(P6,classifications!A$1:D$357,4,FALSE)</f>
        <v>London Borough</v>
      </c>
      <c r="S6" t="s">
        <v>413</v>
      </c>
      <c r="T6" t="s">
        <v>410</v>
      </c>
      <c r="U6">
        <v>79.400000000000006</v>
      </c>
      <c r="V6">
        <v>18.100000000000001</v>
      </c>
      <c r="W6">
        <v>2.5</v>
      </c>
      <c r="X6">
        <v>87.5</v>
      </c>
      <c r="Y6">
        <v>4.9000000000000004</v>
      </c>
      <c r="Z6">
        <v>7.5</v>
      </c>
      <c r="AA6">
        <v>97.1</v>
      </c>
      <c r="AB6">
        <v>1.9</v>
      </c>
      <c r="AC6">
        <v>1</v>
      </c>
      <c r="AE6" t="s">
        <v>412</v>
      </c>
      <c r="AF6" t="s">
        <v>5</v>
      </c>
      <c r="AG6" t="s">
        <v>413</v>
      </c>
      <c r="AH6" t="s">
        <v>410</v>
      </c>
      <c r="AI6">
        <v>81.400000000000006</v>
      </c>
      <c r="AJ6">
        <v>18.600000000000001</v>
      </c>
      <c r="AK6">
        <v>94.7</v>
      </c>
      <c r="AL6">
        <v>5.3</v>
      </c>
      <c r="AM6">
        <v>98.1</v>
      </c>
      <c r="AN6">
        <v>1.9</v>
      </c>
      <c r="AP6" t="s">
        <v>412</v>
      </c>
      <c r="AQ6" t="s">
        <v>5</v>
      </c>
      <c r="AR6" t="s">
        <v>413</v>
      </c>
      <c r="AS6" t="s">
        <v>410</v>
      </c>
      <c r="AT6">
        <v>71.3</v>
      </c>
      <c r="AU6">
        <v>81.400000000000006</v>
      </c>
      <c r="AV6">
        <v>90</v>
      </c>
      <c r="AW6">
        <v>89.2</v>
      </c>
      <c r="AX6">
        <v>94.7</v>
      </c>
      <c r="AY6">
        <v>99.9</v>
      </c>
      <c r="AZ6">
        <v>95.1</v>
      </c>
      <c r="BA6">
        <v>98.1</v>
      </c>
      <c r="BB6">
        <v>100</v>
      </c>
      <c r="BF6" t="b">
        <f t="shared" si="0"/>
        <v>1</v>
      </c>
      <c r="BI6" t="s">
        <v>412</v>
      </c>
      <c r="BJ6" t="s">
        <v>5</v>
      </c>
      <c r="BK6" t="s">
        <v>413</v>
      </c>
      <c r="BL6" t="s">
        <v>410</v>
      </c>
      <c r="BM6">
        <f>INDEX('2021MF'!$C$5:$BB$204,MATCH(Sheet2!$BJ6,'2021MF'!$B$5:$B$204,0),MATCH(Sheet2!BM$3,'2021MF'!$C$4:$BB$4,0))</f>
        <v>79.034464261767496</v>
      </c>
      <c r="BN6">
        <f>INDEX('2021MF'!$C$5:$BB$204,MATCH(Sheet2!$BJ6,'2021MF'!$B$5:$B$204,0),MATCH(Sheet2!BN$3,'2021MF'!$C$4:$BB$4,0))</f>
        <v>19.729113584551399</v>
      </c>
      <c r="BO6">
        <f>INDEX('2021MF'!$C$5:$BB$204,MATCH(Sheet2!$BJ6,'2021MF'!$B$5:$B$204,0),MATCH(Sheet2!BO$3,'2021MF'!$C$4:$BB$4,0))</f>
        <v>50.626257207992502</v>
      </c>
      <c r="BP6">
        <f>INDEX('2021MF'!$C$5:$BB$204,MATCH(Sheet2!$BJ6,'2021MF'!$B$5:$B$204,0),MATCH(Sheet2!BP$3,'2021MF'!$C$4:$BB$4,0))</f>
        <v>8.7005498189620507</v>
      </c>
      <c r="BQ6">
        <f>INDEX('2021MF'!$C$5:$BB$204,MATCH(Sheet2!$BJ6,'2021MF'!$B$5:$B$204,0),MATCH(Sheet2!BQ$3,'2021MF'!$C$4:$BB$4,0))</f>
        <v>49.140404988601297</v>
      </c>
      <c r="BR6">
        <f>INDEX('2021MF'!$C$5:$BB$204,MATCH(Sheet2!$BJ6,'2021MF'!$B$5:$B$204,0),MATCH(Sheet2!BR$3,'2021MF'!$C$4:$BB$4,0))</f>
        <v>10.186402038353201</v>
      </c>
      <c r="BS6">
        <f>INDEX('2021MF'!$C$5:$BB$204,MATCH(Sheet2!$BJ6,'2021MF'!$B$5:$B$204,0),MATCH(Sheet2!BS$3,'2021MF'!$C$4:$BB$4,0))</f>
        <v>97.478878905726205</v>
      </c>
      <c r="BT6" t="str">
        <f>INDEX('2021MF'!$C$5:$BB$204,MATCH(Sheet2!$BJ6,'2021MF'!$B$5:$B$204,0),MATCH(Sheet2!BT$3,'2021MF'!$C$4:$BB$4,0))</f>
        <v>*</v>
      </c>
      <c r="BU6">
        <f>INDEX('2021MF'!$C$5:$BB$204,MATCH(Sheet2!$BJ6,'2021MF'!$B$5:$B$204,0),MATCH(Sheet2!BU$3,'2021MF'!$C$4:$BB$4,0))</f>
        <v>16.0305752983774</v>
      </c>
      <c r="BV6" t="str">
        <f>INDEX('2021MF'!$C$5:$BB$204,MATCH(Sheet2!$BJ6,'2021MF'!$B$5:$B$204,0),MATCH(Sheet2!BV$3,'2021MF'!$C$4:$BB$4,0))</f>
        <v>*</v>
      </c>
      <c r="BW6">
        <f>INDEX('2021MF'!$C$5:$BB$204,MATCH(Sheet2!$BJ6,'2021MF'!$B$5:$B$204,0),MATCH(Sheet2!BW$3,'2021MF'!$C$4:$BB$4,0))</f>
        <v>0</v>
      </c>
      <c r="BX6">
        <f>INDEX('2021MF'!$C$5:$BB$204,MATCH(Sheet2!$BJ6,'2021MF'!$B$5:$B$204,0),MATCH(Sheet2!BX$3,'2021MF'!$C$4:$BB$4,0))</f>
        <v>66.6403984365149</v>
      </c>
      <c r="BY6">
        <f>INDEX('2021MF'!$C$5:$BB$204,MATCH(Sheet2!$BJ6,'2021MF'!$B$5:$B$204,0),MATCH(Sheet2!BY$3,'2021MF'!$C$4:$BB$4,0))</f>
        <v>31.572311183961698</v>
      </c>
      <c r="BZ6">
        <f>INDEX('2021MF'!$C$5:$BB$204,MATCH(Sheet2!$BJ6,'2021MF'!$B$5:$B$204,0),MATCH(Sheet2!BZ$3,'2021MF'!$C$4:$BB$4,0))</f>
        <v>63.948430210566102</v>
      </c>
      <c r="CA6">
        <f>INDEX('2021MF'!$C$5:$BB$204,MATCH(Sheet2!$BJ6,'2021MF'!$B$5:$B$204,0),MATCH(Sheet2!CA$3,'2021MF'!$C$4:$BB$4,0))</f>
        <v>36.051569789433898</v>
      </c>
      <c r="CB6" t="str">
        <f>INDEX('2021MF'!$C$5:$BB$204,MATCH(Sheet2!$BJ6,'2021MF'!$B$5:$B$204,0),MATCH(Sheet2!CB$3,'2021MF'!$C$4:$BB$4,0))</f>
        <v>*</v>
      </c>
      <c r="CC6">
        <f>INDEX('2021MF'!$C$5:$BB$204,MATCH(Sheet2!$BJ6,'2021MF'!$B$5:$B$204,0),MATCH(Sheet2!CC$3,'2021MF'!$C$4:$BB$4,0))</f>
        <v>96.132492959635201</v>
      </c>
    </row>
    <row r="7" spans="1:81" x14ac:dyDescent="0.3">
      <c r="A7" t="s">
        <v>373</v>
      </c>
      <c r="B7" t="s">
        <v>374</v>
      </c>
      <c r="N7" t="str">
        <f>VLOOKUP(P7,Sheet1!A$6:A$378,1,FALSE)</f>
        <v>Barnet</v>
      </c>
      <c r="O7" t="s">
        <v>412</v>
      </c>
      <c r="P7" t="s">
        <v>6</v>
      </c>
      <c r="Q7" t="str">
        <f>VLOOKUP(P7,classifications!A$1:B$357,2,FALSE)</f>
        <v>Predominantly Urban</v>
      </c>
      <c r="R7" t="str">
        <f>VLOOKUP(P7,classifications!A$1:D$357,4,FALSE)</f>
        <v>London Borough</v>
      </c>
      <c r="S7" t="s">
        <v>414</v>
      </c>
      <c r="T7" t="s">
        <v>410</v>
      </c>
      <c r="U7">
        <v>64.7</v>
      </c>
      <c r="V7">
        <v>31.8</v>
      </c>
      <c r="W7">
        <v>3.6</v>
      </c>
      <c r="X7">
        <v>75.7</v>
      </c>
      <c r="Y7">
        <v>12.2</v>
      </c>
      <c r="Z7">
        <v>12.1</v>
      </c>
      <c r="AA7">
        <v>95.2</v>
      </c>
      <c r="AB7">
        <v>4.8</v>
      </c>
      <c r="AC7">
        <v>0</v>
      </c>
      <c r="AE7" t="s">
        <v>412</v>
      </c>
      <c r="AF7" t="s">
        <v>6</v>
      </c>
      <c r="AG7" t="s">
        <v>414</v>
      </c>
      <c r="AH7" t="s">
        <v>410</v>
      </c>
      <c r="AI7">
        <v>67.099999999999994</v>
      </c>
      <c r="AJ7">
        <v>32.9</v>
      </c>
      <c r="AK7">
        <v>86.1</v>
      </c>
      <c r="AL7">
        <v>13.9</v>
      </c>
      <c r="AM7">
        <v>95.2</v>
      </c>
      <c r="AN7">
        <v>4.8</v>
      </c>
      <c r="AP7" t="s">
        <v>412</v>
      </c>
      <c r="AQ7" t="s">
        <v>6</v>
      </c>
      <c r="AR7" t="s">
        <v>414</v>
      </c>
      <c r="AS7" t="s">
        <v>410</v>
      </c>
      <c r="AT7">
        <v>55.1</v>
      </c>
      <c r="AU7">
        <v>67.099999999999994</v>
      </c>
      <c r="AV7">
        <v>76.5</v>
      </c>
      <c r="AW7">
        <v>78</v>
      </c>
      <c r="AX7">
        <v>86.1</v>
      </c>
      <c r="AY7">
        <v>94.3</v>
      </c>
      <c r="AZ7">
        <v>89.6</v>
      </c>
      <c r="BA7">
        <v>95.2</v>
      </c>
      <c r="BB7">
        <v>99.9</v>
      </c>
      <c r="BF7" t="b">
        <f t="shared" si="0"/>
        <v>1</v>
      </c>
      <c r="BI7" t="s">
        <v>412</v>
      </c>
      <c r="BJ7" t="s">
        <v>6</v>
      </c>
      <c r="BK7" t="s">
        <v>414</v>
      </c>
      <c r="BL7" t="s">
        <v>410</v>
      </c>
      <c r="BM7">
        <f>INDEX('2021MF'!$C$5:$BB$204,MATCH(Sheet2!$BJ7,'2021MF'!$B$5:$B$204,0),MATCH(Sheet2!BM$3,'2021MF'!$C$4:$BB$4,0))</f>
        <v>76.1459238118873</v>
      </c>
      <c r="BN7">
        <f>INDEX('2021MF'!$C$5:$BB$204,MATCH(Sheet2!$BJ7,'2021MF'!$B$5:$B$204,0),MATCH(Sheet2!BN$3,'2021MF'!$C$4:$BB$4,0))</f>
        <v>22.505273607147299</v>
      </c>
      <c r="BO7">
        <f>INDEX('2021MF'!$C$5:$BB$204,MATCH(Sheet2!$BJ7,'2021MF'!$B$5:$B$204,0),MATCH(Sheet2!BO$3,'2021MF'!$C$4:$BB$4,0))</f>
        <v>43.7585308350912</v>
      </c>
      <c r="BP7">
        <f>INDEX('2021MF'!$C$5:$BB$204,MATCH(Sheet2!$BJ7,'2021MF'!$B$5:$B$204,0),MATCH(Sheet2!BP$3,'2021MF'!$C$4:$BB$4,0))</f>
        <v>18.8981263184018</v>
      </c>
      <c r="BQ7">
        <f>INDEX('2021MF'!$C$5:$BB$204,MATCH(Sheet2!$BJ7,'2021MF'!$B$5:$B$204,0),MATCH(Sheet2!BQ$3,'2021MF'!$C$4:$BB$4,0))</f>
        <v>55.348058071721098</v>
      </c>
      <c r="BR7">
        <f>INDEX('2021MF'!$C$5:$BB$204,MATCH(Sheet2!$BJ7,'2021MF'!$B$5:$B$204,0),MATCH(Sheet2!BR$3,'2021MF'!$C$4:$BB$4,0))</f>
        <v>7.3085990817719297</v>
      </c>
      <c r="BS7">
        <f>INDEX('2021MF'!$C$5:$BB$204,MATCH(Sheet2!$BJ7,'2021MF'!$B$5:$B$204,0),MATCH(Sheet2!BS$3,'2021MF'!$C$4:$BB$4,0))</f>
        <v>97.419034619679906</v>
      </c>
      <c r="BT7" t="str">
        <f>INDEX('2021MF'!$C$5:$BB$204,MATCH(Sheet2!$BJ7,'2021MF'!$B$5:$B$204,0),MATCH(Sheet2!BT$3,'2021MF'!$C$4:$BB$4,0))</f>
        <v>*</v>
      </c>
      <c r="BU7">
        <f>INDEX('2021MF'!$C$5:$BB$204,MATCH(Sheet2!$BJ7,'2021MF'!$B$5:$B$204,0),MATCH(Sheet2!BU$3,'2021MF'!$C$4:$BB$4,0))</f>
        <v>2.6231542374984498</v>
      </c>
      <c r="BV7">
        <f>INDEX('2021MF'!$C$5:$BB$204,MATCH(Sheet2!$BJ7,'2021MF'!$B$5:$B$204,0),MATCH(Sheet2!BV$3,'2021MF'!$C$4:$BB$4,0))</f>
        <v>24.1568432808041</v>
      </c>
      <c r="BW7">
        <f>INDEX('2021MF'!$C$5:$BB$204,MATCH(Sheet2!$BJ7,'2021MF'!$B$5:$B$204,0),MATCH(Sheet2!BW$3,'2021MF'!$C$4:$BB$4,0))</f>
        <v>0</v>
      </c>
      <c r="BX7">
        <f>INDEX('2021MF'!$C$5:$BB$204,MATCH(Sheet2!$BJ7,'2021MF'!$B$5:$B$204,0),MATCH(Sheet2!BX$3,'2021MF'!$C$4:$BB$4,0))</f>
        <v>63.598363870678497</v>
      </c>
      <c r="BY7">
        <f>INDEX('2021MF'!$C$5:$BB$204,MATCH(Sheet2!$BJ7,'2021MF'!$B$5:$B$204,0),MATCH(Sheet2!BY$3,'2021MF'!$C$4:$BB$4,0))</f>
        <v>34.157001176668402</v>
      </c>
      <c r="BZ7">
        <f>INDEX('2021MF'!$C$5:$BB$204,MATCH(Sheet2!$BJ7,'2021MF'!$B$5:$B$204,0),MATCH(Sheet2!BZ$3,'2021MF'!$C$4:$BB$4,0))</f>
        <v>60.192749481705597</v>
      </c>
      <c r="CA7">
        <f>INDEX('2021MF'!$C$5:$BB$204,MATCH(Sheet2!$BJ7,'2021MF'!$B$5:$B$204,0),MATCH(Sheet2!CA$3,'2021MF'!$C$4:$BB$4,0))</f>
        <v>35.947778338096001</v>
      </c>
      <c r="CB7" t="str">
        <f>INDEX('2021MF'!$C$5:$BB$204,MATCH(Sheet2!$BJ7,'2021MF'!$B$5:$B$204,0),MATCH(Sheet2!CB$3,'2021MF'!$C$4:$BB$4,0))</f>
        <v>*</v>
      </c>
      <c r="CC7">
        <f>INDEX('2021MF'!$C$5:$BB$204,MATCH(Sheet2!$BJ7,'2021MF'!$B$5:$B$204,0),MATCH(Sheet2!CC$3,'2021MF'!$C$4:$BB$4,0))</f>
        <v>98.122595855565194</v>
      </c>
    </row>
    <row r="8" spans="1:81" x14ac:dyDescent="0.3">
      <c r="A8" t="s">
        <v>375</v>
      </c>
      <c r="B8" t="s">
        <v>376</v>
      </c>
      <c r="N8" t="str">
        <f>VLOOKUP(P8,Sheet1!A$6:A$378,1,FALSE)</f>
        <v>Bexley</v>
      </c>
      <c r="O8" t="s">
        <v>412</v>
      </c>
      <c r="P8" t="s">
        <v>7</v>
      </c>
      <c r="Q8" t="str">
        <f>VLOOKUP(P8,classifications!A$1:B$357,2,FALSE)</f>
        <v>Predominantly Urban</v>
      </c>
      <c r="R8" t="str">
        <f>VLOOKUP(P8,classifications!A$1:D$357,4,FALSE)</f>
        <v>London Borough</v>
      </c>
      <c r="S8" t="s">
        <v>415</v>
      </c>
      <c r="T8" t="s">
        <v>410</v>
      </c>
      <c r="U8">
        <v>73.8</v>
      </c>
      <c r="V8">
        <v>26.2</v>
      </c>
      <c r="W8">
        <v>0</v>
      </c>
      <c r="X8">
        <v>81.5</v>
      </c>
      <c r="Y8">
        <v>12.2</v>
      </c>
      <c r="Z8">
        <v>6.3</v>
      </c>
      <c r="AA8">
        <v>100</v>
      </c>
      <c r="AB8">
        <v>0</v>
      </c>
      <c r="AC8">
        <v>0</v>
      </c>
      <c r="AE8" t="s">
        <v>412</v>
      </c>
      <c r="AF8" t="s">
        <v>7</v>
      </c>
      <c r="AG8" t="s">
        <v>415</v>
      </c>
      <c r="AH8" t="s">
        <v>410</v>
      </c>
      <c r="AI8">
        <v>73.8</v>
      </c>
      <c r="AJ8">
        <v>26.2</v>
      </c>
      <c r="AK8">
        <v>87</v>
      </c>
      <c r="AL8">
        <v>13</v>
      </c>
      <c r="AM8">
        <v>100</v>
      </c>
      <c r="AN8">
        <v>0</v>
      </c>
      <c r="AP8" t="s">
        <v>412</v>
      </c>
      <c r="AQ8" t="s">
        <v>7</v>
      </c>
      <c r="AR8" t="s">
        <v>415</v>
      </c>
      <c r="AS8" t="s">
        <v>410</v>
      </c>
      <c r="AT8">
        <v>63.7</v>
      </c>
      <c r="AU8">
        <v>73.8</v>
      </c>
      <c r="AV8">
        <v>81.8</v>
      </c>
      <c r="AW8">
        <v>80.400000000000006</v>
      </c>
      <c r="AX8">
        <v>87</v>
      </c>
      <c r="AY8">
        <v>93.5</v>
      </c>
      <c r="AZ8">
        <v>100</v>
      </c>
      <c r="BA8">
        <v>100</v>
      </c>
      <c r="BB8">
        <v>100</v>
      </c>
      <c r="BF8" t="b">
        <f t="shared" si="0"/>
        <v>1</v>
      </c>
      <c r="BI8" t="s">
        <v>412</v>
      </c>
      <c r="BJ8" t="s">
        <v>7</v>
      </c>
      <c r="BK8" t="s">
        <v>415</v>
      </c>
      <c r="BL8" t="s">
        <v>410</v>
      </c>
      <c r="BM8">
        <f>INDEX('2021MF'!$C$5:$BB$204,MATCH(Sheet2!$BJ8,'2021MF'!$B$5:$B$204,0),MATCH(Sheet2!BM$3,'2021MF'!$C$4:$BB$4,0))</f>
        <v>69.826027562377007</v>
      </c>
      <c r="BN8">
        <f>INDEX('2021MF'!$C$5:$BB$204,MATCH(Sheet2!$BJ8,'2021MF'!$B$5:$B$204,0),MATCH(Sheet2!BN$3,'2021MF'!$C$4:$BB$4,0))</f>
        <v>28.928442283739798</v>
      </c>
      <c r="BO8">
        <f>INDEX('2021MF'!$C$5:$BB$204,MATCH(Sheet2!$BJ8,'2021MF'!$B$5:$B$204,0),MATCH(Sheet2!BO$3,'2021MF'!$C$4:$BB$4,0))</f>
        <v>50.869862188115199</v>
      </c>
      <c r="BP8">
        <f>INDEX('2021MF'!$C$5:$BB$204,MATCH(Sheet2!$BJ8,'2021MF'!$B$5:$B$204,0),MATCH(Sheet2!BP$3,'2021MF'!$C$4:$BB$4,0))</f>
        <v>8.5901402225882908</v>
      </c>
      <c r="BQ8">
        <f>INDEX('2021MF'!$C$5:$BB$204,MATCH(Sheet2!$BJ8,'2021MF'!$B$5:$B$204,0),MATCH(Sheet2!BQ$3,'2021MF'!$C$4:$BB$4,0))</f>
        <v>53.877214833862404</v>
      </c>
      <c r="BR8">
        <f>INDEX('2021MF'!$C$5:$BB$204,MATCH(Sheet2!$BJ8,'2021MF'!$B$5:$B$204,0),MATCH(Sheet2!BR$3,'2021MF'!$C$4:$BB$4,0))</f>
        <v>5.5827875768411799</v>
      </c>
      <c r="BS8">
        <f>INDEX('2021MF'!$C$5:$BB$204,MATCH(Sheet2!$BJ8,'2021MF'!$B$5:$B$204,0),MATCH(Sheet2!BS$3,'2021MF'!$C$4:$BB$4,0))</f>
        <v>100</v>
      </c>
      <c r="BT8">
        <f>INDEX('2021MF'!$C$5:$BB$204,MATCH(Sheet2!$BJ8,'2021MF'!$B$5:$B$204,0),MATCH(Sheet2!BT$3,'2021MF'!$C$4:$BB$4,0))</f>
        <v>0</v>
      </c>
      <c r="BU8">
        <f>INDEX('2021MF'!$C$5:$BB$204,MATCH(Sheet2!$BJ8,'2021MF'!$B$5:$B$204,0),MATCH(Sheet2!BU$3,'2021MF'!$C$4:$BB$4,0))</f>
        <v>15.595242878380001</v>
      </c>
      <c r="BV8">
        <f>INDEX('2021MF'!$C$5:$BB$204,MATCH(Sheet2!$BJ8,'2021MF'!$B$5:$B$204,0),MATCH(Sheet2!BV$3,'2021MF'!$C$4:$BB$4,0))</f>
        <v>17.6363051950661</v>
      </c>
      <c r="BW8" t="str">
        <f>INDEX('2021MF'!$C$5:$BB$204,MATCH(Sheet2!$BJ8,'2021MF'!$B$5:$B$204,0),MATCH(Sheet2!BW$3,'2021MF'!$C$4:$BB$4,0))</f>
        <v>*</v>
      </c>
      <c r="BX8">
        <f>INDEX('2021MF'!$C$5:$BB$204,MATCH(Sheet2!$BJ8,'2021MF'!$B$5:$B$204,0),MATCH(Sheet2!BX$3,'2021MF'!$C$4:$BB$4,0))</f>
        <v>70.466215248654905</v>
      </c>
      <c r="BY8">
        <f>INDEX('2021MF'!$C$5:$BB$204,MATCH(Sheet2!$BJ8,'2021MF'!$B$5:$B$204,0),MATCH(Sheet2!BY$3,'2021MF'!$C$4:$BB$4,0))</f>
        <v>28.7993781069083</v>
      </c>
      <c r="BZ8">
        <f>INDEX('2021MF'!$C$5:$BB$204,MATCH(Sheet2!$BJ8,'2021MF'!$B$5:$B$204,0),MATCH(Sheet2!BZ$3,'2021MF'!$C$4:$BB$4,0))</f>
        <v>59.922672503733402</v>
      </c>
      <c r="CA8">
        <f>INDEX('2021MF'!$C$5:$BB$204,MATCH(Sheet2!$BJ8,'2021MF'!$B$5:$B$204,0),MATCH(Sheet2!CA$3,'2021MF'!$C$4:$BB$4,0))</f>
        <v>33.168995356258797</v>
      </c>
      <c r="CB8" t="str">
        <f>INDEX('2021MF'!$C$5:$BB$204,MATCH(Sheet2!$BJ8,'2021MF'!$B$5:$B$204,0),MATCH(Sheet2!CB$3,'2021MF'!$C$4:$BB$4,0))</f>
        <v>*</v>
      </c>
      <c r="CC8">
        <f>INDEX('2021MF'!$C$5:$BB$204,MATCH(Sheet2!$BJ8,'2021MF'!$B$5:$B$204,0),MATCH(Sheet2!CC$3,'2021MF'!$C$4:$BB$4,0))</f>
        <v>97.981035798947303</v>
      </c>
    </row>
    <row r="9" spans="1:81" x14ac:dyDescent="0.3">
      <c r="A9" t="s">
        <v>377</v>
      </c>
      <c r="B9" t="s">
        <v>378</v>
      </c>
      <c r="N9" t="str">
        <f>VLOOKUP(P9,Sheet1!A$6:A$378,1,FALSE)</f>
        <v>Brent</v>
      </c>
      <c r="O9" t="s">
        <v>412</v>
      </c>
      <c r="P9" t="s">
        <v>8</v>
      </c>
      <c r="Q9" t="str">
        <f>VLOOKUP(P9,classifications!A$1:B$357,2,FALSE)</f>
        <v>Predominantly Urban</v>
      </c>
      <c r="R9" t="str">
        <f>VLOOKUP(P9,classifications!A$1:D$357,4,FALSE)</f>
        <v>London Borough</v>
      </c>
      <c r="S9" t="s">
        <v>416</v>
      </c>
      <c r="T9" t="s">
        <v>410</v>
      </c>
      <c r="U9">
        <v>81.900000000000006</v>
      </c>
      <c r="V9">
        <v>15.5</v>
      </c>
      <c r="W9">
        <v>2.5</v>
      </c>
      <c r="X9" t="s">
        <v>417</v>
      </c>
      <c r="Y9" t="s">
        <v>417</v>
      </c>
      <c r="Z9" t="s">
        <v>417</v>
      </c>
      <c r="AA9">
        <v>98.2</v>
      </c>
      <c r="AB9">
        <v>1.8</v>
      </c>
      <c r="AC9">
        <v>0</v>
      </c>
      <c r="AE9" t="s">
        <v>412</v>
      </c>
      <c r="AF9" t="s">
        <v>8</v>
      </c>
      <c r="AG9" t="s">
        <v>416</v>
      </c>
      <c r="AH9" t="s">
        <v>410</v>
      </c>
      <c r="AI9">
        <v>84</v>
      </c>
      <c r="AJ9">
        <v>16</v>
      </c>
      <c r="AK9" t="s">
        <v>417</v>
      </c>
      <c r="AL9" t="s">
        <v>417</v>
      </c>
      <c r="AM9">
        <v>98.2</v>
      </c>
      <c r="AN9">
        <v>1.8</v>
      </c>
      <c r="AP9" t="s">
        <v>412</v>
      </c>
      <c r="AQ9" t="s">
        <v>8</v>
      </c>
      <c r="AR9" t="s">
        <v>416</v>
      </c>
      <c r="AS9" t="s">
        <v>410</v>
      </c>
      <c r="AT9">
        <v>74.2</v>
      </c>
      <c r="AU9">
        <v>84</v>
      </c>
      <c r="AV9">
        <v>91.3</v>
      </c>
      <c r="AW9" t="s">
        <v>417</v>
      </c>
      <c r="AX9" t="s">
        <v>417</v>
      </c>
      <c r="AY9" t="s">
        <v>417</v>
      </c>
      <c r="AZ9">
        <v>95.1</v>
      </c>
      <c r="BA9">
        <v>98.2</v>
      </c>
      <c r="BB9">
        <v>100</v>
      </c>
      <c r="BF9" t="b">
        <f t="shared" si="0"/>
        <v>1</v>
      </c>
      <c r="BI9" t="s">
        <v>412</v>
      </c>
      <c r="BJ9" t="s">
        <v>8</v>
      </c>
      <c r="BK9" t="s">
        <v>416</v>
      </c>
      <c r="BL9" t="s">
        <v>410</v>
      </c>
      <c r="BM9">
        <f>INDEX('2021MF'!$C$5:$BB$204,MATCH(Sheet2!$BJ9,'2021MF'!$B$5:$B$204,0),MATCH(Sheet2!BM$3,'2021MF'!$C$4:$BB$4,0))</f>
        <v>77.229227034223499</v>
      </c>
      <c r="BN9">
        <f>INDEX('2021MF'!$C$5:$BB$204,MATCH(Sheet2!$BJ9,'2021MF'!$B$5:$B$204,0),MATCH(Sheet2!BN$3,'2021MF'!$C$4:$BB$4,0))</f>
        <v>18.454068447020099</v>
      </c>
      <c r="BO9">
        <f>INDEX('2021MF'!$C$5:$BB$204,MATCH(Sheet2!$BJ9,'2021MF'!$B$5:$B$204,0),MATCH(Sheet2!BO$3,'2021MF'!$C$4:$BB$4,0))</f>
        <v>57.1587438327199</v>
      </c>
      <c r="BP9" t="str">
        <f>INDEX('2021MF'!$C$5:$BB$204,MATCH(Sheet2!$BJ9,'2021MF'!$B$5:$B$204,0),MATCH(Sheet2!BP$3,'2021MF'!$C$4:$BB$4,0))</f>
        <v>*</v>
      </c>
      <c r="BQ9">
        <f>INDEX('2021MF'!$C$5:$BB$204,MATCH(Sheet2!$BJ9,'2021MF'!$B$5:$B$204,0),MATCH(Sheet2!BQ$3,'2021MF'!$C$4:$BB$4,0))</f>
        <v>54.7012295402929</v>
      </c>
      <c r="BR9">
        <f>INDEX('2021MF'!$C$5:$BB$204,MATCH(Sheet2!$BJ9,'2021MF'!$B$5:$B$204,0),MATCH(Sheet2!BR$3,'2021MF'!$C$4:$BB$4,0))</f>
        <v>6.2338475996554203</v>
      </c>
      <c r="BS9">
        <f>INDEX('2021MF'!$C$5:$BB$204,MATCH(Sheet2!$BJ9,'2021MF'!$B$5:$B$204,0),MATCH(Sheet2!BS$3,'2021MF'!$C$4:$BB$4,0))</f>
        <v>100</v>
      </c>
      <c r="BT9">
        <f>INDEX('2021MF'!$C$5:$BB$204,MATCH(Sheet2!$BJ9,'2021MF'!$B$5:$B$204,0),MATCH(Sheet2!BT$3,'2021MF'!$C$4:$BB$4,0))</f>
        <v>0</v>
      </c>
      <c r="BU9">
        <f>INDEX('2021MF'!$C$5:$BB$204,MATCH(Sheet2!$BJ9,'2021MF'!$B$5:$B$204,0),MATCH(Sheet2!BU$3,'2021MF'!$C$4:$BB$4,0))</f>
        <v>0</v>
      </c>
      <c r="BV9">
        <f>INDEX('2021MF'!$C$5:$BB$204,MATCH(Sheet2!$BJ9,'2021MF'!$B$5:$B$204,0),MATCH(Sheet2!BV$3,'2021MF'!$C$4:$BB$4,0))</f>
        <v>14.032422272691701</v>
      </c>
      <c r="BW9">
        <f>INDEX('2021MF'!$C$5:$BB$204,MATCH(Sheet2!$BJ9,'2021MF'!$B$5:$B$204,0),MATCH(Sheet2!BW$3,'2021MF'!$C$4:$BB$4,0))</f>
        <v>0</v>
      </c>
      <c r="BX9">
        <f>INDEX('2021MF'!$C$5:$BB$204,MATCH(Sheet2!$BJ9,'2021MF'!$B$5:$B$204,0),MATCH(Sheet2!BX$3,'2021MF'!$C$4:$BB$4,0))</f>
        <v>45.719570953309599</v>
      </c>
      <c r="BY9">
        <f>INDEX('2021MF'!$C$5:$BB$204,MATCH(Sheet2!$BJ9,'2021MF'!$B$5:$B$204,0),MATCH(Sheet2!BY$3,'2021MF'!$C$4:$BB$4,0))</f>
        <v>38.285820809911698</v>
      </c>
      <c r="BZ9">
        <f>INDEX('2021MF'!$C$5:$BB$204,MATCH(Sheet2!$BJ9,'2021MF'!$B$5:$B$204,0),MATCH(Sheet2!BZ$3,'2021MF'!$C$4:$BB$4,0))</f>
        <v>39.008546518297599</v>
      </c>
      <c r="CA9">
        <f>INDEX('2021MF'!$C$5:$BB$204,MATCH(Sheet2!$BJ9,'2021MF'!$B$5:$B$204,0),MATCH(Sheet2!CA$3,'2021MF'!$C$4:$BB$4,0))</f>
        <v>41.288574050705499</v>
      </c>
      <c r="CB9">
        <f>INDEX('2021MF'!$C$5:$BB$204,MATCH(Sheet2!$BJ9,'2021MF'!$B$5:$B$204,0),MATCH(Sheet2!CB$3,'2021MF'!$C$4:$BB$4,0))</f>
        <v>4.3229696922233503</v>
      </c>
      <c r="CC9">
        <f>INDEX('2021MF'!$C$5:$BB$204,MATCH(Sheet2!$BJ9,'2021MF'!$B$5:$B$204,0),MATCH(Sheet2!CC$3,'2021MF'!$C$4:$BB$4,0))</f>
        <v>95.677030307776604</v>
      </c>
    </row>
    <row r="10" spans="1:81" x14ac:dyDescent="0.3">
      <c r="A10" t="s">
        <v>379</v>
      </c>
      <c r="B10" t="s">
        <v>380</v>
      </c>
      <c r="N10" t="str">
        <f>VLOOKUP(P10,Sheet1!A$6:A$378,1,FALSE)</f>
        <v>Bromley</v>
      </c>
      <c r="O10" t="s">
        <v>412</v>
      </c>
      <c r="P10" t="s">
        <v>9</v>
      </c>
      <c r="Q10" t="str">
        <f>VLOOKUP(P10,classifications!A$1:B$357,2,FALSE)</f>
        <v>Predominantly Urban</v>
      </c>
      <c r="R10" t="str">
        <f>VLOOKUP(P10,classifications!A$1:D$357,4,FALSE)</f>
        <v>London Borough</v>
      </c>
      <c r="S10" t="s">
        <v>418</v>
      </c>
      <c r="T10" t="s">
        <v>410</v>
      </c>
      <c r="U10">
        <v>68.400000000000006</v>
      </c>
      <c r="V10">
        <v>27.7</v>
      </c>
      <c r="W10">
        <v>3.8</v>
      </c>
      <c r="X10">
        <v>67.5</v>
      </c>
      <c r="Y10">
        <v>19.2</v>
      </c>
      <c r="Z10">
        <v>13.3</v>
      </c>
      <c r="AA10">
        <v>100</v>
      </c>
      <c r="AB10">
        <v>0</v>
      </c>
      <c r="AC10">
        <v>0</v>
      </c>
      <c r="AE10" t="s">
        <v>412</v>
      </c>
      <c r="AF10" t="s">
        <v>9</v>
      </c>
      <c r="AG10" t="s">
        <v>418</v>
      </c>
      <c r="AH10" t="s">
        <v>410</v>
      </c>
      <c r="AI10">
        <v>71.2</v>
      </c>
      <c r="AJ10">
        <v>28.8</v>
      </c>
      <c r="AK10">
        <v>77.8</v>
      </c>
      <c r="AL10">
        <v>22.2</v>
      </c>
      <c r="AM10">
        <v>100</v>
      </c>
      <c r="AN10">
        <v>0</v>
      </c>
      <c r="AP10" t="s">
        <v>412</v>
      </c>
      <c r="AQ10" t="s">
        <v>9</v>
      </c>
      <c r="AR10" t="s">
        <v>418</v>
      </c>
      <c r="AS10" t="s">
        <v>410</v>
      </c>
      <c r="AT10">
        <v>59.5</v>
      </c>
      <c r="AU10">
        <v>71.2</v>
      </c>
      <c r="AV10">
        <v>79.8</v>
      </c>
      <c r="AW10">
        <v>86.7</v>
      </c>
      <c r="AX10">
        <v>77.8</v>
      </c>
      <c r="AY10">
        <v>97.5</v>
      </c>
      <c r="AZ10">
        <v>100</v>
      </c>
      <c r="BA10">
        <v>100</v>
      </c>
      <c r="BB10">
        <v>100</v>
      </c>
      <c r="BF10" t="b">
        <f t="shared" si="0"/>
        <v>1</v>
      </c>
      <c r="BI10" t="s">
        <v>412</v>
      </c>
      <c r="BJ10" t="s">
        <v>9</v>
      </c>
      <c r="BK10" t="s">
        <v>418</v>
      </c>
      <c r="BL10" t="s">
        <v>410</v>
      </c>
      <c r="BM10">
        <f>INDEX('2021MF'!$C$5:$BB$204,MATCH(Sheet2!$BJ10,'2021MF'!$B$5:$B$204,0),MATCH(Sheet2!BM$3,'2021MF'!$C$4:$BB$4,0))</f>
        <v>77.631099781500396</v>
      </c>
      <c r="BN10">
        <f>INDEX('2021MF'!$C$5:$BB$204,MATCH(Sheet2!$BJ10,'2021MF'!$B$5:$B$204,0),MATCH(Sheet2!BN$3,'2021MF'!$C$4:$BB$4,0))</f>
        <v>20.138383102694799</v>
      </c>
      <c r="BO10">
        <f>INDEX('2021MF'!$C$5:$BB$204,MATCH(Sheet2!$BJ10,'2021MF'!$B$5:$B$204,0),MATCH(Sheet2!BO$3,'2021MF'!$C$4:$BB$4,0))</f>
        <v>54.510456768286303</v>
      </c>
      <c r="BP10">
        <f>INDEX('2021MF'!$C$5:$BB$204,MATCH(Sheet2!$BJ10,'2021MF'!$B$5:$B$204,0),MATCH(Sheet2!BP$3,'2021MF'!$C$4:$BB$4,0))</f>
        <v>11.7105400062428</v>
      </c>
      <c r="BQ10">
        <f>INDEX('2021MF'!$C$5:$BB$204,MATCH(Sheet2!$BJ10,'2021MF'!$B$5:$B$204,0),MATCH(Sheet2!BQ$3,'2021MF'!$C$4:$BB$4,0))</f>
        <v>63.3219748205182</v>
      </c>
      <c r="BR10">
        <f>INDEX('2021MF'!$C$5:$BB$204,MATCH(Sheet2!$BJ10,'2021MF'!$B$5:$B$204,0),MATCH(Sheet2!BR$3,'2021MF'!$C$4:$BB$4,0))</f>
        <v>2.89902195401103</v>
      </c>
      <c r="BS10">
        <f>INDEX('2021MF'!$C$5:$BB$204,MATCH(Sheet2!$BJ10,'2021MF'!$B$5:$B$204,0),MATCH(Sheet2!BS$3,'2021MF'!$C$4:$BB$4,0))</f>
        <v>97.930756424929797</v>
      </c>
      <c r="BT10" t="str">
        <f>INDEX('2021MF'!$C$5:$BB$204,MATCH(Sheet2!$BJ10,'2021MF'!$B$5:$B$204,0),MATCH(Sheet2!BT$3,'2021MF'!$C$4:$BB$4,0))</f>
        <v>*</v>
      </c>
      <c r="BU10">
        <f>INDEX('2021MF'!$C$5:$BB$204,MATCH(Sheet2!$BJ10,'2021MF'!$B$5:$B$204,0),MATCH(Sheet2!BU$3,'2021MF'!$C$4:$BB$4,0))</f>
        <v>5.3363333680158096</v>
      </c>
      <c r="BV10">
        <f>INDEX('2021MF'!$C$5:$BB$204,MATCH(Sheet2!$BJ10,'2021MF'!$B$5:$B$204,0),MATCH(Sheet2!BV$3,'2021MF'!$C$4:$BB$4,0))</f>
        <v>32.959629591093503</v>
      </c>
      <c r="BW10">
        <f>INDEX('2021MF'!$C$5:$BB$204,MATCH(Sheet2!$BJ10,'2021MF'!$B$5:$B$204,0),MATCH(Sheet2!BW$3,'2021MF'!$C$4:$BB$4,0))</f>
        <v>4.1319841847882604</v>
      </c>
      <c r="BX10">
        <f>INDEX('2021MF'!$C$5:$BB$204,MATCH(Sheet2!$BJ10,'2021MF'!$B$5:$B$204,0),MATCH(Sheet2!BX$3,'2021MF'!$C$4:$BB$4,0))</f>
        <v>56.445016162016003</v>
      </c>
      <c r="BY10">
        <f>INDEX('2021MF'!$C$5:$BB$204,MATCH(Sheet2!$BJ10,'2021MF'!$B$5:$B$204,0),MATCH(Sheet2!BY$3,'2021MF'!$C$4:$BB$4,0))</f>
        <v>42.408800052773898</v>
      </c>
      <c r="BZ10">
        <f>INDEX('2021MF'!$C$5:$BB$204,MATCH(Sheet2!$BJ10,'2021MF'!$B$5:$B$204,0),MATCH(Sheet2!BZ$3,'2021MF'!$C$4:$BB$4,0))</f>
        <v>52.600765221980303</v>
      </c>
      <c r="CA10">
        <f>INDEX('2021MF'!$C$5:$BB$204,MATCH(Sheet2!$BJ10,'2021MF'!$B$5:$B$204,0),MATCH(Sheet2!CA$3,'2021MF'!$C$4:$BB$4,0))</f>
        <v>45.103568836994498</v>
      </c>
      <c r="CB10">
        <f>INDEX('2021MF'!$C$5:$BB$204,MATCH(Sheet2!$BJ10,'2021MF'!$B$5:$B$204,0),MATCH(Sheet2!CB$3,'2021MF'!$C$4:$BB$4,0))</f>
        <v>3.8965768390386</v>
      </c>
      <c r="CC10">
        <f>INDEX('2021MF'!$C$5:$BB$204,MATCH(Sheet2!$BJ10,'2021MF'!$B$5:$B$204,0),MATCH(Sheet2!CC$3,'2021MF'!$C$4:$BB$4,0))</f>
        <v>96.103423160961398</v>
      </c>
    </row>
    <row r="11" spans="1:81" x14ac:dyDescent="0.3">
      <c r="A11" t="s">
        <v>381</v>
      </c>
      <c r="B11">
        <v>2018</v>
      </c>
      <c r="N11" t="str">
        <f>VLOOKUP(P11,Sheet1!A$6:A$378,1,FALSE)</f>
        <v>Camden</v>
      </c>
      <c r="O11" t="s">
        <v>412</v>
      </c>
      <c r="P11" t="s">
        <v>10</v>
      </c>
      <c r="Q11" t="str">
        <f>VLOOKUP(P11,classifications!A$1:B$357,2,FALSE)</f>
        <v>Predominantly Urban</v>
      </c>
      <c r="R11" t="str">
        <f>VLOOKUP(P11,classifications!A$1:D$357,4,FALSE)</f>
        <v>London Borough</v>
      </c>
      <c r="S11" t="s">
        <v>419</v>
      </c>
      <c r="T11" t="s">
        <v>410</v>
      </c>
      <c r="U11">
        <v>66.8</v>
      </c>
      <c r="V11">
        <v>32.5</v>
      </c>
      <c r="W11">
        <v>0.7</v>
      </c>
      <c r="X11">
        <v>72.5</v>
      </c>
      <c r="Y11">
        <v>24.3</v>
      </c>
      <c r="Z11">
        <v>3.2</v>
      </c>
      <c r="AA11" t="s">
        <v>417</v>
      </c>
      <c r="AB11" t="s">
        <v>417</v>
      </c>
      <c r="AC11" t="s">
        <v>417</v>
      </c>
      <c r="AE11" t="s">
        <v>412</v>
      </c>
      <c r="AF11" t="s">
        <v>10</v>
      </c>
      <c r="AG11" t="s">
        <v>419</v>
      </c>
      <c r="AH11" t="s">
        <v>410</v>
      </c>
      <c r="AI11">
        <v>67.3</v>
      </c>
      <c r="AJ11">
        <v>32.700000000000003</v>
      </c>
      <c r="AK11">
        <v>74.900000000000006</v>
      </c>
      <c r="AL11">
        <v>25.1</v>
      </c>
      <c r="AM11" t="s">
        <v>417</v>
      </c>
      <c r="AN11" t="s">
        <v>417</v>
      </c>
      <c r="AP11" t="s">
        <v>412</v>
      </c>
      <c r="AQ11" t="s">
        <v>10</v>
      </c>
      <c r="AR11" t="s">
        <v>419</v>
      </c>
      <c r="AS11" t="s">
        <v>410</v>
      </c>
      <c r="AT11">
        <v>53.5</v>
      </c>
      <c r="AU11">
        <v>67.3</v>
      </c>
      <c r="AV11">
        <v>80.2</v>
      </c>
      <c r="AW11">
        <v>82.9</v>
      </c>
      <c r="AX11">
        <v>74.900000000000006</v>
      </c>
      <c r="AY11">
        <v>98.4</v>
      </c>
      <c r="AZ11" t="s">
        <v>417</v>
      </c>
      <c r="BA11" t="s">
        <v>417</v>
      </c>
      <c r="BB11" t="s">
        <v>417</v>
      </c>
      <c r="BF11" t="b">
        <f t="shared" si="0"/>
        <v>1</v>
      </c>
      <c r="BI11" t="s">
        <v>412</v>
      </c>
      <c r="BJ11" t="s">
        <v>10</v>
      </c>
      <c r="BK11" t="s">
        <v>419</v>
      </c>
      <c r="BL11" t="s">
        <v>410</v>
      </c>
      <c r="BM11">
        <f>INDEX('2021MF'!$C$5:$BB$204,MATCH(Sheet2!$BJ11,'2021MF'!$B$5:$B$204,0),MATCH(Sheet2!BM$3,'2021MF'!$C$4:$BB$4,0))</f>
        <v>68.387654377146504</v>
      </c>
      <c r="BN11">
        <f>INDEX('2021MF'!$C$5:$BB$204,MATCH(Sheet2!$BJ11,'2021MF'!$B$5:$B$204,0),MATCH(Sheet2!BN$3,'2021MF'!$C$4:$BB$4,0))</f>
        <v>28.414492687697599</v>
      </c>
      <c r="BO11">
        <f>INDEX('2021MF'!$C$5:$BB$204,MATCH(Sheet2!$BJ11,'2021MF'!$B$5:$B$204,0),MATCH(Sheet2!BO$3,'2021MF'!$C$4:$BB$4,0))</f>
        <v>66.240589533058895</v>
      </c>
      <c r="BP11">
        <f>INDEX('2021MF'!$C$5:$BB$204,MATCH(Sheet2!$BJ11,'2021MF'!$B$5:$B$204,0),MATCH(Sheet2!BP$3,'2021MF'!$C$4:$BB$4,0))</f>
        <v>17.501762685650601</v>
      </c>
      <c r="BQ11">
        <f>INDEX('2021MF'!$C$5:$BB$204,MATCH(Sheet2!$BJ11,'2021MF'!$B$5:$B$204,0),MATCH(Sheet2!BQ$3,'2021MF'!$C$4:$BB$4,0))</f>
        <v>73.184433779880393</v>
      </c>
      <c r="BR11" t="str">
        <f>INDEX('2021MF'!$C$5:$BB$204,MATCH(Sheet2!$BJ11,'2021MF'!$B$5:$B$204,0),MATCH(Sheet2!BR$3,'2021MF'!$C$4:$BB$4,0))</f>
        <v>*</v>
      </c>
      <c r="BS11">
        <f>INDEX('2021MF'!$C$5:$BB$204,MATCH(Sheet2!$BJ11,'2021MF'!$B$5:$B$204,0),MATCH(Sheet2!BS$3,'2021MF'!$C$4:$BB$4,0))</f>
        <v>97.479928127914107</v>
      </c>
      <c r="BT11" t="str">
        <f>INDEX('2021MF'!$C$5:$BB$204,MATCH(Sheet2!$BJ11,'2021MF'!$B$5:$B$204,0),MATCH(Sheet2!BT$3,'2021MF'!$C$4:$BB$4,0))</f>
        <v>*</v>
      </c>
      <c r="BU11" t="str">
        <f>INDEX('2021MF'!$C$5:$BB$204,MATCH(Sheet2!$BJ11,'2021MF'!$B$5:$B$204,0),MATCH(Sheet2!BU$3,'2021MF'!$C$4:$BB$4,0))</f>
        <v>*</v>
      </c>
      <c r="BV11">
        <f>INDEX('2021MF'!$C$5:$BB$204,MATCH(Sheet2!$BJ11,'2021MF'!$B$5:$B$204,0),MATCH(Sheet2!BV$3,'2021MF'!$C$4:$BB$4,0))</f>
        <v>20.187868173857701</v>
      </c>
      <c r="BW11" t="str">
        <f>INDEX('2021MF'!$C$5:$BB$204,MATCH(Sheet2!$BJ11,'2021MF'!$B$5:$B$204,0),MATCH(Sheet2!BW$3,'2021MF'!$C$4:$BB$4,0))</f>
        <v>*</v>
      </c>
      <c r="BX11">
        <f>INDEX('2021MF'!$C$5:$BB$204,MATCH(Sheet2!$BJ11,'2021MF'!$B$5:$B$204,0),MATCH(Sheet2!BX$3,'2021MF'!$C$4:$BB$4,0))</f>
        <v>74.917676732291696</v>
      </c>
      <c r="BY11">
        <f>INDEX('2021MF'!$C$5:$BB$204,MATCH(Sheet2!$BJ11,'2021MF'!$B$5:$B$204,0),MATCH(Sheet2!BY$3,'2021MF'!$C$4:$BB$4,0))</f>
        <v>18.6576052686891</v>
      </c>
      <c r="BZ11">
        <f>INDEX('2021MF'!$C$5:$BB$204,MATCH(Sheet2!$BJ11,'2021MF'!$B$5:$B$204,0),MATCH(Sheet2!BZ$3,'2021MF'!$C$4:$BB$4,0))</f>
        <v>92.736869146874</v>
      </c>
      <c r="CA11">
        <f>INDEX('2021MF'!$C$5:$BB$204,MATCH(Sheet2!$BJ11,'2021MF'!$B$5:$B$204,0),MATCH(Sheet2!CA$3,'2021MF'!$C$4:$BB$4,0))</f>
        <v>7.2631308531259497</v>
      </c>
      <c r="CB11" t="str">
        <f>INDEX('2021MF'!$C$5:$BB$204,MATCH(Sheet2!$BJ11,'2021MF'!$B$5:$B$204,0),MATCH(Sheet2!CB$3,'2021MF'!$C$4:$BB$4,0))</f>
        <v>*</v>
      </c>
      <c r="CC11">
        <f>INDEX('2021MF'!$C$5:$BB$204,MATCH(Sheet2!$BJ11,'2021MF'!$B$5:$B$204,0),MATCH(Sheet2!CC$3,'2021MF'!$C$4:$BB$4,0))</f>
        <v>97.443537198353297</v>
      </c>
    </row>
    <row r="12" spans="1:81" x14ac:dyDescent="0.3">
      <c r="N12" t="str">
        <f>VLOOKUP(P12,Sheet1!A$6:A$378,1,FALSE)</f>
        <v>Croydon</v>
      </c>
      <c r="O12" t="s">
        <v>412</v>
      </c>
      <c r="P12" t="s">
        <v>11</v>
      </c>
      <c r="Q12" t="str">
        <f>VLOOKUP(P12,classifications!A$1:B$357,2,FALSE)</f>
        <v>Predominantly Urban</v>
      </c>
      <c r="R12" t="str">
        <f>VLOOKUP(P12,classifications!A$1:D$357,4,FALSE)</f>
        <v>London Borough</v>
      </c>
      <c r="S12" t="s">
        <v>420</v>
      </c>
      <c r="T12" t="s">
        <v>410</v>
      </c>
      <c r="U12">
        <v>72.5</v>
      </c>
      <c r="V12">
        <v>25.1</v>
      </c>
      <c r="W12">
        <v>2.4</v>
      </c>
      <c r="X12">
        <v>83.1</v>
      </c>
      <c r="Y12">
        <v>10.1</v>
      </c>
      <c r="Z12">
        <v>6.8</v>
      </c>
      <c r="AA12" t="s">
        <v>417</v>
      </c>
      <c r="AB12" t="s">
        <v>417</v>
      </c>
      <c r="AC12" t="s">
        <v>417</v>
      </c>
      <c r="AE12" t="s">
        <v>412</v>
      </c>
      <c r="AF12" t="s">
        <v>11</v>
      </c>
      <c r="AG12" t="s">
        <v>420</v>
      </c>
      <c r="AH12" t="s">
        <v>410</v>
      </c>
      <c r="AI12">
        <v>74.3</v>
      </c>
      <c r="AJ12">
        <v>25.7</v>
      </c>
      <c r="AK12">
        <v>89.1</v>
      </c>
      <c r="AL12">
        <v>10.9</v>
      </c>
      <c r="AM12" t="s">
        <v>417</v>
      </c>
      <c r="AN12" t="s">
        <v>417</v>
      </c>
      <c r="AP12" t="s">
        <v>412</v>
      </c>
      <c r="AQ12" t="s">
        <v>11</v>
      </c>
      <c r="AR12" t="s">
        <v>420</v>
      </c>
      <c r="AS12" t="s">
        <v>410</v>
      </c>
      <c r="AT12">
        <v>64.400000000000006</v>
      </c>
      <c r="AU12">
        <v>74.3</v>
      </c>
      <c r="AV12">
        <v>82</v>
      </c>
      <c r="AW12">
        <v>82.3</v>
      </c>
      <c r="AX12">
        <v>89.1</v>
      </c>
      <c r="AY12">
        <v>95.6</v>
      </c>
      <c r="AZ12" t="s">
        <v>417</v>
      </c>
      <c r="BA12" t="s">
        <v>417</v>
      </c>
      <c r="BB12" t="s">
        <v>417</v>
      </c>
      <c r="BF12" t="b">
        <f t="shared" si="0"/>
        <v>1</v>
      </c>
      <c r="BI12" t="s">
        <v>412</v>
      </c>
      <c r="BJ12" t="s">
        <v>11</v>
      </c>
      <c r="BK12" t="s">
        <v>420</v>
      </c>
      <c r="BL12" t="s">
        <v>410</v>
      </c>
      <c r="BM12">
        <f>INDEX('2021MF'!$C$5:$BB$204,MATCH(Sheet2!$BJ12,'2021MF'!$B$5:$B$204,0),MATCH(Sheet2!BM$3,'2021MF'!$C$4:$BB$4,0))</f>
        <v>72.655594506062897</v>
      </c>
      <c r="BN12">
        <f>INDEX('2021MF'!$C$5:$BB$204,MATCH(Sheet2!$BJ12,'2021MF'!$B$5:$B$204,0),MATCH(Sheet2!BN$3,'2021MF'!$C$4:$BB$4,0))</f>
        <v>26.061720590770602</v>
      </c>
      <c r="BO12">
        <f>INDEX('2021MF'!$C$5:$BB$204,MATCH(Sheet2!$BJ12,'2021MF'!$B$5:$B$204,0),MATCH(Sheet2!BO$3,'2021MF'!$C$4:$BB$4,0))</f>
        <v>61.430952244123901</v>
      </c>
      <c r="BP12">
        <f>INDEX('2021MF'!$C$5:$BB$204,MATCH(Sheet2!$BJ12,'2021MF'!$B$5:$B$204,0),MATCH(Sheet2!BP$3,'2021MF'!$C$4:$BB$4,0))</f>
        <v>18.794322165392799</v>
      </c>
      <c r="BQ12">
        <f>INDEX('2021MF'!$C$5:$BB$204,MATCH(Sheet2!$BJ12,'2021MF'!$B$5:$B$204,0),MATCH(Sheet2!BQ$3,'2021MF'!$C$4:$BB$4,0))</f>
        <v>70.669501752772803</v>
      </c>
      <c r="BR12">
        <f>INDEX('2021MF'!$C$5:$BB$204,MATCH(Sheet2!$BJ12,'2021MF'!$B$5:$B$204,0),MATCH(Sheet2!BR$3,'2021MF'!$C$4:$BB$4,0))</f>
        <v>9.5557726567438603</v>
      </c>
      <c r="BS12">
        <f>INDEX('2021MF'!$C$5:$BB$204,MATCH(Sheet2!$BJ12,'2021MF'!$B$5:$B$204,0),MATCH(Sheet2!BS$3,'2021MF'!$C$4:$BB$4,0))</f>
        <v>97.490948796046197</v>
      </c>
      <c r="BT12" t="str">
        <f>INDEX('2021MF'!$C$5:$BB$204,MATCH(Sheet2!$BJ12,'2021MF'!$B$5:$B$204,0),MATCH(Sheet2!BT$3,'2021MF'!$C$4:$BB$4,0))</f>
        <v>*</v>
      </c>
      <c r="BU12">
        <f>INDEX('2021MF'!$C$5:$BB$204,MATCH(Sheet2!$BJ12,'2021MF'!$B$5:$B$204,0),MATCH(Sheet2!BU$3,'2021MF'!$C$4:$BB$4,0))</f>
        <v>12.918797770243099</v>
      </c>
      <c r="BV12">
        <f>INDEX('2021MF'!$C$5:$BB$204,MATCH(Sheet2!$BJ12,'2021MF'!$B$5:$B$204,0),MATCH(Sheet2!BV$3,'2021MF'!$C$4:$BB$4,0))</f>
        <v>22.623987127176601</v>
      </c>
      <c r="BW12" t="str">
        <f>INDEX('2021MF'!$C$5:$BB$204,MATCH(Sheet2!$BJ12,'2021MF'!$B$5:$B$204,0),MATCH(Sheet2!BW$3,'2021MF'!$C$4:$BB$4,0))</f>
        <v>*</v>
      </c>
      <c r="BX12">
        <f>INDEX('2021MF'!$C$5:$BB$204,MATCH(Sheet2!$BJ12,'2021MF'!$B$5:$B$204,0),MATCH(Sheet2!BX$3,'2021MF'!$C$4:$BB$4,0))</f>
        <v>58.5634837355719</v>
      </c>
      <c r="BY12">
        <f>INDEX('2021MF'!$C$5:$BB$204,MATCH(Sheet2!$BJ12,'2021MF'!$B$5:$B$204,0),MATCH(Sheet2!BY$3,'2021MF'!$C$4:$BB$4,0))</f>
        <v>41.1143756558237</v>
      </c>
      <c r="BZ12">
        <f>INDEX('2021MF'!$C$5:$BB$204,MATCH(Sheet2!$BJ12,'2021MF'!$B$5:$B$204,0),MATCH(Sheet2!BZ$3,'2021MF'!$C$4:$BB$4,0))</f>
        <v>50.993704092340003</v>
      </c>
      <c r="CA12">
        <f>INDEX('2021MF'!$C$5:$BB$204,MATCH(Sheet2!$BJ12,'2021MF'!$B$5:$B$204,0),MATCH(Sheet2!CA$3,'2021MF'!$C$4:$BB$4,0))</f>
        <v>45.321091290661101</v>
      </c>
      <c r="CB12">
        <f>INDEX('2021MF'!$C$5:$BB$204,MATCH(Sheet2!$BJ12,'2021MF'!$B$5:$B$204,0),MATCH(Sheet2!CB$3,'2021MF'!$C$4:$BB$4,0))</f>
        <v>3.86759381644733</v>
      </c>
      <c r="CC12">
        <f>INDEX('2021MF'!$C$5:$BB$204,MATCH(Sheet2!$BJ12,'2021MF'!$B$5:$B$204,0),MATCH(Sheet2!CC$3,'2021MF'!$C$4:$BB$4,0))</f>
        <v>96.132406183552703</v>
      </c>
    </row>
    <row r="13" spans="1:81" x14ac:dyDescent="0.3">
      <c r="A13" t="s">
        <v>382</v>
      </c>
      <c r="N13" t="str">
        <f>VLOOKUP(P13,Sheet1!A$6:A$378,1,FALSE)</f>
        <v>Ealing</v>
      </c>
      <c r="O13" t="s">
        <v>412</v>
      </c>
      <c r="P13" t="s">
        <v>12</v>
      </c>
      <c r="Q13" t="str">
        <f>VLOOKUP(P13,classifications!A$1:B$357,2,FALSE)</f>
        <v>Predominantly Urban</v>
      </c>
      <c r="R13" t="str">
        <f>VLOOKUP(P13,classifications!A$1:D$357,4,FALSE)</f>
        <v>London Borough</v>
      </c>
      <c r="S13" t="s">
        <v>421</v>
      </c>
      <c r="T13" t="s">
        <v>410</v>
      </c>
      <c r="U13">
        <v>77</v>
      </c>
      <c r="V13">
        <v>23</v>
      </c>
      <c r="W13">
        <v>0</v>
      </c>
      <c r="X13">
        <v>66.7</v>
      </c>
      <c r="Y13">
        <v>23.9</v>
      </c>
      <c r="Z13">
        <v>9.4</v>
      </c>
      <c r="AA13" t="s">
        <v>417</v>
      </c>
      <c r="AB13" t="s">
        <v>417</v>
      </c>
      <c r="AC13" t="s">
        <v>417</v>
      </c>
      <c r="AE13" t="s">
        <v>412</v>
      </c>
      <c r="AF13" t="s">
        <v>12</v>
      </c>
      <c r="AG13" t="s">
        <v>421</v>
      </c>
      <c r="AH13" t="s">
        <v>410</v>
      </c>
      <c r="AI13">
        <v>77</v>
      </c>
      <c r="AJ13">
        <v>23</v>
      </c>
      <c r="AK13">
        <v>73.599999999999994</v>
      </c>
      <c r="AL13">
        <v>26.4</v>
      </c>
      <c r="AM13" t="s">
        <v>417</v>
      </c>
      <c r="AN13" t="s">
        <v>417</v>
      </c>
      <c r="AP13" t="s">
        <v>412</v>
      </c>
      <c r="AQ13" t="s">
        <v>12</v>
      </c>
      <c r="AR13" t="s">
        <v>421</v>
      </c>
      <c r="AS13" t="s">
        <v>410</v>
      </c>
      <c r="AT13">
        <v>64.2</v>
      </c>
      <c r="AU13">
        <v>77</v>
      </c>
      <c r="AV13">
        <v>86.9</v>
      </c>
      <c r="AW13">
        <v>72.2</v>
      </c>
      <c r="AX13">
        <v>73.599999999999994</v>
      </c>
      <c r="AY13">
        <v>92.8</v>
      </c>
      <c r="AZ13" t="s">
        <v>417</v>
      </c>
      <c r="BA13" t="s">
        <v>417</v>
      </c>
      <c r="BB13" t="s">
        <v>417</v>
      </c>
      <c r="BF13" t="b">
        <f t="shared" si="0"/>
        <v>1</v>
      </c>
      <c r="BI13" t="s">
        <v>412</v>
      </c>
      <c r="BJ13" t="s">
        <v>12</v>
      </c>
      <c r="BK13" t="s">
        <v>421</v>
      </c>
      <c r="BL13" t="s">
        <v>410</v>
      </c>
      <c r="BM13">
        <f>INDEX('2021MF'!$C$5:$BB$204,MATCH(Sheet2!$BJ13,'2021MF'!$B$5:$B$204,0),MATCH(Sheet2!BM$3,'2021MF'!$C$4:$BB$4,0))</f>
        <v>76.157212590472994</v>
      </c>
      <c r="BN13">
        <f>INDEX('2021MF'!$C$5:$BB$204,MATCH(Sheet2!$BJ13,'2021MF'!$B$5:$B$204,0),MATCH(Sheet2!BN$3,'2021MF'!$C$4:$BB$4,0))</f>
        <v>22.1427369129776</v>
      </c>
      <c r="BO13">
        <f>INDEX('2021MF'!$C$5:$BB$204,MATCH(Sheet2!$BJ13,'2021MF'!$B$5:$B$204,0),MATCH(Sheet2!BO$3,'2021MF'!$C$4:$BB$4,0))</f>
        <v>51.208310289273101</v>
      </c>
      <c r="BP13">
        <f>INDEX('2021MF'!$C$5:$BB$204,MATCH(Sheet2!$BJ13,'2021MF'!$B$5:$B$204,0),MATCH(Sheet2!BP$3,'2021MF'!$C$4:$BB$4,0))</f>
        <v>6.8927789934354502</v>
      </c>
      <c r="BQ13">
        <f>INDEX('2021MF'!$C$5:$BB$204,MATCH(Sheet2!$BJ13,'2021MF'!$B$5:$B$204,0),MATCH(Sheet2!BQ$3,'2021MF'!$C$4:$BB$4,0))</f>
        <v>55.308149181234498</v>
      </c>
      <c r="BR13">
        <f>INDEX('2021MF'!$C$5:$BB$204,MATCH(Sheet2!$BJ13,'2021MF'!$B$5:$B$204,0),MATCH(Sheet2!BR$3,'2021MF'!$C$4:$BB$4,0))</f>
        <v>2.7929401014740201</v>
      </c>
      <c r="BS13">
        <f>INDEX('2021MF'!$C$5:$BB$204,MATCH(Sheet2!$BJ13,'2021MF'!$B$5:$B$204,0),MATCH(Sheet2!BS$3,'2021MF'!$C$4:$BB$4,0))</f>
        <v>98.405751797436693</v>
      </c>
      <c r="BT13" t="str">
        <f>INDEX('2021MF'!$C$5:$BB$204,MATCH(Sheet2!$BJ13,'2021MF'!$B$5:$B$204,0),MATCH(Sheet2!BT$3,'2021MF'!$C$4:$BB$4,0))</f>
        <v>*</v>
      </c>
      <c r="BU13">
        <f>INDEX('2021MF'!$C$5:$BB$204,MATCH(Sheet2!$BJ13,'2021MF'!$B$5:$B$204,0),MATCH(Sheet2!BU$3,'2021MF'!$C$4:$BB$4,0))</f>
        <v>7.11400197177002</v>
      </c>
      <c r="BV13">
        <f>INDEX('2021MF'!$C$5:$BB$204,MATCH(Sheet2!$BJ13,'2021MF'!$B$5:$B$204,0),MATCH(Sheet2!BV$3,'2021MF'!$C$4:$BB$4,0))</f>
        <v>17.028157837785798</v>
      </c>
      <c r="BW13" t="str">
        <f>INDEX('2021MF'!$C$5:$BB$204,MATCH(Sheet2!$BJ13,'2021MF'!$B$5:$B$204,0),MATCH(Sheet2!BW$3,'2021MF'!$C$4:$BB$4,0))</f>
        <v>*</v>
      </c>
      <c r="BX13">
        <f>INDEX('2021MF'!$C$5:$BB$204,MATCH(Sheet2!$BJ13,'2021MF'!$B$5:$B$204,0),MATCH(Sheet2!BX$3,'2021MF'!$C$4:$BB$4,0))</f>
        <v>69.613004998770805</v>
      </c>
      <c r="BY13">
        <f>INDEX('2021MF'!$C$5:$BB$204,MATCH(Sheet2!$BJ13,'2021MF'!$B$5:$B$204,0),MATCH(Sheet2!BY$3,'2021MF'!$C$4:$BB$4,0))</f>
        <v>26.523191018601999</v>
      </c>
      <c r="BZ13">
        <f>INDEX('2021MF'!$C$5:$BB$204,MATCH(Sheet2!$BJ13,'2021MF'!$B$5:$B$204,0),MATCH(Sheet2!BZ$3,'2021MF'!$C$4:$BB$4,0))</f>
        <v>63.807055642055197</v>
      </c>
      <c r="CA13">
        <f>INDEX('2021MF'!$C$5:$BB$204,MATCH(Sheet2!$BJ13,'2021MF'!$B$5:$B$204,0),MATCH(Sheet2!CA$3,'2021MF'!$C$4:$BB$4,0))</f>
        <v>34.007006473817903</v>
      </c>
      <c r="CB13" t="str">
        <f>INDEX('2021MF'!$C$5:$BB$204,MATCH(Sheet2!$BJ13,'2021MF'!$B$5:$B$204,0),MATCH(Sheet2!CB$3,'2021MF'!$C$4:$BB$4,0))</f>
        <v>*</v>
      </c>
      <c r="CC13">
        <f>INDEX('2021MF'!$C$5:$BB$204,MATCH(Sheet2!$BJ13,'2021MF'!$B$5:$B$204,0),MATCH(Sheet2!CC$3,'2021MF'!$C$4:$BB$4,0))</f>
        <v>99.432514968619998</v>
      </c>
    </row>
    <row r="14" spans="1:81" x14ac:dyDescent="0.3">
      <c r="A14" t="s">
        <v>383</v>
      </c>
      <c r="N14" t="str">
        <f>VLOOKUP(P14,Sheet1!A$6:A$378,1,FALSE)</f>
        <v>Enfield</v>
      </c>
      <c r="O14" t="s">
        <v>412</v>
      </c>
      <c r="P14" t="s">
        <v>13</v>
      </c>
      <c r="Q14" t="str">
        <f>VLOOKUP(P14,classifications!A$1:B$357,2,FALSE)</f>
        <v>Predominantly Urban</v>
      </c>
      <c r="R14" t="str">
        <f>VLOOKUP(P14,classifications!A$1:D$357,4,FALSE)</f>
        <v>London Borough</v>
      </c>
      <c r="S14" t="s">
        <v>422</v>
      </c>
      <c r="T14" t="s">
        <v>410</v>
      </c>
      <c r="U14">
        <v>73.599999999999994</v>
      </c>
      <c r="V14">
        <v>22.6</v>
      </c>
      <c r="W14">
        <v>3.8</v>
      </c>
      <c r="X14">
        <v>63.9</v>
      </c>
      <c r="Y14">
        <v>17.3</v>
      </c>
      <c r="Z14">
        <v>18.8</v>
      </c>
      <c r="AA14">
        <v>95.2</v>
      </c>
      <c r="AB14">
        <v>3.7</v>
      </c>
      <c r="AC14">
        <v>1.1000000000000001</v>
      </c>
      <c r="AE14" t="s">
        <v>412</v>
      </c>
      <c r="AF14" t="s">
        <v>13</v>
      </c>
      <c r="AG14" t="s">
        <v>422</v>
      </c>
      <c r="AH14" t="s">
        <v>410</v>
      </c>
      <c r="AI14">
        <v>76.5</v>
      </c>
      <c r="AJ14">
        <v>23.5</v>
      </c>
      <c r="AK14">
        <v>78.7</v>
      </c>
      <c r="AL14">
        <v>21.3</v>
      </c>
      <c r="AM14">
        <v>96.3</v>
      </c>
      <c r="AN14">
        <v>3.7</v>
      </c>
      <c r="AP14" t="s">
        <v>412</v>
      </c>
      <c r="AQ14" t="s">
        <v>13</v>
      </c>
      <c r="AR14" t="s">
        <v>422</v>
      </c>
      <c r="AS14" t="s">
        <v>410</v>
      </c>
      <c r="AT14">
        <v>63.6</v>
      </c>
      <c r="AU14">
        <v>76.5</v>
      </c>
      <c r="AV14">
        <v>84.3</v>
      </c>
      <c r="AW14">
        <v>87.6</v>
      </c>
      <c r="AX14">
        <v>78.7</v>
      </c>
      <c r="AY14">
        <v>100</v>
      </c>
      <c r="AZ14">
        <v>90.8</v>
      </c>
      <c r="BA14">
        <v>96.3</v>
      </c>
      <c r="BB14">
        <v>100</v>
      </c>
      <c r="BF14" t="b">
        <f t="shared" si="0"/>
        <v>1</v>
      </c>
      <c r="BI14" t="s">
        <v>412</v>
      </c>
      <c r="BJ14" t="s">
        <v>13</v>
      </c>
      <c r="BK14" t="s">
        <v>422</v>
      </c>
      <c r="BL14" t="s">
        <v>410</v>
      </c>
      <c r="BM14">
        <f>INDEX('2021MF'!$C$5:$BB$204,MATCH(Sheet2!$BJ14,'2021MF'!$B$5:$B$204,0),MATCH(Sheet2!BM$3,'2021MF'!$C$4:$BB$4,0))</f>
        <v>80.798803929944498</v>
      </c>
      <c r="BN14">
        <f>INDEX('2021MF'!$C$5:$BB$204,MATCH(Sheet2!$BJ14,'2021MF'!$B$5:$B$204,0),MATCH(Sheet2!BN$3,'2021MF'!$C$4:$BB$4,0))</f>
        <v>18.094831268688601</v>
      </c>
      <c r="BO14">
        <f>INDEX('2021MF'!$C$5:$BB$204,MATCH(Sheet2!$BJ14,'2021MF'!$B$5:$B$204,0),MATCH(Sheet2!BO$3,'2021MF'!$C$4:$BB$4,0))</f>
        <v>60.869998576107101</v>
      </c>
      <c r="BP14">
        <f>INDEX('2021MF'!$C$5:$BB$204,MATCH(Sheet2!$BJ14,'2021MF'!$B$5:$B$204,0),MATCH(Sheet2!BP$3,'2021MF'!$C$4:$BB$4,0))</f>
        <v>18.033603872988799</v>
      </c>
      <c r="BQ14">
        <f>INDEX('2021MF'!$C$5:$BB$204,MATCH(Sheet2!$BJ14,'2021MF'!$B$5:$B$204,0),MATCH(Sheet2!BQ$3,'2021MF'!$C$4:$BB$4,0))</f>
        <v>69.206891641748499</v>
      </c>
      <c r="BR14">
        <f>INDEX('2021MF'!$C$5:$BB$204,MATCH(Sheet2!$BJ14,'2021MF'!$B$5:$B$204,0),MATCH(Sheet2!BR$3,'2021MF'!$C$4:$BB$4,0))</f>
        <v>9.6967108073472907</v>
      </c>
      <c r="BS14">
        <f>INDEX('2021MF'!$C$5:$BB$204,MATCH(Sheet2!$BJ14,'2021MF'!$B$5:$B$204,0),MATCH(Sheet2!BS$3,'2021MF'!$C$4:$BB$4,0))</f>
        <v>99.309411932222702</v>
      </c>
      <c r="BT14" t="str">
        <f>INDEX('2021MF'!$C$5:$BB$204,MATCH(Sheet2!$BJ14,'2021MF'!$B$5:$B$204,0),MATCH(Sheet2!BT$3,'2021MF'!$C$4:$BB$4,0))</f>
        <v>*</v>
      </c>
      <c r="BU14">
        <f>INDEX('2021MF'!$C$5:$BB$204,MATCH(Sheet2!$BJ14,'2021MF'!$B$5:$B$204,0),MATCH(Sheet2!BU$3,'2021MF'!$C$4:$BB$4,0))</f>
        <v>10.7988039299445</v>
      </c>
      <c r="BV14">
        <f>INDEX('2021MF'!$C$5:$BB$204,MATCH(Sheet2!$BJ14,'2021MF'!$B$5:$B$204,0),MATCH(Sheet2!BV$3,'2021MF'!$C$4:$BB$4,0))</f>
        <v>21.648868005126001</v>
      </c>
      <c r="BW14" t="str">
        <f>INDEX('2021MF'!$C$5:$BB$204,MATCH(Sheet2!$BJ14,'2021MF'!$B$5:$B$204,0),MATCH(Sheet2!BW$3,'2021MF'!$C$4:$BB$4,0))</f>
        <v>*</v>
      </c>
      <c r="BX14">
        <f>INDEX('2021MF'!$C$5:$BB$204,MATCH(Sheet2!$BJ14,'2021MF'!$B$5:$B$204,0),MATCH(Sheet2!BX$3,'2021MF'!$C$4:$BB$4,0))</f>
        <v>54.816360601001698</v>
      </c>
      <c r="BY14">
        <f>INDEX('2021MF'!$C$5:$BB$204,MATCH(Sheet2!$BJ14,'2021MF'!$B$5:$B$204,0),MATCH(Sheet2!BY$3,'2021MF'!$C$4:$BB$4,0))</f>
        <v>40.521702838063398</v>
      </c>
      <c r="BZ14">
        <f>INDEX('2021MF'!$C$5:$BB$204,MATCH(Sheet2!$BJ14,'2021MF'!$B$5:$B$204,0),MATCH(Sheet2!BZ$3,'2021MF'!$C$4:$BB$4,0))</f>
        <v>52.977184195882003</v>
      </c>
      <c r="CA14">
        <f>INDEX('2021MF'!$C$5:$BB$204,MATCH(Sheet2!$BJ14,'2021MF'!$B$5:$B$204,0),MATCH(Sheet2!CA$3,'2021MF'!$C$4:$BB$4,0))</f>
        <v>40.955759599332197</v>
      </c>
      <c r="CB14">
        <f>INDEX('2021MF'!$C$5:$BB$204,MATCH(Sheet2!$BJ14,'2021MF'!$B$5:$B$204,0),MATCH(Sheet2!CB$3,'2021MF'!$C$4:$BB$4,0))</f>
        <v>4.1947885519009001</v>
      </c>
      <c r="CC14">
        <f>INDEX('2021MF'!$C$5:$BB$204,MATCH(Sheet2!$BJ14,'2021MF'!$B$5:$B$204,0),MATCH(Sheet2!CC$3,'2021MF'!$C$4:$BB$4,0))</f>
        <v>95.805211448099101</v>
      </c>
    </row>
    <row r="15" spans="1:81" x14ac:dyDescent="0.3">
      <c r="A15" t="s">
        <v>384</v>
      </c>
      <c r="N15" t="str">
        <f>VLOOKUP(P15,Sheet1!A$6:A$378,1,FALSE)</f>
        <v>Greenwich</v>
      </c>
      <c r="O15" t="s">
        <v>412</v>
      </c>
      <c r="P15" t="s">
        <v>14</v>
      </c>
      <c r="Q15" t="str">
        <f>VLOOKUP(P15,classifications!A$1:B$357,2,FALSE)</f>
        <v>Predominantly Urban</v>
      </c>
      <c r="R15" t="str">
        <f>VLOOKUP(P15,classifications!A$1:D$357,4,FALSE)</f>
        <v>London Borough</v>
      </c>
      <c r="S15" t="s">
        <v>423</v>
      </c>
      <c r="T15" t="s">
        <v>410</v>
      </c>
      <c r="U15">
        <v>66.7</v>
      </c>
      <c r="V15">
        <v>33.299999999999997</v>
      </c>
      <c r="W15">
        <v>0</v>
      </c>
      <c r="X15">
        <v>75.5</v>
      </c>
      <c r="Y15">
        <v>16</v>
      </c>
      <c r="Z15">
        <v>8.5</v>
      </c>
      <c r="AA15">
        <v>93.9</v>
      </c>
      <c r="AB15">
        <v>6.1</v>
      </c>
      <c r="AC15">
        <v>0</v>
      </c>
      <c r="AE15" t="s">
        <v>412</v>
      </c>
      <c r="AF15" t="s">
        <v>14</v>
      </c>
      <c r="AG15" t="s">
        <v>423</v>
      </c>
      <c r="AH15" t="s">
        <v>410</v>
      </c>
      <c r="AI15">
        <v>66.7</v>
      </c>
      <c r="AJ15">
        <v>33.299999999999997</v>
      </c>
      <c r="AK15">
        <v>82.5</v>
      </c>
      <c r="AL15">
        <v>17.5</v>
      </c>
      <c r="AM15">
        <v>93.9</v>
      </c>
      <c r="AN15">
        <v>6.1</v>
      </c>
      <c r="AP15" t="s">
        <v>412</v>
      </c>
      <c r="AQ15" t="s">
        <v>14</v>
      </c>
      <c r="AR15" t="s">
        <v>423</v>
      </c>
      <c r="AS15" t="s">
        <v>410</v>
      </c>
      <c r="AT15">
        <v>53.8</v>
      </c>
      <c r="AU15">
        <v>66.7</v>
      </c>
      <c r="AV15">
        <v>76.3</v>
      </c>
      <c r="AW15">
        <v>73</v>
      </c>
      <c r="AX15">
        <v>82.5</v>
      </c>
      <c r="AY15">
        <v>92.1</v>
      </c>
      <c r="AZ15">
        <v>87.1</v>
      </c>
      <c r="BA15">
        <v>93.9</v>
      </c>
      <c r="BB15">
        <v>100</v>
      </c>
      <c r="BF15" t="b">
        <f t="shared" si="0"/>
        <v>1</v>
      </c>
      <c r="BI15" t="s">
        <v>412</v>
      </c>
      <c r="BJ15" t="s">
        <v>14</v>
      </c>
      <c r="BK15" t="s">
        <v>423</v>
      </c>
      <c r="BL15" t="s">
        <v>410</v>
      </c>
      <c r="BM15">
        <f>INDEX('2021MF'!$C$5:$BB$204,MATCH(Sheet2!$BJ15,'2021MF'!$B$5:$B$204,0),MATCH(Sheet2!BM$3,'2021MF'!$C$4:$BB$4,0))</f>
        <v>71.444158205788796</v>
      </c>
      <c r="BN15">
        <f>INDEX('2021MF'!$C$5:$BB$204,MATCH(Sheet2!$BJ15,'2021MF'!$B$5:$B$204,0),MATCH(Sheet2!BN$3,'2021MF'!$C$4:$BB$4,0))</f>
        <v>28.555841794211201</v>
      </c>
      <c r="BO15">
        <f>INDEX('2021MF'!$C$5:$BB$204,MATCH(Sheet2!$BJ15,'2021MF'!$B$5:$B$204,0),MATCH(Sheet2!BO$3,'2021MF'!$C$4:$BB$4,0))</f>
        <v>63.717229883315703</v>
      </c>
      <c r="BP15">
        <f>INDEX('2021MF'!$C$5:$BB$204,MATCH(Sheet2!$BJ15,'2021MF'!$B$5:$B$204,0),MATCH(Sheet2!BP$3,'2021MF'!$C$4:$BB$4,0))</f>
        <v>11.2365509925746</v>
      </c>
      <c r="BQ15">
        <f>INDEX('2021MF'!$C$5:$BB$204,MATCH(Sheet2!$BJ15,'2021MF'!$B$5:$B$204,0),MATCH(Sheet2!BQ$3,'2021MF'!$C$4:$BB$4,0))</f>
        <v>71.645703894529504</v>
      </c>
      <c r="BR15">
        <f>INDEX('2021MF'!$C$5:$BB$204,MATCH(Sheet2!$BJ15,'2021MF'!$B$5:$B$204,0),MATCH(Sheet2!BR$3,'2021MF'!$C$4:$BB$4,0))</f>
        <v>3.3080769813608102</v>
      </c>
      <c r="BS15">
        <f>INDEX('2021MF'!$C$5:$BB$204,MATCH(Sheet2!$BJ15,'2021MF'!$B$5:$B$204,0),MATCH(Sheet2!BS$3,'2021MF'!$C$4:$BB$4,0))</f>
        <v>99.2877708743749</v>
      </c>
      <c r="BT15" t="str">
        <f>INDEX('2021MF'!$C$5:$BB$204,MATCH(Sheet2!$BJ15,'2021MF'!$B$5:$B$204,0),MATCH(Sheet2!BT$3,'2021MF'!$C$4:$BB$4,0))</f>
        <v>*</v>
      </c>
      <c r="BU15">
        <f>INDEX('2021MF'!$C$5:$BB$204,MATCH(Sheet2!$BJ15,'2021MF'!$B$5:$B$204,0),MATCH(Sheet2!BU$3,'2021MF'!$C$4:$BB$4,0))</f>
        <v>12.8504318836187</v>
      </c>
      <c r="BV15">
        <f>INDEX('2021MF'!$C$5:$BB$204,MATCH(Sheet2!$BJ15,'2021MF'!$B$5:$B$204,0),MATCH(Sheet2!BV$3,'2021MF'!$C$4:$BB$4,0))</f>
        <v>36.144870434914402</v>
      </c>
      <c r="BW15">
        <f>INDEX('2021MF'!$C$5:$BB$204,MATCH(Sheet2!$BJ15,'2021MF'!$B$5:$B$204,0),MATCH(Sheet2!BW$3,'2021MF'!$C$4:$BB$4,0))</f>
        <v>0</v>
      </c>
      <c r="BX15">
        <f>INDEX('2021MF'!$C$5:$BB$204,MATCH(Sheet2!$BJ15,'2021MF'!$B$5:$B$204,0),MATCH(Sheet2!BX$3,'2021MF'!$C$4:$BB$4,0))</f>
        <v>50.434866875015103</v>
      </c>
      <c r="BY15">
        <f>INDEX('2021MF'!$C$5:$BB$204,MATCH(Sheet2!$BJ15,'2021MF'!$B$5:$B$204,0),MATCH(Sheet2!BY$3,'2021MF'!$C$4:$BB$4,0))</f>
        <v>49.565133124984897</v>
      </c>
      <c r="BZ15">
        <f>INDEX('2021MF'!$C$5:$BB$204,MATCH(Sheet2!$BJ15,'2021MF'!$B$5:$B$204,0),MATCH(Sheet2!BZ$3,'2021MF'!$C$4:$BB$4,0))</f>
        <v>45.346076507498097</v>
      </c>
      <c r="CA15">
        <f>INDEX('2021MF'!$C$5:$BB$204,MATCH(Sheet2!$BJ15,'2021MF'!$B$5:$B$204,0),MATCH(Sheet2!CA$3,'2021MF'!$C$4:$BB$4,0))</f>
        <v>53.908956561765599</v>
      </c>
      <c r="CB15" t="str">
        <f>INDEX('2021MF'!$C$5:$BB$204,MATCH(Sheet2!$BJ15,'2021MF'!$B$5:$B$204,0),MATCH(Sheet2!CB$3,'2021MF'!$C$4:$BB$4,0))</f>
        <v>*</v>
      </c>
      <c r="CC15">
        <f>INDEX('2021MF'!$C$5:$BB$204,MATCH(Sheet2!$BJ15,'2021MF'!$B$5:$B$204,0),MATCH(Sheet2!CC$3,'2021MF'!$C$4:$BB$4,0))</f>
        <v>99.512047279890893</v>
      </c>
    </row>
    <row r="16" spans="1:81" x14ac:dyDescent="0.3">
      <c r="A16" t="s">
        <v>385</v>
      </c>
      <c r="N16" t="str">
        <f>VLOOKUP(P16,Sheet1!A$6:A$378,1,FALSE)</f>
        <v>Hackney</v>
      </c>
      <c r="O16" t="s">
        <v>412</v>
      </c>
      <c r="P16" t="s">
        <v>15</v>
      </c>
      <c r="Q16" t="str">
        <f>VLOOKUP(P16,classifications!A$1:B$357,2,FALSE)</f>
        <v>Predominantly Urban</v>
      </c>
      <c r="R16" t="str">
        <f>VLOOKUP(P16,classifications!A$1:D$357,4,FALSE)</f>
        <v>London Borough</v>
      </c>
      <c r="S16" t="s">
        <v>424</v>
      </c>
      <c r="T16" t="s">
        <v>410</v>
      </c>
      <c r="U16">
        <v>66.900000000000006</v>
      </c>
      <c r="V16">
        <v>32.299999999999997</v>
      </c>
      <c r="W16">
        <v>0.8</v>
      </c>
      <c r="X16">
        <v>74</v>
      </c>
      <c r="Y16">
        <v>18.2</v>
      </c>
      <c r="Z16">
        <v>7.7</v>
      </c>
      <c r="AA16">
        <v>97.2</v>
      </c>
      <c r="AB16">
        <v>2.8</v>
      </c>
      <c r="AC16">
        <v>0</v>
      </c>
      <c r="AE16" t="s">
        <v>412</v>
      </c>
      <c r="AF16" t="s">
        <v>15</v>
      </c>
      <c r="AG16" t="s">
        <v>424</v>
      </c>
      <c r="AH16" t="s">
        <v>410</v>
      </c>
      <c r="AI16">
        <v>67.400000000000006</v>
      </c>
      <c r="AJ16">
        <v>32.6</v>
      </c>
      <c r="AK16">
        <v>80.2</v>
      </c>
      <c r="AL16">
        <v>19.8</v>
      </c>
      <c r="AM16">
        <v>97.2</v>
      </c>
      <c r="AN16">
        <v>2.8</v>
      </c>
      <c r="AP16" t="s">
        <v>412</v>
      </c>
      <c r="AQ16" t="s">
        <v>15</v>
      </c>
      <c r="AR16" t="s">
        <v>424</v>
      </c>
      <c r="AS16" t="s">
        <v>410</v>
      </c>
      <c r="AT16">
        <v>54.2</v>
      </c>
      <c r="AU16">
        <v>67.400000000000006</v>
      </c>
      <c r="AV16">
        <v>77.8</v>
      </c>
      <c r="AW16">
        <v>70.5</v>
      </c>
      <c r="AX16">
        <v>80.2</v>
      </c>
      <c r="AY16">
        <v>90</v>
      </c>
      <c r="AZ16">
        <v>92.8</v>
      </c>
      <c r="BA16">
        <v>97.2</v>
      </c>
      <c r="BB16">
        <v>100</v>
      </c>
      <c r="BF16" t="b">
        <f t="shared" si="0"/>
        <v>1</v>
      </c>
      <c r="BI16" t="s">
        <v>412</v>
      </c>
      <c r="BJ16" t="s">
        <v>15</v>
      </c>
      <c r="BK16" t="s">
        <v>424</v>
      </c>
      <c r="BL16" t="s">
        <v>410</v>
      </c>
      <c r="BM16">
        <f>INDEX('2021MF'!$C$5:$BB$204,MATCH(Sheet2!$BJ16,'2021MF'!$B$5:$B$204,0),MATCH(Sheet2!BM$3,'2021MF'!$C$4:$BB$4,0))</f>
        <v>67.089206738947198</v>
      </c>
      <c r="BN16">
        <f>INDEX('2021MF'!$C$5:$BB$204,MATCH(Sheet2!$BJ16,'2021MF'!$B$5:$B$204,0),MATCH(Sheet2!BN$3,'2021MF'!$C$4:$BB$4,0))</f>
        <v>31.2659931663881</v>
      </c>
      <c r="BO16">
        <f>INDEX('2021MF'!$C$5:$BB$204,MATCH(Sheet2!$BJ16,'2021MF'!$B$5:$B$204,0),MATCH(Sheet2!BO$3,'2021MF'!$C$4:$BB$4,0))</f>
        <v>48.8129927374384</v>
      </c>
      <c r="BP16">
        <f>INDEX('2021MF'!$C$5:$BB$204,MATCH(Sheet2!$BJ16,'2021MF'!$B$5:$B$204,0),MATCH(Sheet2!BP$3,'2021MF'!$C$4:$BB$4,0))</f>
        <v>11.370124395402801</v>
      </c>
      <c r="BQ16">
        <f>INDEX('2021MF'!$C$5:$BB$204,MATCH(Sheet2!$BJ16,'2021MF'!$B$5:$B$204,0),MATCH(Sheet2!BQ$3,'2021MF'!$C$4:$BB$4,0))</f>
        <v>51.663289304362003</v>
      </c>
      <c r="BR16">
        <f>INDEX('2021MF'!$C$5:$BB$204,MATCH(Sheet2!$BJ16,'2021MF'!$B$5:$B$204,0),MATCH(Sheet2!BR$3,'2021MF'!$C$4:$BB$4,0))</f>
        <v>8.5198278284793005</v>
      </c>
      <c r="BS16">
        <f>INDEX('2021MF'!$C$5:$BB$204,MATCH(Sheet2!$BJ16,'2021MF'!$B$5:$B$204,0),MATCH(Sheet2!BS$3,'2021MF'!$C$4:$BB$4,0))</f>
        <v>100</v>
      </c>
      <c r="BT16">
        <f>INDEX('2021MF'!$C$5:$BB$204,MATCH(Sheet2!$BJ16,'2021MF'!$B$5:$B$204,0),MATCH(Sheet2!BT$3,'2021MF'!$C$4:$BB$4,0))</f>
        <v>0</v>
      </c>
      <c r="BU16">
        <f>INDEX('2021MF'!$C$5:$BB$204,MATCH(Sheet2!$BJ16,'2021MF'!$B$5:$B$204,0),MATCH(Sheet2!BU$3,'2021MF'!$C$4:$BB$4,0))</f>
        <v>0</v>
      </c>
      <c r="BV16">
        <f>INDEX('2021MF'!$C$5:$BB$204,MATCH(Sheet2!$BJ16,'2021MF'!$B$5:$B$204,0),MATCH(Sheet2!BV$3,'2021MF'!$C$4:$BB$4,0))</f>
        <v>37.960566213557797</v>
      </c>
      <c r="BW16">
        <f>INDEX('2021MF'!$C$5:$BB$204,MATCH(Sheet2!$BJ16,'2021MF'!$B$5:$B$204,0),MATCH(Sheet2!BW$3,'2021MF'!$C$4:$BB$4,0))</f>
        <v>0</v>
      </c>
      <c r="BX16">
        <f>INDEX('2021MF'!$C$5:$BB$204,MATCH(Sheet2!$BJ16,'2021MF'!$B$5:$B$204,0),MATCH(Sheet2!BX$3,'2021MF'!$C$4:$BB$4,0))</f>
        <v>65.207227932173197</v>
      </c>
      <c r="BY16">
        <f>INDEX('2021MF'!$C$5:$BB$204,MATCH(Sheet2!$BJ16,'2021MF'!$B$5:$B$204,0),MATCH(Sheet2!BY$3,'2021MF'!$C$4:$BB$4,0))</f>
        <v>34.792772067826803</v>
      </c>
      <c r="BZ16">
        <f>INDEX('2021MF'!$C$5:$BB$204,MATCH(Sheet2!$BJ16,'2021MF'!$B$5:$B$204,0),MATCH(Sheet2!BZ$3,'2021MF'!$C$4:$BB$4,0))</f>
        <v>55.385699974026899</v>
      </c>
      <c r="CA16">
        <f>INDEX('2021MF'!$C$5:$BB$204,MATCH(Sheet2!$BJ16,'2021MF'!$B$5:$B$204,0),MATCH(Sheet2!CA$3,'2021MF'!$C$4:$BB$4,0))</f>
        <v>44.614300025973101</v>
      </c>
      <c r="CB16" t="str">
        <f>INDEX('2021MF'!$C$5:$BB$204,MATCH(Sheet2!$BJ16,'2021MF'!$B$5:$B$204,0),MATCH(Sheet2!CB$3,'2021MF'!$C$4:$BB$4,0))</f>
        <v>*</v>
      </c>
      <c r="CC16">
        <f>INDEX('2021MF'!$C$5:$BB$204,MATCH(Sheet2!$BJ16,'2021MF'!$B$5:$B$204,0),MATCH(Sheet2!CC$3,'2021MF'!$C$4:$BB$4,0))</f>
        <v>98.074163917937497</v>
      </c>
    </row>
    <row r="17" spans="1:81" x14ac:dyDescent="0.3">
      <c r="A17" t="s">
        <v>832</v>
      </c>
      <c r="C17" t="s">
        <v>386</v>
      </c>
      <c r="N17" t="str">
        <f>VLOOKUP(P17,Sheet1!A$6:A$378,1,FALSE)</f>
        <v>Hammersmith and Fulham</v>
      </c>
      <c r="O17" t="s">
        <v>412</v>
      </c>
      <c r="P17" t="s">
        <v>16</v>
      </c>
      <c r="Q17" t="str">
        <f>VLOOKUP(P17,classifications!A$1:B$357,2,FALSE)</f>
        <v>Predominantly Urban</v>
      </c>
      <c r="R17" t="str">
        <f>VLOOKUP(P17,classifications!A$1:D$357,4,FALSE)</f>
        <v>London Borough</v>
      </c>
      <c r="S17" t="s">
        <v>425</v>
      </c>
      <c r="T17" t="s">
        <v>410</v>
      </c>
      <c r="U17">
        <v>65.3</v>
      </c>
      <c r="V17">
        <v>34.700000000000003</v>
      </c>
      <c r="W17">
        <v>0</v>
      </c>
      <c r="X17">
        <v>80.099999999999994</v>
      </c>
      <c r="Y17">
        <v>13.8</v>
      </c>
      <c r="Z17">
        <v>6</v>
      </c>
      <c r="AA17">
        <v>100</v>
      </c>
      <c r="AB17">
        <v>0</v>
      </c>
      <c r="AC17">
        <v>0</v>
      </c>
      <c r="AE17" t="s">
        <v>412</v>
      </c>
      <c r="AF17" t="s">
        <v>16</v>
      </c>
      <c r="AG17" t="s">
        <v>425</v>
      </c>
      <c r="AH17" t="s">
        <v>410</v>
      </c>
      <c r="AI17">
        <v>65.3</v>
      </c>
      <c r="AJ17">
        <v>34.700000000000003</v>
      </c>
      <c r="AK17">
        <v>85.3</v>
      </c>
      <c r="AL17">
        <v>14.7</v>
      </c>
      <c r="AM17">
        <v>100</v>
      </c>
      <c r="AN17">
        <v>0</v>
      </c>
      <c r="AP17" t="s">
        <v>412</v>
      </c>
      <c r="AQ17" t="s">
        <v>16</v>
      </c>
      <c r="AR17" t="s">
        <v>425</v>
      </c>
      <c r="AS17" t="s">
        <v>410</v>
      </c>
      <c r="AT17">
        <v>49</v>
      </c>
      <c r="AU17">
        <v>65.3</v>
      </c>
      <c r="AV17">
        <v>78.8</v>
      </c>
      <c r="AW17">
        <v>70.599999999999994</v>
      </c>
      <c r="AX17">
        <v>85.3</v>
      </c>
      <c r="AY17">
        <v>100</v>
      </c>
      <c r="AZ17">
        <v>100</v>
      </c>
      <c r="BA17">
        <v>100</v>
      </c>
      <c r="BB17">
        <v>100</v>
      </c>
      <c r="BF17" t="b">
        <f t="shared" si="0"/>
        <v>1</v>
      </c>
      <c r="BI17" t="s">
        <v>412</v>
      </c>
      <c r="BJ17" t="s">
        <v>16</v>
      </c>
      <c r="BK17" t="s">
        <v>425</v>
      </c>
      <c r="BL17" t="s">
        <v>410</v>
      </c>
      <c r="BM17">
        <f>INDEX('2021MF'!$C$5:$BB$204,MATCH(Sheet2!$BJ17,'2021MF'!$B$5:$B$204,0),MATCH(Sheet2!BM$3,'2021MF'!$C$4:$BB$4,0))</f>
        <v>66.274404407671199</v>
      </c>
      <c r="BN17">
        <f>INDEX('2021MF'!$C$5:$BB$204,MATCH(Sheet2!$BJ17,'2021MF'!$B$5:$B$204,0),MATCH(Sheet2!BN$3,'2021MF'!$C$4:$BB$4,0))</f>
        <v>32.923153711773601</v>
      </c>
      <c r="BO17">
        <f>INDEX('2021MF'!$C$5:$BB$204,MATCH(Sheet2!$BJ17,'2021MF'!$B$5:$B$204,0),MATCH(Sheet2!BO$3,'2021MF'!$C$4:$BB$4,0))</f>
        <v>46.810389510664002</v>
      </c>
      <c r="BP17">
        <f>INDEX('2021MF'!$C$5:$BB$204,MATCH(Sheet2!$BJ17,'2021MF'!$B$5:$B$204,0),MATCH(Sheet2!BP$3,'2021MF'!$C$4:$BB$4,0))</f>
        <v>12.827551784377301</v>
      </c>
      <c r="BQ17">
        <f>INDEX('2021MF'!$C$5:$BB$204,MATCH(Sheet2!$BJ17,'2021MF'!$B$5:$B$204,0),MATCH(Sheet2!BQ$3,'2021MF'!$C$4:$BB$4,0))</f>
        <v>57.432185982223402</v>
      </c>
      <c r="BR17" t="str">
        <f>INDEX('2021MF'!$C$5:$BB$204,MATCH(Sheet2!$BJ17,'2021MF'!$B$5:$B$204,0),MATCH(Sheet2!BR$3,'2021MF'!$C$4:$BB$4,0))</f>
        <v>*</v>
      </c>
      <c r="BS17">
        <f>INDEX('2021MF'!$C$5:$BB$204,MATCH(Sheet2!$BJ17,'2021MF'!$B$5:$B$204,0),MATCH(Sheet2!BS$3,'2021MF'!$C$4:$BB$4,0))</f>
        <v>98.329845846691398</v>
      </c>
      <c r="BT17" t="str">
        <f>INDEX('2021MF'!$C$5:$BB$204,MATCH(Sheet2!$BJ17,'2021MF'!$B$5:$B$204,0),MATCH(Sheet2!BT$3,'2021MF'!$C$4:$BB$4,0))</f>
        <v>*</v>
      </c>
      <c r="BU17">
        <f>INDEX('2021MF'!$C$5:$BB$204,MATCH(Sheet2!$BJ17,'2021MF'!$B$5:$B$204,0),MATCH(Sheet2!BU$3,'2021MF'!$C$4:$BB$4,0))</f>
        <v>12.0366282083277</v>
      </c>
      <c r="BV17">
        <f>INDEX('2021MF'!$C$5:$BB$204,MATCH(Sheet2!$BJ17,'2021MF'!$B$5:$B$204,0),MATCH(Sheet2!BV$3,'2021MF'!$C$4:$BB$4,0))</f>
        <v>23.2688948186827</v>
      </c>
      <c r="BW17" t="str">
        <f>INDEX('2021MF'!$C$5:$BB$204,MATCH(Sheet2!$BJ17,'2021MF'!$B$5:$B$204,0),MATCH(Sheet2!BW$3,'2021MF'!$C$4:$BB$4,0))</f>
        <v>*</v>
      </c>
      <c r="BX17">
        <f>INDEX('2021MF'!$C$5:$BB$204,MATCH(Sheet2!$BJ17,'2021MF'!$B$5:$B$204,0),MATCH(Sheet2!BX$3,'2021MF'!$C$4:$BB$4,0))</f>
        <v>54.9745196549799</v>
      </c>
      <c r="BY17">
        <f>INDEX('2021MF'!$C$5:$BB$204,MATCH(Sheet2!$BJ17,'2021MF'!$B$5:$B$204,0),MATCH(Sheet2!BY$3,'2021MF'!$C$4:$BB$4,0))</f>
        <v>40.716330830317098</v>
      </c>
      <c r="BZ17">
        <f>INDEX('2021MF'!$C$5:$BB$204,MATCH(Sheet2!$BJ17,'2021MF'!$B$5:$B$204,0),MATCH(Sheet2!BZ$3,'2021MF'!$C$4:$BB$4,0))</f>
        <v>56.870689499937001</v>
      </c>
      <c r="CA17">
        <f>INDEX('2021MF'!$C$5:$BB$204,MATCH(Sheet2!$BJ17,'2021MF'!$B$5:$B$204,0),MATCH(Sheet2!CA$3,'2021MF'!$C$4:$BB$4,0))</f>
        <v>36.459402517422099</v>
      </c>
      <c r="CB17" t="str">
        <f>INDEX('2021MF'!$C$5:$BB$204,MATCH(Sheet2!$BJ17,'2021MF'!$B$5:$B$204,0),MATCH(Sheet2!CB$3,'2021MF'!$C$4:$BB$4,0))</f>
        <v>*</v>
      </c>
      <c r="CC17">
        <f>INDEX('2021MF'!$C$5:$BB$204,MATCH(Sheet2!$BJ17,'2021MF'!$B$5:$B$204,0),MATCH(Sheet2!CC$3,'2021MF'!$C$4:$BB$4,0))</f>
        <v>99.568063581040903</v>
      </c>
    </row>
    <row r="18" spans="1:81" x14ac:dyDescent="0.3">
      <c r="N18" t="str">
        <f>VLOOKUP(P18,Sheet1!A$6:A$378,1,FALSE)</f>
        <v>Haringey</v>
      </c>
      <c r="O18" t="s">
        <v>412</v>
      </c>
      <c r="P18" t="s">
        <v>17</v>
      </c>
      <c r="Q18" t="str">
        <f>VLOOKUP(P18,classifications!A$1:B$357,2,FALSE)</f>
        <v>Predominantly Urban</v>
      </c>
      <c r="R18" t="str">
        <f>VLOOKUP(P18,classifications!A$1:D$357,4,FALSE)</f>
        <v>London Borough</v>
      </c>
      <c r="S18" t="s">
        <v>426</v>
      </c>
      <c r="T18" t="s">
        <v>410</v>
      </c>
      <c r="U18">
        <v>71.099999999999994</v>
      </c>
      <c r="V18">
        <v>24.4</v>
      </c>
      <c r="W18">
        <v>4.5</v>
      </c>
      <c r="X18">
        <v>69.8</v>
      </c>
      <c r="Y18">
        <v>14.2</v>
      </c>
      <c r="Z18">
        <v>16</v>
      </c>
      <c r="AA18">
        <v>100</v>
      </c>
      <c r="AB18">
        <v>0</v>
      </c>
      <c r="AC18">
        <v>0</v>
      </c>
      <c r="AE18" t="s">
        <v>412</v>
      </c>
      <c r="AF18" t="s">
        <v>17</v>
      </c>
      <c r="AG18" t="s">
        <v>426</v>
      </c>
      <c r="AH18" t="s">
        <v>410</v>
      </c>
      <c r="AI18">
        <v>74.5</v>
      </c>
      <c r="AJ18">
        <v>25.5</v>
      </c>
      <c r="AK18">
        <v>83.1</v>
      </c>
      <c r="AL18">
        <v>16.899999999999999</v>
      </c>
      <c r="AM18">
        <v>100</v>
      </c>
      <c r="AN18">
        <v>0</v>
      </c>
      <c r="AP18" t="s">
        <v>412</v>
      </c>
      <c r="AQ18" t="s">
        <v>17</v>
      </c>
      <c r="AR18" t="s">
        <v>426</v>
      </c>
      <c r="AS18" t="s">
        <v>410</v>
      </c>
      <c r="AT18">
        <v>57.4</v>
      </c>
      <c r="AU18">
        <v>74.5</v>
      </c>
      <c r="AV18">
        <v>84.6</v>
      </c>
      <c r="AW18">
        <v>71.3</v>
      </c>
      <c r="AX18">
        <v>83.1</v>
      </c>
      <c r="AY18">
        <v>94.4</v>
      </c>
      <c r="AZ18">
        <v>100</v>
      </c>
      <c r="BA18">
        <v>100</v>
      </c>
      <c r="BB18">
        <v>100</v>
      </c>
      <c r="BF18" t="b">
        <f t="shared" si="0"/>
        <v>1</v>
      </c>
      <c r="BI18" t="s">
        <v>412</v>
      </c>
      <c r="BJ18" t="s">
        <v>17</v>
      </c>
      <c r="BK18" t="s">
        <v>426</v>
      </c>
      <c r="BL18" t="s">
        <v>410</v>
      </c>
      <c r="BM18">
        <f>INDEX('2021MF'!$C$5:$BB$204,MATCH(Sheet2!$BJ18,'2021MF'!$B$5:$B$204,0),MATCH(Sheet2!BM$3,'2021MF'!$C$4:$BB$4,0))</f>
        <v>75.346981969148104</v>
      </c>
      <c r="BN18">
        <f>INDEX('2021MF'!$C$5:$BB$204,MATCH(Sheet2!$BJ18,'2021MF'!$B$5:$B$204,0),MATCH(Sheet2!BN$3,'2021MF'!$C$4:$BB$4,0))</f>
        <v>24.6530180308519</v>
      </c>
      <c r="BO18">
        <f>INDEX('2021MF'!$C$5:$BB$204,MATCH(Sheet2!$BJ18,'2021MF'!$B$5:$B$204,0),MATCH(Sheet2!BO$3,'2021MF'!$C$4:$BB$4,0))</f>
        <v>54.443946979255699</v>
      </c>
      <c r="BP18">
        <f>INDEX('2021MF'!$C$5:$BB$204,MATCH(Sheet2!$BJ18,'2021MF'!$B$5:$B$204,0),MATCH(Sheet2!BP$3,'2021MF'!$C$4:$BB$4,0))</f>
        <v>19.626358419146101</v>
      </c>
      <c r="BQ18">
        <f>INDEX('2021MF'!$C$5:$BB$204,MATCH(Sheet2!$BJ18,'2021MF'!$B$5:$B$204,0),MATCH(Sheet2!BQ$3,'2021MF'!$C$4:$BB$4,0))</f>
        <v>64.759113788378301</v>
      </c>
      <c r="BR18">
        <f>INDEX('2021MF'!$C$5:$BB$204,MATCH(Sheet2!$BJ18,'2021MF'!$B$5:$B$204,0),MATCH(Sheet2!BR$3,'2021MF'!$C$4:$BB$4,0))</f>
        <v>9.3111916100234708</v>
      </c>
      <c r="BS18">
        <f>INDEX('2021MF'!$C$5:$BB$204,MATCH(Sheet2!$BJ18,'2021MF'!$B$5:$B$204,0),MATCH(Sheet2!BS$3,'2021MF'!$C$4:$BB$4,0))</f>
        <v>99.005521863595007</v>
      </c>
      <c r="BT18">
        <f>INDEX('2021MF'!$C$5:$BB$204,MATCH(Sheet2!$BJ18,'2021MF'!$B$5:$B$204,0),MATCH(Sheet2!BT$3,'2021MF'!$C$4:$BB$4,0))</f>
        <v>0</v>
      </c>
      <c r="BU18">
        <f>INDEX('2021MF'!$C$5:$BB$204,MATCH(Sheet2!$BJ18,'2021MF'!$B$5:$B$204,0),MATCH(Sheet2!BU$3,'2021MF'!$C$4:$BB$4,0))</f>
        <v>2.7853528158790901</v>
      </c>
      <c r="BV18">
        <f>INDEX('2021MF'!$C$5:$BB$204,MATCH(Sheet2!$BJ18,'2021MF'!$B$5:$B$204,0),MATCH(Sheet2!BV$3,'2021MF'!$C$4:$BB$4,0))</f>
        <v>16.4855441138562</v>
      </c>
      <c r="BW18" t="str">
        <f>INDEX('2021MF'!$C$5:$BB$204,MATCH(Sheet2!$BJ18,'2021MF'!$B$5:$B$204,0),MATCH(Sheet2!BW$3,'2021MF'!$C$4:$BB$4,0))</f>
        <v>*</v>
      </c>
      <c r="BX18">
        <f>INDEX('2021MF'!$C$5:$BB$204,MATCH(Sheet2!$BJ18,'2021MF'!$B$5:$B$204,0),MATCH(Sheet2!BX$3,'2021MF'!$C$4:$BB$4,0))</f>
        <v>82.749841626525495</v>
      </c>
      <c r="BY18">
        <f>INDEX('2021MF'!$C$5:$BB$204,MATCH(Sheet2!$BJ18,'2021MF'!$B$5:$B$204,0),MATCH(Sheet2!BY$3,'2021MF'!$C$4:$BB$4,0))</f>
        <v>16.143336958990201</v>
      </c>
      <c r="BZ18">
        <f>INDEX('2021MF'!$C$5:$BB$204,MATCH(Sheet2!$BJ18,'2021MF'!$B$5:$B$204,0),MATCH(Sheet2!BZ$3,'2021MF'!$C$4:$BB$4,0))</f>
        <v>57.7089035774476</v>
      </c>
      <c r="CA18">
        <f>INDEX('2021MF'!$C$5:$BB$204,MATCH(Sheet2!$BJ18,'2021MF'!$B$5:$B$204,0),MATCH(Sheet2!CA$3,'2021MF'!$C$4:$BB$4,0))</f>
        <v>41.184275008068099</v>
      </c>
      <c r="CB18" t="str">
        <f>INDEX('2021MF'!$C$5:$BB$204,MATCH(Sheet2!$BJ18,'2021MF'!$B$5:$B$204,0),MATCH(Sheet2!CB$3,'2021MF'!$C$4:$BB$4,0))</f>
        <v>*</v>
      </c>
      <c r="CC18">
        <f>INDEX('2021MF'!$C$5:$BB$204,MATCH(Sheet2!$BJ18,'2021MF'!$B$5:$B$204,0),MATCH(Sheet2!CC$3,'2021MF'!$C$4:$BB$4,0))</f>
        <v>97.764120097141401</v>
      </c>
    </row>
    <row r="19" spans="1:81" x14ac:dyDescent="0.3">
      <c r="N19" t="str">
        <f>VLOOKUP(P19,Sheet1!A$6:A$378,1,FALSE)</f>
        <v>Harrow</v>
      </c>
      <c r="O19" t="s">
        <v>412</v>
      </c>
      <c r="P19" t="s">
        <v>18</v>
      </c>
      <c r="Q19" t="str">
        <f>VLOOKUP(P19,classifications!A$1:B$357,2,FALSE)</f>
        <v>Predominantly Urban</v>
      </c>
      <c r="R19" t="str">
        <f>VLOOKUP(P19,classifications!A$1:D$357,4,FALSE)</f>
        <v>London Borough</v>
      </c>
      <c r="S19" t="s">
        <v>427</v>
      </c>
      <c r="T19" t="s">
        <v>410</v>
      </c>
      <c r="U19">
        <v>80</v>
      </c>
      <c r="V19">
        <v>18.600000000000001</v>
      </c>
      <c r="W19">
        <v>1.3</v>
      </c>
      <c r="X19">
        <v>78.3</v>
      </c>
      <c r="Y19">
        <v>14.6</v>
      </c>
      <c r="Z19">
        <v>7</v>
      </c>
      <c r="AA19" t="s">
        <v>417</v>
      </c>
      <c r="AB19" t="s">
        <v>417</v>
      </c>
      <c r="AC19" t="s">
        <v>417</v>
      </c>
      <c r="AE19" t="s">
        <v>412</v>
      </c>
      <c r="AF19" t="s">
        <v>18</v>
      </c>
      <c r="AG19" t="s">
        <v>427</v>
      </c>
      <c r="AH19" t="s">
        <v>410</v>
      </c>
      <c r="AI19">
        <v>81.099999999999994</v>
      </c>
      <c r="AJ19">
        <v>18.899999999999999</v>
      </c>
      <c r="AK19">
        <v>84.2</v>
      </c>
      <c r="AL19">
        <v>15.8</v>
      </c>
      <c r="AM19" t="s">
        <v>417</v>
      </c>
      <c r="AN19" t="s">
        <v>417</v>
      </c>
      <c r="AP19" t="s">
        <v>412</v>
      </c>
      <c r="AQ19" t="s">
        <v>18</v>
      </c>
      <c r="AR19" t="s">
        <v>427</v>
      </c>
      <c r="AS19" t="s">
        <v>410</v>
      </c>
      <c r="AT19">
        <v>72.7</v>
      </c>
      <c r="AU19">
        <v>81.099999999999994</v>
      </c>
      <c r="AV19">
        <v>88</v>
      </c>
      <c r="AW19">
        <v>94.3</v>
      </c>
      <c r="AX19">
        <v>84.2</v>
      </c>
      <c r="AY19">
        <v>100</v>
      </c>
      <c r="AZ19" t="s">
        <v>417</v>
      </c>
      <c r="BA19" t="s">
        <v>417</v>
      </c>
      <c r="BB19" t="s">
        <v>417</v>
      </c>
      <c r="BF19" t="b">
        <f t="shared" si="0"/>
        <v>1</v>
      </c>
      <c r="BI19" t="s">
        <v>412</v>
      </c>
      <c r="BJ19" t="s">
        <v>18</v>
      </c>
      <c r="BK19" t="s">
        <v>427</v>
      </c>
      <c r="BL19" t="s">
        <v>410</v>
      </c>
      <c r="BM19">
        <f>INDEX('2021MF'!$C$5:$BB$204,MATCH(Sheet2!$BJ19,'2021MF'!$B$5:$B$204,0),MATCH(Sheet2!BM$3,'2021MF'!$C$4:$BB$4,0))</f>
        <v>82.671004570767096</v>
      </c>
      <c r="BN19">
        <f>INDEX('2021MF'!$C$5:$BB$204,MATCH(Sheet2!$BJ19,'2021MF'!$B$5:$B$204,0),MATCH(Sheet2!BN$3,'2021MF'!$C$4:$BB$4,0))</f>
        <v>16.853955010878</v>
      </c>
      <c r="BO19">
        <f>INDEX('2021MF'!$C$5:$BB$204,MATCH(Sheet2!$BJ19,'2021MF'!$B$5:$B$204,0),MATCH(Sheet2!BO$3,'2021MF'!$C$4:$BB$4,0))</f>
        <v>54.823257020817898</v>
      </c>
      <c r="BP19">
        <f>INDEX('2021MF'!$C$5:$BB$204,MATCH(Sheet2!$BJ19,'2021MF'!$B$5:$B$204,0),MATCH(Sheet2!BP$3,'2021MF'!$C$4:$BB$4,0))</f>
        <v>12.917905830223001</v>
      </c>
      <c r="BQ19">
        <f>INDEX('2021MF'!$C$5:$BB$204,MATCH(Sheet2!$BJ19,'2021MF'!$B$5:$B$204,0),MATCH(Sheet2!BQ$3,'2021MF'!$C$4:$BB$4,0))</f>
        <v>63.3280772838866</v>
      </c>
      <c r="BR19">
        <f>INDEX('2021MF'!$C$5:$BB$204,MATCH(Sheet2!$BJ19,'2021MF'!$B$5:$B$204,0),MATCH(Sheet2!BR$3,'2021MF'!$C$4:$BB$4,0))</f>
        <v>4.4130855671543499</v>
      </c>
      <c r="BS19">
        <f>INDEX('2021MF'!$C$5:$BB$204,MATCH(Sheet2!$BJ19,'2021MF'!$B$5:$B$204,0),MATCH(Sheet2!BS$3,'2021MF'!$C$4:$BB$4,0))</f>
        <v>98.461108560707402</v>
      </c>
      <c r="BT19" t="str">
        <f>INDEX('2021MF'!$C$5:$BB$204,MATCH(Sheet2!$BJ19,'2021MF'!$B$5:$B$204,0),MATCH(Sheet2!BT$3,'2021MF'!$C$4:$BB$4,0))</f>
        <v>*</v>
      </c>
      <c r="BU19">
        <f>INDEX('2021MF'!$C$5:$BB$204,MATCH(Sheet2!$BJ19,'2021MF'!$B$5:$B$204,0),MATCH(Sheet2!BU$3,'2021MF'!$C$4:$BB$4,0))</f>
        <v>6.91004171573422</v>
      </c>
      <c r="BV19">
        <f>INDEX('2021MF'!$C$5:$BB$204,MATCH(Sheet2!$BJ19,'2021MF'!$B$5:$B$204,0),MATCH(Sheet2!BV$3,'2021MF'!$C$4:$BB$4,0))</f>
        <v>14.818067503642601</v>
      </c>
      <c r="BW19" t="str">
        <f>INDEX('2021MF'!$C$5:$BB$204,MATCH(Sheet2!$BJ19,'2021MF'!$B$5:$B$204,0),MATCH(Sheet2!BW$3,'2021MF'!$C$4:$BB$4,0))</f>
        <v>*</v>
      </c>
      <c r="BX19">
        <f>INDEX('2021MF'!$C$5:$BB$204,MATCH(Sheet2!$BJ19,'2021MF'!$B$5:$B$204,0),MATCH(Sheet2!BX$3,'2021MF'!$C$4:$BB$4,0))</f>
        <v>72.074157614609902</v>
      </c>
      <c r="BY19">
        <f>INDEX('2021MF'!$C$5:$BB$204,MATCH(Sheet2!$BJ19,'2021MF'!$B$5:$B$204,0),MATCH(Sheet2!BY$3,'2021MF'!$C$4:$BB$4,0))</f>
        <v>25.4249025543618</v>
      </c>
      <c r="BZ19">
        <f>INDEX('2021MF'!$C$5:$BB$204,MATCH(Sheet2!$BJ19,'2021MF'!$B$5:$B$204,0),MATCH(Sheet2!BZ$3,'2021MF'!$C$4:$BB$4,0))</f>
        <v>74.929265348924602</v>
      </c>
      <c r="CA19">
        <f>INDEX('2021MF'!$C$5:$BB$204,MATCH(Sheet2!$BJ19,'2021MF'!$B$5:$B$204,0),MATCH(Sheet2!CA$3,'2021MF'!$C$4:$BB$4,0))</f>
        <v>22.5697948200471</v>
      </c>
      <c r="CB19">
        <f>INDEX('2021MF'!$C$5:$BB$204,MATCH(Sheet2!$BJ19,'2021MF'!$B$5:$B$204,0),MATCH(Sheet2!CB$3,'2021MF'!$C$4:$BB$4,0))</f>
        <v>0</v>
      </c>
      <c r="CC19">
        <f>INDEX('2021MF'!$C$5:$BB$204,MATCH(Sheet2!$BJ19,'2021MF'!$B$5:$B$204,0),MATCH(Sheet2!CC$3,'2021MF'!$C$4:$BB$4,0))</f>
        <v>100</v>
      </c>
    </row>
    <row r="20" spans="1:81" x14ac:dyDescent="0.3">
      <c r="N20" t="str">
        <f>VLOOKUP(P20,Sheet1!A$6:A$378,1,FALSE)</f>
        <v>Havering</v>
      </c>
      <c r="O20" t="s">
        <v>412</v>
      </c>
      <c r="P20" t="s">
        <v>19</v>
      </c>
      <c r="Q20" t="str">
        <f>VLOOKUP(P20,classifications!A$1:B$357,2,FALSE)</f>
        <v>Predominantly Urban</v>
      </c>
      <c r="R20" t="str">
        <f>VLOOKUP(P20,classifications!A$1:D$357,4,FALSE)</f>
        <v>London Borough</v>
      </c>
      <c r="S20" t="s">
        <v>428</v>
      </c>
      <c r="T20" t="s">
        <v>410</v>
      </c>
      <c r="U20">
        <v>83.5</v>
      </c>
      <c r="V20">
        <v>14.7</v>
      </c>
      <c r="W20">
        <v>1.8</v>
      </c>
      <c r="X20">
        <v>85.3</v>
      </c>
      <c r="Y20">
        <v>9</v>
      </c>
      <c r="Z20">
        <v>5.7</v>
      </c>
      <c r="AA20">
        <v>100</v>
      </c>
      <c r="AB20">
        <v>0</v>
      </c>
      <c r="AC20">
        <v>0</v>
      </c>
      <c r="AE20" t="s">
        <v>412</v>
      </c>
      <c r="AF20" t="s">
        <v>19</v>
      </c>
      <c r="AG20" t="s">
        <v>428</v>
      </c>
      <c r="AH20" t="s">
        <v>410</v>
      </c>
      <c r="AI20">
        <v>85</v>
      </c>
      <c r="AJ20">
        <v>15</v>
      </c>
      <c r="AK20">
        <v>90.5</v>
      </c>
      <c r="AL20">
        <v>9.5</v>
      </c>
      <c r="AM20">
        <v>100</v>
      </c>
      <c r="AN20">
        <v>0</v>
      </c>
      <c r="AP20" t="s">
        <v>412</v>
      </c>
      <c r="AQ20" t="s">
        <v>19</v>
      </c>
      <c r="AR20" t="s">
        <v>428</v>
      </c>
      <c r="AS20" t="s">
        <v>410</v>
      </c>
      <c r="AT20">
        <v>76.400000000000006</v>
      </c>
      <c r="AU20">
        <v>85</v>
      </c>
      <c r="AV20">
        <v>92.5</v>
      </c>
      <c r="AW20">
        <v>83.3</v>
      </c>
      <c r="AX20">
        <v>90.5</v>
      </c>
      <c r="AY20">
        <v>97.4</v>
      </c>
      <c r="AZ20">
        <v>100</v>
      </c>
      <c r="BA20">
        <v>100</v>
      </c>
      <c r="BB20">
        <v>100</v>
      </c>
      <c r="BF20" t="b">
        <f t="shared" si="0"/>
        <v>1</v>
      </c>
      <c r="BI20" t="s">
        <v>412</v>
      </c>
      <c r="BJ20" t="s">
        <v>19</v>
      </c>
      <c r="BK20" t="s">
        <v>428</v>
      </c>
      <c r="BL20" t="s">
        <v>410</v>
      </c>
      <c r="BM20">
        <f>INDEX('2021MF'!$C$5:$BB$204,MATCH(Sheet2!$BJ20,'2021MF'!$B$5:$B$204,0),MATCH(Sheet2!BM$3,'2021MF'!$C$4:$BB$4,0))</f>
        <v>78.670271480906706</v>
      </c>
      <c r="BN20">
        <f>INDEX('2021MF'!$C$5:$BB$204,MATCH(Sheet2!$BJ20,'2021MF'!$B$5:$B$204,0),MATCH(Sheet2!BN$3,'2021MF'!$C$4:$BB$4,0))</f>
        <v>18.371754467356698</v>
      </c>
      <c r="BO20">
        <f>INDEX('2021MF'!$C$5:$BB$204,MATCH(Sheet2!$BJ20,'2021MF'!$B$5:$B$204,0),MATCH(Sheet2!BO$3,'2021MF'!$C$4:$BB$4,0))</f>
        <v>56.212705370426697</v>
      </c>
      <c r="BP20">
        <f>INDEX('2021MF'!$C$5:$BB$204,MATCH(Sheet2!$BJ20,'2021MF'!$B$5:$B$204,0),MATCH(Sheet2!BP$3,'2021MF'!$C$4:$BB$4,0))</f>
        <v>16.248860164136399</v>
      </c>
      <c r="BQ20">
        <f>INDEX('2021MF'!$C$5:$BB$204,MATCH(Sheet2!$BJ20,'2021MF'!$B$5:$B$204,0),MATCH(Sheet2!BQ$3,'2021MF'!$C$4:$BB$4,0))</f>
        <v>64.152362059863407</v>
      </c>
      <c r="BR20">
        <f>INDEX('2021MF'!$C$5:$BB$204,MATCH(Sheet2!$BJ20,'2021MF'!$B$5:$B$204,0),MATCH(Sheet2!BR$3,'2021MF'!$C$4:$BB$4,0))</f>
        <v>8.3092034746996397</v>
      </c>
      <c r="BS20">
        <f>INDEX('2021MF'!$C$5:$BB$204,MATCH(Sheet2!$BJ20,'2021MF'!$B$5:$B$204,0),MATCH(Sheet2!BS$3,'2021MF'!$C$4:$BB$4,0))</f>
        <v>98.238653633876694</v>
      </c>
      <c r="BT20" t="str">
        <f>INDEX('2021MF'!$C$5:$BB$204,MATCH(Sheet2!$BJ20,'2021MF'!$B$5:$B$204,0),MATCH(Sheet2!BT$3,'2021MF'!$C$4:$BB$4,0))</f>
        <v>*</v>
      </c>
      <c r="BU20">
        <f>INDEX('2021MF'!$C$5:$BB$204,MATCH(Sheet2!$BJ20,'2021MF'!$B$5:$B$204,0),MATCH(Sheet2!BU$3,'2021MF'!$C$4:$BB$4,0))</f>
        <v>11.863891599609699</v>
      </c>
      <c r="BV20">
        <f>INDEX('2021MF'!$C$5:$BB$204,MATCH(Sheet2!$BJ20,'2021MF'!$B$5:$B$204,0),MATCH(Sheet2!BV$3,'2021MF'!$C$4:$BB$4,0))</f>
        <v>11.1999872018429</v>
      </c>
      <c r="BW20" t="str">
        <f>INDEX('2021MF'!$C$5:$BB$204,MATCH(Sheet2!$BJ20,'2021MF'!$B$5:$B$204,0),MATCH(Sheet2!BW$3,'2021MF'!$C$4:$BB$4,0))</f>
        <v>*</v>
      </c>
      <c r="BX20">
        <f>INDEX('2021MF'!$C$5:$BB$204,MATCH(Sheet2!$BJ20,'2021MF'!$B$5:$B$204,0),MATCH(Sheet2!BX$3,'2021MF'!$C$4:$BB$4,0))</f>
        <v>58.795726453645798</v>
      </c>
      <c r="BY20">
        <f>INDEX('2021MF'!$C$5:$BB$204,MATCH(Sheet2!$BJ20,'2021MF'!$B$5:$B$204,0),MATCH(Sheet2!BY$3,'2021MF'!$C$4:$BB$4,0))</f>
        <v>41.204273546354202</v>
      </c>
      <c r="BZ20">
        <f>INDEX('2021MF'!$C$5:$BB$204,MATCH(Sheet2!$BJ20,'2021MF'!$B$5:$B$204,0),MATCH(Sheet2!BZ$3,'2021MF'!$C$4:$BB$4,0))</f>
        <v>52.7415357852067</v>
      </c>
      <c r="CA20">
        <f>INDEX('2021MF'!$C$5:$BB$204,MATCH(Sheet2!$BJ20,'2021MF'!$B$5:$B$204,0),MATCH(Sheet2!CA$3,'2021MF'!$C$4:$BB$4,0))</f>
        <v>46.393579833587701</v>
      </c>
      <c r="CB20">
        <f>INDEX('2021MF'!$C$5:$BB$204,MATCH(Sheet2!$BJ20,'2021MF'!$B$5:$B$204,0),MATCH(Sheet2!CB$3,'2021MF'!$C$4:$BB$4,0))</f>
        <v>0</v>
      </c>
      <c r="CC20">
        <f>INDEX('2021MF'!$C$5:$BB$204,MATCH(Sheet2!$BJ20,'2021MF'!$B$5:$B$204,0),MATCH(Sheet2!CC$3,'2021MF'!$C$4:$BB$4,0))</f>
        <v>100</v>
      </c>
    </row>
    <row r="21" spans="1:81" x14ac:dyDescent="0.3">
      <c r="A21" t="s">
        <v>775</v>
      </c>
      <c r="N21" t="str">
        <f>VLOOKUP(P21,Sheet1!A$6:A$378,1,FALSE)</f>
        <v>Hillingdon</v>
      </c>
      <c r="O21" t="s">
        <v>412</v>
      </c>
      <c r="P21" t="s">
        <v>20</v>
      </c>
      <c r="Q21" t="str">
        <f>VLOOKUP(P21,classifications!A$1:B$357,2,FALSE)</f>
        <v>Predominantly Urban</v>
      </c>
      <c r="R21" t="str">
        <f>VLOOKUP(P21,classifications!A$1:D$357,4,FALSE)</f>
        <v>London Borough</v>
      </c>
      <c r="S21" t="s">
        <v>429</v>
      </c>
      <c r="T21" t="s">
        <v>410</v>
      </c>
      <c r="U21">
        <v>80</v>
      </c>
      <c r="V21">
        <v>18.899999999999999</v>
      </c>
      <c r="W21">
        <v>1.1000000000000001</v>
      </c>
      <c r="X21">
        <v>76.7</v>
      </c>
      <c r="Y21">
        <v>15.6</v>
      </c>
      <c r="Z21">
        <v>7.7</v>
      </c>
      <c r="AA21">
        <v>100</v>
      </c>
      <c r="AB21">
        <v>0</v>
      </c>
      <c r="AC21">
        <v>0</v>
      </c>
      <c r="AE21" t="s">
        <v>412</v>
      </c>
      <c r="AF21" t="s">
        <v>20</v>
      </c>
      <c r="AG21" t="s">
        <v>429</v>
      </c>
      <c r="AH21" t="s">
        <v>410</v>
      </c>
      <c r="AI21">
        <v>80.900000000000006</v>
      </c>
      <c r="AJ21">
        <v>19.100000000000001</v>
      </c>
      <c r="AK21">
        <v>83.1</v>
      </c>
      <c r="AL21">
        <v>16.899999999999999</v>
      </c>
      <c r="AM21">
        <v>100</v>
      </c>
      <c r="AN21">
        <v>0</v>
      </c>
      <c r="AP21" t="s">
        <v>412</v>
      </c>
      <c r="AQ21" t="s">
        <v>20</v>
      </c>
      <c r="AR21" t="s">
        <v>429</v>
      </c>
      <c r="AS21" t="s">
        <v>410</v>
      </c>
      <c r="AT21">
        <v>72.5</v>
      </c>
      <c r="AU21">
        <v>80.900000000000006</v>
      </c>
      <c r="AV21">
        <v>87.9</v>
      </c>
      <c r="AW21">
        <v>91.7</v>
      </c>
      <c r="AX21">
        <v>83.1</v>
      </c>
      <c r="AY21">
        <v>99.9</v>
      </c>
      <c r="AZ21">
        <v>100</v>
      </c>
      <c r="BA21">
        <v>100</v>
      </c>
      <c r="BB21">
        <v>100</v>
      </c>
      <c r="BF21" t="b">
        <f t="shared" si="0"/>
        <v>1</v>
      </c>
      <c r="BI21" t="s">
        <v>412</v>
      </c>
      <c r="BJ21" t="s">
        <v>20</v>
      </c>
      <c r="BK21" t="s">
        <v>429</v>
      </c>
      <c r="BL21" t="s">
        <v>410</v>
      </c>
      <c r="BM21">
        <f>INDEX('2021MF'!$C$5:$BB$204,MATCH(Sheet2!$BJ21,'2021MF'!$B$5:$B$204,0),MATCH(Sheet2!BM$3,'2021MF'!$C$4:$BB$4,0))</f>
        <v>76.809496236247796</v>
      </c>
      <c r="BN21">
        <f>INDEX('2021MF'!$C$5:$BB$204,MATCH(Sheet2!$BJ21,'2021MF'!$B$5:$B$204,0),MATCH(Sheet2!BN$3,'2021MF'!$C$4:$BB$4,0))</f>
        <v>23.190503763752201</v>
      </c>
      <c r="BO21">
        <f>INDEX('2021MF'!$C$5:$BB$204,MATCH(Sheet2!$BJ21,'2021MF'!$B$5:$B$204,0),MATCH(Sheet2!BO$3,'2021MF'!$C$4:$BB$4,0))</f>
        <v>61.074116965836701</v>
      </c>
      <c r="BP21">
        <f>INDEX('2021MF'!$C$5:$BB$204,MATCH(Sheet2!$BJ21,'2021MF'!$B$5:$B$204,0),MATCH(Sheet2!BP$3,'2021MF'!$C$4:$BB$4,0))</f>
        <v>5.7943359477812297</v>
      </c>
      <c r="BQ21">
        <f>INDEX('2021MF'!$C$5:$BB$204,MATCH(Sheet2!$BJ21,'2021MF'!$B$5:$B$204,0),MATCH(Sheet2!BQ$3,'2021MF'!$C$4:$BB$4,0))</f>
        <v>62.242722535137098</v>
      </c>
      <c r="BR21">
        <f>INDEX('2021MF'!$C$5:$BB$204,MATCH(Sheet2!$BJ21,'2021MF'!$B$5:$B$204,0),MATCH(Sheet2!BR$3,'2021MF'!$C$4:$BB$4,0))</f>
        <v>4.6257303784808101</v>
      </c>
      <c r="BS21">
        <f>INDEX('2021MF'!$C$5:$BB$204,MATCH(Sheet2!$BJ21,'2021MF'!$B$5:$B$204,0),MATCH(Sheet2!BS$3,'2021MF'!$C$4:$BB$4,0))</f>
        <v>98.772174553876894</v>
      </c>
      <c r="BT21" t="str">
        <f>INDEX('2021MF'!$C$5:$BB$204,MATCH(Sheet2!$BJ21,'2021MF'!$B$5:$B$204,0),MATCH(Sheet2!BT$3,'2021MF'!$C$4:$BB$4,0))</f>
        <v>*</v>
      </c>
      <c r="BU21">
        <f>INDEX('2021MF'!$C$5:$BB$204,MATCH(Sheet2!$BJ21,'2021MF'!$B$5:$B$204,0),MATCH(Sheet2!BU$3,'2021MF'!$C$4:$BB$4,0))</f>
        <v>9.5791440753803201</v>
      </c>
      <c r="BV21">
        <f>INDEX('2021MF'!$C$5:$BB$204,MATCH(Sheet2!$BJ21,'2021MF'!$B$5:$B$204,0),MATCH(Sheet2!BV$3,'2021MF'!$C$4:$BB$4,0))</f>
        <v>15.037900721166499</v>
      </c>
      <c r="BW21">
        <f>INDEX('2021MF'!$C$5:$BB$204,MATCH(Sheet2!$BJ21,'2021MF'!$B$5:$B$204,0),MATCH(Sheet2!BW$3,'2021MF'!$C$4:$BB$4,0))</f>
        <v>0</v>
      </c>
      <c r="BX21">
        <f>INDEX('2021MF'!$C$5:$BB$204,MATCH(Sheet2!$BJ21,'2021MF'!$B$5:$B$204,0),MATCH(Sheet2!BX$3,'2021MF'!$C$4:$BB$4,0))</f>
        <v>48.6904490251261</v>
      </c>
      <c r="BY21">
        <f>INDEX('2021MF'!$C$5:$BB$204,MATCH(Sheet2!$BJ21,'2021MF'!$B$5:$B$204,0),MATCH(Sheet2!BY$3,'2021MF'!$C$4:$BB$4,0))</f>
        <v>50.354960574022002</v>
      </c>
      <c r="BZ21">
        <f>INDEX('2021MF'!$C$5:$BB$204,MATCH(Sheet2!$BJ21,'2021MF'!$B$5:$B$204,0),MATCH(Sheet2!BZ$3,'2021MF'!$C$4:$BB$4,0))</f>
        <v>51.882558758652202</v>
      </c>
      <c r="CA21">
        <f>INDEX('2021MF'!$C$5:$BB$204,MATCH(Sheet2!$BJ21,'2021MF'!$B$5:$B$204,0),MATCH(Sheet2!CA$3,'2021MF'!$C$4:$BB$4,0))</f>
        <v>46.460535990466802</v>
      </c>
      <c r="CB21">
        <f>INDEX('2021MF'!$C$5:$BB$204,MATCH(Sheet2!$BJ21,'2021MF'!$B$5:$B$204,0),MATCH(Sheet2!CB$3,'2021MF'!$C$4:$BB$4,0))</f>
        <v>5.11791335474022</v>
      </c>
      <c r="CC21">
        <f>INDEX('2021MF'!$C$5:$BB$204,MATCH(Sheet2!$BJ21,'2021MF'!$B$5:$B$204,0),MATCH(Sheet2!CC$3,'2021MF'!$C$4:$BB$4,0))</f>
        <v>94.882086645259804</v>
      </c>
    </row>
    <row r="22" spans="1:81" x14ac:dyDescent="0.3">
      <c r="A22" t="s">
        <v>394</v>
      </c>
      <c r="N22" t="str">
        <f>VLOOKUP(P22,Sheet1!A$6:A$378,1,FALSE)</f>
        <v>Hounslow</v>
      </c>
      <c r="O22" t="s">
        <v>412</v>
      </c>
      <c r="P22" t="s">
        <v>21</v>
      </c>
      <c r="Q22" t="str">
        <f>VLOOKUP(P22,classifications!A$1:B$357,2,FALSE)</f>
        <v>Predominantly Urban</v>
      </c>
      <c r="R22" t="str">
        <f>VLOOKUP(P22,classifications!A$1:D$357,4,FALSE)</f>
        <v>London Borough</v>
      </c>
      <c r="S22" t="s">
        <v>430</v>
      </c>
      <c r="T22" t="s">
        <v>410</v>
      </c>
      <c r="U22">
        <v>69.3</v>
      </c>
      <c r="V22">
        <v>30.7</v>
      </c>
      <c r="W22">
        <v>0</v>
      </c>
      <c r="X22">
        <v>80.599999999999994</v>
      </c>
      <c r="Y22">
        <v>10</v>
      </c>
      <c r="Z22">
        <v>9.5</v>
      </c>
      <c r="AA22">
        <v>100</v>
      </c>
      <c r="AB22">
        <v>0</v>
      </c>
      <c r="AC22">
        <v>0</v>
      </c>
      <c r="AE22" t="s">
        <v>412</v>
      </c>
      <c r="AF22" t="s">
        <v>21</v>
      </c>
      <c r="AG22" t="s">
        <v>430</v>
      </c>
      <c r="AH22" t="s">
        <v>410</v>
      </c>
      <c r="AI22">
        <v>69.3</v>
      </c>
      <c r="AJ22">
        <v>30.7</v>
      </c>
      <c r="AK22">
        <v>89</v>
      </c>
      <c r="AL22">
        <v>11</v>
      </c>
      <c r="AM22">
        <v>100</v>
      </c>
      <c r="AN22">
        <v>0</v>
      </c>
      <c r="AP22" t="s">
        <v>412</v>
      </c>
      <c r="AQ22" t="s">
        <v>21</v>
      </c>
      <c r="AR22" t="s">
        <v>430</v>
      </c>
      <c r="AS22" t="s">
        <v>410</v>
      </c>
      <c r="AT22">
        <v>53.2</v>
      </c>
      <c r="AU22">
        <v>69.3</v>
      </c>
      <c r="AV22">
        <v>81.900000000000006</v>
      </c>
      <c r="AW22">
        <v>80.7</v>
      </c>
      <c r="AX22">
        <v>89</v>
      </c>
      <c r="AY22">
        <v>97.3</v>
      </c>
      <c r="AZ22">
        <v>100</v>
      </c>
      <c r="BA22">
        <v>100</v>
      </c>
      <c r="BB22">
        <v>100</v>
      </c>
      <c r="BF22" t="b">
        <f t="shared" si="0"/>
        <v>1</v>
      </c>
      <c r="BI22" t="s">
        <v>412</v>
      </c>
      <c r="BJ22" t="s">
        <v>21</v>
      </c>
      <c r="BK22" t="s">
        <v>430</v>
      </c>
      <c r="BL22" t="s">
        <v>410</v>
      </c>
      <c r="BM22">
        <f>INDEX('2021MF'!$C$5:$BB$204,MATCH(Sheet2!$BJ22,'2021MF'!$B$5:$B$204,0),MATCH(Sheet2!BM$3,'2021MF'!$C$4:$BB$4,0))</f>
        <v>78.609069991835497</v>
      </c>
      <c r="BN22">
        <f>INDEX('2021MF'!$C$5:$BB$204,MATCH(Sheet2!$BJ22,'2021MF'!$B$5:$B$204,0),MATCH(Sheet2!BN$3,'2021MF'!$C$4:$BB$4,0))</f>
        <v>19.3869219921324</v>
      </c>
      <c r="BO22">
        <f>INDEX('2021MF'!$C$5:$BB$204,MATCH(Sheet2!$BJ22,'2021MF'!$B$5:$B$204,0),MATCH(Sheet2!BO$3,'2021MF'!$C$4:$BB$4,0))</f>
        <v>51.942403325168897</v>
      </c>
      <c r="BP22">
        <f>INDEX('2021MF'!$C$5:$BB$204,MATCH(Sheet2!$BJ22,'2021MF'!$B$5:$B$204,0),MATCH(Sheet2!BP$3,'2021MF'!$C$4:$BB$4,0))</f>
        <v>7.3109181325614196</v>
      </c>
      <c r="BQ22">
        <f>INDEX('2021MF'!$C$5:$BB$204,MATCH(Sheet2!$BJ22,'2021MF'!$B$5:$B$204,0),MATCH(Sheet2!BQ$3,'2021MF'!$C$4:$BB$4,0))</f>
        <v>53.998367104579501</v>
      </c>
      <c r="BR22">
        <f>INDEX('2021MF'!$C$5:$BB$204,MATCH(Sheet2!$BJ22,'2021MF'!$B$5:$B$204,0),MATCH(Sheet2!BR$3,'2021MF'!$C$4:$BB$4,0))</f>
        <v>5.2549543531507501</v>
      </c>
      <c r="BS22">
        <f>INDEX('2021MF'!$C$5:$BB$204,MATCH(Sheet2!$BJ22,'2021MF'!$B$5:$B$204,0),MATCH(Sheet2!BS$3,'2021MF'!$C$4:$BB$4,0))</f>
        <v>100</v>
      </c>
      <c r="BT22">
        <f>INDEX('2021MF'!$C$5:$BB$204,MATCH(Sheet2!$BJ22,'2021MF'!$B$5:$B$204,0),MATCH(Sheet2!BT$3,'2021MF'!$C$4:$BB$4,0))</f>
        <v>0</v>
      </c>
      <c r="BU22">
        <f>INDEX('2021MF'!$C$5:$BB$204,MATCH(Sheet2!$BJ22,'2021MF'!$B$5:$B$204,0),MATCH(Sheet2!BU$3,'2021MF'!$C$4:$BB$4,0))</f>
        <v>13.2502041119276</v>
      </c>
      <c r="BV22">
        <f>INDEX('2021MF'!$C$5:$BB$204,MATCH(Sheet2!$BJ22,'2021MF'!$B$5:$B$204,0),MATCH(Sheet2!BV$3,'2021MF'!$C$4:$BB$4,0))</f>
        <v>11.605433088399</v>
      </c>
      <c r="BW22" t="str">
        <f>INDEX('2021MF'!$C$5:$BB$204,MATCH(Sheet2!$BJ22,'2021MF'!$B$5:$B$204,0),MATCH(Sheet2!BW$3,'2021MF'!$C$4:$BB$4,0))</f>
        <v>*</v>
      </c>
      <c r="BX22">
        <f>INDEX('2021MF'!$C$5:$BB$204,MATCH(Sheet2!$BJ22,'2021MF'!$B$5:$B$204,0),MATCH(Sheet2!BX$3,'2021MF'!$C$4:$BB$4,0))</f>
        <v>64.770042072503003</v>
      </c>
      <c r="BY22">
        <f>INDEX('2021MF'!$C$5:$BB$204,MATCH(Sheet2!$BJ22,'2021MF'!$B$5:$B$204,0),MATCH(Sheet2!BY$3,'2021MF'!$C$4:$BB$4,0))</f>
        <v>34.420206328165499</v>
      </c>
      <c r="BZ22">
        <f>INDEX('2021MF'!$C$5:$BB$204,MATCH(Sheet2!$BJ22,'2021MF'!$B$5:$B$204,0),MATCH(Sheet2!BZ$3,'2021MF'!$C$4:$BB$4,0))</f>
        <v>61.724108120569397</v>
      </c>
      <c r="CA22">
        <f>INDEX('2021MF'!$C$5:$BB$204,MATCH(Sheet2!$BJ22,'2021MF'!$B$5:$B$204,0),MATCH(Sheet2!CA$3,'2021MF'!$C$4:$BB$4,0))</f>
        <v>33.593164659097503</v>
      </c>
      <c r="CB22" t="str">
        <f>INDEX('2021MF'!$C$5:$BB$204,MATCH(Sheet2!$BJ22,'2021MF'!$B$5:$B$204,0),MATCH(Sheet2!CB$3,'2021MF'!$C$4:$BB$4,0))</f>
        <v>*</v>
      </c>
      <c r="CC22">
        <f>INDEX('2021MF'!$C$5:$BB$204,MATCH(Sheet2!$BJ22,'2021MF'!$B$5:$B$204,0),MATCH(Sheet2!CC$3,'2021MF'!$C$4:$BB$4,0))</f>
        <v>98.934164625547396</v>
      </c>
    </row>
    <row r="23" spans="1:81" x14ac:dyDescent="0.3">
      <c r="A23" t="s">
        <v>776</v>
      </c>
      <c r="N23" t="str">
        <f>VLOOKUP(P23,Sheet1!A$6:A$378,1,FALSE)</f>
        <v>Islington</v>
      </c>
      <c r="O23" t="s">
        <v>412</v>
      </c>
      <c r="P23" t="s">
        <v>22</v>
      </c>
      <c r="Q23" t="str">
        <f>VLOOKUP(P23,classifications!A$1:B$357,2,FALSE)</f>
        <v>Predominantly Urban</v>
      </c>
      <c r="R23" t="str">
        <f>VLOOKUP(P23,classifications!A$1:D$357,4,FALSE)</f>
        <v>London Borough</v>
      </c>
      <c r="S23" t="s">
        <v>431</v>
      </c>
      <c r="T23" t="s">
        <v>410</v>
      </c>
      <c r="U23">
        <v>59.3</v>
      </c>
      <c r="V23">
        <v>39.6</v>
      </c>
      <c r="W23">
        <v>1.1000000000000001</v>
      </c>
      <c r="X23">
        <v>79.099999999999994</v>
      </c>
      <c r="Y23">
        <v>17.899999999999999</v>
      </c>
      <c r="Z23">
        <v>3</v>
      </c>
      <c r="AA23">
        <v>100</v>
      </c>
      <c r="AB23">
        <v>0</v>
      </c>
      <c r="AC23">
        <v>0</v>
      </c>
      <c r="AE23" t="s">
        <v>412</v>
      </c>
      <c r="AF23" t="s">
        <v>22</v>
      </c>
      <c r="AG23" t="s">
        <v>431</v>
      </c>
      <c r="AH23" t="s">
        <v>410</v>
      </c>
      <c r="AI23">
        <v>60</v>
      </c>
      <c r="AJ23">
        <v>40</v>
      </c>
      <c r="AK23">
        <v>81.599999999999994</v>
      </c>
      <c r="AL23">
        <v>18.399999999999999</v>
      </c>
      <c r="AM23">
        <v>100</v>
      </c>
      <c r="AN23">
        <v>0</v>
      </c>
      <c r="AP23" t="s">
        <v>412</v>
      </c>
      <c r="AQ23" t="s">
        <v>22</v>
      </c>
      <c r="AR23" t="s">
        <v>431</v>
      </c>
      <c r="AS23" t="s">
        <v>410</v>
      </c>
      <c r="AT23">
        <v>47.1</v>
      </c>
      <c r="AU23">
        <v>60</v>
      </c>
      <c r="AV23">
        <v>71.3</v>
      </c>
      <c r="AW23">
        <v>72.5</v>
      </c>
      <c r="AX23">
        <v>81.599999999999994</v>
      </c>
      <c r="AY23">
        <v>90.6</v>
      </c>
      <c r="AZ23">
        <v>100</v>
      </c>
      <c r="BA23">
        <v>100</v>
      </c>
      <c r="BB23">
        <v>100</v>
      </c>
      <c r="BF23" t="b">
        <f t="shared" si="0"/>
        <v>1</v>
      </c>
      <c r="BI23" t="s">
        <v>412</v>
      </c>
      <c r="BJ23" t="s">
        <v>22</v>
      </c>
      <c r="BK23" t="s">
        <v>431</v>
      </c>
      <c r="BL23" t="s">
        <v>410</v>
      </c>
      <c r="BM23">
        <f>INDEX('2021MF'!$C$5:$BB$204,MATCH(Sheet2!$BJ23,'2021MF'!$B$5:$B$204,0),MATCH(Sheet2!BM$3,'2021MF'!$C$4:$BB$4,0))</f>
        <v>69.632896415016006</v>
      </c>
      <c r="BN23">
        <f>INDEX('2021MF'!$C$5:$BB$204,MATCH(Sheet2!$BJ23,'2021MF'!$B$5:$B$204,0),MATCH(Sheet2!BN$3,'2021MF'!$C$4:$BB$4,0))</f>
        <v>29.652565422499499</v>
      </c>
      <c r="BO23">
        <f>INDEX('2021MF'!$C$5:$BB$204,MATCH(Sheet2!$BJ23,'2021MF'!$B$5:$B$204,0),MATCH(Sheet2!BO$3,'2021MF'!$C$4:$BB$4,0))</f>
        <v>56.848041550778298</v>
      </c>
      <c r="BP23">
        <f>INDEX('2021MF'!$C$5:$BB$204,MATCH(Sheet2!$BJ23,'2021MF'!$B$5:$B$204,0),MATCH(Sheet2!BP$3,'2021MF'!$C$4:$BB$4,0))</f>
        <v>13.241237303502</v>
      </c>
      <c r="BQ23">
        <f>INDEX('2021MF'!$C$5:$BB$204,MATCH(Sheet2!$BJ23,'2021MF'!$B$5:$B$204,0),MATCH(Sheet2!BQ$3,'2021MF'!$C$4:$BB$4,0))</f>
        <v>66.004886519046707</v>
      </c>
      <c r="BR23">
        <f>INDEX('2021MF'!$C$5:$BB$204,MATCH(Sheet2!$BJ23,'2021MF'!$B$5:$B$204,0),MATCH(Sheet2!BR$3,'2021MF'!$C$4:$BB$4,0))</f>
        <v>4.08439233523365</v>
      </c>
      <c r="BS23">
        <f>INDEX('2021MF'!$C$5:$BB$204,MATCH(Sheet2!$BJ23,'2021MF'!$B$5:$B$204,0),MATCH(Sheet2!BS$3,'2021MF'!$C$4:$BB$4,0))</f>
        <v>98.165250395685106</v>
      </c>
      <c r="BT23" t="str">
        <f>INDEX('2021MF'!$C$5:$BB$204,MATCH(Sheet2!$BJ23,'2021MF'!$B$5:$B$204,0),MATCH(Sheet2!BT$3,'2021MF'!$C$4:$BB$4,0))</f>
        <v>*</v>
      </c>
      <c r="BU23">
        <f>INDEX('2021MF'!$C$5:$BB$204,MATCH(Sheet2!$BJ23,'2021MF'!$B$5:$B$204,0),MATCH(Sheet2!BU$3,'2021MF'!$C$4:$BB$4,0))</f>
        <v>6.7566113988044902</v>
      </c>
      <c r="BV23">
        <f>INDEX('2021MF'!$C$5:$BB$204,MATCH(Sheet2!$BJ23,'2021MF'!$B$5:$B$204,0),MATCH(Sheet2!BV$3,'2021MF'!$C$4:$BB$4,0))</f>
        <v>24.282004394793901</v>
      </c>
      <c r="BW23">
        <f>INDEX('2021MF'!$C$5:$BB$204,MATCH(Sheet2!$BJ23,'2021MF'!$B$5:$B$204,0),MATCH(Sheet2!BW$3,'2021MF'!$C$4:$BB$4,0))</f>
        <v>3.7893572229820101</v>
      </c>
      <c r="BX23">
        <f>INDEX('2021MF'!$C$5:$BB$204,MATCH(Sheet2!$BJ23,'2021MF'!$B$5:$B$204,0),MATCH(Sheet2!BX$3,'2021MF'!$C$4:$BB$4,0))</f>
        <v>78.950703706432805</v>
      </c>
      <c r="BY23">
        <f>INDEX('2021MF'!$C$5:$BB$204,MATCH(Sheet2!$BJ23,'2021MF'!$B$5:$B$204,0),MATCH(Sheet2!BY$3,'2021MF'!$C$4:$BB$4,0))</f>
        <v>16.6251565838921</v>
      </c>
      <c r="BZ23">
        <f>INDEX('2021MF'!$C$5:$BB$204,MATCH(Sheet2!$BJ23,'2021MF'!$B$5:$B$204,0),MATCH(Sheet2!BZ$3,'2021MF'!$C$4:$BB$4,0))</f>
        <v>59.453245891975499</v>
      </c>
      <c r="CA23">
        <f>INDEX('2021MF'!$C$5:$BB$204,MATCH(Sheet2!$BJ23,'2021MF'!$B$5:$B$204,0),MATCH(Sheet2!CA$3,'2021MF'!$C$4:$BB$4,0))</f>
        <v>37.194016653157497</v>
      </c>
      <c r="CB23" t="str">
        <f>INDEX('2021MF'!$C$5:$BB$204,MATCH(Sheet2!$BJ23,'2021MF'!$B$5:$B$204,0),MATCH(Sheet2!CB$3,'2021MF'!$C$4:$BB$4,0))</f>
        <v>*</v>
      </c>
      <c r="CC23">
        <f>INDEX('2021MF'!$C$5:$BB$204,MATCH(Sheet2!$BJ23,'2021MF'!$B$5:$B$204,0),MATCH(Sheet2!CC$3,'2021MF'!$C$4:$BB$4,0))</f>
        <v>97.983926732947097</v>
      </c>
    </row>
    <row r="24" spans="1:81" x14ac:dyDescent="0.3">
      <c r="N24" t="str">
        <f>VLOOKUP(P24,Sheet1!A$6:A$378,1,FALSE)</f>
        <v>Kensington and Chelsea</v>
      </c>
      <c r="O24" t="s">
        <v>412</v>
      </c>
      <c r="P24" t="s">
        <v>23</v>
      </c>
      <c r="Q24" t="str">
        <f>VLOOKUP(P24,classifications!A$1:B$357,2,FALSE)</f>
        <v>Predominantly Urban</v>
      </c>
      <c r="R24" t="str">
        <f>VLOOKUP(P24,classifications!A$1:D$357,4,FALSE)</f>
        <v>London Borough</v>
      </c>
      <c r="S24" t="s">
        <v>432</v>
      </c>
      <c r="T24" t="s">
        <v>410</v>
      </c>
      <c r="U24">
        <v>59.2</v>
      </c>
      <c r="V24">
        <v>36</v>
      </c>
      <c r="W24">
        <v>4.8</v>
      </c>
      <c r="X24">
        <v>66.7</v>
      </c>
      <c r="Y24">
        <v>17.600000000000001</v>
      </c>
      <c r="Z24">
        <v>15.7</v>
      </c>
      <c r="AA24">
        <v>100</v>
      </c>
      <c r="AB24">
        <v>0</v>
      </c>
      <c r="AC24">
        <v>0</v>
      </c>
      <c r="AE24" t="s">
        <v>412</v>
      </c>
      <c r="AF24" t="s">
        <v>23</v>
      </c>
      <c r="AG24" t="s">
        <v>432</v>
      </c>
      <c r="AH24" t="s">
        <v>410</v>
      </c>
      <c r="AI24">
        <v>62.2</v>
      </c>
      <c r="AJ24">
        <v>37.799999999999997</v>
      </c>
      <c r="AK24">
        <v>79.099999999999994</v>
      </c>
      <c r="AL24">
        <v>20.9</v>
      </c>
      <c r="AM24">
        <v>100</v>
      </c>
      <c r="AN24">
        <v>0</v>
      </c>
      <c r="AP24" t="s">
        <v>412</v>
      </c>
      <c r="AQ24" t="s">
        <v>23</v>
      </c>
      <c r="AR24" t="s">
        <v>432</v>
      </c>
      <c r="AS24" t="s">
        <v>410</v>
      </c>
      <c r="AT24">
        <v>42</v>
      </c>
      <c r="AU24">
        <v>62.2</v>
      </c>
      <c r="AV24">
        <v>77.599999999999994</v>
      </c>
      <c r="AW24">
        <v>92.9</v>
      </c>
      <c r="AX24">
        <v>79.099999999999994</v>
      </c>
      <c r="AY24">
        <v>100</v>
      </c>
      <c r="AZ24">
        <v>100</v>
      </c>
      <c r="BA24">
        <v>100</v>
      </c>
      <c r="BB24">
        <v>100</v>
      </c>
      <c r="BF24" t="b">
        <f t="shared" si="0"/>
        <v>1</v>
      </c>
      <c r="BI24" t="s">
        <v>412</v>
      </c>
      <c r="BJ24" t="s">
        <v>23</v>
      </c>
      <c r="BK24" t="s">
        <v>432</v>
      </c>
      <c r="BL24" t="s">
        <v>410</v>
      </c>
      <c r="BM24">
        <f>INDEX('2021MF'!$C$5:$BB$204,MATCH(Sheet2!$BJ24,'2021MF'!$B$5:$B$204,0),MATCH(Sheet2!BM$3,'2021MF'!$C$4:$BB$4,0))</f>
        <v>59.574090505767501</v>
      </c>
      <c r="BN24">
        <f>INDEX('2021MF'!$C$5:$BB$204,MATCH(Sheet2!$BJ24,'2021MF'!$B$5:$B$204,0),MATCH(Sheet2!BN$3,'2021MF'!$C$4:$BB$4,0))</f>
        <v>40.425909494232499</v>
      </c>
      <c r="BO24">
        <f>INDEX('2021MF'!$C$5:$BB$204,MATCH(Sheet2!$BJ24,'2021MF'!$B$5:$B$204,0),MATCH(Sheet2!BO$3,'2021MF'!$C$4:$BB$4,0))</f>
        <v>66.903283052351398</v>
      </c>
      <c r="BP24">
        <f>INDEX('2021MF'!$C$5:$BB$204,MATCH(Sheet2!$BJ24,'2021MF'!$B$5:$B$204,0),MATCH(Sheet2!BP$3,'2021MF'!$C$4:$BB$4,0))</f>
        <v>14.547471162378001</v>
      </c>
      <c r="BQ24">
        <f>INDEX('2021MF'!$C$5:$BB$204,MATCH(Sheet2!$BJ24,'2021MF'!$B$5:$B$204,0),MATCH(Sheet2!BQ$3,'2021MF'!$C$4:$BB$4,0))</f>
        <v>77.870452528837603</v>
      </c>
      <c r="BR24" t="str">
        <f>INDEX('2021MF'!$C$5:$BB$204,MATCH(Sheet2!$BJ24,'2021MF'!$B$5:$B$204,0),MATCH(Sheet2!BR$3,'2021MF'!$C$4:$BB$4,0))</f>
        <v>*</v>
      </c>
      <c r="BS24">
        <f>INDEX('2021MF'!$C$5:$BB$204,MATCH(Sheet2!$BJ24,'2021MF'!$B$5:$B$204,0),MATCH(Sheet2!BS$3,'2021MF'!$C$4:$BB$4,0))</f>
        <v>97.772848269742695</v>
      </c>
      <c r="BT24" t="str">
        <f>INDEX('2021MF'!$C$5:$BB$204,MATCH(Sheet2!$BJ24,'2021MF'!$B$5:$B$204,0),MATCH(Sheet2!BT$3,'2021MF'!$C$4:$BB$4,0))</f>
        <v>*</v>
      </c>
      <c r="BU24">
        <f>INDEX('2021MF'!$C$5:$BB$204,MATCH(Sheet2!$BJ24,'2021MF'!$B$5:$B$204,0),MATCH(Sheet2!BU$3,'2021MF'!$C$4:$BB$4,0))</f>
        <v>6.3664596273291902</v>
      </c>
      <c r="BV24">
        <f>INDEX('2021MF'!$C$5:$BB$204,MATCH(Sheet2!$BJ24,'2021MF'!$B$5:$B$204,0),MATCH(Sheet2!BV$3,'2021MF'!$C$4:$BB$4,0))</f>
        <v>25.900621118012399</v>
      </c>
      <c r="BW24">
        <f>INDEX('2021MF'!$C$5:$BB$204,MATCH(Sheet2!$BJ24,'2021MF'!$B$5:$B$204,0),MATCH(Sheet2!BW$3,'2021MF'!$C$4:$BB$4,0))</f>
        <v>0</v>
      </c>
      <c r="BX24">
        <f>INDEX('2021MF'!$C$5:$BB$204,MATCH(Sheet2!$BJ24,'2021MF'!$B$5:$B$204,0),MATCH(Sheet2!BX$3,'2021MF'!$C$4:$BB$4,0))</f>
        <v>45.079264712524299</v>
      </c>
      <c r="BY24">
        <f>INDEX('2021MF'!$C$5:$BB$204,MATCH(Sheet2!$BJ24,'2021MF'!$B$5:$B$204,0),MATCH(Sheet2!BY$3,'2021MF'!$C$4:$BB$4,0))</f>
        <v>48.3446998780543</v>
      </c>
      <c r="BZ24">
        <f>INDEX('2021MF'!$C$5:$BB$204,MATCH(Sheet2!$BJ24,'2021MF'!$B$5:$B$204,0),MATCH(Sheet2!BZ$3,'2021MF'!$C$4:$BB$4,0))</f>
        <v>66.555259473375202</v>
      </c>
      <c r="CA24">
        <f>INDEX('2021MF'!$C$5:$BB$204,MATCH(Sheet2!$BJ24,'2021MF'!$B$5:$B$204,0),MATCH(Sheet2!CA$3,'2021MF'!$C$4:$BB$4,0))</f>
        <v>32.414976739984603</v>
      </c>
      <c r="CB24">
        <f>INDEX('2021MF'!$C$5:$BB$204,MATCH(Sheet2!$BJ24,'2021MF'!$B$5:$B$204,0),MATCH(Sheet2!CB$3,'2021MF'!$C$4:$BB$4,0))</f>
        <v>0</v>
      </c>
      <c r="CC24">
        <f>INDEX('2021MF'!$C$5:$BB$204,MATCH(Sheet2!$BJ24,'2021MF'!$B$5:$B$204,0),MATCH(Sheet2!CC$3,'2021MF'!$C$4:$BB$4,0))</f>
        <v>100</v>
      </c>
    </row>
    <row r="25" spans="1:81" x14ac:dyDescent="0.3">
      <c r="A25" t="s">
        <v>397</v>
      </c>
      <c r="N25" t="str">
        <f>VLOOKUP(P25,Sheet1!A$6:A$378,1,FALSE)</f>
        <v>Kingston upon Thames</v>
      </c>
      <c r="O25" t="s">
        <v>412</v>
      </c>
      <c r="P25" t="s">
        <v>24</v>
      </c>
      <c r="Q25" t="str">
        <f>VLOOKUP(P25,classifications!A$1:B$357,2,FALSE)</f>
        <v>Predominantly Urban</v>
      </c>
      <c r="R25" t="str">
        <f>VLOOKUP(P25,classifications!A$1:D$357,4,FALSE)</f>
        <v>London Borough</v>
      </c>
      <c r="S25" t="s">
        <v>433</v>
      </c>
      <c r="T25" t="s">
        <v>410</v>
      </c>
      <c r="U25">
        <v>81.099999999999994</v>
      </c>
      <c r="V25">
        <v>17.899999999999999</v>
      </c>
      <c r="W25">
        <v>1</v>
      </c>
      <c r="X25">
        <v>76.900000000000006</v>
      </c>
      <c r="Y25">
        <v>16.3</v>
      </c>
      <c r="Z25">
        <v>6.8</v>
      </c>
      <c r="AA25">
        <v>100</v>
      </c>
      <c r="AB25">
        <v>0</v>
      </c>
      <c r="AC25">
        <v>0</v>
      </c>
      <c r="AE25" t="s">
        <v>412</v>
      </c>
      <c r="AF25" t="s">
        <v>24</v>
      </c>
      <c r="AG25" t="s">
        <v>433</v>
      </c>
      <c r="AH25" t="s">
        <v>410</v>
      </c>
      <c r="AI25">
        <v>81.900000000000006</v>
      </c>
      <c r="AJ25">
        <v>18.100000000000001</v>
      </c>
      <c r="AK25">
        <v>82.5</v>
      </c>
      <c r="AL25">
        <v>17.5</v>
      </c>
      <c r="AM25">
        <v>100</v>
      </c>
      <c r="AN25">
        <v>0</v>
      </c>
      <c r="AP25" t="s">
        <v>412</v>
      </c>
      <c r="AQ25" t="s">
        <v>24</v>
      </c>
      <c r="AR25" t="s">
        <v>433</v>
      </c>
      <c r="AS25" t="s">
        <v>410</v>
      </c>
      <c r="AT25">
        <v>72.7</v>
      </c>
      <c r="AU25">
        <v>81.900000000000006</v>
      </c>
      <c r="AV25">
        <v>88.8</v>
      </c>
      <c r="AW25">
        <v>78.8</v>
      </c>
      <c r="AX25">
        <v>82.5</v>
      </c>
      <c r="AY25">
        <v>94.8</v>
      </c>
      <c r="AZ25">
        <v>100</v>
      </c>
      <c r="BA25">
        <v>100</v>
      </c>
      <c r="BB25">
        <v>100</v>
      </c>
      <c r="BF25" t="b">
        <f t="shared" si="0"/>
        <v>1</v>
      </c>
      <c r="BI25" t="s">
        <v>412</v>
      </c>
      <c r="BJ25" t="s">
        <v>24</v>
      </c>
      <c r="BK25" t="s">
        <v>433</v>
      </c>
      <c r="BL25" t="s">
        <v>410</v>
      </c>
      <c r="BM25">
        <f>INDEX('2021MF'!$C$5:$BB$204,MATCH(Sheet2!$BJ25,'2021MF'!$B$5:$B$204,0),MATCH(Sheet2!BM$3,'2021MF'!$C$4:$BB$4,0))</f>
        <v>74.931275843747798</v>
      </c>
      <c r="BN25">
        <f>INDEX('2021MF'!$C$5:$BB$204,MATCH(Sheet2!$BJ25,'2021MF'!$B$5:$B$204,0),MATCH(Sheet2!BN$3,'2021MF'!$C$4:$BB$4,0))</f>
        <v>23.661900251796101</v>
      </c>
      <c r="BO25">
        <f>INDEX('2021MF'!$C$5:$BB$204,MATCH(Sheet2!$BJ25,'2021MF'!$B$5:$B$204,0),MATCH(Sheet2!BO$3,'2021MF'!$C$4:$BB$4,0))</f>
        <v>58.686964355840999</v>
      </c>
      <c r="BP25">
        <f>INDEX('2021MF'!$C$5:$BB$204,MATCH(Sheet2!$BJ25,'2021MF'!$B$5:$B$204,0),MATCH(Sheet2!BP$3,'2021MF'!$C$4:$BB$4,0))</f>
        <v>9.5405299267712405</v>
      </c>
      <c r="BQ25">
        <f>INDEX('2021MF'!$C$5:$BB$204,MATCH(Sheet2!$BJ25,'2021MF'!$B$5:$B$204,0),MATCH(Sheet2!BQ$3,'2021MF'!$C$4:$BB$4,0))</f>
        <v>65.448497308785093</v>
      </c>
      <c r="BR25" t="str">
        <f>INDEX('2021MF'!$C$5:$BB$204,MATCH(Sheet2!$BJ25,'2021MF'!$B$5:$B$204,0),MATCH(Sheet2!BR$3,'2021MF'!$C$4:$BB$4,0))</f>
        <v>*</v>
      </c>
      <c r="BS25">
        <f>INDEX('2021MF'!$C$5:$BB$204,MATCH(Sheet2!$BJ25,'2021MF'!$B$5:$B$204,0),MATCH(Sheet2!BS$3,'2021MF'!$C$4:$BB$4,0))</f>
        <v>98.244357689020305</v>
      </c>
      <c r="BT25" t="str">
        <f>INDEX('2021MF'!$C$5:$BB$204,MATCH(Sheet2!$BJ25,'2021MF'!$B$5:$B$204,0),MATCH(Sheet2!BT$3,'2021MF'!$C$4:$BB$4,0))</f>
        <v>*</v>
      </c>
      <c r="BU25">
        <f>INDEX('2021MF'!$C$5:$BB$204,MATCH(Sheet2!$BJ25,'2021MF'!$B$5:$B$204,0),MATCH(Sheet2!BU$3,'2021MF'!$C$4:$BB$4,0))</f>
        <v>9.5220494813925001</v>
      </c>
      <c r="BV25">
        <f>INDEX('2021MF'!$C$5:$BB$204,MATCH(Sheet2!$BJ25,'2021MF'!$B$5:$B$204,0),MATCH(Sheet2!BV$3,'2021MF'!$C$4:$BB$4,0))</f>
        <v>31.654692878098398</v>
      </c>
      <c r="BW25" t="str">
        <f>INDEX('2021MF'!$C$5:$BB$204,MATCH(Sheet2!$BJ25,'2021MF'!$B$5:$B$204,0),MATCH(Sheet2!BW$3,'2021MF'!$C$4:$BB$4,0))</f>
        <v>*</v>
      </c>
      <c r="BX25">
        <f>INDEX('2021MF'!$C$5:$BB$204,MATCH(Sheet2!$BJ25,'2021MF'!$B$5:$B$204,0),MATCH(Sheet2!BX$3,'2021MF'!$C$4:$BB$4,0))</f>
        <v>69.081867575283198</v>
      </c>
      <c r="BY25">
        <f>INDEX('2021MF'!$C$5:$BB$204,MATCH(Sheet2!$BJ25,'2021MF'!$B$5:$B$204,0),MATCH(Sheet2!BY$3,'2021MF'!$C$4:$BB$4,0))</f>
        <v>30.918132424716799</v>
      </c>
      <c r="BZ25">
        <f>INDEX('2021MF'!$C$5:$BB$204,MATCH(Sheet2!$BJ25,'2021MF'!$B$5:$B$204,0),MATCH(Sheet2!BZ$3,'2021MF'!$C$4:$BB$4,0))</f>
        <v>52.785707707892101</v>
      </c>
      <c r="CA25">
        <f>INDEX('2021MF'!$C$5:$BB$204,MATCH(Sheet2!$BJ25,'2021MF'!$B$5:$B$204,0),MATCH(Sheet2!CA$3,'2021MF'!$C$4:$BB$4,0))</f>
        <v>45.751910857353302</v>
      </c>
      <c r="CB25" t="str">
        <f>INDEX('2021MF'!$C$5:$BB$204,MATCH(Sheet2!$BJ25,'2021MF'!$B$5:$B$204,0),MATCH(Sheet2!CB$3,'2021MF'!$C$4:$BB$4,0))</f>
        <v>*</v>
      </c>
      <c r="CC25">
        <f>INDEX('2021MF'!$C$5:$BB$204,MATCH(Sheet2!$BJ25,'2021MF'!$B$5:$B$204,0),MATCH(Sheet2!CC$3,'2021MF'!$C$4:$BB$4,0))</f>
        <v>97.837787890688205</v>
      </c>
    </row>
    <row r="26" spans="1:81" x14ac:dyDescent="0.3">
      <c r="A26" t="s">
        <v>777</v>
      </c>
      <c r="N26" t="str">
        <f>VLOOKUP(P26,Sheet1!A$6:A$378,1,FALSE)</f>
        <v>Lambeth</v>
      </c>
      <c r="O26" t="s">
        <v>412</v>
      </c>
      <c r="P26" t="s">
        <v>25</v>
      </c>
      <c r="Q26" t="str">
        <f>VLOOKUP(P26,classifications!A$1:B$357,2,FALSE)</f>
        <v>Predominantly Urban</v>
      </c>
      <c r="R26" t="str">
        <f>VLOOKUP(P26,classifications!A$1:D$357,4,FALSE)</f>
        <v>London Borough</v>
      </c>
      <c r="S26" t="s">
        <v>434</v>
      </c>
      <c r="T26" t="s">
        <v>410</v>
      </c>
      <c r="U26">
        <v>61.7</v>
      </c>
      <c r="V26">
        <v>38.299999999999997</v>
      </c>
      <c r="W26">
        <v>0</v>
      </c>
      <c r="X26">
        <v>85.9</v>
      </c>
      <c r="Y26">
        <v>8.6</v>
      </c>
      <c r="Z26">
        <v>5.5</v>
      </c>
      <c r="AA26" t="s">
        <v>417</v>
      </c>
      <c r="AB26" t="s">
        <v>417</v>
      </c>
      <c r="AC26" t="s">
        <v>417</v>
      </c>
      <c r="AE26" t="s">
        <v>412</v>
      </c>
      <c r="AF26" t="s">
        <v>25</v>
      </c>
      <c r="AG26" t="s">
        <v>434</v>
      </c>
      <c r="AH26" t="s">
        <v>410</v>
      </c>
      <c r="AI26">
        <v>61.7</v>
      </c>
      <c r="AJ26">
        <v>38.299999999999997</v>
      </c>
      <c r="AK26">
        <v>90.9</v>
      </c>
      <c r="AL26">
        <v>9.1</v>
      </c>
      <c r="AM26" t="s">
        <v>417</v>
      </c>
      <c r="AN26" t="s">
        <v>417</v>
      </c>
      <c r="AP26" t="s">
        <v>412</v>
      </c>
      <c r="AQ26" t="s">
        <v>25</v>
      </c>
      <c r="AR26" t="s">
        <v>434</v>
      </c>
      <c r="AS26" t="s">
        <v>410</v>
      </c>
      <c r="AT26">
        <v>49.4</v>
      </c>
      <c r="AU26">
        <v>61.7</v>
      </c>
      <c r="AV26">
        <v>71.400000000000006</v>
      </c>
      <c r="AW26">
        <v>84.6</v>
      </c>
      <c r="AX26">
        <v>90.9</v>
      </c>
      <c r="AY26">
        <v>97.2</v>
      </c>
      <c r="AZ26" t="s">
        <v>417</v>
      </c>
      <c r="BA26" t="s">
        <v>417</v>
      </c>
      <c r="BB26" t="s">
        <v>417</v>
      </c>
      <c r="BF26" t="b">
        <f t="shared" si="0"/>
        <v>1</v>
      </c>
      <c r="BI26" t="s">
        <v>412</v>
      </c>
      <c r="BJ26" t="s">
        <v>25</v>
      </c>
      <c r="BK26" t="s">
        <v>434</v>
      </c>
      <c r="BL26" t="s">
        <v>410</v>
      </c>
      <c r="BM26">
        <f>INDEX('2021MF'!$C$5:$BB$204,MATCH(Sheet2!$BJ26,'2021MF'!$B$5:$B$204,0),MATCH(Sheet2!BM$3,'2021MF'!$C$4:$BB$4,0))</f>
        <v>80.928525730012893</v>
      </c>
      <c r="BN26">
        <f>INDEX('2021MF'!$C$5:$BB$204,MATCH(Sheet2!$BJ26,'2021MF'!$B$5:$B$204,0),MATCH(Sheet2!BN$3,'2021MF'!$C$4:$BB$4,0))</f>
        <v>19.0714742699871</v>
      </c>
      <c r="BO26">
        <f>INDEX('2021MF'!$C$5:$BB$204,MATCH(Sheet2!$BJ26,'2021MF'!$B$5:$B$204,0),MATCH(Sheet2!BO$3,'2021MF'!$C$4:$BB$4,0))</f>
        <v>55.412175130671997</v>
      </c>
      <c r="BP26">
        <f>INDEX('2021MF'!$C$5:$BB$204,MATCH(Sheet2!$BJ26,'2021MF'!$B$5:$B$204,0),MATCH(Sheet2!BP$3,'2021MF'!$C$4:$BB$4,0))</f>
        <v>13.094965053536299</v>
      </c>
      <c r="BQ26">
        <f>INDEX('2021MF'!$C$5:$BB$204,MATCH(Sheet2!$BJ26,'2021MF'!$B$5:$B$204,0),MATCH(Sheet2!BQ$3,'2021MF'!$C$4:$BB$4,0))</f>
        <v>66.231696865078902</v>
      </c>
      <c r="BR26" t="str">
        <f>INDEX('2021MF'!$C$5:$BB$204,MATCH(Sheet2!$BJ26,'2021MF'!$B$5:$B$204,0),MATCH(Sheet2!BR$3,'2021MF'!$C$4:$BB$4,0))</f>
        <v>*</v>
      </c>
      <c r="BS26">
        <f>INDEX('2021MF'!$C$5:$BB$204,MATCH(Sheet2!$BJ26,'2021MF'!$B$5:$B$204,0),MATCH(Sheet2!BS$3,'2021MF'!$C$4:$BB$4,0))</f>
        <v>100</v>
      </c>
      <c r="BT26">
        <f>INDEX('2021MF'!$C$5:$BB$204,MATCH(Sheet2!$BJ26,'2021MF'!$B$5:$B$204,0),MATCH(Sheet2!BT$3,'2021MF'!$C$4:$BB$4,0))</f>
        <v>0</v>
      </c>
      <c r="BU26">
        <f>INDEX('2021MF'!$C$5:$BB$204,MATCH(Sheet2!$BJ26,'2021MF'!$B$5:$B$204,0),MATCH(Sheet2!BU$3,'2021MF'!$C$4:$BB$4,0))</f>
        <v>6.4195265629338101</v>
      </c>
      <c r="BV26">
        <f>INDEX('2021MF'!$C$5:$BB$204,MATCH(Sheet2!$BJ26,'2021MF'!$B$5:$B$204,0),MATCH(Sheet2!BV$3,'2021MF'!$C$4:$BB$4,0))</f>
        <v>25.617749665020899</v>
      </c>
      <c r="BW26" t="str">
        <f>INDEX('2021MF'!$C$5:$BB$204,MATCH(Sheet2!$BJ26,'2021MF'!$B$5:$B$204,0),MATCH(Sheet2!BW$3,'2021MF'!$C$4:$BB$4,0))</f>
        <v>*</v>
      </c>
      <c r="BX26">
        <f>INDEX('2021MF'!$C$5:$BB$204,MATCH(Sheet2!$BJ26,'2021MF'!$B$5:$B$204,0),MATCH(Sheet2!BX$3,'2021MF'!$C$4:$BB$4,0))</f>
        <v>69.322274252951004</v>
      </c>
      <c r="BY26">
        <f>INDEX('2021MF'!$C$5:$BB$204,MATCH(Sheet2!$BJ26,'2021MF'!$B$5:$B$204,0),MATCH(Sheet2!BY$3,'2021MF'!$C$4:$BB$4,0))</f>
        <v>30.677725747048999</v>
      </c>
      <c r="BZ26">
        <f>INDEX('2021MF'!$C$5:$BB$204,MATCH(Sheet2!$BJ26,'2021MF'!$B$5:$B$204,0),MATCH(Sheet2!BZ$3,'2021MF'!$C$4:$BB$4,0))</f>
        <v>44.7607096583315</v>
      </c>
      <c r="CA26">
        <f>INDEX('2021MF'!$C$5:$BB$204,MATCH(Sheet2!$BJ26,'2021MF'!$B$5:$B$204,0),MATCH(Sheet2!CA$3,'2021MF'!$C$4:$BB$4,0))</f>
        <v>54.150725879676401</v>
      </c>
      <c r="CB26" t="str">
        <f>INDEX('2021MF'!$C$5:$BB$204,MATCH(Sheet2!$BJ26,'2021MF'!$B$5:$B$204,0),MATCH(Sheet2!CB$3,'2021MF'!$C$4:$BB$4,0))</f>
        <v>*</v>
      </c>
      <c r="CC26">
        <f>INDEX('2021MF'!$C$5:$BB$204,MATCH(Sheet2!$BJ26,'2021MF'!$B$5:$B$204,0),MATCH(Sheet2!CC$3,'2021MF'!$C$4:$BB$4,0))</f>
        <v>98.148259919604996</v>
      </c>
    </row>
    <row r="27" spans="1:81" x14ac:dyDescent="0.3">
      <c r="A27" t="s">
        <v>833</v>
      </c>
      <c r="N27" t="str">
        <f>VLOOKUP(P27,Sheet1!A$6:A$378,1,FALSE)</f>
        <v>Lewisham</v>
      </c>
      <c r="O27" t="s">
        <v>412</v>
      </c>
      <c r="P27" t="s">
        <v>26</v>
      </c>
      <c r="Q27" t="str">
        <f>VLOOKUP(P27,classifications!A$1:B$357,2,FALSE)</f>
        <v>Predominantly Urban</v>
      </c>
      <c r="R27" t="str">
        <f>VLOOKUP(P27,classifications!A$1:D$357,4,FALSE)</f>
        <v>London Borough</v>
      </c>
      <c r="S27" t="s">
        <v>435</v>
      </c>
      <c r="T27" t="s">
        <v>410</v>
      </c>
      <c r="U27">
        <v>74.3</v>
      </c>
      <c r="V27">
        <v>25.7</v>
      </c>
      <c r="W27">
        <v>0</v>
      </c>
      <c r="X27">
        <v>73.3</v>
      </c>
      <c r="Y27">
        <v>20.7</v>
      </c>
      <c r="Z27">
        <v>6</v>
      </c>
      <c r="AA27">
        <v>98.9</v>
      </c>
      <c r="AB27">
        <v>1.1000000000000001</v>
      </c>
      <c r="AC27">
        <v>0</v>
      </c>
      <c r="AE27" t="s">
        <v>412</v>
      </c>
      <c r="AF27" t="s">
        <v>26</v>
      </c>
      <c r="AG27" t="s">
        <v>435</v>
      </c>
      <c r="AH27" t="s">
        <v>410</v>
      </c>
      <c r="AI27">
        <v>74.3</v>
      </c>
      <c r="AJ27">
        <v>25.7</v>
      </c>
      <c r="AK27">
        <v>78</v>
      </c>
      <c r="AL27">
        <v>22</v>
      </c>
      <c r="AM27">
        <v>98.9</v>
      </c>
      <c r="AN27">
        <v>1.1000000000000001</v>
      </c>
      <c r="AP27" t="s">
        <v>412</v>
      </c>
      <c r="AQ27" t="s">
        <v>26</v>
      </c>
      <c r="AR27" t="s">
        <v>435</v>
      </c>
      <c r="AS27" t="s">
        <v>410</v>
      </c>
      <c r="AT27">
        <v>64.3</v>
      </c>
      <c r="AU27">
        <v>74.3</v>
      </c>
      <c r="AV27">
        <v>81.900000000000006</v>
      </c>
      <c r="AW27">
        <v>69.8</v>
      </c>
      <c r="AX27">
        <v>78</v>
      </c>
      <c r="AY27">
        <v>86.2</v>
      </c>
      <c r="AZ27">
        <v>96.6</v>
      </c>
      <c r="BA27">
        <v>98.9</v>
      </c>
      <c r="BB27">
        <v>100</v>
      </c>
      <c r="BF27" t="b">
        <f t="shared" si="0"/>
        <v>1</v>
      </c>
      <c r="BI27" t="s">
        <v>412</v>
      </c>
      <c r="BJ27" t="s">
        <v>26</v>
      </c>
      <c r="BK27" t="s">
        <v>435</v>
      </c>
      <c r="BL27" t="s">
        <v>410</v>
      </c>
      <c r="BM27">
        <f>INDEX('2021MF'!$C$5:$BB$204,MATCH(Sheet2!$BJ27,'2021MF'!$B$5:$B$204,0),MATCH(Sheet2!BM$3,'2021MF'!$C$4:$BB$4,0))</f>
        <v>85.179404921894204</v>
      </c>
      <c r="BN27">
        <f>INDEX('2021MF'!$C$5:$BB$204,MATCH(Sheet2!$BJ27,'2021MF'!$B$5:$B$204,0),MATCH(Sheet2!BN$3,'2021MF'!$C$4:$BB$4,0))</f>
        <v>14.8205950781058</v>
      </c>
      <c r="BO27">
        <f>INDEX('2021MF'!$C$5:$BB$204,MATCH(Sheet2!$BJ27,'2021MF'!$B$5:$B$204,0),MATCH(Sheet2!BO$3,'2021MF'!$C$4:$BB$4,0))</f>
        <v>58.090201008655903</v>
      </c>
      <c r="BP27">
        <f>INDEX('2021MF'!$C$5:$BB$204,MATCH(Sheet2!$BJ27,'2021MF'!$B$5:$B$204,0),MATCH(Sheet2!BP$3,'2021MF'!$C$4:$BB$4,0))</f>
        <v>17.150041184375901</v>
      </c>
      <c r="BQ27">
        <f>INDEX('2021MF'!$C$5:$BB$204,MATCH(Sheet2!$BJ27,'2021MF'!$B$5:$B$204,0),MATCH(Sheet2!BQ$3,'2021MF'!$C$4:$BB$4,0))</f>
        <v>71.951272380456899</v>
      </c>
      <c r="BR27">
        <f>INDEX('2021MF'!$C$5:$BB$204,MATCH(Sheet2!$BJ27,'2021MF'!$B$5:$B$204,0),MATCH(Sheet2!BR$3,'2021MF'!$C$4:$BB$4,0))</f>
        <v>3.28896981257496</v>
      </c>
      <c r="BS27">
        <f>INDEX('2021MF'!$C$5:$BB$204,MATCH(Sheet2!$BJ27,'2021MF'!$B$5:$B$204,0),MATCH(Sheet2!BS$3,'2021MF'!$C$4:$BB$4,0))</f>
        <v>99.455210184823898</v>
      </c>
      <c r="BT27" t="str">
        <f>INDEX('2021MF'!$C$5:$BB$204,MATCH(Sheet2!$BJ27,'2021MF'!$B$5:$B$204,0),MATCH(Sheet2!BT$3,'2021MF'!$C$4:$BB$4,0))</f>
        <v>*</v>
      </c>
      <c r="BU27">
        <f>INDEX('2021MF'!$C$5:$BB$204,MATCH(Sheet2!$BJ27,'2021MF'!$B$5:$B$204,0),MATCH(Sheet2!BU$3,'2021MF'!$C$4:$BB$4,0))</f>
        <v>7.6024912934784199</v>
      </c>
      <c r="BV27">
        <f>INDEX('2021MF'!$C$5:$BB$204,MATCH(Sheet2!$BJ27,'2021MF'!$B$5:$B$204,0),MATCH(Sheet2!BV$3,'2021MF'!$C$4:$BB$4,0))</f>
        <v>22.358058409560599</v>
      </c>
      <c r="BW27">
        <f>INDEX('2021MF'!$C$5:$BB$204,MATCH(Sheet2!$BJ27,'2021MF'!$B$5:$B$204,0),MATCH(Sheet2!BW$3,'2021MF'!$C$4:$BB$4,0))</f>
        <v>0</v>
      </c>
      <c r="BX27">
        <f>INDEX('2021MF'!$C$5:$BB$204,MATCH(Sheet2!$BJ27,'2021MF'!$B$5:$B$204,0),MATCH(Sheet2!BX$3,'2021MF'!$C$4:$BB$4,0))</f>
        <v>64.381680151832995</v>
      </c>
      <c r="BY27">
        <f>INDEX('2021MF'!$C$5:$BB$204,MATCH(Sheet2!$BJ27,'2021MF'!$B$5:$B$204,0),MATCH(Sheet2!BY$3,'2021MF'!$C$4:$BB$4,0))</f>
        <v>34.869143941664198</v>
      </c>
      <c r="BZ27">
        <f>INDEX('2021MF'!$C$5:$BB$204,MATCH(Sheet2!$BJ27,'2021MF'!$B$5:$B$204,0),MATCH(Sheet2!BZ$3,'2021MF'!$C$4:$BB$4,0))</f>
        <v>52.363649985016501</v>
      </c>
      <c r="CA27">
        <f>INDEX('2021MF'!$C$5:$BB$204,MATCH(Sheet2!$BJ27,'2021MF'!$B$5:$B$204,0),MATCH(Sheet2!CA$3,'2021MF'!$C$4:$BB$4,0))</f>
        <v>46.8871741084807</v>
      </c>
      <c r="CB27" t="str">
        <f>INDEX('2021MF'!$C$5:$BB$204,MATCH(Sheet2!$BJ27,'2021MF'!$B$5:$B$204,0),MATCH(Sheet2!CB$3,'2021MF'!$C$4:$BB$4,0))</f>
        <v>*</v>
      </c>
      <c r="CC27">
        <f>INDEX('2021MF'!$C$5:$BB$204,MATCH(Sheet2!$BJ27,'2021MF'!$B$5:$B$204,0),MATCH(Sheet2!CC$3,'2021MF'!$C$4:$BB$4,0))</f>
        <v>98.398867068395006</v>
      </c>
    </row>
    <row r="28" spans="1:81" x14ac:dyDescent="0.3">
      <c r="A28" t="s">
        <v>778</v>
      </c>
      <c r="N28" t="str">
        <f>VLOOKUP(P28,Sheet1!A$6:A$378,1,FALSE)</f>
        <v>Merton</v>
      </c>
      <c r="O28" t="s">
        <v>412</v>
      </c>
      <c r="P28" t="s">
        <v>27</v>
      </c>
      <c r="Q28" t="str">
        <f>VLOOKUP(P28,classifications!A$1:B$357,2,FALSE)</f>
        <v>Predominantly Urban</v>
      </c>
      <c r="R28" t="str">
        <f>VLOOKUP(P28,classifications!A$1:D$357,4,FALSE)</f>
        <v>London Borough</v>
      </c>
      <c r="S28" t="s">
        <v>436</v>
      </c>
      <c r="T28" t="s">
        <v>410</v>
      </c>
      <c r="U28">
        <v>64</v>
      </c>
      <c r="V28">
        <v>34.200000000000003</v>
      </c>
      <c r="W28">
        <v>1.8</v>
      </c>
      <c r="X28">
        <v>70.599999999999994</v>
      </c>
      <c r="Y28">
        <v>21.3</v>
      </c>
      <c r="Z28">
        <v>8</v>
      </c>
      <c r="AA28" t="s">
        <v>417</v>
      </c>
      <c r="AB28" t="s">
        <v>417</v>
      </c>
      <c r="AC28" t="s">
        <v>417</v>
      </c>
      <c r="AE28" t="s">
        <v>412</v>
      </c>
      <c r="AF28" t="s">
        <v>27</v>
      </c>
      <c r="AG28" t="s">
        <v>436</v>
      </c>
      <c r="AH28" t="s">
        <v>410</v>
      </c>
      <c r="AI28">
        <v>65.2</v>
      </c>
      <c r="AJ28">
        <v>34.799999999999997</v>
      </c>
      <c r="AK28">
        <v>76.8</v>
      </c>
      <c r="AL28">
        <v>23.2</v>
      </c>
      <c r="AM28" t="s">
        <v>417</v>
      </c>
      <c r="AN28" t="s">
        <v>417</v>
      </c>
      <c r="AP28" t="s">
        <v>412</v>
      </c>
      <c r="AQ28" t="s">
        <v>27</v>
      </c>
      <c r="AR28" t="s">
        <v>436</v>
      </c>
      <c r="AS28" t="s">
        <v>410</v>
      </c>
      <c r="AT28">
        <v>53.8</v>
      </c>
      <c r="AU28">
        <v>65.2</v>
      </c>
      <c r="AV28">
        <v>74.5</v>
      </c>
      <c r="AW28">
        <v>77</v>
      </c>
      <c r="AX28">
        <v>76.8</v>
      </c>
      <c r="AY28">
        <v>93.9</v>
      </c>
      <c r="AZ28" t="s">
        <v>417</v>
      </c>
      <c r="BA28" t="s">
        <v>417</v>
      </c>
      <c r="BB28" t="s">
        <v>417</v>
      </c>
      <c r="BF28" t="b">
        <f t="shared" si="0"/>
        <v>1</v>
      </c>
      <c r="BI28" t="s">
        <v>412</v>
      </c>
      <c r="BJ28" t="s">
        <v>27</v>
      </c>
      <c r="BK28" t="s">
        <v>436</v>
      </c>
      <c r="BL28" t="s">
        <v>410</v>
      </c>
      <c r="BM28">
        <f>INDEX('2021MF'!$C$5:$BB$204,MATCH(Sheet2!$BJ28,'2021MF'!$B$5:$B$204,0),MATCH(Sheet2!BM$3,'2021MF'!$C$4:$BB$4,0))</f>
        <v>71.567485734249402</v>
      </c>
      <c r="BN28">
        <f>INDEX('2021MF'!$C$5:$BB$204,MATCH(Sheet2!$BJ28,'2021MF'!$B$5:$B$204,0),MATCH(Sheet2!BN$3,'2021MF'!$C$4:$BB$4,0))</f>
        <v>28.432514265750601</v>
      </c>
      <c r="BO28">
        <f>INDEX('2021MF'!$C$5:$BB$204,MATCH(Sheet2!$BJ28,'2021MF'!$B$5:$B$204,0),MATCH(Sheet2!BO$3,'2021MF'!$C$4:$BB$4,0))</f>
        <v>60.948720934746298</v>
      </c>
      <c r="BP28">
        <f>INDEX('2021MF'!$C$5:$BB$204,MATCH(Sheet2!$BJ28,'2021MF'!$B$5:$B$204,0),MATCH(Sheet2!BP$3,'2021MF'!$C$4:$BB$4,0))</f>
        <v>12.2141997593261</v>
      </c>
      <c r="BQ28">
        <f>INDEX('2021MF'!$C$5:$BB$204,MATCH(Sheet2!$BJ28,'2021MF'!$B$5:$B$204,0),MATCH(Sheet2!BQ$3,'2021MF'!$C$4:$BB$4,0))</f>
        <v>71.594658592445995</v>
      </c>
      <c r="BR28" t="str">
        <f>INDEX('2021MF'!$C$5:$BB$204,MATCH(Sheet2!$BJ28,'2021MF'!$B$5:$B$204,0),MATCH(Sheet2!BR$3,'2021MF'!$C$4:$BB$4,0))</f>
        <v>*</v>
      </c>
      <c r="BS28">
        <f>INDEX('2021MF'!$C$5:$BB$204,MATCH(Sheet2!$BJ28,'2021MF'!$B$5:$B$204,0),MATCH(Sheet2!BS$3,'2021MF'!$C$4:$BB$4,0))</f>
        <v>94.811925002911394</v>
      </c>
      <c r="BT28">
        <f>INDEX('2021MF'!$C$5:$BB$204,MATCH(Sheet2!$BJ28,'2021MF'!$B$5:$B$204,0),MATCH(Sheet2!BT$3,'2021MF'!$C$4:$BB$4,0))</f>
        <v>5.18807499708862</v>
      </c>
      <c r="BU28">
        <f>INDEX('2021MF'!$C$5:$BB$204,MATCH(Sheet2!$BJ28,'2021MF'!$B$5:$B$204,0),MATCH(Sheet2!BU$3,'2021MF'!$C$4:$BB$4,0))</f>
        <v>8.0742207212452897</v>
      </c>
      <c r="BV28">
        <f>INDEX('2021MF'!$C$5:$BB$204,MATCH(Sheet2!$BJ28,'2021MF'!$B$5:$B$204,0),MATCH(Sheet2!BV$3,'2021MF'!$C$4:$BB$4,0))</f>
        <v>25.986957028065699</v>
      </c>
      <c r="BW28" t="str">
        <f>INDEX('2021MF'!$C$5:$BB$204,MATCH(Sheet2!$BJ28,'2021MF'!$B$5:$B$204,0),MATCH(Sheet2!BW$3,'2021MF'!$C$4:$BB$4,0))</f>
        <v>*</v>
      </c>
      <c r="BX28">
        <f>INDEX('2021MF'!$C$5:$BB$204,MATCH(Sheet2!$BJ28,'2021MF'!$B$5:$B$204,0),MATCH(Sheet2!BX$3,'2021MF'!$C$4:$BB$4,0))</f>
        <v>66.313761750654905</v>
      </c>
      <c r="BY28">
        <f>INDEX('2021MF'!$C$5:$BB$204,MATCH(Sheet2!$BJ28,'2021MF'!$B$5:$B$204,0),MATCH(Sheet2!BY$3,'2021MF'!$C$4:$BB$4,0))</f>
        <v>28.690090923100598</v>
      </c>
      <c r="BZ28">
        <f>INDEX('2021MF'!$C$5:$BB$204,MATCH(Sheet2!$BJ28,'2021MF'!$B$5:$B$204,0),MATCH(Sheet2!BZ$3,'2021MF'!$C$4:$BB$4,0))</f>
        <v>57.329326552627499</v>
      </c>
      <c r="CA28">
        <f>INDEX('2021MF'!$C$5:$BB$204,MATCH(Sheet2!$BJ28,'2021MF'!$B$5:$B$204,0),MATCH(Sheet2!CA$3,'2021MF'!$C$4:$BB$4,0))</f>
        <v>38.908922792417897</v>
      </c>
      <c r="CB28">
        <f>INDEX('2021MF'!$C$5:$BB$204,MATCH(Sheet2!$BJ28,'2021MF'!$B$5:$B$204,0),MATCH(Sheet2!CB$3,'2021MF'!$C$4:$BB$4,0))</f>
        <v>4.3728892511936603</v>
      </c>
      <c r="CC28">
        <f>INDEX('2021MF'!$C$5:$BB$204,MATCH(Sheet2!$BJ28,'2021MF'!$B$5:$B$204,0),MATCH(Sheet2!CC$3,'2021MF'!$C$4:$BB$4,0))</f>
        <v>95.627110748806302</v>
      </c>
    </row>
    <row r="29" spans="1:81" x14ac:dyDescent="0.3">
      <c r="N29" t="str">
        <f>VLOOKUP(P29,Sheet1!A$6:A$378,1,FALSE)</f>
        <v>Newham</v>
      </c>
      <c r="O29" t="s">
        <v>412</v>
      </c>
      <c r="P29" t="s">
        <v>28</v>
      </c>
      <c r="Q29" t="str">
        <f>VLOOKUP(P29,classifications!A$1:B$357,2,FALSE)</f>
        <v>Predominantly Urban</v>
      </c>
      <c r="R29" t="str">
        <f>VLOOKUP(P29,classifications!A$1:D$357,4,FALSE)</f>
        <v>London Borough</v>
      </c>
      <c r="S29" t="s">
        <v>437</v>
      </c>
      <c r="T29" t="s">
        <v>410</v>
      </c>
      <c r="U29">
        <v>80.099999999999994</v>
      </c>
      <c r="V29">
        <v>19.899999999999999</v>
      </c>
      <c r="W29">
        <v>0</v>
      </c>
      <c r="X29">
        <v>71.3</v>
      </c>
      <c r="Y29">
        <v>17</v>
      </c>
      <c r="Z29">
        <v>11.8</v>
      </c>
      <c r="AA29">
        <v>97.7</v>
      </c>
      <c r="AB29">
        <v>2.2999999999999998</v>
      </c>
      <c r="AC29">
        <v>0</v>
      </c>
      <c r="AE29" t="s">
        <v>412</v>
      </c>
      <c r="AF29" t="s">
        <v>28</v>
      </c>
      <c r="AG29" t="s">
        <v>437</v>
      </c>
      <c r="AH29" t="s">
        <v>410</v>
      </c>
      <c r="AI29">
        <v>80.099999999999994</v>
      </c>
      <c r="AJ29">
        <v>19.899999999999999</v>
      </c>
      <c r="AK29">
        <v>80.8</v>
      </c>
      <c r="AL29">
        <v>19.2</v>
      </c>
      <c r="AM29">
        <v>97.7</v>
      </c>
      <c r="AN29">
        <v>2.2999999999999998</v>
      </c>
      <c r="AP29" t="s">
        <v>412</v>
      </c>
      <c r="AQ29" t="s">
        <v>28</v>
      </c>
      <c r="AR29" t="s">
        <v>437</v>
      </c>
      <c r="AS29" t="s">
        <v>410</v>
      </c>
      <c r="AT29">
        <v>67.3</v>
      </c>
      <c r="AU29">
        <v>80.099999999999994</v>
      </c>
      <c r="AV29">
        <v>88.1</v>
      </c>
      <c r="AW29">
        <v>97</v>
      </c>
      <c r="AX29">
        <v>80.8</v>
      </c>
      <c r="AY29">
        <v>100</v>
      </c>
      <c r="AZ29">
        <v>93.6</v>
      </c>
      <c r="BA29">
        <v>97.7</v>
      </c>
      <c r="BB29">
        <v>100</v>
      </c>
      <c r="BF29" t="b">
        <f t="shared" si="0"/>
        <v>1</v>
      </c>
      <c r="BI29" t="s">
        <v>412</v>
      </c>
      <c r="BJ29" t="s">
        <v>28</v>
      </c>
      <c r="BK29" t="s">
        <v>437</v>
      </c>
      <c r="BL29" t="s">
        <v>410</v>
      </c>
      <c r="BM29">
        <f>INDEX('2021MF'!$C$5:$BB$204,MATCH(Sheet2!$BJ29,'2021MF'!$B$5:$B$204,0),MATCH(Sheet2!BM$3,'2021MF'!$C$4:$BB$4,0))</f>
        <v>75.879840332246602</v>
      </c>
      <c r="BN29">
        <f>INDEX('2021MF'!$C$5:$BB$204,MATCH(Sheet2!$BJ29,'2021MF'!$B$5:$B$204,0),MATCH(Sheet2!BN$3,'2021MF'!$C$4:$BB$4,0))</f>
        <v>24.120159667753398</v>
      </c>
      <c r="BO29">
        <f>INDEX('2021MF'!$C$5:$BB$204,MATCH(Sheet2!$BJ29,'2021MF'!$B$5:$B$204,0),MATCH(Sheet2!BO$3,'2021MF'!$C$4:$BB$4,0))</f>
        <v>64.1253241233875</v>
      </c>
      <c r="BP29">
        <f>INDEX('2021MF'!$C$5:$BB$204,MATCH(Sheet2!$BJ29,'2021MF'!$B$5:$B$204,0),MATCH(Sheet2!BP$3,'2021MF'!$C$4:$BB$4,0))</f>
        <v>9.0636196378425495</v>
      </c>
      <c r="BQ29">
        <f>INDEX('2021MF'!$C$5:$BB$204,MATCH(Sheet2!$BJ29,'2021MF'!$B$5:$B$204,0),MATCH(Sheet2!BQ$3,'2021MF'!$C$4:$BB$4,0))</f>
        <v>61.675435481962097</v>
      </c>
      <c r="BR29">
        <f>INDEX('2021MF'!$C$5:$BB$204,MATCH(Sheet2!$BJ29,'2021MF'!$B$5:$B$204,0),MATCH(Sheet2!BR$3,'2021MF'!$C$4:$BB$4,0))</f>
        <v>11.513508279267899</v>
      </c>
      <c r="BS29">
        <f>INDEX('2021MF'!$C$5:$BB$204,MATCH(Sheet2!$BJ29,'2021MF'!$B$5:$B$204,0),MATCH(Sheet2!BS$3,'2021MF'!$C$4:$BB$4,0))</f>
        <v>100</v>
      </c>
      <c r="BT29">
        <f>INDEX('2021MF'!$C$5:$BB$204,MATCH(Sheet2!$BJ29,'2021MF'!$B$5:$B$204,0),MATCH(Sheet2!BT$3,'2021MF'!$C$4:$BB$4,0))</f>
        <v>0</v>
      </c>
      <c r="BU29">
        <f>INDEX('2021MF'!$C$5:$BB$204,MATCH(Sheet2!$BJ29,'2021MF'!$B$5:$B$204,0),MATCH(Sheet2!BU$3,'2021MF'!$C$4:$BB$4,0))</f>
        <v>6.3522804299409303</v>
      </c>
      <c r="BV29">
        <f>INDEX('2021MF'!$C$5:$BB$204,MATCH(Sheet2!$BJ29,'2021MF'!$B$5:$B$204,0),MATCH(Sheet2!BV$3,'2021MF'!$C$4:$BB$4,0))</f>
        <v>12.365643458894199</v>
      </c>
      <c r="BW29">
        <f>INDEX('2021MF'!$C$5:$BB$204,MATCH(Sheet2!$BJ29,'2021MF'!$B$5:$B$204,0),MATCH(Sheet2!BW$3,'2021MF'!$C$4:$BB$4,0))</f>
        <v>0</v>
      </c>
      <c r="BX29">
        <f>INDEX('2021MF'!$C$5:$BB$204,MATCH(Sheet2!$BJ29,'2021MF'!$B$5:$B$204,0),MATCH(Sheet2!BX$3,'2021MF'!$C$4:$BB$4,0))</f>
        <v>77.783264798336205</v>
      </c>
      <c r="BY29">
        <f>INDEX('2021MF'!$C$5:$BB$204,MATCH(Sheet2!$BJ29,'2021MF'!$B$5:$B$204,0),MATCH(Sheet2!BY$3,'2021MF'!$C$4:$BB$4,0))</f>
        <v>22.216735201663798</v>
      </c>
      <c r="BZ29">
        <f>INDEX('2021MF'!$C$5:$BB$204,MATCH(Sheet2!$BJ29,'2021MF'!$B$5:$B$204,0),MATCH(Sheet2!BZ$3,'2021MF'!$C$4:$BB$4,0))</f>
        <v>69.937986115727597</v>
      </c>
      <c r="CA29">
        <f>INDEX('2021MF'!$C$5:$BB$204,MATCH(Sheet2!$BJ29,'2021MF'!$B$5:$B$204,0),MATCH(Sheet2!CA$3,'2021MF'!$C$4:$BB$4,0))</f>
        <v>29.2215500622038</v>
      </c>
      <c r="CB29">
        <f>INDEX('2021MF'!$C$5:$BB$204,MATCH(Sheet2!$BJ29,'2021MF'!$B$5:$B$204,0),MATCH(Sheet2!CB$3,'2021MF'!$C$4:$BB$4,0))</f>
        <v>0</v>
      </c>
      <c r="CC29">
        <f>INDEX('2021MF'!$C$5:$BB$204,MATCH(Sheet2!$BJ29,'2021MF'!$B$5:$B$204,0),MATCH(Sheet2!CC$3,'2021MF'!$C$4:$BB$4,0))</f>
        <v>100</v>
      </c>
    </row>
    <row r="30" spans="1:81" x14ac:dyDescent="0.3">
      <c r="A30" t="s">
        <v>400</v>
      </c>
      <c r="N30" t="str">
        <f>VLOOKUP(P30,Sheet1!A$6:A$378,1,FALSE)</f>
        <v>Redbridge</v>
      </c>
      <c r="O30" t="s">
        <v>412</v>
      </c>
      <c r="P30" t="s">
        <v>29</v>
      </c>
      <c r="Q30" t="str">
        <f>VLOOKUP(P30,classifications!A$1:B$357,2,FALSE)</f>
        <v>Predominantly Urban</v>
      </c>
      <c r="R30" t="str">
        <f>VLOOKUP(P30,classifications!A$1:D$357,4,FALSE)</f>
        <v>London Borough</v>
      </c>
      <c r="S30" t="s">
        <v>438</v>
      </c>
      <c r="T30" t="s">
        <v>410</v>
      </c>
      <c r="U30">
        <v>69.3</v>
      </c>
      <c r="V30">
        <v>28.7</v>
      </c>
      <c r="W30">
        <v>2.1</v>
      </c>
      <c r="X30">
        <v>67.599999999999994</v>
      </c>
      <c r="Y30">
        <v>14</v>
      </c>
      <c r="Z30">
        <v>18.5</v>
      </c>
      <c r="AA30">
        <v>96.3</v>
      </c>
      <c r="AB30">
        <v>3.7</v>
      </c>
      <c r="AC30">
        <v>0</v>
      </c>
      <c r="AE30" t="s">
        <v>412</v>
      </c>
      <c r="AF30" t="s">
        <v>29</v>
      </c>
      <c r="AG30" t="s">
        <v>438</v>
      </c>
      <c r="AH30" t="s">
        <v>410</v>
      </c>
      <c r="AI30">
        <v>70.7</v>
      </c>
      <c r="AJ30">
        <v>29.3</v>
      </c>
      <c r="AK30">
        <v>82.9</v>
      </c>
      <c r="AL30">
        <v>17.100000000000001</v>
      </c>
      <c r="AM30">
        <v>96.3</v>
      </c>
      <c r="AN30">
        <v>3.7</v>
      </c>
      <c r="AP30" t="s">
        <v>412</v>
      </c>
      <c r="AQ30" t="s">
        <v>29</v>
      </c>
      <c r="AR30" t="s">
        <v>438</v>
      </c>
      <c r="AS30" t="s">
        <v>410</v>
      </c>
      <c r="AT30">
        <v>57.2</v>
      </c>
      <c r="AU30">
        <v>70.7</v>
      </c>
      <c r="AV30">
        <v>80.400000000000006</v>
      </c>
      <c r="AW30">
        <v>95.2</v>
      </c>
      <c r="AX30">
        <v>82.9</v>
      </c>
      <c r="AY30">
        <v>100</v>
      </c>
      <c r="AZ30">
        <v>92.1</v>
      </c>
      <c r="BA30">
        <v>96.3</v>
      </c>
      <c r="BB30">
        <v>99.9</v>
      </c>
      <c r="BF30" t="b">
        <f t="shared" si="0"/>
        <v>1</v>
      </c>
      <c r="BI30" t="s">
        <v>412</v>
      </c>
      <c r="BJ30" t="s">
        <v>29</v>
      </c>
      <c r="BK30" t="s">
        <v>438</v>
      </c>
      <c r="BL30" t="s">
        <v>410</v>
      </c>
      <c r="BM30">
        <f>INDEX('2021MF'!$C$5:$BB$204,MATCH(Sheet2!$BJ30,'2021MF'!$B$5:$B$204,0),MATCH(Sheet2!BM$3,'2021MF'!$C$4:$BB$4,0))</f>
        <v>76.163661809500297</v>
      </c>
      <c r="BN30">
        <f>INDEX('2021MF'!$C$5:$BB$204,MATCH(Sheet2!$BJ30,'2021MF'!$B$5:$B$204,0),MATCH(Sheet2!BN$3,'2021MF'!$C$4:$BB$4,0))</f>
        <v>23.836338190499699</v>
      </c>
      <c r="BO30">
        <f>INDEX('2021MF'!$C$5:$BB$204,MATCH(Sheet2!$BJ30,'2021MF'!$B$5:$B$204,0),MATCH(Sheet2!BO$3,'2021MF'!$C$4:$BB$4,0))</f>
        <v>49.9481353420598</v>
      </c>
      <c r="BP30">
        <f>INDEX('2021MF'!$C$5:$BB$204,MATCH(Sheet2!$BJ30,'2021MF'!$B$5:$B$204,0),MATCH(Sheet2!BP$3,'2021MF'!$C$4:$BB$4,0))</f>
        <v>21.318844159051601</v>
      </c>
      <c r="BQ30">
        <f>INDEX('2021MF'!$C$5:$BB$204,MATCH(Sheet2!$BJ30,'2021MF'!$B$5:$B$204,0),MATCH(Sheet2!BQ$3,'2021MF'!$C$4:$BB$4,0))</f>
        <v>61.396229521692597</v>
      </c>
      <c r="BR30">
        <f>INDEX('2021MF'!$C$5:$BB$204,MATCH(Sheet2!$BJ30,'2021MF'!$B$5:$B$204,0),MATCH(Sheet2!BR$3,'2021MF'!$C$4:$BB$4,0))</f>
        <v>9.8707499794187896</v>
      </c>
      <c r="BS30">
        <f>INDEX('2021MF'!$C$5:$BB$204,MATCH(Sheet2!$BJ30,'2021MF'!$B$5:$B$204,0),MATCH(Sheet2!BS$3,'2021MF'!$C$4:$BB$4,0))</f>
        <v>98.885321478554403</v>
      </c>
      <c r="BT30" t="str">
        <f>INDEX('2021MF'!$C$5:$BB$204,MATCH(Sheet2!$BJ30,'2021MF'!$B$5:$B$204,0),MATCH(Sheet2!BT$3,'2021MF'!$C$4:$BB$4,0))</f>
        <v>*</v>
      </c>
      <c r="BU30">
        <f>INDEX('2021MF'!$C$5:$BB$204,MATCH(Sheet2!$BJ30,'2021MF'!$B$5:$B$204,0),MATCH(Sheet2!BU$3,'2021MF'!$C$4:$BB$4,0))</f>
        <v>7.1457973162097597</v>
      </c>
      <c r="BV30">
        <f>INDEX('2021MF'!$C$5:$BB$204,MATCH(Sheet2!$BJ30,'2021MF'!$B$5:$B$204,0),MATCH(Sheet2!BV$3,'2021MF'!$C$4:$BB$4,0))</f>
        <v>16.797563184325298</v>
      </c>
      <c r="BW30" t="str">
        <f>INDEX('2021MF'!$C$5:$BB$204,MATCH(Sheet2!$BJ30,'2021MF'!$B$5:$B$204,0),MATCH(Sheet2!BW$3,'2021MF'!$C$4:$BB$4,0))</f>
        <v>*</v>
      </c>
      <c r="BX30">
        <f>INDEX('2021MF'!$C$5:$BB$204,MATCH(Sheet2!$BJ30,'2021MF'!$B$5:$B$204,0),MATCH(Sheet2!BX$3,'2021MF'!$C$4:$BB$4,0))</f>
        <v>56.798869008710497</v>
      </c>
      <c r="BY30">
        <f>INDEX('2021MF'!$C$5:$BB$204,MATCH(Sheet2!$BJ30,'2021MF'!$B$5:$B$204,0),MATCH(Sheet2!BY$3,'2021MF'!$C$4:$BB$4,0))</f>
        <v>43.201130991289503</v>
      </c>
      <c r="BZ30">
        <f>INDEX('2021MF'!$C$5:$BB$204,MATCH(Sheet2!$BJ30,'2021MF'!$B$5:$B$204,0),MATCH(Sheet2!BZ$3,'2021MF'!$C$4:$BB$4,0))</f>
        <v>56.765425717890601</v>
      </c>
      <c r="CA30">
        <f>INDEX('2021MF'!$C$5:$BB$204,MATCH(Sheet2!$BJ30,'2021MF'!$B$5:$B$204,0),MATCH(Sheet2!CA$3,'2021MF'!$C$4:$BB$4,0))</f>
        <v>42.436495751181901</v>
      </c>
      <c r="CB30" t="str">
        <f>INDEX('2021MF'!$C$5:$BB$204,MATCH(Sheet2!$BJ30,'2021MF'!$B$5:$B$204,0),MATCH(Sheet2!CB$3,'2021MF'!$C$4:$BB$4,0))</f>
        <v>*</v>
      </c>
      <c r="CC30">
        <f>INDEX('2021MF'!$C$5:$BB$204,MATCH(Sheet2!$BJ30,'2021MF'!$B$5:$B$204,0),MATCH(Sheet2!CC$3,'2021MF'!$C$4:$BB$4,0))</f>
        <v>98.472050712110004</v>
      </c>
    </row>
    <row r="31" spans="1:81" x14ac:dyDescent="0.3">
      <c r="A31" t="s">
        <v>779</v>
      </c>
      <c r="N31" t="str">
        <f>VLOOKUP(P31,Sheet1!A$6:A$378,1,FALSE)</f>
        <v>Richmond upon Thames</v>
      </c>
      <c r="O31" t="s">
        <v>412</v>
      </c>
      <c r="P31" t="s">
        <v>30</v>
      </c>
      <c r="Q31" t="str">
        <f>VLOOKUP(P31,classifications!A$1:B$357,2,FALSE)</f>
        <v>Predominantly Urban</v>
      </c>
      <c r="R31" t="str">
        <f>VLOOKUP(P31,classifications!A$1:D$357,4,FALSE)</f>
        <v>London Borough</v>
      </c>
      <c r="S31" t="s">
        <v>439</v>
      </c>
      <c r="T31" t="s">
        <v>410</v>
      </c>
      <c r="U31">
        <v>67.3</v>
      </c>
      <c r="V31">
        <v>30.6</v>
      </c>
      <c r="W31">
        <v>2.1</v>
      </c>
      <c r="X31">
        <v>71.599999999999994</v>
      </c>
      <c r="Y31">
        <v>20.2</v>
      </c>
      <c r="Z31">
        <v>8.1</v>
      </c>
      <c r="AA31">
        <v>100</v>
      </c>
      <c r="AB31">
        <v>0</v>
      </c>
      <c r="AC31">
        <v>0</v>
      </c>
      <c r="AE31" t="s">
        <v>412</v>
      </c>
      <c r="AF31" t="s">
        <v>30</v>
      </c>
      <c r="AG31" t="s">
        <v>439</v>
      </c>
      <c r="AH31" t="s">
        <v>410</v>
      </c>
      <c r="AI31">
        <v>68.8</v>
      </c>
      <c r="AJ31">
        <v>31.2</v>
      </c>
      <c r="AK31">
        <v>78</v>
      </c>
      <c r="AL31">
        <v>22</v>
      </c>
      <c r="AM31">
        <v>100</v>
      </c>
      <c r="AN31">
        <v>0</v>
      </c>
      <c r="AP31" t="s">
        <v>412</v>
      </c>
      <c r="AQ31" t="s">
        <v>30</v>
      </c>
      <c r="AR31" t="s">
        <v>439</v>
      </c>
      <c r="AS31" t="s">
        <v>410</v>
      </c>
      <c r="AT31">
        <v>56.1</v>
      </c>
      <c r="AU31">
        <v>68.8</v>
      </c>
      <c r="AV31">
        <v>77.3</v>
      </c>
      <c r="AW31">
        <v>78.400000000000006</v>
      </c>
      <c r="AX31">
        <v>78</v>
      </c>
      <c r="AY31">
        <v>95.1</v>
      </c>
      <c r="AZ31">
        <v>100</v>
      </c>
      <c r="BA31">
        <v>100</v>
      </c>
      <c r="BB31">
        <v>100</v>
      </c>
      <c r="BF31" t="b">
        <f t="shared" si="0"/>
        <v>1</v>
      </c>
      <c r="BI31" t="s">
        <v>412</v>
      </c>
      <c r="BJ31" t="s">
        <v>30</v>
      </c>
      <c r="BK31" t="s">
        <v>439</v>
      </c>
      <c r="BL31" t="s">
        <v>410</v>
      </c>
      <c r="BM31">
        <f>INDEX('2021MF'!$C$5:$BB$204,MATCH(Sheet2!$BJ31,'2021MF'!$B$5:$B$204,0),MATCH(Sheet2!BM$3,'2021MF'!$C$4:$BB$4,0))</f>
        <v>62.746658947266901</v>
      </c>
      <c r="BN31">
        <f>INDEX('2021MF'!$C$5:$BB$204,MATCH(Sheet2!$BJ31,'2021MF'!$B$5:$B$204,0),MATCH(Sheet2!BN$3,'2021MF'!$C$4:$BB$4,0))</f>
        <v>35.4682298451295</v>
      </c>
      <c r="BO31">
        <f>INDEX('2021MF'!$C$5:$BB$204,MATCH(Sheet2!$BJ31,'2021MF'!$B$5:$B$204,0),MATCH(Sheet2!BO$3,'2021MF'!$C$4:$BB$4,0))</f>
        <v>57.777295315289201</v>
      </c>
      <c r="BP31">
        <f>INDEX('2021MF'!$C$5:$BB$204,MATCH(Sheet2!$BJ31,'2021MF'!$B$5:$B$204,0),MATCH(Sheet2!BP$3,'2021MF'!$C$4:$BB$4,0))</f>
        <v>16.4809186085782</v>
      </c>
      <c r="BQ31">
        <f>INDEX('2021MF'!$C$5:$BB$204,MATCH(Sheet2!$BJ31,'2021MF'!$B$5:$B$204,0),MATCH(Sheet2!BQ$3,'2021MF'!$C$4:$BB$4,0))</f>
        <v>67.450668210546596</v>
      </c>
      <c r="BR31">
        <f>INDEX('2021MF'!$C$5:$BB$204,MATCH(Sheet2!$BJ31,'2021MF'!$B$5:$B$204,0),MATCH(Sheet2!BR$3,'2021MF'!$C$4:$BB$4,0))</f>
        <v>6.8075457133207902</v>
      </c>
      <c r="BS31">
        <f>INDEX('2021MF'!$C$5:$BB$204,MATCH(Sheet2!$BJ31,'2021MF'!$B$5:$B$204,0),MATCH(Sheet2!BS$3,'2021MF'!$C$4:$BB$4,0))</f>
        <v>100</v>
      </c>
      <c r="BT31">
        <f>INDEX('2021MF'!$C$5:$BB$204,MATCH(Sheet2!$BJ31,'2021MF'!$B$5:$B$204,0),MATCH(Sheet2!BT$3,'2021MF'!$C$4:$BB$4,0))</f>
        <v>0</v>
      </c>
      <c r="BU31">
        <f>INDEX('2021MF'!$C$5:$BB$204,MATCH(Sheet2!$BJ31,'2021MF'!$B$5:$B$204,0),MATCH(Sheet2!BU$3,'2021MF'!$C$4:$BB$4,0))</f>
        <v>5.5386693684566</v>
      </c>
      <c r="BV31">
        <f>INDEX('2021MF'!$C$5:$BB$204,MATCH(Sheet2!$BJ31,'2021MF'!$B$5:$B$204,0),MATCH(Sheet2!BV$3,'2021MF'!$C$4:$BB$4,0))</f>
        <v>37.9794470979881</v>
      </c>
      <c r="BW31" t="str">
        <f>INDEX('2021MF'!$C$5:$BB$204,MATCH(Sheet2!$BJ31,'2021MF'!$B$5:$B$204,0),MATCH(Sheet2!BW$3,'2021MF'!$C$4:$BB$4,0))</f>
        <v>*</v>
      </c>
      <c r="BX31">
        <f>INDEX('2021MF'!$C$5:$BB$204,MATCH(Sheet2!$BJ31,'2021MF'!$B$5:$B$204,0),MATCH(Sheet2!BX$3,'2021MF'!$C$4:$BB$4,0))</f>
        <v>62.514070482292802</v>
      </c>
      <c r="BY31">
        <f>INDEX('2021MF'!$C$5:$BB$204,MATCH(Sheet2!$BJ31,'2021MF'!$B$5:$B$204,0),MATCH(Sheet2!BY$3,'2021MF'!$C$4:$BB$4,0))</f>
        <v>36.849510780154098</v>
      </c>
      <c r="BZ31">
        <f>INDEX('2021MF'!$C$5:$BB$204,MATCH(Sheet2!$BJ31,'2021MF'!$B$5:$B$204,0),MATCH(Sheet2!BZ$3,'2021MF'!$C$4:$BB$4,0))</f>
        <v>50.186163304182202</v>
      </c>
      <c r="CA31">
        <f>INDEX('2021MF'!$C$5:$BB$204,MATCH(Sheet2!$BJ31,'2021MF'!$B$5:$B$204,0),MATCH(Sheet2!CA$3,'2021MF'!$C$4:$BB$4,0))</f>
        <v>49.108147891592303</v>
      </c>
      <c r="CB31" t="str">
        <f>INDEX('2021MF'!$C$5:$BB$204,MATCH(Sheet2!$BJ31,'2021MF'!$B$5:$B$204,0),MATCH(Sheet2!CB$3,'2021MF'!$C$4:$BB$4,0))</f>
        <v>*</v>
      </c>
      <c r="CC31">
        <f>INDEX('2021MF'!$C$5:$BB$204,MATCH(Sheet2!$BJ31,'2021MF'!$B$5:$B$204,0),MATCH(Sheet2!CC$3,'2021MF'!$C$4:$BB$4,0))</f>
        <v>97.563564432865306</v>
      </c>
    </row>
    <row r="32" spans="1:81" x14ac:dyDescent="0.3">
      <c r="A32" t="s">
        <v>780</v>
      </c>
      <c r="N32" t="str">
        <f>VLOOKUP(P32,Sheet1!A$6:A$378,1,FALSE)</f>
        <v>Southwark</v>
      </c>
      <c r="O32" t="s">
        <v>412</v>
      </c>
      <c r="P32" t="s">
        <v>31</v>
      </c>
      <c r="Q32" t="str">
        <f>VLOOKUP(P32,classifications!A$1:B$357,2,FALSE)</f>
        <v>Predominantly Urban</v>
      </c>
      <c r="R32" t="str">
        <f>VLOOKUP(P32,classifications!A$1:D$357,4,FALSE)</f>
        <v>London Borough</v>
      </c>
      <c r="S32" t="s">
        <v>440</v>
      </c>
      <c r="T32" t="s">
        <v>410</v>
      </c>
      <c r="U32">
        <v>70.2</v>
      </c>
      <c r="V32">
        <v>28.6</v>
      </c>
      <c r="W32">
        <v>1.2</v>
      </c>
      <c r="X32">
        <v>70.2</v>
      </c>
      <c r="Y32">
        <v>20.9</v>
      </c>
      <c r="Z32">
        <v>8.9</v>
      </c>
      <c r="AA32" t="s">
        <v>417</v>
      </c>
      <c r="AB32" t="s">
        <v>417</v>
      </c>
      <c r="AC32" t="s">
        <v>417</v>
      </c>
      <c r="AE32" t="s">
        <v>412</v>
      </c>
      <c r="AF32" t="s">
        <v>31</v>
      </c>
      <c r="AG32" t="s">
        <v>440</v>
      </c>
      <c r="AH32" t="s">
        <v>410</v>
      </c>
      <c r="AI32">
        <v>71</v>
      </c>
      <c r="AJ32">
        <v>29</v>
      </c>
      <c r="AK32">
        <v>77.099999999999994</v>
      </c>
      <c r="AL32">
        <v>22.9</v>
      </c>
      <c r="AM32" t="s">
        <v>417</v>
      </c>
      <c r="AN32" t="s">
        <v>417</v>
      </c>
      <c r="AP32" t="s">
        <v>412</v>
      </c>
      <c r="AQ32" t="s">
        <v>31</v>
      </c>
      <c r="AR32" t="s">
        <v>440</v>
      </c>
      <c r="AS32" t="s">
        <v>410</v>
      </c>
      <c r="AT32">
        <v>58.3</v>
      </c>
      <c r="AU32">
        <v>71</v>
      </c>
      <c r="AV32">
        <v>79.5</v>
      </c>
      <c r="AW32">
        <v>80</v>
      </c>
      <c r="AX32">
        <v>77.099999999999994</v>
      </c>
      <c r="AY32">
        <v>94.3</v>
      </c>
      <c r="AZ32" t="s">
        <v>417</v>
      </c>
      <c r="BA32" t="s">
        <v>417</v>
      </c>
      <c r="BB32" t="s">
        <v>417</v>
      </c>
      <c r="BF32" t="b">
        <f t="shared" si="0"/>
        <v>1</v>
      </c>
      <c r="BI32" t="s">
        <v>412</v>
      </c>
      <c r="BJ32" t="s">
        <v>31</v>
      </c>
      <c r="BK32" t="s">
        <v>440</v>
      </c>
      <c r="BL32" t="s">
        <v>410</v>
      </c>
      <c r="BM32">
        <f>INDEX('2021MF'!$C$5:$BB$204,MATCH(Sheet2!$BJ32,'2021MF'!$B$5:$B$204,0),MATCH(Sheet2!BM$3,'2021MF'!$C$4:$BB$4,0))</f>
        <v>75.612985423250393</v>
      </c>
      <c r="BN32">
        <f>INDEX('2021MF'!$C$5:$BB$204,MATCH(Sheet2!$BJ32,'2021MF'!$B$5:$B$204,0),MATCH(Sheet2!BN$3,'2021MF'!$C$4:$BB$4,0))</f>
        <v>23.214129579435198</v>
      </c>
      <c r="BO32">
        <f>INDEX('2021MF'!$C$5:$BB$204,MATCH(Sheet2!$BJ32,'2021MF'!$B$5:$B$204,0),MATCH(Sheet2!BO$3,'2021MF'!$C$4:$BB$4,0))</f>
        <v>56.786869683608302</v>
      </c>
      <c r="BP32">
        <f>INDEX('2021MF'!$C$5:$BB$204,MATCH(Sheet2!$BJ32,'2021MF'!$B$5:$B$204,0),MATCH(Sheet2!BP$3,'2021MF'!$C$4:$BB$4,0))</f>
        <v>16.229280905332299</v>
      </c>
      <c r="BQ32">
        <f>INDEX('2021MF'!$C$5:$BB$204,MATCH(Sheet2!$BJ32,'2021MF'!$B$5:$B$204,0),MATCH(Sheet2!BQ$3,'2021MF'!$C$4:$BB$4,0))</f>
        <v>67.580159632271204</v>
      </c>
      <c r="BR32">
        <f>INDEX('2021MF'!$C$5:$BB$204,MATCH(Sheet2!$BJ32,'2021MF'!$B$5:$B$204,0),MATCH(Sheet2!BR$3,'2021MF'!$C$4:$BB$4,0))</f>
        <v>5.4359909566694604</v>
      </c>
      <c r="BS32">
        <f>INDEX('2021MF'!$C$5:$BB$204,MATCH(Sheet2!$BJ32,'2021MF'!$B$5:$B$204,0),MATCH(Sheet2!BS$3,'2021MF'!$C$4:$BB$4,0))</f>
        <v>96.682446695562007</v>
      </c>
      <c r="BT32">
        <f>INDEX('2021MF'!$C$5:$BB$204,MATCH(Sheet2!$BJ32,'2021MF'!$B$5:$B$204,0),MATCH(Sheet2!BT$3,'2021MF'!$C$4:$BB$4,0))</f>
        <v>3.3175533044379799</v>
      </c>
      <c r="BU32">
        <f>INDEX('2021MF'!$C$5:$BB$204,MATCH(Sheet2!$BJ32,'2021MF'!$B$5:$B$204,0),MATCH(Sheet2!BU$3,'2021MF'!$C$4:$BB$4,0))</f>
        <v>3.2101325272611398</v>
      </c>
      <c r="BV32">
        <f>INDEX('2021MF'!$C$5:$BB$204,MATCH(Sheet2!$BJ32,'2021MF'!$B$5:$B$204,0),MATCH(Sheet2!BV$3,'2021MF'!$C$4:$BB$4,0))</f>
        <v>17.7818858591789</v>
      </c>
      <c r="BW32">
        <f>INDEX('2021MF'!$C$5:$BB$204,MATCH(Sheet2!$BJ32,'2021MF'!$B$5:$B$204,0),MATCH(Sheet2!BW$3,'2021MF'!$C$4:$BB$4,0))</f>
        <v>4.5116726414269497</v>
      </c>
      <c r="BX32">
        <f>INDEX('2021MF'!$C$5:$BB$204,MATCH(Sheet2!$BJ32,'2021MF'!$B$5:$B$204,0),MATCH(Sheet2!BX$3,'2021MF'!$C$4:$BB$4,0))</f>
        <v>68.910995667262995</v>
      </c>
      <c r="BY32">
        <f>INDEX('2021MF'!$C$5:$BB$204,MATCH(Sheet2!$BJ32,'2021MF'!$B$5:$B$204,0),MATCH(Sheet2!BY$3,'2021MF'!$C$4:$BB$4,0))</f>
        <v>29.938996788170101</v>
      </c>
      <c r="BZ32">
        <f>INDEX('2021MF'!$C$5:$BB$204,MATCH(Sheet2!$BJ32,'2021MF'!$B$5:$B$204,0),MATCH(Sheet2!BZ$3,'2021MF'!$C$4:$BB$4,0))</f>
        <v>55.988230475738803</v>
      </c>
      <c r="CA32">
        <f>INDEX('2021MF'!$C$5:$BB$204,MATCH(Sheet2!$BJ32,'2021MF'!$B$5:$B$204,0),MATCH(Sheet2!CA$3,'2021MF'!$C$4:$BB$4,0))</f>
        <v>42.8617619796943</v>
      </c>
      <c r="CB32">
        <f>INDEX('2021MF'!$C$5:$BB$204,MATCH(Sheet2!$BJ32,'2021MF'!$B$5:$B$204,0),MATCH(Sheet2!CB$3,'2021MF'!$C$4:$BB$4,0))</f>
        <v>3.0527485979090399</v>
      </c>
      <c r="CC32">
        <f>INDEX('2021MF'!$C$5:$BB$204,MATCH(Sheet2!$BJ32,'2021MF'!$B$5:$B$204,0),MATCH(Sheet2!CC$3,'2021MF'!$C$4:$BB$4,0))</f>
        <v>96.947251402090998</v>
      </c>
    </row>
    <row r="33" spans="1:81" x14ac:dyDescent="0.3">
      <c r="N33" t="str">
        <f>VLOOKUP(P33,Sheet1!A$6:A$378,1,FALSE)</f>
        <v>Sutton</v>
      </c>
      <c r="O33" t="s">
        <v>412</v>
      </c>
      <c r="P33" t="s">
        <v>32</v>
      </c>
      <c r="Q33" t="str">
        <f>VLOOKUP(P33,classifications!A$1:B$357,2,FALSE)</f>
        <v>Predominantly Urban</v>
      </c>
      <c r="R33" t="str">
        <f>VLOOKUP(P33,classifications!A$1:D$357,4,FALSE)</f>
        <v>London Borough</v>
      </c>
      <c r="S33" t="s">
        <v>441</v>
      </c>
      <c r="T33" t="s">
        <v>410</v>
      </c>
      <c r="U33">
        <v>64.7</v>
      </c>
      <c r="V33">
        <v>32.299999999999997</v>
      </c>
      <c r="W33">
        <v>3</v>
      </c>
      <c r="X33">
        <v>75.599999999999994</v>
      </c>
      <c r="Y33">
        <v>17.100000000000001</v>
      </c>
      <c r="Z33">
        <v>7.4</v>
      </c>
      <c r="AA33" t="s">
        <v>417</v>
      </c>
      <c r="AB33" t="s">
        <v>417</v>
      </c>
      <c r="AC33" t="s">
        <v>417</v>
      </c>
      <c r="AE33" t="s">
        <v>412</v>
      </c>
      <c r="AF33" t="s">
        <v>32</v>
      </c>
      <c r="AG33" t="s">
        <v>441</v>
      </c>
      <c r="AH33" t="s">
        <v>410</v>
      </c>
      <c r="AI33">
        <v>66.7</v>
      </c>
      <c r="AJ33">
        <v>33.299999999999997</v>
      </c>
      <c r="AK33">
        <v>81.599999999999994</v>
      </c>
      <c r="AL33">
        <v>18.399999999999999</v>
      </c>
      <c r="AM33" t="s">
        <v>417</v>
      </c>
      <c r="AN33" t="s">
        <v>417</v>
      </c>
      <c r="AP33" t="s">
        <v>412</v>
      </c>
      <c r="AQ33" t="s">
        <v>32</v>
      </c>
      <c r="AR33" t="s">
        <v>441</v>
      </c>
      <c r="AS33" t="s">
        <v>410</v>
      </c>
      <c r="AT33">
        <v>54.9</v>
      </c>
      <c r="AU33">
        <v>66.7</v>
      </c>
      <c r="AV33">
        <v>74.900000000000006</v>
      </c>
      <c r="AW33">
        <v>82.5</v>
      </c>
      <c r="AX33">
        <v>81.599999999999994</v>
      </c>
      <c r="AY33">
        <v>96</v>
      </c>
      <c r="AZ33" t="s">
        <v>417</v>
      </c>
      <c r="BA33" t="s">
        <v>417</v>
      </c>
      <c r="BB33" t="s">
        <v>417</v>
      </c>
      <c r="BF33" t="b">
        <f t="shared" si="0"/>
        <v>1</v>
      </c>
      <c r="BI33" t="s">
        <v>412</v>
      </c>
      <c r="BJ33" t="s">
        <v>32</v>
      </c>
      <c r="BK33" t="s">
        <v>441</v>
      </c>
      <c r="BL33" t="s">
        <v>410</v>
      </c>
      <c r="BM33">
        <f>INDEX('2021MF'!$C$5:$BB$204,MATCH(Sheet2!$BJ33,'2021MF'!$B$5:$B$204,0),MATCH(Sheet2!BM$3,'2021MF'!$C$4:$BB$4,0))</f>
        <v>70.636671077782694</v>
      </c>
      <c r="BN33">
        <f>INDEX('2021MF'!$C$5:$BB$204,MATCH(Sheet2!$BJ33,'2021MF'!$B$5:$B$204,0),MATCH(Sheet2!BN$3,'2021MF'!$C$4:$BB$4,0))</f>
        <v>29.363328922217299</v>
      </c>
      <c r="BO33">
        <f>INDEX('2021MF'!$C$5:$BB$204,MATCH(Sheet2!$BJ33,'2021MF'!$B$5:$B$204,0),MATCH(Sheet2!BO$3,'2021MF'!$C$4:$BB$4,0))</f>
        <v>45.571729647600797</v>
      </c>
      <c r="BP33">
        <f>INDEX('2021MF'!$C$5:$BB$204,MATCH(Sheet2!$BJ33,'2021MF'!$B$5:$B$204,0),MATCH(Sheet2!BP$3,'2021MF'!$C$4:$BB$4,0))</f>
        <v>15.3261775229133</v>
      </c>
      <c r="BQ33">
        <f>INDEX('2021MF'!$C$5:$BB$204,MATCH(Sheet2!$BJ33,'2021MF'!$B$5:$B$204,0),MATCH(Sheet2!BQ$3,'2021MF'!$C$4:$BB$4,0))</f>
        <v>56.820075479096197</v>
      </c>
      <c r="BR33">
        <f>INDEX('2021MF'!$C$5:$BB$204,MATCH(Sheet2!$BJ33,'2021MF'!$B$5:$B$204,0),MATCH(Sheet2!BR$3,'2021MF'!$C$4:$BB$4,0))</f>
        <v>4.0778316914179298</v>
      </c>
      <c r="BS33">
        <f>INDEX('2021MF'!$C$5:$BB$204,MATCH(Sheet2!$BJ33,'2021MF'!$B$5:$B$204,0),MATCH(Sheet2!BS$3,'2021MF'!$C$4:$BB$4,0))</f>
        <v>95.784933588197802</v>
      </c>
      <c r="BT33">
        <f>INDEX('2021MF'!$C$5:$BB$204,MATCH(Sheet2!$BJ33,'2021MF'!$B$5:$B$204,0),MATCH(Sheet2!BT$3,'2021MF'!$C$4:$BB$4,0))</f>
        <v>4.2150664118021899</v>
      </c>
      <c r="BU33">
        <f>INDEX('2021MF'!$C$5:$BB$204,MATCH(Sheet2!$BJ33,'2021MF'!$B$5:$B$204,0),MATCH(Sheet2!BU$3,'2021MF'!$C$4:$BB$4,0))</f>
        <v>13.880311718864901</v>
      </c>
      <c r="BV33">
        <f>INDEX('2021MF'!$C$5:$BB$204,MATCH(Sheet2!$BJ33,'2021MF'!$B$5:$B$204,0),MATCH(Sheet2!BV$3,'2021MF'!$C$4:$BB$4,0))</f>
        <v>22.347203842572199</v>
      </c>
      <c r="BW33">
        <f>INDEX('2021MF'!$C$5:$BB$204,MATCH(Sheet2!$BJ33,'2021MF'!$B$5:$B$204,0),MATCH(Sheet2!BW$3,'2021MF'!$C$4:$BB$4,0))</f>
        <v>0</v>
      </c>
      <c r="BX33">
        <f>INDEX('2021MF'!$C$5:$BB$204,MATCH(Sheet2!$BJ33,'2021MF'!$B$5:$B$204,0),MATCH(Sheet2!BX$3,'2021MF'!$C$4:$BB$4,0))</f>
        <v>64.439363143631397</v>
      </c>
      <c r="BY33">
        <f>INDEX('2021MF'!$C$5:$BB$204,MATCH(Sheet2!$BJ33,'2021MF'!$B$5:$B$204,0),MATCH(Sheet2!BY$3,'2021MF'!$C$4:$BB$4,0))</f>
        <v>24.1390018066847</v>
      </c>
      <c r="BZ33">
        <f>INDEX('2021MF'!$C$5:$BB$204,MATCH(Sheet2!$BJ33,'2021MF'!$B$5:$B$204,0),MATCH(Sheet2!BZ$3,'2021MF'!$C$4:$BB$4,0))</f>
        <v>61.136517615176203</v>
      </c>
      <c r="CA33">
        <f>INDEX('2021MF'!$C$5:$BB$204,MATCH(Sheet2!$BJ33,'2021MF'!$B$5:$B$204,0),MATCH(Sheet2!CA$3,'2021MF'!$C$4:$BB$4,0))</f>
        <v>28.2322719060524</v>
      </c>
      <c r="CB33" t="str">
        <f>INDEX('2021MF'!$C$5:$BB$204,MATCH(Sheet2!$BJ33,'2021MF'!$B$5:$B$204,0),MATCH(Sheet2!CB$3,'2021MF'!$C$4:$BB$4,0))</f>
        <v>*</v>
      </c>
      <c r="CC33">
        <f>INDEX('2021MF'!$C$5:$BB$204,MATCH(Sheet2!$BJ33,'2021MF'!$B$5:$B$204,0),MATCH(Sheet2!CC$3,'2021MF'!$C$4:$BB$4,0))</f>
        <v>98.627652796157406</v>
      </c>
    </row>
    <row r="34" spans="1:81" x14ac:dyDescent="0.3">
      <c r="A34" t="s">
        <v>781</v>
      </c>
      <c r="N34" t="str">
        <f>VLOOKUP(P34,Sheet1!A$6:A$378,1,FALSE)</f>
        <v>Tower Hamlets</v>
      </c>
      <c r="O34" t="s">
        <v>412</v>
      </c>
      <c r="P34" t="s">
        <v>33</v>
      </c>
      <c r="Q34" t="str">
        <f>VLOOKUP(P34,classifications!A$1:B$357,2,FALSE)</f>
        <v>Predominantly Urban</v>
      </c>
      <c r="R34" t="str">
        <f>VLOOKUP(P34,classifications!A$1:D$357,4,FALSE)</f>
        <v>London Borough</v>
      </c>
      <c r="S34" t="s">
        <v>442</v>
      </c>
      <c r="T34" t="s">
        <v>410</v>
      </c>
      <c r="U34">
        <v>74.400000000000006</v>
      </c>
      <c r="V34">
        <v>25.6</v>
      </c>
      <c r="W34">
        <v>0</v>
      </c>
      <c r="X34">
        <v>76.8</v>
      </c>
      <c r="Y34">
        <v>12.3</v>
      </c>
      <c r="Z34">
        <v>10.9</v>
      </c>
      <c r="AA34" t="s">
        <v>417</v>
      </c>
      <c r="AB34" t="s">
        <v>417</v>
      </c>
      <c r="AC34" t="s">
        <v>417</v>
      </c>
      <c r="AE34" t="s">
        <v>412</v>
      </c>
      <c r="AF34" t="s">
        <v>33</v>
      </c>
      <c r="AG34" t="s">
        <v>442</v>
      </c>
      <c r="AH34" t="s">
        <v>410</v>
      </c>
      <c r="AI34">
        <v>74.400000000000006</v>
      </c>
      <c r="AJ34">
        <v>25.6</v>
      </c>
      <c r="AK34">
        <v>86.2</v>
      </c>
      <c r="AL34">
        <v>13.8</v>
      </c>
      <c r="AM34" t="s">
        <v>417</v>
      </c>
      <c r="AN34" t="s">
        <v>417</v>
      </c>
      <c r="AP34" t="s">
        <v>412</v>
      </c>
      <c r="AQ34" t="s">
        <v>33</v>
      </c>
      <c r="AR34" t="s">
        <v>442</v>
      </c>
      <c r="AS34" t="s">
        <v>410</v>
      </c>
      <c r="AT34">
        <v>62.1</v>
      </c>
      <c r="AU34">
        <v>74.400000000000006</v>
      </c>
      <c r="AV34">
        <v>83</v>
      </c>
      <c r="AW34">
        <v>78.099999999999994</v>
      </c>
      <c r="AX34">
        <v>86.2</v>
      </c>
      <c r="AY34">
        <v>94.4</v>
      </c>
      <c r="AZ34" t="s">
        <v>417</v>
      </c>
      <c r="BA34" t="s">
        <v>417</v>
      </c>
      <c r="BB34" t="s">
        <v>417</v>
      </c>
      <c r="BF34" t="b">
        <f t="shared" si="0"/>
        <v>1</v>
      </c>
      <c r="BI34" t="s">
        <v>412</v>
      </c>
      <c r="BJ34" t="s">
        <v>33</v>
      </c>
      <c r="BK34" t="s">
        <v>442</v>
      </c>
      <c r="BL34" t="s">
        <v>410</v>
      </c>
      <c r="BM34">
        <f>INDEX('2021MF'!$C$5:$BB$204,MATCH(Sheet2!$BJ34,'2021MF'!$B$5:$B$204,0),MATCH(Sheet2!BM$3,'2021MF'!$C$4:$BB$4,0))</f>
        <v>70.867255454454295</v>
      </c>
      <c r="BN34">
        <f>INDEX('2021MF'!$C$5:$BB$204,MATCH(Sheet2!$BJ34,'2021MF'!$B$5:$B$204,0),MATCH(Sheet2!BN$3,'2021MF'!$C$4:$BB$4,0))</f>
        <v>26.8819120382229</v>
      </c>
      <c r="BO34">
        <f>INDEX('2021MF'!$C$5:$BB$204,MATCH(Sheet2!$BJ34,'2021MF'!$B$5:$B$204,0),MATCH(Sheet2!BO$3,'2021MF'!$C$4:$BB$4,0))</f>
        <v>52.075421265411102</v>
      </c>
      <c r="BP34">
        <f>INDEX('2021MF'!$C$5:$BB$204,MATCH(Sheet2!$BJ34,'2021MF'!$B$5:$B$204,0),MATCH(Sheet2!BP$3,'2021MF'!$C$4:$BB$4,0))</f>
        <v>14.072993351078599</v>
      </c>
      <c r="BQ34">
        <f>INDEX('2021MF'!$C$5:$BB$204,MATCH(Sheet2!$BJ34,'2021MF'!$B$5:$B$204,0),MATCH(Sheet2!BQ$3,'2021MF'!$C$4:$BB$4,0))</f>
        <v>61.412867945962198</v>
      </c>
      <c r="BR34">
        <f>INDEX('2021MF'!$C$5:$BB$204,MATCH(Sheet2!$BJ34,'2021MF'!$B$5:$B$204,0),MATCH(Sheet2!BR$3,'2021MF'!$C$4:$BB$4,0))</f>
        <v>4.7355466705275697</v>
      </c>
      <c r="BS34">
        <f>INDEX('2021MF'!$C$5:$BB$204,MATCH(Sheet2!$BJ34,'2021MF'!$B$5:$B$204,0),MATCH(Sheet2!BS$3,'2021MF'!$C$4:$BB$4,0))</f>
        <v>97.924021873503406</v>
      </c>
      <c r="BT34" t="str">
        <f>INDEX('2021MF'!$C$5:$BB$204,MATCH(Sheet2!$BJ34,'2021MF'!$B$5:$B$204,0),MATCH(Sheet2!BT$3,'2021MF'!$C$4:$BB$4,0))</f>
        <v>*</v>
      </c>
      <c r="BU34">
        <f>INDEX('2021MF'!$C$5:$BB$204,MATCH(Sheet2!$BJ34,'2021MF'!$B$5:$B$204,0),MATCH(Sheet2!BU$3,'2021MF'!$C$4:$BB$4,0))</f>
        <v>7.0999788392787497</v>
      </c>
      <c r="BV34">
        <f>INDEX('2021MF'!$C$5:$BB$204,MATCH(Sheet2!$BJ34,'2021MF'!$B$5:$B$204,0),MATCH(Sheet2!BV$3,'2021MF'!$C$4:$BB$4,0))</f>
        <v>20.6940716568845</v>
      </c>
      <c r="BW34">
        <f>INDEX('2021MF'!$C$5:$BB$204,MATCH(Sheet2!$BJ34,'2021MF'!$B$5:$B$204,0),MATCH(Sheet2!BW$3,'2021MF'!$C$4:$BB$4,0))</f>
        <v>0</v>
      </c>
      <c r="BX34">
        <f>INDEX('2021MF'!$C$5:$BB$204,MATCH(Sheet2!$BJ34,'2021MF'!$B$5:$B$204,0),MATCH(Sheet2!BX$3,'2021MF'!$C$4:$BB$4,0))</f>
        <v>74.506320534806605</v>
      </c>
      <c r="BY34">
        <f>INDEX('2021MF'!$C$5:$BB$204,MATCH(Sheet2!$BJ34,'2021MF'!$B$5:$B$204,0),MATCH(Sheet2!BY$3,'2021MF'!$C$4:$BB$4,0))</f>
        <v>25.493679465193399</v>
      </c>
      <c r="BZ34">
        <f>INDEX('2021MF'!$C$5:$BB$204,MATCH(Sheet2!$BJ34,'2021MF'!$B$5:$B$204,0),MATCH(Sheet2!BZ$3,'2021MF'!$C$4:$BB$4,0))</f>
        <v>75.899816185908904</v>
      </c>
      <c r="CA34">
        <f>INDEX('2021MF'!$C$5:$BB$204,MATCH(Sheet2!$BJ34,'2021MF'!$B$5:$B$204,0),MATCH(Sheet2!CA$3,'2021MF'!$C$4:$BB$4,0))</f>
        <v>21.248498166993599</v>
      </c>
      <c r="CB34">
        <f>INDEX('2021MF'!$C$5:$BB$204,MATCH(Sheet2!$BJ34,'2021MF'!$B$5:$B$204,0),MATCH(Sheet2!CB$3,'2021MF'!$C$4:$BB$4,0))</f>
        <v>3.15517491006693</v>
      </c>
      <c r="CC34">
        <f>INDEX('2021MF'!$C$5:$BB$204,MATCH(Sheet2!$BJ34,'2021MF'!$B$5:$B$204,0),MATCH(Sheet2!CC$3,'2021MF'!$C$4:$BB$4,0))</f>
        <v>96.844825089933096</v>
      </c>
    </row>
    <row r="35" spans="1:81" x14ac:dyDescent="0.3">
      <c r="N35" t="str">
        <f>VLOOKUP(P35,Sheet1!A$6:A$378,1,FALSE)</f>
        <v>Waltham Forest</v>
      </c>
      <c r="O35" t="s">
        <v>412</v>
      </c>
      <c r="P35" t="s">
        <v>34</v>
      </c>
      <c r="Q35" t="str">
        <f>VLOOKUP(P35,classifications!A$1:B$357,2,FALSE)</f>
        <v>Predominantly Urban</v>
      </c>
      <c r="R35" t="str">
        <f>VLOOKUP(P35,classifications!A$1:D$357,4,FALSE)</f>
        <v>London Borough</v>
      </c>
      <c r="S35" t="s">
        <v>443</v>
      </c>
      <c r="T35" t="s">
        <v>410</v>
      </c>
      <c r="U35">
        <v>74.5</v>
      </c>
      <c r="V35">
        <v>22.1</v>
      </c>
      <c r="W35">
        <v>3.3</v>
      </c>
      <c r="X35">
        <v>76.3</v>
      </c>
      <c r="Y35">
        <v>16.399999999999999</v>
      </c>
      <c r="Z35">
        <v>7.3</v>
      </c>
      <c r="AA35" t="s">
        <v>417</v>
      </c>
      <c r="AB35" t="s">
        <v>417</v>
      </c>
      <c r="AC35" t="s">
        <v>417</v>
      </c>
      <c r="AE35" t="s">
        <v>412</v>
      </c>
      <c r="AF35" t="s">
        <v>34</v>
      </c>
      <c r="AG35" t="s">
        <v>443</v>
      </c>
      <c r="AH35" t="s">
        <v>410</v>
      </c>
      <c r="AI35">
        <v>77.099999999999994</v>
      </c>
      <c r="AJ35">
        <v>22.9</v>
      </c>
      <c r="AK35">
        <v>82.3</v>
      </c>
      <c r="AL35">
        <v>17.7</v>
      </c>
      <c r="AM35" t="s">
        <v>417</v>
      </c>
      <c r="AN35" t="s">
        <v>417</v>
      </c>
      <c r="AP35" t="s">
        <v>412</v>
      </c>
      <c r="AQ35" t="s">
        <v>34</v>
      </c>
      <c r="AR35" t="s">
        <v>443</v>
      </c>
      <c r="AS35" t="s">
        <v>410</v>
      </c>
      <c r="AT35">
        <v>65.900000000000006</v>
      </c>
      <c r="AU35">
        <v>77.099999999999994</v>
      </c>
      <c r="AV35">
        <v>86</v>
      </c>
      <c r="AW35">
        <v>79.5</v>
      </c>
      <c r="AX35">
        <v>82.3</v>
      </c>
      <c r="AY35">
        <v>96.6</v>
      </c>
      <c r="AZ35" t="s">
        <v>417</v>
      </c>
      <c r="BA35" t="s">
        <v>417</v>
      </c>
      <c r="BB35" t="s">
        <v>417</v>
      </c>
      <c r="BF35" t="b">
        <f t="shared" si="0"/>
        <v>1</v>
      </c>
      <c r="BI35" t="s">
        <v>412</v>
      </c>
      <c r="BJ35" t="s">
        <v>34</v>
      </c>
      <c r="BK35" t="s">
        <v>443</v>
      </c>
      <c r="BL35" t="s">
        <v>410</v>
      </c>
      <c r="BM35">
        <f>INDEX('2021MF'!$C$5:$BB$204,MATCH(Sheet2!$BJ35,'2021MF'!$B$5:$B$204,0),MATCH(Sheet2!BM$3,'2021MF'!$C$4:$BB$4,0))</f>
        <v>77.891038496916295</v>
      </c>
      <c r="BN35">
        <f>INDEX('2021MF'!$C$5:$BB$204,MATCH(Sheet2!$BJ35,'2021MF'!$B$5:$B$204,0),MATCH(Sheet2!BN$3,'2021MF'!$C$4:$BB$4,0))</f>
        <v>19.370598790656999</v>
      </c>
      <c r="BO35">
        <f>INDEX('2021MF'!$C$5:$BB$204,MATCH(Sheet2!$BJ35,'2021MF'!$B$5:$B$204,0),MATCH(Sheet2!BO$3,'2021MF'!$C$4:$BB$4,0))</f>
        <v>58.423933531372001</v>
      </c>
      <c r="BP35">
        <f>INDEX('2021MF'!$C$5:$BB$204,MATCH(Sheet2!$BJ35,'2021MF'!$B$5:$B$204,0),MATCH(Sheet2!BP$3,'2021MF'!$C$4:$BB$4,0))</f>
        <v>16.252243014611601</v>
      </c>
      <c r="BQ35">
        <f>INDEX('2021MF'!$C$5:$BB$204,MATCH(Sheet2!$BJ35,'2021MF'!$B$5:$B$204,0),MATCH(Sheet2!BQ$3,'2021MF'!$C$4:$BB$4,0))</f>
        <v>67.6794788666556</v>
      </c>
      <c r="BR35">
        <f>INDEX('2021MF'!$C$5:$BB$204,MATCH(Sheet2!$BJ35,'2021MF'!$B$5:$B$204,0),MATCH(Sheet2!BR$3,'2021MF'!$C$4:$BB$4,0))</f>
        <v>6.9966976793280802</v>
      </c>
      <c r="BS35">
        <f>INDEX('2021MF'!$C$5:$BB$204,MATCH(Sheet2!$BJ35,'2021MF'!$B$5:$B$204,0),MATCH(Sheet2!BS$3,'2021MF'!$C$4:$BB$4,0))</f>
        <v>98.172414313072096</v>
      </c>
      <c r="BT35" t="str">
        <f>INDEX('2021MF'!$C$5:$BB$204,MATCH(Sheet2!$BJ35,'2021MF'!$B$5:$B$204,0),MATCH(Sheet2!BT$3,'2021MF'!$C$4:$BB$4,0))</f>
        <v>*</v>
      </c>
      <c r="BU35">
        <f>INDEX('2021MF'!$C$5:$BB$204,MATCH(Sheet2!$BJ35,'2021MF'!$B$5:$B$204,0),MATCH(Sheet2!BU$3,'2021MF'!$C$4:$BB$4,0))</f>
        <v>9.4168915964232394</v>
      </c>
      <c r="BV35">
        <f>INDEX('2021MF'!$C$5:$BB$204,MATCH(Sheet2!$BJ35,'2021MF'!$B$5:$B$204,0),MATCH(Sheet2!BV$3,'2021MF'!$C$4:$BB$4,0))</f>
        <v>16.574935536891001</v>
      </c>
      <c r="BW35" t="str">
        <f>INDEX('2021MF'!$C$5:$BB$204,MATCH(Sheet2!$BJ35,'2021MF'!$B$5:$B$204,0),MATCH(Sheet2!BW$3,'2021MF'!$C$4:$BB$4,0))</f>
        <v>*</v>
      </c>
      <c r="BX35">
        <f>INDEX('2021MF'!$C$5:$BB$204,MATCH(Sheet2!$BJ35,'2021MF'!$B$5:$B$204,0),MATCH(Sheet2!BX$3,'2021MF'!$C$4:$BB$4,0))</f>
        <v>59.616216593398903</v>
      </c>
      <c r="BY35">
        <f>INDEX('2021MF'!$C$5:$BB$204,MATCH(Sheet2!$BJ35,'2021MF'!$B$5:$B$204,0),MATCH(Sheet2!BY$3,'2021MF'!$C$4:$BB$4,0))</f>
        <v>35.433675249459199</v>
      </c>
      <c r="BZ35">
        <f>INDEX('2021MF'!$C$5:$BB$204,MATCH(Sheet2!$BJ35,'2021MF'!$B$5:$B$204,0),MATCH(Sheet2!BZ$3,'2021MF'!$C$4:$BB$4,0))</f>
        <v>56.403600586141899</v>
      </c>
      <c r="CA35">
        <f>INDEX('2021MF'!$C$5:$BB$204,MATCH(Sheet2!$BJ35,'2021MF'!$B$5:$B$204,0),MATCH(Sheet2!CA$3,'2021MF'!$C$4:$BB$4,0))</f>
        <v>40.923871327890602</v>
      </c>
      <c r="CB35">
        <f>INDEX('2021MF'!$C$5:$BB$204,MATCH(Sheet2!$BJ35,'2021MF'!$B$5:$B$204,0),MATCH(Sheet2!CB$3,'2021MF'!$C$4:$BB$4,0))</f>
        <v>0</v>
      </c>
      <c r="CC35">
        <f>INDEX('2021MF'!$C$5:$BB$204,MATCH(Sheet2!$BJ35,'2021MF'!$B$5:$B$204,0),MATCH(Sheet2!CC$3,'2021MF'!$C$4:$BB$4,0))</f>
        <v>100</v>
      </c>
    </row>
    <row r="36" spans="1:81" x14ac:dyDescent="0.3">
      <c r="A36" t="s">
        <v>390</v>
      </c>
      <c r="B36" t="s">
        <v>782</v>
      </c>
      <c r="N36" t="str">
        <f>VLOOKUP(P36,Sheet1!A$6:A$378,1,FALSE)</f>
        <v>Wandsworth</v>
      </c>
      <c r="O36" t="s">
        <v>412</v>
      </c>
      <c r="P36" t="s">
        <v>35</v>
      </c>
      <c r="Q36" t="str">
        <f>VLOOKUP(P36,classifications!A$1:B$357,2,FALSE)</f>
        <v>Predominantly Urban</v>
      </c>
      <c r="R36" t="str">
        <f>VLOOKUP(P36,classifications!A$1:D$357,4,FALSE)</f>
        <v>London Borough</v>
      </c>
      <c r="S36" t="s">
        <v>444</v>
      </c>
      <c r="T36" t="s">
        <v>410</v>
      </c>
      <c r="U36">
        <v>63.3</v>
      </c>
      <c r="V36">
        <v>34.6</v>
      </c>
      <c r="W36">
        <v>2.1</v>
      </c>
      <c r="X36">
        <v>73.599999999999994</v>
      </c>
      <c r="Y36">
        <v>19.899999999999999</v>
      </c>
      <c r="Z36">
        <v>6.5</v>
      </c>
      <c r="AA36">
        <v>96.5</v>
      </c>
      <c r="AB36">
        <v>3.5</v>
      </c>
      <c r="AC36">
        <v>0</v>
      </c>
      <c r="AE36" t="s">
        <v>412</v>
      </c>
      <c r="AF36" t="s">
        <v>35</v>
      </c>
      <c r="AG36" t="s">
        <v>444</v>
      </c>
      <c r="AH36" t="s">
        <v>410</v>
      </c>
      <c r="AI36">
        <v>64.599999999999994</v>
      </c>
      <c r="AJ36">
        <v>35.4</v>
      </c>
      <c r="AK36">
        <v>78.7</v>
      </c>
      <c r="AL36">
        <v>21.3</v>
      </c>
      <c r="AM36">
        <v>96.5</v>
      </c>
      <c r="AN36">
        <v>3.5</v>
      </c>
      <c r="AP36" t="s">
        <v>412</v>
      </c>
      <c r="AQ36" t="s">
        <v>35</v>
      </c>
      <c r="AR36" t="s">
        <v>444</v>
      </c>
      <c r="AS36" t="s">
        <v>410</v>
      </c>
      <c r="AT36">
        <v>51.7</v>
      </c>
      <c r="AU36">
        <v>64.599999999999994</v>
      </c>
      <c r="AV36">
        <v>76.8</v>
      </c>
      <c r="AW36">
        <v>75.8</v>
      </c>
      <c r="AX36">
        <v>78.7</v>
      </c>
      <c r="AY36">
        <v>93.8</v>
      </c>
      <c r="AZ36">
        <v>92.1</v>
      </c>
      <c r="BA36">
        <v>96.5</v>
      </c>
      <c r="BB36">
        <v>100</v>
      </c>
      <c r="BF36" t="b">
        <f t="shared" si="0"/>
        <v>1</v>
      </c>
      <c r="BI36" t="s">
        <v>412</v>
      </c>
      <c r="BJ36" t="s">
        <v>35</v>
      </c>
      <c r="BK36" t="s">
        <v>444</v>
      </c>
      <c r="BL36" t="s">
        <v>410</v>
      </c>
      <c r="BM36">
        <f>INDEX('2021MF'!$C$5:$BB$204,MATCH(Sheet2!$BJ36,'2021MF'!$B$5:$B$204,0),MATCH(Sheet2!BM$3,'2021MF'!$C$4:$BB$4,0))</f>
        <v>69.700118374325896</v>
      </c>
      <c r="BN36">
        <f>INDEX('2021MF'!$C$5:$BB$204,MATCH(Sheet2!$BJ36,'2021MF'!$B$5:$B$204,0),MATCH(Sheet2!BN$3,'2021MF'!$C$4:$BB$4,0))</f>
        <v>29.259502827831099</v>
      </c>
      <c r="BO36">
        <f>INDEX('2021MF'!$C$5:$BB$204,MATCH(Sheet2!$BJ36,'2021MF'!$B$5:$B$204,0),MATCH(Sheet2!BO$3,'2021MF'!$C$4:$BB$4,0))</f>
        <v>57.654873076417203</v>
      </c>
      <c r="BP36">
        <f>INDEX('2021MF'!$C$5:$BB$204,MATCH(Sheet2!$BJ36,'2021MF'!$B$5:$B$204,0),MATCH(Sheet2!BP$3,'2021MF'!$C$4:$BB$4,0))</f>
        <v>19.154281204787601</v>
      </c>
      <c r="BQ36">
        <f>INDEX('2021MF'!$C$5:$BB$204,MATCH(Sheet2!$BJ36,'2021MF'!$B$5:$B$204,0),MATCH(Sheet2!BQ$3,'2021MF'!$C$4:$BB$4,0))</f>
        <v>71.495462317506195</v>
      </c>
      <c r="BR36">
        <f>INDEX('2021MF'!$C$5:$BB$204,MATCH(Sheet2!$BJ36,'2021MF'!$B$5:$B$204,0),MATCH(Sheet2!BR$3,'2021MF'!$C$4:$BB$4,0))</f>
        <v>5.31369196369854</v>
      </c>
      <c r="BS36">
        <f>INDEX('2021MF'!$C$5:$BB$204,MATCH(Sheet2!$BJ36,'2021MF'!$B$5:$B$204,0),MATCH(Sheet2!BS$3,'2021MF'!$C$4:$BB$4,0))</f>
        <v>98.810995659608096</v>
      </c>
      <c r="BT36">
        <f>INDEX('2021MF'!$C$5:$BB$204,MATCH(Sheet2!$BJ36,'2021MF'!$B$5:$B$204,0),MATCH(Sheet2!BT$3,'2021MF'!$C$4:$BB$4,0))</f>
        <v>0</v>
      </c>
      <c r="BU36">
        <f>INDEX('2021MF'!$C$5:$BB$204,MATCH(Sheet2!$BJ36,'2021MF'!$B$5:$B$204,0),MATCH(Sheet2!BU$3,'2021MF'!$C$4:$BB$4,0))</f>
        <v>3.8287518084966501</v>
      </c>
      <c r="BV36">
        <f>INDEX('2021MF'!$C$5:$BB$204,MATCH(Sheet2!$BJ36,'2021MF'!$B$5:$B$204,0),MATCH(Sheet2!BV$3,'2021MF'!$C$4:$BB$4,0))</f>
        <v>35.078258582138602</v>
      </c>
      <c r="BW36">
        <f>INDEX('2021MF'!$C$5:$BB$204,MATCH(Sheet2!$BJ36,'2021MF'!$B$5:$B$204,0),MATCH(Sheet2!BW$3,'2021MF'!$C$4:$BB$4,0))</f>
        <v>2.75154544258845</v>
      </c>
      <c r="BX36">
        <f>INDEX('2021MF'!$C$5:$BB$204,MATCH(Sheet2!$BJ36,'2021MF'!$B$5:$B$204,0),MATCH(Sheet2!BX$3,'2021MF'!$C$4:$BB$4,0))</f>
        <v>71.3805309734513</v>
      </c>
      <c r="BY36">
        <f>INDEX('2021MF'!$C$5:$BB$204,MATCH(Sheet2!$BJ36,'2021MF'!$B$5:$B$204,0),MATCH(Sheet2!BY$3,'2021MF'!$C$4:$BB$4,0))</f>
        <v>26.819364914107201</v>
      </c>
      <c r="BZ36">
        <f>INDEX('2021MF'!$C$5:$BB$204,MATCH(Sheet2!$BJ36,'2021MF'!$B$5:$B$204,0),MATCH(Sheet2!BZ$3,'2021MF'!$C$4:$BB$4,0))</f>
        <v>67.5720978656949</v>
      </c>
      <c r="CA36">
        <f>INDEX('2021MF'!$C$5:$BB$204,MATCH(Sheet2!$BJ36,'2021MF'!$B$5:$B$204,0),MATCH(Sheet2!CA$3,'2021MF'!$C$4:$BB$4,0))</f>
        <v>32.4279021343051</v>
      </c>
      <c r="CB36" t="str">
        <f>INDEX('2021MF'!$C$5:$BB$204,MATCH(Sheet2!$BJ36,'2021MF'!$B$5:$B$204,0),MATCH(Sheet2!CB$3,'2021MF'!$C$4:$BB$4,0))</f>
        <v>*</v>
      </c>
      <c r="CC36">
        <f>INDEX('2021MF'!$C$5:$BB$204,MATCH(Sheet2!$BJ36,'2021MF'!$B$5:$B$204,0),MATCH(Sheet2!CC$3,'2021MF'!$C$4:$BB$4,0))</f>
        <v>97.272129422596294</v>
      </c>
    </row>
    <row r="37" spans="1:81" ht="14.4" customHeight="1" x14ac:dyDescent="0.3">
      <c r="A37" t="s">
        <v>585</v>
      </c>
      <c r="B37" t="s">
        <v>783</v>
      </c>
      <c r="L37" s="2" t="s">
        <v>829</v>
      </c>
      <c r="N37" t="e">
        <f>VLOOKUP(P37,Sheet1!A$6:A$378,1,FALSE)</f>
        <v>#N/A</v>
      </c>
      <c r="O37" s="1" t="s">
        <v>412</v>
      </c>
      <c r="P37" t="s">
        <v>445</v>
      </c>
      <c r="Q37" t="s">
        <v>318</v>
      </c>
      <c r="R37" t="s">
        <v>321</v>
      </c>
      <c r="S37" s="1" t="s">
        <v>446</v>
      </c>
      <c r="T37" s="1" t="s">
        <v>410</v>
      </c>
      <c r="U37" s="1">
        <v>51.4</v>
      </c>
      <c r="V37" s="1">
        <v>47.5</v>
      </c>
      <c r="W37" s="1">
        <v>1.1000000000000001</v>
      </c>
      <c r="X37" s="1">
        <v>79.099999999999994</v>
      </c>
      <c r="Y37" s="1">
        <v>11.5</v>
      </c>
      <c r="Z37" s="1">
        <v>9.4</v>
      </c>
      <c r="AA37" s="1">
        <v>97.7</v>
      </c>
      <c r="AB37" s="1">
        <v>2.2999999999999998</v>
      </c>
      <c r="AC37" s="1">
        <v>0</v>
      </c>
      <c r="AD37" s="1"/>
      <c r="AE37" s="1" t="s">
        <v>412</v>
      </c>
      <c r="AF37" s="1" t="s">
        <v>445</v>
      </c>
      <c r="AG37" s="1" t="s">
        <v>446</v>
      </c>
      <c r="AH37" s="1" t="s">
        <v>410</v>
      </c>
      <c r="AI37" s="1">
        <v>52</v>
      </c>
      <c r="AJ37" s="1">
        <v>48</v>
      </c>
      <c r="AK37" s="1">
        <v>87.3</v>
      </c>
      <c r="AL37" s="1">
        <v>12.7</v>
      </c>
      <c r="AM37" s="1">
        <v>97.7</v>
      </c>
      <c r="AN37" s="1">
        <v>2.2999999999999998</v>
      </c>
      <c r="AO37" s="1"/>
      <c r="AP37" s="1" t="s">
        <v>412</v>
      </c>
      <c r="AQ37" s="1" t="s">
        <v>445</v>
      </c>
      <c r="AR37" s="1" t="s">
        <v>446</v>
      </c>
      <c r="AS37" s="1" t="s">
        <v>410</v>
      </c>
      <c r="AT37" s="1">
        <v>34.9</v>
      </c>
      <c r="AU37" s="1">
        <v>52</v>
      </c>
      <c r="AV37" s="1">
        <v>66.5</v>
      </c>
      <c r="AW37" s="1">
        <v>79</v>
      </c>
      <c r="AX37" s="1">
        <v>87.3</v>
      </c>
      <c r="AY37" s="1">
        <v>95.6</v>
      </c>
      <c r="AZ37" s="1">
        <v>94.1</v>
      </c>
      <c r="BA37" s="1">
        <v>97.7</v>
      </c>
      <c r="BB37" s="1">
        <v>100</v>
      </c>
      <c r="BC37" s="1"/>
      <c r="BD37" s="1"/>
      <c r="BE37" s="1"/>
      <c r="BF37" t="b">
        <f t="shared" si="0"/>
        <v>1</v>
      </c>
      <c r="BG37" s="1"/>
      <c r="BH37" s="1"/>
      <c r="BI37" s="1" t="s">
        <v>412</v>
      </c>
      <c r="BJ37" s="1" t="s">
        <v>36</v>
      </c>
      <c r="BK37" s="1" t="s">
        <v>446</v>
      </c>
      <c r="BL37" s="1" t="s">
        <v>410</v>
      </c>
      <c r="BM37">
        <f>INDEX('2021MF'!$C$5:$BB$204,MATCH(Sheet2!$BJ37,'2021MF'!$B$5:$B$204,0),MATCH(Sheet2!BM$3,'2021MF'!$C$4:$BB$4,0))</f>
        <v>70.273557216754</v>
      </c>
      <c r="BN37">
        <f>INDEX('2021MF'!$C$5:$BB$204,MATCH(Sheet2!$BJ37,'2021MF'!$B$5:$B$204,0),MATCH(Sheet2!BN$3,'2021MF'!$C$4:$BB$4,0))</f>
        <v>29.726442783246</v>
      </c>
      <c r="BO37">
        <f>INDEX('2021MF'!$C$5:$BB$204,MATCH(Sheet2!$BJ37,'2021MF'!$B$5:$B$204,0),MATCH(Sheet2!BO$3,'2021MF'!$C$4:$BB$4,0))</f>
        <v>51.286708070505398</v>
      </c>
      <c r="BP37">
        <f>INDEX('2021MF'!$C$5:$BB$204,MATCH(Sheet2!$BJ37,'2021MF'!$B$5:$B$204,0),MATCH(Sheet2!BP$3,'2021MF'!$C$4:$BB$4,0))</f>
        <v>11.848740858454001</v>
      </c>
      <c r="BQ37">
        <f>INDEX('2021MF'!$C$5:$BB$204,MATCH(Sheet2!$BJ37,'2021MF'!$B$5:$B$204,0),MATCH(Sheet2!BQ$3,'2021MF'!$C$4:$BB$4,0))</f>
        <v>58.633997632521996</v>
      </c>
      <c r="BR37">
        <f>INDEX('2021MF'!$C$5:$BB$204,MATCH(Sheet2!$BJ37,'2021MF'!$B$5:$B$204,0),MATCH(Sheet2!BR$3,'2021MF'!$C$4:$BB$4,0))</f>
        <v>4.5014512964374296</v>
      </c>
      <c r="BS37">
        <f>INDEX('2021MF'!$C$5:$BB$204,MATCH(Sheet2!$BJ37,'2021MF'!$B$5:$B$204,0),MATCH(Sheet2!BS$3,'2021MF'!$C$4:$BB$4,0))</f>
        <v>96.588237201835597</v>
      </c>
      <c r="BT37" t="str">
        <f>INDEX('2021MF'!$C$5:$BB$204,MATCH(Sheet2!$BJ37,'2021MF'!$B$5:$B$204,0),MATCH(Sheet2!BT$3,'2021MF'!$C$4:$BB$4,0))</f>
        <v>*</v>
      </c>
      <c r="BU37" t="str">
        <f>INDEX('2021MF'!$C$5:$BB$204,MATCH(Sheet2!$BJ37,'2021MF'!$B$5:$B$204,0),MATCH(Sheet2!BU$3,'2021MF'!$C$4:$BB$4,0))</f>
        <v>*</v>
      </c>
      <c r="BV37">
        <f>INDEX('2021MF'!$C$5:$BB$204,MATCH(Sheet2!$BJ37,'2021MF'!$B$5:$B$204,0),MATCH(Sheet2!BV$3,'2021MF'!$C$4:$BB$4,0))</f>
        <v>12.8314063792181</v>
      </c>
      <c r="BW37" t="str">
        <f>INDEX('2021MF'!$C$5:$BB$204,MATCH(Sheet2!$BJ37,'2021MF'!$B$5:$B$204,0),MATCH(Sheet2!BW$3,'2021MF'!$C$4:$BB$4,0))</f>
        <v>*</v>
      </c>
      <c r="BX37">
        <f>INDEX('2021MF'!$C$5:$BB$204,MATCH(Sheet2!$BJ37,'2021MF'!$B$5:$B$204,0),MATCH(Sheet2!BX$3,'2021MF'!$C$4:$BB$4,0))</f>
        <v>42.238545980411502</v>
      </c>
      <c r="BY37">
        <f>INDEX('2021MF'!$C$5:$BB$204,MATCH(Sheet2!$BJ37,'2021MF'!$B$5:$B$204,0),MATCH(Sheet2!BY$3,'2021MF'!$C$4:$BB$4,0))</f>
        <v>56.571682113981502</v>
      </c>
      <c r="BZ37">
        <f>INDEX('2021MF'!$C$5:$BB$204,MATCH(Sheet2!$BJ37,'2021MF'!$B$5:$B$204,0),MATCH(Sheet2!BZ$3,'2021MF'!$C$4:$BB$4,0))</f>
        <v>43.738907513310998</v>
      </c>
      <c r="CA37">
        <f>INDEX('2021MF'!$C$5:$BB$204,MATCH(Sheet2!$BJ37,'2021MF'!$B$5:$B$204,0),MATCH(Sheet2!CA$3,'2021MF'!$C$4:$BB$4,0))</f>
        <v>53.768158811542797</v>
      </c>
      <c r="CB37">
        <f>INDEX('2021MF'!$C$5:$BB$204,MATCH(Sheet2!$BJ37,'2021MF'!$B$5:$B$204,0),MATCH(Sheet2!CB$3,'2021MF'!$C$4:$BB$4,0))</f>
        <v>6.4959704227407604</v>
      </c>
      <c r="CC37">
        <f>INDEX('2021MF'!$C$5:$BB$204,MATCH(Sheet2!$BJ37,'2021MF'!$B$5:$B$204,0),MATCH(Sheet2!CC$3,'2021MF'!$C$4:$BB$4,0))</f>
        <v>93.504029577259203</v>
      </c>
    </row>
    <row r="38" spans="1:81" x14ac:dyDescent="0.3">
      <c r="A38" t="s">
        <v>784</v>
      </c>
      <c r="B38" t="s">
        <v>785</v>
      </c>
      <c r="N38" t="str">
        <f>VLOOKUP(P38,Sheet1!A$6:A$378,1,FALSE)</f>
        <v>Bolton</v>
      </c>
      <c r="O38" t="s">
        <v>447</v>
      </c>
      <c r="P38" t="s">
        <v>42</v>
      </c>
      <c r="Q38" t="str">
        <f>VLOOKUP(P38,classifications!A$1:B$357,2,FALSE)</f>
        <v>Predominantly Urban</v>
      </c>
      <c r="R38" t="str">
        <f>VLOOKUP(P38,classifications!A$1:D$357,4,FALSE)</f>
        <v>Met District</v>
      </c>
      <c r="S38" t="s">
        <v>448</v>
      </c>
      <c r="T38" t="s">
        <v>410</v>
      </c>
      <c r="U38">
        <v>74</v>
      </c>
      <c r="V38">
        <v>25</v>
      </c>
      <c r="W38">
        <v>1</v>
      </c>
      <c r="X38">
        <v>75.5</v>
      </c>
      <c r="Y38">
        <v>9.5</v>
      </c>
      <c r="Z38">
        <v>15.1</v>
      </c>
      <c r="AA38">
        <v>98.3</v>
      </c>
      <c r="AB38">
        <v>1.7</v>
      </c>
      <c r="AC38">
        <v>0</v>
      </c>
      <c r="AE38" t="s">
        <v>447</v>
      </c>
      <c r="AF38" t="s">
        <v>42</v>
      </c>
      <c r="AG38" t="s">
        <v>448</v>
      </c>
      <c r="AH38" t="s">
        <v>410</v>
      </c>
      <c r="AI38">
        <v>74.8</v>
      </c>
      <c r="AJ38">
        <v>25.2</v>
      </c>
      <c r="AK38">
        <v>88.9</v>
      </c>
      <c r="AL38">
        <v>11.1</v>
      </c>
      <c r="AM38">
        <v>98.3</v>
      </c>
      <c r="AN38">
        <v>1.7</v>
      </c>
      <c r="AP38" t="s">
        <v>447</v>
      </c>
      <c r="AQ38" t="s">
        <v>42</v>
      </c>
      <c r="AR38" t="s">
        <v>448</v>
      </c>
      <c r="AS38" t="s">
        <v>410</v>
      </c>
      <c r="AT38">
        <v>64.900000000000006</v>
      </c>
      <c r="AU38">
        <v>74.8</v>
      </c>
      <c r="AV38">
        <v>79.3</v>
      </c>
      <c r="AW38">
        <v>93.9</v>
      </c>
      <c r="AX38">
        <v>88.9</v>
      </c>
      <c r="AY38">
        <v>99.9</v>
      </c>
      <c r="AZ38">
        <v>95.8</v>
      </c>
      <c r="BA38">
        <v>98.3</v>
      </c>
      <c r="BB38">
        <v>100</v>
      </c>
      <c r="BF38" t="b">
        <f t="shared" si="0"/>
        <v>1</v>
      </c>
      <c r="BI38" t="s">
        <v>447</v>
      </c>
      <c r="BJ38" t="s">
        <v>42</v>
      </c>
      <c r="BK38" t="s">
        <v>448</v>
      </c>
      <c r="BL38" t="s">
        <v>410</v>
      </c>
      <c r="BM38">
        <f>INDEX('2021MF'!$C$5:$BB$204,MATCH(Sheet2!$BJ38,'2021MF'!$B$5:$B$204,0),MATCH(Sheet2!BM$3,'2021MF'!$C$4:$BB$4,0))</f>
        <v>79.222972972972997</v>
      </c>
      <c r="BN38">
        <f>INDEX('2021MF'!$C$5:$BB$204,MATCH(Sheet2!$BJ38,'2021MF'!$B$5:$B$204,0),MATCH(Sheet2!BN$3,'2021MF'!$C$4:$BB$4,0))</f>
        <v>20.777027027027</v>
      </c>
      <c r="BO38">
        <f>INDEX('2021MF'!$C$5:$BB$204,MATCH(Sheet2!$BJ38,'2021MF'!$B$5:$B$204,0),MATCH(Sheet2!BO$3,'2021MF'!$C$4:$BB$4,0))</f>
        <v>56.472165099882503</v>
      </c>
      <c r="BP38">
        <f>INDEX('2021MF'!$C$5:$BB$204,MATCH(Sheet2!$BJ38,'2021MF'!$B$5:$B$204,0),MATCH(Sheet2!BP$3,'2021MF'!$C$4:$BB$4,0))</f>
        <v>5.2162896592244401</v>
      </c>
      <c r="BQ38">
        <f>INDEX('2021MF'!$C$5:$BB$204,MATCH(Sheet2!$BJ38,'2021MF'!$B$5:$B$204,0),MATCH(Sheet2!BQ$3,'2021MF'!$C$4:$BB$4,0))</f>
        <v>54.628745593419502</v>
      </c>
      <c r="BR38">
        <f>INDEX('2021MF'!$C$5:$BB$204,MATCH(Sheet2!$BJ38,'2021MF'!$B$5:$B$204,0),MATCH(Sheet2!BR$3,'2021MF'!$C$4:$BB$4,0))</f>
        <v>7.0597091656874298</v>
      </c>
      <c r="BS38">
        <f>INDEX('2021MF'!$C$5:$BB$204,MATCH(Sheet2!$BJ38,'2021MF'!$B$5:$B$204,0),MATCH(Sheet2!BS$3,'2021MF'!$C$4:$BB$4,0))</f>
        <v>97.561692126909506</v>
      </c>
      <c r="BT38" t="str">
        <f>INDEX('2021MF'!$C$5:$BB$204,MATCH(Sheet2!$BJ38,'2021MF'!$B$5:$B$204,0),MATCH(Sheet2!BT$3,'2021MF'!$C$4:$BB$4,0))</f>
        <v>*</v>
      </c>
      <c r="BU38">
        <f>INDEX('2021MF'!$C$5:$BB$204,MATCH(Sheet2!$BJ38,'2021MF'!$B$5:$B$204,0),MATCH(Sheet2!BU$3,'2021MF'!$C$4:$BB$4,0))</f>
        <v>14.883225616921299</v>
      </c>
      <c r="BV38">
        <f>INDEX('2021MF'!$C$5:$BB$204,MATCH(Sheet2!$BJ38,'2021MF'!$B$5:$B$204,0),MATCH(Sheet2!BV$3,'2021MF'!$C$4:$BB$4,0))</f>
        <v>9.3603113983548791</v>
      </c>
      <c r="BW38">
        <f>INDEX('2021MF'!$C$5:$BB$204,MATCH(Sheet2!$BJ38,'2021MF'!$B$5:$B$204,0),MATCH(Sheet2!BW$3,'2021MF'!$C$4:$BB$4,0))</f>
        <v>2.4346357226792001</v>
      </c>
      <c r="BX38">
        <f>INDEX('2021MF'!$C$5:$BB$204,MATCH(Sheet2!$BJ38,'2021MF'!$B$5:$B$204,0),MATCH(Sheet2!BX$3,'2021MF'!$C$4:$BB$4,0))</f>
        <v>51.618384686252398</v>
      </c>
      <c r="BY38">
        <f>INDEX('2021MF'!$C$5:$BB$204,MATCH(Sheet2!$BJ38,'2021MF'!$B$5:$B$204,0),MATCH(Sheet2!BY$3,'2021MF'!$C$4:$BB$4,0))</f>
        <v>43.810011260108503</v>
      </c>
      <c r="BZ38">
        <f>INDEX('2021MF'!$C$5:$BB$204,MATCH(Sheet2!$BJ38,'2021MF'!$B$5:$B$204,0),MATCH(Sheet2!BZ$3,'2021MF'!$C$4:$BB$4,0))</f>
        <v>44.301361449483103</v>
      </c>
      <c r="CA38">
        <f>INDEX('2021MF'!$C$5:$BB$204,MATCH(Sheet2!$BJ38,'2021MF'!$B$5:$B$204,0),MATCH(Sheet2!CA$3,'2021MF'!$C$4:$BB$4,0))</f>
        <v>54.574674992322699</v>
      </c>
      <c r="CB38">
        <f>INDEX('2021MF'!$C$5:$BB$204,MATCH(Sheet2!$BJ38,'2021MF'!$B$5:$B$204,0),MATCH(Sheet2!CB$3,'2021MF'!$C$4:$BB$4,0))</f>
        <v>2.3630287896592201</v>
      </c>
      <c r="CC38">
        <f>INDEX('2021MF'!$C$5:$BB$204,MATCH(Sheet2!$BJ38,'2021MF'!$B$5:$B$204,0),MATCH(Sheet2!CC$3,'2021MF'!$C$4:$BB$4,0))</f>
        <v>97.636971210340803</v>
      </c>
    </row>
    <row r="39" spans="1:81" x14ac:dyDescent="0.3">
      <c r="A39" t="s">
        <v>539</v>
      </c>
      <c r="B39" t="s">
        <v>786</v>
      </c>
      <c r="N39" t="str">
        <f>VLOOKUP(P39,Sheet1!A$6:A$378,1,FALSE)</f>
        <v>Bury</v>
      </c>
      <c r="O39" t="s">
        <v>447</v>
      </c>
      <c r="P39" t="s">
        <v>43</v>
      </c>
      <c r="Q39" t="str">
        <f>VLOOKUP(P39,classifications!A$1:B$357,2,FALSE)</f>
        <v>Predominantly Urban</v>
      </c>
      <c r="R39" t="str">
        <f>VLOOKUP(P39,classifications!A$1:D$357,4,FALSE)</f>
        <v>Met District</v>
      </c>
      <c r="S39" t="s">
        <v>449</v>
      </c>
      <c r="T39" t="s">
        <v>410</v>
      </c>
      <c r="U39">
        <v>81.3</v>
      </c>
      <c r="V39">
        <v>18.7</v>
      </c>
      <c r="W39">
        <v>0</v>
      </c>
      <c r="X39">
        <v>77.7</v>
      </c>
      <c r="Y39">
        <v>12.4</v>
      </c>
      <c r="Z39">
        <v>9.9</v>
      </c>
      <c r="AA39" t="s">
        <v>417</v>
      </c>
      <c r="AB39" t="s">
        <v>417</v>
      </c>
      <c r="AC39" t="s">
        <v>417</v>
      </c>
      <c r="AE39" t="s">
        <v>447</v>
      </c>
      <c r="AF39" t="s">
        <v>43</v>
      </c>
      <c r="AG39" t="s">
        <v>449</v>
      </c>
      <c r="AH39" t="s">
        <v>410</v>
      </c>
      <c r="AI39">
        <v>81.3</v>
      </c>
      <c r="AJ39">
        <v>18.7</v>
      </c>
      <c r="AK39">
        <v>86.2</v>
      </c>
      <c r="AL39">
        <v>13.8</v>
      </c>
      <c r="AM39" t="s">
        <v>417</v>
      </c>
      <c r="AN39" t="s">
        <v>417</v>
      </c>
      <c r="AP39" t="s">
        <v>447</v>
      </c>
      <c r="AQ39" t="s">
        <v>43</v>
      </c>
      <c r="AR39" t="s">
        <v>449</v>
      </c>
      <c r="AS39" t="s">
        <v>410</v>
      </c>
      <c r="AT39">
        <v>74</v>
      </c>
      <c r="AU39">
        <v>81.3</v>
      </c>
      <c r="AV39">
        <v>85.9</v>
      </c>
      <c r="AW39">
        <v>80.8</v>
      </c>
      <c r="AX39">
        <v>86.2</v>
      </c>
      <c r="AY39">
        <v>91.7</v>
      </c>
      <c r="AZ39" t="s">
        <v>417</v>
      </c>
      <c r="BA39" t="s">
        <v>417</v>
      </c>
      <c r="BB39" t="s">
        <v>417</v>
      </c>
      <c r="BF39" t="b">
        <f t="shared" si="0"/>
        <v>1</v>
      </c>
      <c r="BI39" t="s">
        <v>447</v>
      </c>
      <c r="BJ39" t="s">
        <v>43</v>
      </c>
      <c r="BK39" t="s">
        <v>449</v>
      </c>
      <c r="BL39" t="s">
        <v>410</v>
      </c>
      <c r="BM39">
        <f>INDEX('2021MF'!$C$5:$BB$204,MATCH(Sheet2!$BJ39,'2021MF'!$B$5:$B$204,0),MATCH(Sheet2!BM$3,'2021MF'!$C$4:$BB$4,0))</f>
        <v>78.997493734335805</v>
      </c>
      <c r="BN39">
        <f>INDEX('2021MF'!$C$5:$BB$204,MATCH(Sheet2!$BJ39,'2021MF'!$B$5:$B$204,0),MATCH(Sheet2!BN$3,'2021MF'!$C$4:$BB$4,0))</f>
        <v>20.2374356944994</v>
      </c>
      <c r="BO39">
        <f>INDEX('2021MF'!$C$5:$BB$204,MATCH(Sheet2!$BJ39,'2021MF'!$B$5:$B$204,0),MATCH(Sheet2!BO$3,'2021MF'!$C$4:$BB$4,0))</f>
        <v>52.613111726685098</v>
      </c>
      <c r="BP39">
        <f>INDEX('2021MF'!$C$5:$BB$204,MATCH(Sheet2!$BJ39,'2021MF'!$B$5:$B$204,0),MATCH(Sheet2!BP$3,'2021MF'!$C$4:$BB$4,0))</f>
        <v>11.2702809655718</v>
      </c>
      <c r="BQ39">
        <f>INDEX('2021MF'!$C$5:$BB$204,MATCH(Sheet2!$BJ39,'2021MF'!$B$5:$B$204,0),MATCH(Sheet2!BQ$3,'2021MF'!$C$4:$BB$4,0))</f>
        <v>54.810710987996302</v>
      </c>
      <c r="BR39">
        <f>INDEX('2021MF'!$C$5:$BB$204,MATCH(Sheet2!$BJ39,'2021MF'!$B$5:$B$204,0),MATCH(Sheet2!BR$3,'2021MF'!$C$4:$BB$4,0))</f>
        <v>9.0726817042606491</v>
      </c>
      <c r="BS39">
        <f>INDEX('2021MF'!$C$5:$BB$204,MATCH(Sheet2!$BJ39,'2021MF'!$B$5:$B$204,0),MATCH(Sheet2!BS$3,'2021MF'!$C$4:$BB$4,0))</f>
        <v>98.182297849887902</v>
      </c>
      <c r="BT39">
        <f>INDEX('2021MF'!$C$5:$BB$204,MATCH(Sheet2!$BJ39,'2021MF'!$B$5:$B$204,0),MATCH(Sheet2!BT$3,'2021MF'!$C$4:$BB$4,0))</f>
        <v>1.81770215011212</v>
      </c>
      <c r="BU39">
        <f>INDEX('2021MF'!$C$5:$BB$204,MATCH(Sheet2!$BJ39,'2021MF'!$B$5:$B$204,0),MATCH(Sheet2!BU$3,'2021MF'!$C$4:$BB$4,0))</f>
        <v>8.8035879171613196</v>
      </c>
      <c r="BV39">
        <f>INDEX('2021MF'!$C$5:$BB$204,MATCH(Sheet2!$BJ39,'2021MF'!$B$5:$B$204,0),MATCH(Sheet2!BV$3,'2021MF'!$C$4:$BB$4,0))</f>
        <v>18.989579211185902</v>
      </c>
      <c r="BW39">
        <f>INDEX('2021MF'!$C$5:$BB$204,MATCH(Sheet2!$BJ39,'2021MF'!$B$5:$B$204,0),MATCH(Sheet2!BW$3,'2021MF'!$C$4:$BB$4,0))</f>
        <v>2.0709668909114902</v>
      </c>
      <c r="BX39">
        <f>INDEX('2021MF'!$C$5:$BB$204,MATCH(Sheet2!$BJ39,'2021MF'!$B$5:$B$204,0),MATCH(Sheet2!BX$3,'2021MF'!$C$4:$BB$4,0))</f>
        <v>57.739850475084097</v>
      </c>
      <c r="BY39">
        <f>INDEX('2021MF'!$C$5:$BB$204,MATCH(Sheet2!$BJ39,'2021MF'!$B$5:$B$204,0),MATCH(Sheet2!BY$3,'2021MF'!$C$4:$BB$4,0))</f>
        <v>42.260149524915903</v>
      </c>
      <c r="BZ39">
        <f>INDEX('2021MF'!$C$5:$BB$204,MATCH(Sheet2!$BJ39,'2021MF'!$B$5:$B$204,0),MATCH(Sheet2!BZ$3,'2021MF'!$C$4:$BB$4,0))</f>
        <v>50.227861674559897</v>
      </c>
      <c r="CA39">
        <f>INDEX('2021MF'!$C$5:$BB$204,MATCH(Sheet2!$BJ39,'2021MF'!$B$5:$B$204,0),MATCH(Sheet2!CA$3,'2021MF'!$C$4:$BB$4,0))</f>
        <v>47.868823161469003</v>
      </c>
      <c r="CB39">
        <f>INDEX('2021MF'!$C$5:$BB$204,MATCH(Sheet2!$BJ39,'2021MF'!$B$5:$B$204,0),MATCH(Sheet2!CB$3,'2021MF'!$C$4:$BB$4,0))</f>
        <v>2.59068724442686</v>
      </c>
      <c r="CC39">
        <f>INDEX('2021MF'!$C$5:$BB$204,MATCH(Sheet2!$BJ39,'2021MF'!$B$5:$B$204,0),MATCH(Sheet2!CC$3,'2021MF'!$C$4:$BB$4,0))</f>
        <v>97.409312755573097</v>
      </c>
    </row>
    <row r="40" spans="1:81" x14ac:dyDescent="0.3">
      <c r="A40" t="s">
        <v>590</v>
      </c>
      <c r="B40" t="s">
        <v>787</v>
      </c>
      <c r="N40" t="str">
        <f>VLOOKUP(P40,Sheet1!A$6:A$378,1,FALSE)</f>
        <v>Manchester</v>
      </c>
      <c r="O40" t="s">
        <v>447</v>
      </c>
      <c r="P40" t="s">
        <v>44</v>
      </c>
      <c r="Q40" t="str">
        <f>VLOOKUP(P40,classifications!A$1:B$357,2,FALSE)</f>
        <v>Predominantly Urban</v>
      </c>
      <c r="R40" t="str">
        <f>VLOOKUP(P40,classifications!A$1:D$357,4,FALSE)</f>
        <v>Met District</v>
      </c>
      <c r="S40" t="s">
        <v>450</v>
      </c>
      <c r="T40" t="s">
        <v>410</v>
      </c>
      <c r="U40">
        <v>80</v>
      </c>
      <c r="V40">
        <v>18.3</v>
      </c>
      <c r="W40">
        <v>1.8</v>
      </c>
      <c r="X40">
        <v>79.3</v>
      </c>
      <c r="Y40">
        <v>6.6</v>
      </c>
      <c r="Z40">
        <v>14.1</v>
      </c>
      <c r="AA40">
        <v>96.2</v>
      </c>
      <c r="AB40">
        <v>3.8</v>
      </c>
      <c r="AC40">
        <v>0</v>
      </c>
      <c r="AE40" t="s">
        <v>447</v>
      </c>
      <c r="AF40" t="s">
        <v>44</v>
      </c>
      <c r="AG40" t="s">
        <v>450</v>
      </c>
      <c r="AH40" t="s">
        <v>410</v>
      </c>
      <c r="AI40">
        <v>81.400000000000006</v>
      </c>
      <c r="AJ40">
        <v>18.600000000000001</v>
      </c>
      <c r="AK40">
        <v>92.3</v>
      </c>
      <c r="AL40">
        <v>7.7</v>
      </c>
      <c r="AM40">
        <v>96.2</v>
      </c>
      <c r="AN40">
        <v>3.8</v>
      </c>
      <c r="AP40" t="s">
        <v>447</v>
      </c>
      <c r="AQ40" t="s">
        <v>44</v>
      </c>
      <c r="AR40" t="s">
        <v>450</v>
      </c>
      <c r="AS40" t="s">
        <v>410</v>
      </c>
      <c r="AT40">
        <v>72.400000000000006</v>
      </c>
      <c r="AU40">
        <v>81.400000000000006</v>
      </c>
      <c r="AV40">
        <v>86.7</v>
      </c>
      <c r="AW40">
        <v>87.4</v>
      </c>
      <c r="AX40">
        <v>92.3</v>
      </c>
      <c r="AY40">
        <v>97.1</v>
      </c>
      <c r="AZ40">
        <v>91.4</v>
      </c>
      <c r="BA40">
        <v>96.2</v>
      </c>
      <c r="BB40">
        <v>100</v>
      </c>
      <c r="BF40" t="b">
        <f t="shared" si="0"/>
        <v>1</v>
      </c>
      <c r="BI40" t="s">
        <v>447</v>
      </c>
      <c r="BJ40" t="s">
        <v>44</v>
      </c>
      <c r="BK40" t="s">
        <v>450</v>
      </c>
      <c r="BL40" t="s">
        <v>410</v>
      </c>
      <c r="BM40">
        <f>INDEX('2021MF'!$C$5:$BB$204,MATCH(Sheet2!$BJ40,'2021MF'!$B$5:$B$204,0),MATCH(Sheet2!BM$3,'2021MF'!$C$4:$BB$4,0))</f>
        <v>87.002218752567998</v>
      </c>
      <c r="BN40">
        <f>INDEX('2021MF'!$C$5:$BB$204,MATCH(Sheet2!$BJ40,'2021MF'!$B$5:$B$204,0),MATCH(Sheet2!BN$3,'2021MF'!$C$4:$BB$4,0))</f>
        <v>12.997781247432</v>
      </c>
      <c r="BO40">
        <f>INDEX('2021MF'!$C$5:$BB$204,MATCH(Sheet2!$BJ40,'2021MF'!$B$5:$B$204,0),MATCH(Sheet2!BO$3,'2021MF'!$C$4:$BB$4,0))</f>
        <v>68.770646725285602</v>
      </c>
      <c r="BP40">
        <f>INDEX('2021MF'!$C$5:$BB$204,MATCH(Sheet2!$BJ40,'2021MF'!$B$5:$B$204,0),MATCH(Sheet2!BP$3,'2021MF'!$C$4:$BB$4,0))</f>
        <v>8.9678691757745099</v>
      </c>
      <c r="BQ40">
        <f>INDEX('2021MF'!$C$5:$BB$204,MATCH(Sheet2!$BJ40,'2021MF'!$B$5:$B$204,0),MATCH(Sheet2!BQ$3,'2021MF'!$C$4:$BB$4,0))</f>
        <v>65.618374558303898</v>
      </c>
      <c r="BR40">
        <f>INDEX('2021MF'!$C$5:$BB$204,MATCH(Sheet2!$BJ40,'2021MF'!$B$5:$B$204,0),MATCH(Sheet2!BR$3,'2021MF'!$C$4:$BB$4,0))</f>
        <v>12.120141342756201</v>
      </c>
      <c r="BS40">
        <f>INDEX('2021MF'!$C$5:$BB$204,MATCH(Sheet2!$BJ40,'2021MF'!$B$5:$B$204,0),MATCH(Sheet2!BS$3,'2021MF'!$C$4:$BB$4,0))</f>
        <v>99.315473744761306</v>
      </c>
      <c r="BT40" t="str">
        <f>INDEX('2021MF'!$C$5:$BB$204,MATCH(Sheet2!$BJ40,'2021MF'!$B$5:$B$204,0),MATCH(Sheet2!BT$3,'2021MF'!$C$4:$BB$4,0))</f>
        <v>*</v>
      </c>
      <c r="BU40">
        <f>INDEX('2021MF'!$C$5:$BB$204,MATCH(Sheet2!$BJ40,'2021MF'!$B$5:$B$204,0),MATCH(Sheet2!BU$3,'2021MF'!$C$4:$BB$4,0))</f>
        <v>8.1403566439313</v>
      </c>
      <c r="BV40">
        <f>INDEX('2021MF'!$C$5:$BB$204,MATCH(Sheet2!$BJ40,'2021MF'!$B$5:$B$204,0),MATCH(Sheet2!BV$3,'2021MF'!$C$4:$BB$4,0))</f>
        <v>15.9273563974032</v>
      </c>
      <c r="BW40">
        <f>INDEX('2021MF'!$C$5:$BB$204,MATCH(Sheet2!$BJ40,'2021MF'!$B$5:$B$204,0),MATCH(Sheet2!BW$3,'2021MF'!$C$4:$BB$4,0))</f>
        <v>1.91305776974279</v>
      </c>
      <c r="BX40">
        <f>INDEX('2021MF'!$C$5:$BB$204,MATCH(Sheet2!$BJ40,'2021MF'!$B$5:$B$204,0),MATCH(Sheet2!BX$3,'2021MF'!$C$4:$BB$4,0))</f>
        <v>50.458351461305398</v>
      </c>
      <c r="BY40">
        <f>INDEX('2021MF'!$C$5:$BB$204,MATCH(Sheet2!$BJ40,'2021MF'!$B$5:$B$204,0),MATCH(Sheet2!BY$3,'2021MF'!$C$4:$BB$4,0))</f>
        <v>44.090281117140997</v>
      </c>
      <c r="BZ40">
        <f>INDEX('2021MF'!$C$5:$BB$204,MATCH(Sheet2!$BJ40,'2021MF'!$B$5:$B$204,0),MATCH(Sheet2!BZ$3,'2021MF'!$C$4:$BB$4,0))</f>
        <v>55.368551212475097</v>
      </c>
      <c r="CA40">
        <f>INDEX('2021MF'!$C$5:$BB$204,MATCH(Sheet2!$BJ40,'2021MF'!$B$5:$B$204,0),MATCH(Sheet2!CA$3,'2021MF'!$C$4:$BB$4,0))</f>
        <v>43.442253822139797</v>
      </c>
      <c r="CB40" t="str">
        <f>INDEX('2021MF'!$C$5:$BB$204,MATCH(Sheet2!$BJ40,'2021MF'!$B$5:$B$204,0),MATCH(Sheet2!CB$3,'2021MF'!$C$4:$BB$4,0))</f>
        <v>*</v>
      </c>
      <c r="CC40">
        <f>INDEX('2021MF'!$C$5:$BB$204,MATCH(Sheet2!$BJ40,'2021MF'!$B$5:$B$204,0),MATCH(Sheet2!CC$3,'2021MF'!$C$4:$BB$4,0))</f>
        <v>98.646560933519595</v>
      </c>
    </row>
    <row r="41" spans="1:81" x14ac:dyDescent="0.3">
      <c r="A41" t="s">
        <v>603</v>
      </c>
      <c r="B41" t="s">
        <v>788</v>
      </c>
      <c r="N41" t="str">
        <f>VLOOKUP(P41,Sheet1!A$6:A$378,1,FALSE)</f>
        <v>Oldham</v>
      </c>
      <c r="O41" t="s">
        <v>447</v>
      </c>
      <c r="P41" t="s">
        <v>45</v>
      </c>
      <c r="Q41" t="str">
        <f>VLOOKUP(P41,classifications!A$1:B$357,2,FALSE)</f>
        <v>Predominantly Urban</v>
      </c>
      <c r="R41" t="str">
        <f>VLOOKUP(P41,classifications!A$1:D$357,4,FALSE)</f>
        <v>Met District</v>
      </c>
      <c r="S41" t="s">
        <v>451</v>
      </c>
      <c r="T41" t="s">
        <v>410</v>
      </c>
      <c r="U41">
        <v>80.2</v>
      </c>
      <c r="V41">
        <v>19.8</v>
      </c>
      <c r="W41">
        <v>0</v>
      </c>
      <c r="X41">
        <v>80.400000000000006</v>
      </c>
      <c r="Y41">
        <v>5.4</v>
      </c>
      <c r="Z41">
        <v>14.2</v>
      </c>
      <c r="AA41">
        <v>99.4</v>
      </c>
      <c r="AB41">
        <v>0.6</v>
      </c>
      <c r="AC41">
        <v>0</v>
      </c>
      <c r="AE41" t="s">
        <v>447</v>
      </c>
      <c r="AF41" t="s">
        <v>45</v>
      </c>
      <c r="AG41" t="s">
        <v>451</v>
      </c>
      <c r="AH41" t="s">
        <v>410</v>
      </c>
      <c r="AI41">
        <v>80.2</v>
      </c>
      <c r="AJ41">
        <v>19.8</v>
      </c>
      <c r="AK41">
        <v>93.7</v>
      </c>
      <c r="AL41">
        <v>6.3</v>
      </c>
      <c r="AM41">
        <v>99.4</v>
      </c>
      <c r="AN41">
        <v>0.6</v>
      </c>
      <c r="AP41" t="s">
        <v>447</v>
      </c>
      <c r="AQ41" t="s">
        <v>45</v>
      </c>
      <c r="AR41" t="s">
        <v>451</v>
      </c>
      <c r="AS41" t="s">
        <v>410</v>
      </c>
      <c r="AT41">
        <v>71.099999999999994</v>
      </c>
      <c r="AU41">
        <v>80.2</v>
      </c>
      <c r="AV41">
        <v>84.2</v>
      </c>
      <c r="AW41">
        <v>89.4</v>
      </c>
      <c r="AX41">
        <v>93.7</v>
      </c>
      <c r="AY41">
        <v>98</v>
      </c>
      <c r="AZ41">
        <v>98.1</v>
      </c>
      <c r="BA41">
        <v>99.4</v>
      </c>
      <c r="BB41">
        <v>100</v>
      </c>
      <c r="BF41" t="b">
        <f t="shared" si="0"/>
        <v>1</v>
      </c>
      <c r="BI41" t="s">
        <v>447</v>
      </c>
      <c r="BJ41" t="s">
        <v>45</v>
      </c>
      <c r="BK41" t="s">
        <v>451</v>
      </c>
      <c r="BL41" t="s">
        <v>410</v>
      </c>
      <c r="BM41">
        <f>INDEX('2021MF'!$C$5:$BB$204,MATCH(Sheet2!$BJ41,'2021MF'!$B$5:$B$204,0),MATCH(Sheet2!BM$3,'2021MF'!$C$4:$BB$4,0))</f>
        <v>81.612237465096499</v>
      </c>
      <c r="BN41">
        <f>INDEX('2021MF'!$C$5:$BB$204,MATCH(Sheet2!$BJ41,'2021MF'!$B$5:$B$204,0),MATCH(Sheet2!BN$3,'2021MF'!$C$4:$BB$4,0))</f>
        <v>17.938569867670299</v>
      </c>
      <c r="BO41">
        <f>INDEX('2021MF'!$C$5:$BB$204,MATCH(Sheet2!$BJ41,'2021MF'!$B$5:$B$204,0),MATCH(Sheet2!BO$3,'2021MF'!$C$4:$BB$4,0))</f>
        <v>70.081340293796302</v>
      </c>
      <c r="BP41">
        <f>INDEX('2021MF'!$C$5:$BB$204,MATCH(Sheet2!$BJ41,'2021MF'!$B$5:$B$204,0),MATCH(Sheet2!BP$3,'2021MF'!$C$4:$BB$4,0))</f>
        <v>2.87483307029258</v>
      </c>
      <c r="BQ41">
        <f>INDEX('2021MF'!$C$5:$BB$204,MATCH(Sheet2!$BJ41,'2021MF'!$B$5:$B$204,0),MATCH(Sheet2!BQ$3,'2021MF'!$C$4:$BB$4,0))</f>
        <v>58.6864149569018</v>
      </c>
      <c r="BR41">
        <f>INDEX('2021MF'!$C$5:$BB$204,MATCH(Sheet2!$BJ41,'2021MF'!$B$5:$B$204,0),MATCH(Sheet2!BR$3,'2021MF'!$C$4:$BB$4,0))</f>
        <v>14.2697584071871</v>
      </c>
      <c r="BS41">
        <f>INDEX('2021MF'!$C$5:$BB$204,MATCH(Sheet2!$BJ41,'2021MF'!$B$5:$B$204,0),MATCH(Sheet2!BS$3,'2021MF'!$C$4:$BB$4,0))</f>
        <v>96.7561005220347</v>
      </c>
      <c r="BT41">
        <f>INDEX('2021MF'!$C$5:$BB$204,MATCH(Sheet2!$BJ41,'2021MF'!$B$5:$B$204,0),MATCH(Sheet2!BT$3,'2021MF'!$C$4:$BB$4,0))</f>
        <v>2.58832099065194</v>
      </c>
      <c r="BU41">
        <f>INDEX('2021MF'!$C$5:$BB$204,MATCH(Sheet2!$BJ41,'2021MF'!$B$5:$B$204,0),MATCH(Sheet2!BU$3,'2021MF'!$C$4:$BB$4,0))</f>
        <v>17.671482335801901</v>
      </c>
      <c r="BV41">
        <f>INDEX('2021MF'!$C$5:$BB$204,MATCH(Sheet2!$BJ41,'2021MF'!$B$5:$B$204,0),MATCH(Sheet2!BV$3,'2021MF'!$C$4:$BB$4,0))</f>
        <v>10.807332766784</v>
      </c>
      <c r="BW41">
        <f>INDEX('2021MF'!$C$5:$BB$204,MATCH(Sheet2!$BJ41,'2021MF'!$B$5:$B$204,0),MATCH(Sheet2!BW$3,'2021MF'!$C$4:$BB$4,0))</f>
        <v>3.2560398203229299</v>
      </c>
      <c r="BX41">
        <f>INDEX('2021MF'!$C$5:$BB$204,MATCH(Sheet2!$BJ41,'2021MF'!$B$5:$B$204,0),MATCH(Sheet2!BX$3,'2021MF'!$C$4:$BB$4,0))</f>
        <v>54.179950838423899</v>
      </c>
      <c r="BY41">
        <f>INDEX('2021MF'!$C$5:$BB$204,MATCH(Sheet2!$BJ41,'2021MF'!$B$5:$B$204,0),MATCH(Sheet2!BY$3,'2021MF'!$C$4:$BB$4,0))</f>
        <v>45.323565917885603</v>
      </c>
      <c r="BZ41">
        <f>INDEX('2021MF'!$C$5:$BB$204,MATCH(Sheet2!$BJ41,'2021MF'!$B$5:$B$204,0),MATCH(Sheet2!BZ$3,'2021MF'!$C$4:$BB$4,0))</f>
        <v>45.803012971841603</v>
      </c>
      <c r="CA41">
        <f>INDEX('2021MF'!$C$5:$BB$204,MATCH(Sheet2!$BJ41,'2021MF'!$B$5:$B$204,0),MATCH(Sheet2!CA$3,'2021MF'!$C$4:$BB$4,0))</f>
        <v>53.700503784467898</v>
      </c>
      <c r="CB41" t="str">
        <f>INDEX('2021MF'!$C$5:$BB$204,MATCH(Sheet2!$BJ41,'2021MF'!$B$5:$B$204,0),MATCH(Sheet2!CB$3,'2021MF'!$C$4:$BB$4,0))</f>
        <v>*</v>
      </c>
      <c r="CC41">
        <f>INDEX('2021MF'!$C$5:$BB$204,MATCH(Sheet2!$BJ41,'2021MF'!$B$5:$B$204,0),MATCH(Sheet2!CC$3,'2021MF'!$C$4:$BB$4,0))</f>
        <v>99.473109141677796</v>
      </c>
    </row>
    <row r="42" spans="1:81" x14ac:dyDescent="0.3">
      <c r="A42" t="s">
        <v>412</v>
      </c>
      <c r="B42" t="s">
        <v>789</v>
      </c>
      <c r="N42" t="str">
        <f>VLOOKUP(P42,Sheet1!A$6:A$378,1,FALSE)</f>
        <v>Rochdale</v>
      </c>
      <c r="O42" t="s">
        <v>447</v>
      </c>
      <c r="P42" t="s">
        <v>46</v>
      </c>
      <c r="Q42" t="str">
        <f>VLOOKUP(P42,classifications!A$1:B$357,2,FALSE)</f>
        <v>Predominantly Urban</v>
      </c>
      <c r="R42" t="str">
        <f>VLOOKUP(P42,classifications!A$1:D$357,4,FALSE)</f>
        <v>Met District</v>
      </c>
      <c r="S42" t="s">
        <v>452</v>
      </c>
      <c r="T42" t="s">
        <v>410</v>
      </c>
      <c r="U42">
        <v>80.5</v>
      </c>
      <c r="V42">
        <v>18.899999999999999</v>
      </c>
      <c r="W42">
        <v>0.5</v>
      </c>
      <c r="X42">
        <v>79.599999999999994</v>
      </c>
      <c r="Y42">
        <v>6.2</v>
      </c>
      <c r="Z42">
        <v>14.2</v>
      </c>
      <c r="AA42">
        <v>96.3</v>
      </c>
      <c r="AB42">
        <v>3.7</v>
      </c>
      <c r="AC42">
        <v>0</v>
      </c>
      <c r="AE42" t="s">
        <v>447</v>
      </c>
      <c r="AF42" t="s">
        <v>46</v>
      </c>
      <c r="AG42" t="s">
        <v>452</v>
      </c>
      <c r="AH42" t="s">
        <v>410</v>
      </c>
      <c r="AI42">
        <v>81</v>
      </c>
      <c r="AJ42">
        <v>19</v>
      </c>
      <c r="AK42">
        <v>92.8</v>
      </c>
      <c r="AL42">
        <v>7.2</v>
      </c>
      <c r="AM42">
        <v>96.3</v>
      </c>
      <c r="AN42">
        <v>3.7</v>
      </c>
      <c r="AP42" t="s">
        <v>447</v>
      </c>
      <c r="AQ42" t="s">
        <v>46</v>
      </c>
      <c r="AR42" t="s">
        <v>452</v>
      </c>
      <c r="AS42" t="s">
        <v>410</v>
      </c>
      <c r="AT42">
        <v>72.599999999999994</v>
      </c>
      <c r="AU42">
        <v>81</v>
      </c>
      <c r="AV42">
        <v>85.1</v>
      </c>
      <c r="AW42">
        <v>88.6</v>
      </c>
      <c r="AX42">
        <v>92.8</v>
      </c>
      <c r="AY42">
        <v>97</v>
      </c>
      <c r="AZ42">
        <v>93</v>
      </c>
      <c r="BA42">
        <v>96.3</v>
      </c>
      <c r="BB42">
        <v>98.7</v>
      </c>
      <c r="BF42" t="b">
        <f t="shared" si="0"/>
        <v>1</v>
      </c>
      <c r="BI42" t="s">
        <v>447</v>
      </c>
      <c r="BJ42" t="s">
        <v>46</v>
      </c>
      <c r="BK42" t="s">
        <v>452</v>
      </c>
      <c r="BL42" t="s">
        <v>410</v>
      </c>
      <c r="BM42">
        <f>INDEX('2021MF'!$C$5:$BB$204,MATCH(Sheet2!$BJ42,'2021MF'!$B$5:$B$204,0),MATCH(Sheet2!BM$3,'2021MF'!$C$4:$BB$4,0))</f>
        <v>85.748168449902494</v>
      </c>
      <c r="BN42">
        <f>INDEX('2021MF'!$C$5:$BB$204,MATCH(Sheet2!$BJ42,'2021MF'!$B$5:$B$204,0),MATCH(Sheet2!BN$3,'2021MF'!$C$4:$BB$4,0))</f>
        <v>13.7353080693617</v>
      </c>
      <c r="BO42">
        <f>INDEX('2021MF'!$C$5:$BB$204,MATCH(Sheet2!$BJ42,'2021MF'!$B$5:$B$204,0),MATCH(Sheet2!BO$3,'2021MF'!$C$4:$BB$4,0))</f>
        <v>62.372845622726999</v>
      </c>
      <c r="BP42">
        <f>INDEX('2021MF'!$C$5:$BB$204,MATCH(Sheet2!$BJ42,'2021MF'!$B$5:$B$204,0),MATCH(Sheet2!BP$3,'2021MF'!$C$4:$BB$4,0))</f>
        <v>6.3010594002002804</v>
      </c>
      <c r="BQ42">
        <f>INDEX('2021MF'!$C$5:$BB$204,MATCH(Sheet2!$BJ42,'2021MF'!$B$5:$B$204,0),MATCH(Sheet2!BQ$3,'2021MF'!$C$4:$BB$4,0))</f>
        <v>54.601275496758497</v>
      </c>
      <c r="BR42">
        <f>INDEX('2021MF'!$C$5:$BB$204,MATCH(Sheet2!$BJ42,'2021MF'!$B$5:$B$204,0),MATCH(Sheet2!BR$3,'2021MF'!$C$4:$BB$4,0))</f>
        <v>14.0726295261688</v>
      </c>
      <c r="BS42">
        <f>INDEX('2021MF'!$C$5:$BB$204,MATCH(Sheet2!$BJ42,'2021MF'!$B$5:$B$204,0),MATCH(Sheet2!BS$3,'2021MF'!$C$4:$BB$4,0))</f>
        <v>97.435829863490198</v>
      </c>
      <c r="BT42" t="str">
        <f>INDEX('2021MF'!$C$5:$BB$204,MATCH(Sheet2!$BJ42,'2021MF'!$B$5:$B$204,0),MATCH(Sheet2!BT$3,'2021MF'!$C$4:$BB$4,0))</f>
        <v>*</v>
      </c>
      <c r="BU42">
        <f>INDEX('2021MF'!$C$5:$BB$204,MATCH(Sheet2!$BJ42,'2021MF'!$B$5:$B$204,0),MATCH(Sheet2!BU$3,'2021MF'!$C$4:$BB$4,0))</f>
        <v>13.1766194065251</v>
      </c>
      <c r="BV42">
        <f>INDEX('2021MF'!$C$5:$BB$204,MATCH(Sheet2!$BJ42,'2021MF'!$B$5:$B$204,0),MATCH(Sheet2!BV$3,'2021MF'!$C$4:$BB$4,0))</f>
        <v>8.3829652664312402</v>
      </c>
      <c r="BW42" t="str">
        <f>INDEX('2021MF'!$C$5:$BB$204,MATCH(Sheet2!$BJ42,'2021MF'!$B$5:$B$204,0),MATCH(Sheet2!BW$3,'2021MF'!$C$4:$BB$4,0))</f>
        <v>*</v>
      </c>
      <c r="BX42">
        <f>INDEX('2021MF'!$C$5:$BB$204,MATCH(Sheet2!$BJ42,'2021MF'!$B$5:$B$204,0),MATCH(Sheet2!BX$3,'2021MF'!$C$4:$BB$4,0))</f>
        <v>59.221663127890402</v>
      </c>
      <c r="BY42">
        <f>INDEX('2021MF'!$C$5:$BB$204,MATCH(Sheet2!$BJ42,'2021MF'!$B$5:$B$204,0),MATCH(Sheet2!BY$3,'2021MF'!$C$4:$BB$4,0))</f>
        <v>38.916843605479798</v>
      </c>
      <c r="BZ42">
        <f>INDEX('2021MF'!$C$5:$BB$204,MATCH(Sheet2!$BJ42,'2021MF'!$B$5:$B$204,0),MATCH(Sheet2!BZ$3,'2021MF'!$C$4:$BB$4,0))</f>
        <v>51.679706814810501</v>
      </c>
      <c r="CA42">
        <f>INDEX('2021MF'!$C$5:$BB$204,MATCH(Sheet2!$BJ42,'2021MF'!$B$5:$B$204,0),MATCH(Sheet2!CA$3,'2021MF'!$C$4:$BB$4,0))</f>
        <v>47.331374887292398</v>
      </c>
      <c r="CB42" t="str">
        <f>INDEX('2021MF'!$C$5:$BB$204,MATCH(Sheet2!$BJ42,'2021MF'!$B$5:$B$204,0),MATCH(Sheet2!CB$3,'2021MF'!$C$4:$BB$4,0))</f>
        <v>*</v>
      </c>
      <c r="CC42">
        <f>INDEX('2021MF'!$C$5:$BB$204,MATCH(Sheet2!$BJ42,'2021MF'!$B$5:$B$204,0),MATCH(Sheet2!CC$3,'2021MF'!$C$4:$BB$4,0))</f>
        <v>99.367522268486795</v>
      </c>
    </row>
    <row r="43" spans="1:81" x14ac:dyDescent="0.3">
      <c r="A43" t="s">
        <v>790</v>
      </c>
      <c r="B43" t="s">
        <v>791</v>
      </c>
      <c r="N43" t="str">
        <f>VLOOKUP(P43,Sheet1!A$6:A$378,1,FALSE)</f>
        <v>Salford</v>
      </c>
      <c r="O43" t="s">
        <v>447</v>
      </c>
      <c r="P43" t="s">
        <v>47</v>
      </c>
      <c r="Q43" t="str">
        <f>VLOOKUP(P43,classifications!A$1:B$357,2,FALSE)</f>
        <v>Predominantly Urban</v>
      </c>
      <c r="R43" t="str">
        <f>VLOOKUP(P43,classifications!A$1:D$357,4,FALSE)</f>
        <v>Met District</v>
      </c>
      <c r="S43" t="s">
        <v>453</v>
      </c>
      <c r="T43" t="s">
        <v>410</v>
      </c>
      <c r="U43">
        <v>77.900000000000006</v>
      </c>
      <c r="V43">
        <v>21.4</v>
      </c>
      <c r="W43">
        <v>0.7</v>
      </c>
      <c r="X43">
        <v>76.8</v>
      </c>
      <c r="Y43">
        <v>6</v>
      </c>
      <c r="Z43">
        <v>17.2</v>
      </c>
      <c r="AA43" t="s">
        <v>417</v>
      </c>
      <c r="AB43" t="s">
        <v>417</v>
      </c>
      <c r="AC43" t="s">
        <v>417</v>
      </c>
      <c r="AE43" t="s">
        <v>447</v>
      </c>
      <c r="AF43" t="s">
        <v>47</v>
      </c>
      <c r="AG43" t="s">
        <v>453</v>
      </c>
      <c r="AH43" t="s">
        <v>410</v>
      </c>
      <c r="AI43">
        <v>78.400000000000006</v>
      </c>
      <c r="AJ43">
        <v>21.6</v>
      </c>
      <c r="AK43">
        <v>92.7</v>
      </c>
      <c r="AL43">
        <v>7.3</v>
      </c>
      <c r="AM43" t="s">
        <v>417</v>
      </c>
      <c r="AN43" t="s">
        <v>417</v>
      </c>
      <c r="AP43" t="s">
        <v>447</v>
      </c>
      <c r="AQ43" t="s">
        <v>47</v>
      </c>
      <c r="AR43" t="s">
        <v>453</v>
      </c>
      <c r="AS43" t="s">
        <v>410</v>
      </c>
      <c r="AT43">
        <v>68.8</v>
      </c>
      <c r="AU43">
        <v>78.400000000000006</v>
      </c>
      <c r="AV43">
        <v>82.4</v>
      </c>
      <c r="AW43">
        <v>95.4</v>
      </c>
      <c r="AX43">
        <v>92.7</v>
      </c>
      <c r="AY43">
        <v>100</v>
      </c>
      <c r="AZ43" t="s">
        <v>417</v>
      </c>
      <c r="BA43" t="s">
        <v>417</v>
      </c>
      <c r="BB43" t="s">
        <v>417</v>
      </c>
      <c r="BF43" t="b">
        <f t="shared" si="0"/>
        <v>1</v>
      </c>
      <c r="BI43" t="s">
        <v>447</v>
      </c>
      <c r="BJ43" t="s">
        <v>47</v>
      </c>
      <c r="BK43" t="s">
        <v>453</v>
      </c>
      <c r="BL43" t="s">
        <v>410</v>
      </c>
      <c r="BM43">
        <f>INDEX('2021MF'!$C$5:$BB$204,MATCH(Sheet2!$BJ43,'2021MF'!$B$5:$B$204,0),MATCH(Sheet2!BM$3,'2021MF'!$C$4:$BB$4,0))</f>
        <v>77.028660834933504</v>
      </c>
      <c r="BN43">
        <f>INDEX('2021MF'!$C$5:$BB$204,MATCH(Sheet2!$BJ43,'2021MF'!$B$5:$B$204,0),MATCH(Sheet2!BN$3,'2021MF'!$C$4:$BB$4,0))</f>
        <v>21.047578408363599</v>
      </c>
      <c r="BO43">
        <f>INDEX('2021MF'!$C$5:$BB$204,MATCH(Sheet2!$BJ43,'2021MF'!$B$5:$B$204,0),MATCH(Sheet2!BO$3,'2021MF'!$C$4:$BB$4,0))</f>
        <v>68.186828817296103</v>
      </c>
      <c r="BP43">
        <f>INDEX('2021MF'!$C$5:$BB$204,MATCH(Sheet2!$BJ43,'2021MF'!$B$5:$B$204,0),MATCH(Sheet2!BP$3,'2021MF'!$C$4:$BB$4,0))</f>
        <v>7.6523718085484704</v>
      </c>
      <c r="BQ43">
        <f>INDEX('2021MF'!$C$5:$BB$204,MATCH(Sheet2!$BJ43,'2021MF'!$B$5:$B$204,0),MATCH(Sheet2!BQ$3,'2021MF'!$C$4:$BB$4,0))</f>
        <v>66.051489936704399</v>
      </c>
      <c r="BR43">
        <f>INDEX('2021MF'!$C$5:$BB$204,MATCH(Sheet2!$BJ43,'2021MF'!$B$5:$B$204,0),MATCH(Sheet2!BR$3,'2021MF'!$C$4:$BB$4,0))</f>
        <v>9.7877106891401695</v>
      </c>
      <c r="BS43">
        <f>INDEX('2021MF'!$C$5:$BB$204,MATCH(Sheet2!$BJ43,'2021MF'!$B$5:$B$204,0),MATCH(Sheet2!BS$3,'2021MF'!$C$4:$BB$4,0))</f>
        <v>96.933006187326697</v>
      </c>
      <c r="BT43">
        <f>INDEX('2021MF'!$C$5:$BB$204,MATCH(Sheet2!$BJ43,'2021MF'!$B$5:$B$204,0),MATCH(Sheet2!BT$3,'2021MF'!$C$4:$BB$4,0))</f>
        <v>3.06699381267335</v>
      </c>
      <c r="BU43">
        <f>INDEX('2021MF'!$C$5:$BB$204,MATCH(Sheet2!$BJ43,'2021MF'!$B$5:$B$204,0),MATCH(Sheet2!BU$3,'2021MF'!$C$4:$BB$4,0))</f>
        <v>8.9200625844534507</v>
      </c>
      <c r="BV43">
        <f>INDEX('2021MF'!$C$5:$BB$204,MATCH(Sheet2!$BJ43,'2021MF'!$B$5:$B$204,0),MATCH(Sheet2!BV$3,'2021MF'!$C$4:$BB$4,0))</f>
        <v>13.6850152905199</v>
      </c>
      <c r="BW43" t="str">
        <f>INDEX('2021MF'!$C$5:$BB$204,MATCH(Sheet2!$BJ43,'2021MF'!$B$5:$B$204,0),MATCH(Sheet2!BW$3,'2021MF'!$C$4:$BB$4,0))</f>
        <v>*</v>
      </c>
      <c r="BX43">
        <f>INDEX('2021MF'!$C$5:$BB$204,MATCH(Sheet2!$BJ43,'2021MF'!$B$5:$B$204,0),MATCH(Sheet2!BX$3,'2021MF'!$C$4:$BB$4,0))</f>
        <v>56.473463316155801</v>
      </c>
      <c r="BY43">
        <f>INDEX('2021MF'!$C$5:$BB$204,MATCH(Sheet2!$BJ43,'2021MF'!$B$5:$B$204,0),MATCH(Sheet2!BY$3,'2021MF'!$C$4:$BB$4,0))</f>
        <v>43.526536683844199</v>
      </c>
      <c r="BZ43">
        <f>INDEX('2021MF'!$C$5:$BB$204,MATCH(Sheet2!$BJ43,'2021MF'!$B$5:$B$204,0),MATCH(Sheet2!BZ$3,'2021MF'!$C$4:$BB$4,0))</f>
        <v>61.587773822805403</v>
      </c>
      <c r="CA43">
        <f>INDEX('2021MF'!$C$5:$BB$204,MATCH(Sheet2!$BJ43,'2021MF'!$B$5:$B$204,0),MATCH(Sheet2!CA$3,'2021MF'!$C$4:$BB$4,0))</f>
        <v>37.741061467353802</v>
      </c>
      <c r="CB43" t="str">
        <f>INDEX('2021MF'!$C$5:$BB$204,MATCH(Sheet2!$BJ43,'2021MF'!$B$5:$B$204,0),MATCH(Sheet2!CB$3,'2021MF'!$C$4:$BB$4,0))</f>
        <v>*</v>
      </c>
      <c r="CC43">
        <f>INDEX('2021MF'!$C$5:$BB$204,MATCH(Sheet2!$BJ43,'2021MF'!$B$5:$B$204,0),MATCH(Sheet2!CC$3,'2021MF'!$C$4:$BB$4,0))</f>
        <v>99.352819856340204</v>
      </c>
    </row>
    <row r="44" spans="1:81" x14ac:dyDescent="0.3">
      <c r="A44" t="s">
        <v>458</v>
      </c>
      <c r="B44" t="s">
        <v>792</v>
      </c>
      <c r="N44" t="str">
        <f>VLOOKUP(P44,Sheet1!A$6:A$378,1,FALSE)</f>
        <v>Stockport</v>
      </c>
      <c r="O44" t="s">
        <v>447</v>
      </c>
      <c r="P44" t="s">
        <v>48</v>
      </c>
      <c r="Q44" t="str">
        <f>VLOOKUP(P44,classifications!A$1:B$357,2,FALSE)</f>
        <v>Predominantly Urban</v>
      </c>
      <c r="R44" t="str">
        <f>VLOOKUP(P44,classifications!A$1:D$357,4,FALSE)</f>
        <v>Met District</v>
      </c>
      <c r="S44" t="s">
        <v>454</v>
      </c>
      <c r="T44" t="s">
        <v>410</v>
      </c>
      <c r="U44">
        <v>75.5</v>
      </c>
      <c r="V44">
        <v>23.5</v>
      </c>
      <c r="W44">
        <v>1</v>
      </c>
      <c r="X44">
        <v>84.1</v>
      </c>
      <c r="Y44">
        <v>3.5</v>
      </c>
      <c r="Z44">
        <v>12.5</v>
      </c>
      <c r="AA44">
        <v>97.8</v>
      </c>
      <c r="AB44">
        <v>2.2000000000000002</v>
      </c>
      <c r="AC44">
        <v>0</v>
      </c>
      <c r="AE44" t="s">
        <v>447</v>
      </c>
      <c r="AF44" t="s">
        <v>48</v>
      </c>
      <c r="AG44" t="s">
        <v>454</v>
      </c>
      <c r="AH44" t="s">
        <v>410</v>
      </c>
      <c r="AI44">
        <v>76.2</v>
      </c>
      <c r="AJ44">
        <v>23.8</v>
      </c>
      <c r="AK44">
        <v>96</v>
      </c>
      <c r="AL44">
        <v>4</v>
      </c>
      <c r="AM44">
        <v>97.8</v>
      </c>
      <c r="AN44">
        <v>2.2000000000000002</v>
      </c>
      <c r="AP44" t="s">
        <v>447</v>
      </c>
      <c r="AQ44" t="s">
        <v>48</v>
      </c>
      <c r="AR44" t="s">
        <v>454</v>
      </c>
      <c r="AS44" t="s">
        <v>410</v>
      </c>
      <c r="AT44">
        <v>67.7</v>
      </c>
      <c r="AU44">
        <v>76.2</v>
      </c>
      <c r="AV44">
        <v>81.5</v>
      </c>
      <c r="AW44">
        <v>92.6</v>
      </c>
      <c r="AX44">
        <v>96</v>
      </c>
      <c r="AY44">
        <v>99.4</v>
      </c>
      <c r="AZ44">
        <v>94.9</v>
      </c>
      <c r="BA44">
        <v>97.8</v>
      </c>
      <c r="BB44">
        <v>100</v>
      </c>
      <c r="BF44" t="b">
        <f t="shared" si="0"/>
        <v>1</v>
      </c>
      <c r="BI44" t="s">
        <v>447</v>
      </c>
      <c r="BJ44" t="s">
        <v>48</v>
      </c>
      <c r="BK44" t="s">
        <v>454</v>
      </c>
      <c r="BL44" t="s">
        <v>410</v>
      </c>
      <c r="BM44">
        <f>INDEX('2021MF'!$C$5:$BB$204,MATCH(Sheet2!$BJ44,'2021MF'!$B$5:$B$204,0),MATCH(Sheet2!BM$3,'2021MF'!$C$4:$BB$4,0))</f>
        <v>79.191394658753694</v>
      </c>
      <c r="BN44">
        <f>INDEX('2021MF'!$C$5:$BB$204,MATCH(Sheet2!$BJ44,'2021MF'!$B$5:$B$204,0),MATCH(Sheet2!BN$3,'2021MF'!$C$4:$BB$4,0))</f>
        <v>20.1909431041156</v>
      </c>
      <c r="BO44">
        <f>INDEX('2021MF'!$C$5:$BB$204,MATCH(Sheet2!$BJ44,'2021MF'!$B$5:$B$204,0),MATCH(Sheet2!BO$3,'2021MF'!$C$4:$BB$4,0))</f>
        <v>63.406334666494601</v>
      </c>
      <c r="BP44">
        <f>INDEX('2021MF'!$C$5:$BB$204,MATCH(Sheet2!$BJ44,'2021MF'!$B$5:$B$204,0),MATCH(Sheet2!BP$3,'2021MF'!$C$4:$BB$4,0))</f>
        <v>8.0505741194684592</v>
      </c>
      <c r="BQ44">
        <f>INDEX('2021MF'!$C$5:$BB$204,MATCH(Sheet2!$BJ44,'2021MF'!$B$5:$B$204,0),MATCH(Sheet2!BQ$3,'2021MF'!$C$4:$BB$4,0))</f>
        <v>63.406334666494601</v>
      </c>
      <c r="BR44">
        <f>INDEX('2021MF'!$C$5:$BB$204,MATCH(Sheet2!$BJ44,'2021MF'!$B$5:$B$204,0),MATCH(Sheet2!BR$3,'2021MF'!$C$4:$BB$4,0))</f>
        <v>8.0505741194684592</v>
      </c>
      <c r="BS44">
        <f>INDEX('2021MF'!$C$5:$BB$204,MATCH(Sheet2!$BJ44,'2021MF'!$B$5:$B$204,0),MATCH(Sheet2!BS$3,'2021MF'!$C$4:$BB$4,0))</f>
        <v>97.047155205779902</v>
      </c>
      <c r="BT44">
        <f>INDEX('2021MF'!$C$5:$BB$204,MATCH(Sheet2!$BJ44,'2021MF'!$B$5:$B$204,0),MATCH(Sheet2!BT$3,'2021MF'!$C$4:$BB$4,0))</f>
        <v>2.9528447942201002</v>
      </c>
      <c r="BU44">
        <f>INDEX('2021MF'!$C$5:$BB$204,MATCH(Sheet2!$BJ44,'2021MF'!$B$5:$B$204,0),MATCH(Sheet2!BU$3,'2021MF'!$C$4:$BB$4,0))</f>
        <v>10.9356857179719</v>
      </c>
      <c r="BV44">
        <f>INDEX('2021MF'!$C$5:$BB$204,MATCH(Sheet2!$BJ44,'2021MF'!$B$5:$B$204,0),MATCH(Sheet2!BV$3,'2021MF'!$C$4:$BB$4,0))</f>
        <v>21.8407302283576</v>
      </c>
      <c r="BW44">
        <f>INDEX('2021MF'!$C$5:$BB$204,MATCH(Sheet2!$BJ44,'2021MF'!$B$5:$B$204,0),MATCH(Sheet2!BW$3,'2021MF'!$C$4:$BB$4,0))</f>
        <v>1.1337246806863599</v>
      </c>
      <c r="BX44">
        <f>INDEX('2021MF'!$C$5:$BB$204,MATCH(Sheet2!$BJ44,'2021MF'!$B$5:$B$204,0),MATCH(Sheet2!BX$3,'2021MF'!$C$4:$BB$4,0))</f>
        <v>57.498014870425202</v>
      </c>
      <c r="BY44">
        <f>INDEX('2021MF'!$C$5:$BB$204,MATCH(Sheet2!$BJ44,'2021MF'!$B$5:$B$204,0),MATCH(Sheet2!BY$3,'2021MF'!$C$4:$BB$4,0))</f>
        <v>41.868187396231903</v>
      </c>
      <c r="BZ44">
        <f>INDEX('2021MF'!$C$5:$BB$204,MATCH(Sheet2!$BJ44,'2021MF'!$B$5:$B$204,0),MATCH(Sheet2!BZ$3,'2021MF'!$C$4:$BB$4,0))</f>
        <v>56.779037031689903</v>
      </c>
      <c r="CA44">
        <f>INDEX('2021MF'!$C$5:$BB$204,MATCH(Sheet2!$BJ44,'2021MF'!$B$5:$B$204,0),MATCH(Sheet2!CA$3,'2021MF'!$C$4:$BB$4,0))</f>
        <v>42.363386991987298</v>
      </c>
      <c r="CB44">
        <f>INDEX('2021MF'!$C$5:$BB$204,MATCH(Sheet2!$BJ44,'2021MF'!$B$5:$B$204,0),MATCH(Sheet2!CB$3,'2021MF'!$C$4:$BB$4,0))</f>
        <v>0</v>
      </c>
      <c r="CC44">
        <f>INDEX('2021MF'!$C$5:$BB$204,MATCH(Sheet2!$BJ44,'2021MF'!$B$5:$B$204,0),MATCH(Sheet2!CC$3,'2021MF'!$C$4:$BB$4,0))</f>
        <v>100</v>
      </c>
    </row>
    <row r="45" spans="1:81" x14ac:dyDescent="0.3">
      <c r="A45" t="s">
        <v>465</v>
      </c>
      <c r="B45" t="s">
        <v>793</v>
      </c>
      <c r="N45" t="str">
        <f>VLOOKUP(P45,Sheet1!A$6:A$378,1,FALSE)</f>
        <v>Tameside</v>
      </c>
      <c r="O45" t="s">
        <v>447</v>
      </c>
      <c r="P45" t="s">
        <v>49</v>
      </c>
      <c r="Q45" t="str">
        <f>VLOOKUP(P45,classifications!A$1:B$357,2,FALSE)</f>
        <v>Predominantly Urban</v>
      </c>
      <c r="R45" t="str">
        <f>VLOOKUP(P45,classifications!A$1:D$357,4,FALSE)</f>
        <v>Met District</v>
      </c>
      <c r="S45" t="s">
        <v>455</v>
      </c>
      <c r="T45" t="s">
        <v>410</v>
      </c>
      <c r="U45">
        <v>80.7</v>
      </c>
      <c r="V45">
        <v>18.600000000000001</v>
      </c>
      <c r="W45">
        <v>0.7</v>
      </c>
      <c r="X45">
        <v>76.900000000000006</v>
      </c>
      <c r="Y45">
        <v>7.7</v>
      </c>
      <c r="Z45">
        <v>15.4</v>
      </c>
      <c r="AA45">
        <v>97.3</v>
      </c>
      <c r="AB45">
        <v>2.7</v>
      </c>
      <c r="AC45">
        <v>0</v>
      </c>
      <c r="AE45" t="s">
        <v>447</v>
      </c>
      <c r="AF45" t="s">
        <v>49</v>
      </c>
      <c r="AG45" t="s">
        <v>455</v>
      </c>
      <c r="AH45" t="s">
        <v>410</v>
      </c>
      <c r="AI45">
        <v>81.3</v>
      </c>
      <c r="AJ45">
        <v>18.7</v>
      </c>
      <c r="AK45">
        <v>90.9</v>
      </c>
      <c r="AL45">
        <v>9.1</v>
      </c>
      <c r="AM45">
        <v>97.3</v>
      </c>
      <c r="AN45">
        <v>2.7</v>
      </c>
      <c r="AP45" t="s">
        <v>447</v>
      </c>
      <c r="AQ45" t="s">
        <v>49</v>
      </c>
      <c r="AR45" t="s">
        <v>455</v>
      </c>
      <c r="AS45" t="s">
        <v>410</v>
      </c>
      <c r="AT45">
        <v>73.599999999999994</v>
      </c>
      <c r="AU45">
        <v>81.3</v>
      </c>
      <c r="AV45">
        <v>84.7</v>
      </c>
      <c r="AW45">
        <v>96.4</v>
      </c>
      <c r="AX45">
        <v>90.9</v>
      </c>
      <c r="AY45">
        <v>100</v>
      </c>
      <c r="AZ45">
        <v>94.4</v>
      </c>
      <c r="BA45">
        <v>97.3</v>
      </c>
      <c r="BB45">
        <v>99.7</v>
      </c>
      <c r="BF45" t="b">
        <f t="shared" si="0"/>
        <v>1</v>
      </c>
      <c r="BI45" t="s">
        <v>447</v>
      </c>
      <c r="BJ45" t="s">
        <v>49</v>
      </c>
      <c r="BK45" t="s">
        <v>455</v>
      </c>
      <c r="BL45" t="s">
        <v>410</v>
      </c>
      <c r="BM45">
        <f>INDEX('2021MF'!$C$5:$BB$204,MATCH(Sheet2!$BJ45,'2021MF'!$B$5:$B$204,0),MATCH(Sheet2!BM$3,'2021MF'!$C$4:$BB$4,0))</f>
        <v>86.182989525780201</v>
      </c>
      <c r="BN45">
        <f>INDEX('2021MF'!$C$5:$BB$204,MATCH(Sheet2!$BJ45,'2021MF'!$B$5:$B$204,0),MATCH(Sheet2!BN$3,'2021MF'!$C$4:$BB$4,0))</f>
        <v>13.817010474219799</v>
      </c>
      <c r="BO45">
        <f>INDEX('2021MF'!$C$5:$BB$204,MATCH(Sheet2!$BJ45,'2021MF'!$B$5:$B$204,0),MATCH(Sheet2!BO$3,'2021MF'!$C$4:$BB$4,0))</f>
        <v>76.252746549480506</v>
      </c>
      <c r="BP45">
        <f>INDEX('2021MF'!$C$5:$BB$204,MATCH(Sheet2!$BJ45,'2021MF'!$B$5:$B$204,0),MATCH(Sheet2!BP$3,'2021MF'!$C$4:$BB$4,0))</f>
        <v>6.7239797768628504</v>
      </c>
      <c r="BQ45">
        <f>INDEX('2021MF'!$C$5:$BB$204,MATCH(Sheet2!$BJ45,'2021MF'!$B$5:$B$204,0),MATCH(Sheet2!BQ$3,'2021MF'!$C$4:$BB$4,0))</f>
        <v>70.254069159715897</v>
      </c>
      <c r="BR45">
        <f>INDEX('2021MF'!$C$5:$BB$204,MATCH(Sheet2!$BJ45,'2021MF'!$B$5:$B$204,0),MATCH(Sheet2!BR$3,'2021MF'!$C$4:$BB$4,0))</f>
        <v>12.7226571666276</v>
      </c>
      <c r="BS45">
        <f>INDEX('2021MF'!$C$5:$BB$204,MATCH(Sheet2!$BJ45,'2021MF'!$B$5:$B$204,0),MATCH(Sheet2!BS$3,'2021MF'!$C$4:$BB$4,0))</f>
        <v>96.554813661283802</v>
      </c>
      <c r="BT45">
        <f>INDEX('2021MF'!$C$5:$BB$204,MATCH(Sheet2!$BJ45,'2021MF'!$B$5:$B$204,0),MATCH(Sheet2!BT$3,'2021MF'!$C$4:$BB$4,0))</f>
        <v>3.4451863387162098</v>
      </c>
      <c r="BU45">
        <f>INDEX('2021MF'!$C$5:$BB$204,MATCH(Sheet2!$BJ45,'2021MF'!$B$5:$B$204,0),MATCH(Sheet2!BU$3,'2021MF'!$C$4:$BB$4,0))</f>
        <v>12.2448108880688</v>
      </c>
      <c r="BV45">
        <f>INDEX('2021MF'!$C$5:$BB$204,MATCH(Sheet2!$BJ45,'2021MF'!$B$5:$B$204,0),MATCH(Sheet2!BV$3,'2021MF'!$C$4:$BB$4,0))</f>
        <v>14.1369968214689</v>
      </c>
      <c r="BW45">
        <f>INDEX('2021MF'!$C$5:$BB$204,MATCH(Sheet2!$BJ45,'2021MF'!$B$5:$B$204,0),MATCH(Sheet2!BW$3,'2021MF'!$C$4:$BB$4,0))</f>
        <v>1.3716748085415</v>
      </c>
      <c r="BX45">
        <f>INDEX('2021MF'!$C$5:$BB$204,MATCH(Sheet2!$BJ45,'2021MF'!$B$5:$B$204,0),MATCH(Sheet2!BX$3,'2021MF'!$C$4:$BB$4,0))</f>
        <v>53.5121270755523</v>
      </c>
      <c r="BY45">
        <f>INDEX('2021MF'!$C$5:$BB$204,MATCH(Sheet2!$BJ45,'2021MF'!$B$5:$B$204,0),MATCH(Sheet2!BY$3,'2021MF'!$C$4:$BB$4,0))</f>
        <v>43.628223012194603</v>
      </c>
      <c r="BZ45">
        <f>INDEX('2021MF'!$C$5:$BB$204,MATCH(Sheet2!$BJ45,'2021MF'!$B$5:$B$204,0),MATCH(Sheet2!BZ$3,'2021MF'!$C$4:$BB$4,0))</f>
        <v>52.258920937767201</v>
      </c>
      <c r="CA45">
        <f>INDEX('2021MF'!$C$5:$BB$204,MATCH(Sheet2!$BJ45,'2021MF'!$B$5:$B$204,0),MATCH(Sheet2!CA$3,'2021MF'!$C$4:$BB$4,0))</f>
        <v>47.093101741439</v>
      </c>
      <c r="CB45" t="str">
        <f>INDEX('2021MF'!$C$5:$BB$204,MATCH(Sheet2!$BJ45,'2021MF'!$B$5:$B$204,0),MATCH(Sheet2!CB$3,'2021MF'!$C$4:$BB$4,0))</f>
        <v>*</v>
      </c>
      <c r="CC45">
        <f>INDEX('2021MF'!$C$5:$BB$204,MATCH(Sheet2!$BJ45,'2021MF'!$B$5:$B$204,0),MATCH(Sheet2!CC$3,'2021MF'!$C$4:$BB$4,0))</f>
        <v>99.225633039656998</v>
      </c>
    </row>
    <row r="46" spans="1:81" x14ac:dyDescent="0.3">
      <c r="A46" t="s">
        <v>468</v>
      </c>
      <c r="B46" t="s">
        <v>794</v>
      </c>
      <c r="N46" t="str">
        <f>VLOOKUP(P46,Sheet1!A$6:A$378,1,FALSE)</f>
        <v>Trafford</v>
      </c>
      <c r="O46" t="s">
        <v>447</v>
      </c>
      <c r="P46" t="s">
        <v>50</v>
      </c>
      <c r="Q46" t="str">
        <f>VLOOKUP(P46,classifications!A$1:B$357,2,FALSE)</f>
        <v>Predominantly Urban</v>
      </c>
      <c r="R46" t="str">
        <f>VLOOKUP(P46,classifications!A$1:D$357,4,FALSE)</f>
        <v>Met District</v>
      </c>
      <c r="S46" t="s">
        <v>456</v>
      </c>
      <c r="T46" t="s">
        <v>410</v>
      </c>
      <c r="U46">
        <v>79.599999999999994</v>
      </c>
      <c r="V46">
        <v>19.600000000000001</v>
      </c>
      <c r="W46">
        <v>0.7</v>
      </c>
      <c r="X46">
        <v>74.5</v>
      </c>
      <c r="Y46">
        <v>15.9</v>
      </c>
      <c r="Z46">
        <v>9.5</v>
      </c>
      <c r="AA46">
        <v>97.8</v>
      </c>
      <c r="AB46">
        <v>1.6</v>
      </c>
      <c r="AC46">
        <v>0.6</v>
      </c>
      <c r="AE46" t="s">
        <v>447</v>
      </c>
      <c r="AF46" t="s">
        <v>50</v>
      </c>
      <c r="AG46" t="s">
        <v>456</v>
      </c>
      <c r="AH46" t="s">
        <v>410</v>
      </c>
      <c r="AI46">
        <v>80.2</v>
      </c>
      <c r="AJ46">
        <v>19.8</v>
      </c>
      <c r="AK46">
        <v>82.4</v>
      </c>
      <c r="AL46">
        <v>17.600000000000001</v>
      </c>
      <c r="AM46">
        <v>98.4</v>
      </c>
      <c r="AN46">
        <v>1.6</v>
      </c>
      <c r="AP46" t="s">
        <v>447</v>
      </c>
      <c r="AQ46" t="s">
        <v>50</v>
      </c>
      <c r="AR46" t="s">
        <v>456</v>
      </c>
      <c r="AS46" t="s">
        <v>410</v>
      </c>
      <c r="AT46">
        <v>73.099999999999994</v>
      </c>
      <c r="AU46">
        <v>80.2</v>
      </c>
      <c r="AV46">
        <v>84.1</v>
      </c>
      <c r="AW46">
        <v>93.6</v>
      </c>
      <c r="AX46">
        <v>82.4</v>
      </c>
      <c r="AY46">
        <v>99.2</v>
      </c>
      <c r="AZ46">
        <v>96.1</v>
      </c>
      <c r="BA46">
        <v>98.4</v>
      </c>
      <c r="BB46">
        <v>100</v>
      </c>
      <c r="BF46" t="b">
        <f t="shared" si="0"/>
        <v>1</v>
      </c>
      <c r="BI46" t="s">
        <v>447</v>
      </c>
      <c r="BJ46" t="s">
        <v>50</v>
      </c>
      <c r="BK46" t="s">
        <v>456</v>
      </c>
      <c r="BL46" t="s">
        <v>410</v>
      </c>
      <c r="BM46">
        <f>INDEX('2021MF'!$C$5:$BB$204,MATCH(Sheet2!$BJ46,'2021MF'!$B$5:$B$204,0),MATCH(Sheet2!BM$3,'2021MF'!$C$4:$BB$4,0))</f>
        <v>77.470173752902596</v>
      </c>
      <c r="BN46">
        <f>INDEX('2021MF'!$C$5:$BB$204,MATCH(Sheet2!$BJ46,'2021MF'!$B$5:$B$204,0),MATCH(Sheet2!BN$3,'2021MF'!$C$4:$BB$4,0))</f>
        <v>21.522940187364899</v>
      </c>
      <c r="BO46">
        <f>INDEX('2021MF'!$C$5:$BB$204,MATCH(Sheet2!$BJ46,'2021MF'!$B$5:$B$204,0),MATCH(Sheet2!BO$3,'2021MF'!$C$4:$BB$4,0))</f>
        <v>59.360237008567502</v>
      </c>
      <c r="BP46">
        <f>INDEX('2021MF'!$C$5:$BB$204,MATCH(Sheet2!$BJ46,'2021MF'!$B$5:$B$204,0),MATCH(Sheet2!BP$3,'2021MF'!$C$4:$BB$4,0))</f>
        <v>13.754103611177801</v>
      </c>
      <c r="BQ46">
        <f>INDEX('2021MF'!$C$5:$BB$204,MATCH(Sheet2!$BJ46,'2021MF'!$B$5:$B$204,0),MATCH(Sheet2!BQ$3,'2021MF'!$C$4:$BB$4,0))</f>
        <v>63.638001441268301</v>
      </c>
      <c r="BR46">
        <f>INDEX('2021MF'!$C$5:$BB$204,MATCH(Sheet2!$BJ46,'2021MF'!$B$5:$B$204,0),MATCH(Sheet2!BR$3,'2021MF'!$C$4:$BB$4,0))</f>
        <v>9.4763391784770601</v>
      </c>
      <c r="BS46">
        <f>INDEX('2021MF'!$C$5:$BB$204,MATCH(Sheet2!$BJ46,'2021MF'!$B$5:$B$204,0),MATCH(Sheet2!BS$3,'2021MF'!$C$4:$BB$4,0))</f>
        <v>96.5449595644167</v>
      </c>
      <c r="BT46">
        <f>INDEX('2021MF'!$C$5:$BB$204,MATCH(Sheet2!$BJ46,'2021MF'!$B$5:$B$204,0),MATCH(Sheet2!BT$3,'2021MF'!$C$4:$BB$4,0))</f>
        <v>3.4550404355833102</v>
      </c>
      <c r="BU46">
        <f>INDEX('2021MF'!$C$5:$BB$204,MATCH(Sheet2!$BJ46,'2021MF'!$B$5:$B$204,0),MATCH(Sheet2!BU$3,'2021MF'!$C$4:$BB$4,0))</f>
        <v>11.900472415725799</v>
      </c>
      <c r="BV46">
        <f>INDEX('2021MF'!$C$5:$BB$204,MATCH(Sheet2!$BJ46,'2021MF'!$B$5:$B$204,0),MATCH(Sheet2!BV$3,'2021MF'!$C$4:$BB$4,0))</f>
        <v>20.227800464408698</v>
      </c>
      <c r="BW46">
        <f>INDEX('2021MF'!$C$5:$BB$204,MATCH(Sheet2!$BJ46,'2021MF'!$B$5:$B$204,0),MATCH(Sheet2!BW$3,'2021MF'!$C$4:$BB$4,0))</f>
        <v>2.1919288974297402</v>
      </c>
      <c r="BX46">
        <f>INDEX('2021MF'!$C$5:$BB$204,MATCH(Sheet2!$BJ46,'2021MF'!$B$5:$B$204,0),MATCH(Sheet2!BX$3,'2021MF'!$C$4:$BB$4,0))</f>
        <v>55.826224606455</v>
      </c>
      <c r="BY46">
        <f>INDEX('2021MF'!$C$5:$BB$204,MATCH(Sheet2!$BJ46,'2021MF'!$B$5:$B$204,0),MATCH(Sheet2!BY$3,'2021MF'!$C$4:$BB$4,0))</f>
        <v>40.838536628264897</v>
      </c>
      <c r="BZ46">
        <f>INDEX('2021MF'!$C$5:$BB$204,MATCH(Sheet2!$BJ46,'2021MF'!$B$5:$B$204,0),MATCH(Sheet2!BZ$3,'2021MF'!$C$4:$BB$4,0))</f>
        <v>53.878286870108198</v>
      </c>
      <c r="CA46">
        <f>INDEX('2021MF'!$C$5:$BB$204,MATCH(Sheet2!$BJ46,'2021MF'!$B$5:$B$204,0),MATCH(Sheet2!CA$3,'2021MF'!$C$4:$BB$4,0))</f>
        <v>42.379737929821502</v>
      </c>
      <c r="CB46">
        <f>INDEX('2021MF'!$C$5:$BB$204,MATCH(Sheet2!$BJ46,'2021MF'!$B$5:$B$204,0),MATCH(Sheet2!CB$3,'2021MF'!$C$4:$BB$4,0))</f>
        <v>4.8903034670510097</v>
      </c>
      <c r="CC46">
        <f>INDEX('2021MF'!$C$5:$BB$204,MATCH(Sheet2!$BJ46,'2021MF'!$B$5:$B$204,0),MATCH(Sheet2!CC$3,'2021MF'!$C$4:$BB$4,0))</f>
        <v>95.109696532949002</v>
      </c>
    </row>
    <row r="47" spans="1:81" x14ac:dyDescent="0.3">
      <c r="A47" t="s">
        <v>560</v>
      </c>
      <c r="B47" t="s">
        <v>795</v>
      </c>
      <c r="N47" t="str">
        <f>VLOOKUP(P47,Sheet1!A$6:A$378,1,FALSE)</f>
        <v>Wigan</v>
      </c>
      <c r="O47" t="s">
        <v>447</v>
      </c>
      <c r="P47" t="s">
        <v>51</v>
      </c>
      <c r="Q47" t="str">
        <f>VLOOKUP(P47,classifications!A$1:B$357,2,FALSE)</f>
        <v>Predominantly Urban</v>
      </c>
      <c r="R47" t="str">
        <f>VLOOKUP(P47,classifications!A$1:D$357,4,FALSE)</f>
        <v>Met District</v>
      </c>
      <c r="S47" t="s">
        <v>457</v>
      </c>
      <c r="T47" t="s">
        <v>410</v>
      </c>
      <c r="U47">
        <v>73.7</v>
      </c>
      <c r="V47">
        <v>25.9</v>
      </c>
      <c r="W47">
        <v>0.5</v>
      </c>
      <c r="X47">
        <v>86.9</v>
      </c>
      <c r="Y47">
        <v>3.3</v>
      </c>
      <c r="Z47">
        <v>9.8000000000000007</v>
      </c>
      <c r="AA47">
        <v>98.4</v>
      </c>
      <c r="AB47">
        <v>1.6</v>
      </c>
      <c r="AC47">
        <v>0</v>
      </c>
      <c r="AE47" t="s">
        <v>447</v>
      </c>
      <c r="AF47" t="s">
        <v>51</v>
      </c>
      <c r="AG47" t="s">
        <v>457</v>
      </c>
      <c r="AH47" t="s">
        <v>410</v>
      </c>
      <c r="AI47">
        <v>74</v>
      </c>
      <c r="AJ47">
        <v>26</v>
      </c>
      <c r="AK47">
        <v>96.3</v>
      </c>
      <c r="AL47">
        <v>3.7</v>
      </c>
      <c r="AM47">
        <v>98.4</v>
      </c>
      <c r="AN47">
        <v>1.6</v>
      </c>
      <c r="AP47" t="s">
        <v>447</v>
      </c>
      <c r="AQ47" t="s">
        <v>51</v>
      </c>
      <c r="AR47" t="s">
        <v>457</v>
      </c>
      <c r="AS47" t="s">
        <v>410</v>
      </c>
      <c r="AT47">
        <v>65</v>
      </c>
      <c r="AU47">
        <v>74</v>
      </c>
      <c r="AV47">
        <v>79.7</v>
      </c>
      <c r="AW47">
        <v>97.1</v>
      </c>
      <c r="AX47">
        <v>96.3</v>
      </c>
      <c r="AY47">
        <v>100</v>
      </c>
      <c r="AZ47">
        <v>95.9</v>
      </c>
      <c r="BA47">
        <v>98.4</v>
      </c>
      <c r="BB47">
        <v>100</v>
      </c>
      <c r="BF47" t="b">
        <f t="shared" si="0"/>
        <v>1</v>
      </c>
      <c r="BI47" t="s">
        <v>447</v>
      </c>
      <c r="BJ47" t="s">
        <v>51</v>
      </c>
      <c r="BK47" t="s">
        <v>457</v>
      </c>
      <c r="BL47" t="s">
        <v>410</v>
      </c>
      <c r="BM47">
        <f>INDEX('2021MF'!$C$5:$BB$204,MATCH(Sheet2!$BJ47,'2021MF'!$B$5:$B$204,0),MATCH(Sheet2!BM$3,'2021MF'!$C$4:$BB$4,0))</f>
        <v>82.597272244199104</v>
      </c>
      <c r="BN47">
        <f>INDEX('2021MF'!$C$5:$BB$204,MATCH(Sheet2!$BJ47,'2021MF'!$B$5:$B$204,0),MATCH(Sheet2!BN$3,'2021MF'!$C$4:$BB$4,0))</f>
        <v>16.180551455393498</v>
      </c>
      <c r="BO47">
        <f>INDEX('2021MF'!$C$5:$BB$204,MATCH(Sheet2!$BJ47,'2021MF'!$B$5:$B$204,0),MATCH(Sheet2!BO$3,'2021MF'!$C$4:$BB$4,0))</f>
        <v>56.817913443939297</v>
      </c>
      <c r="BP47">
        <f>INDEX('2021MF'!$C$5:$BB$204,MATCH(Sheet2!$BJ47,'2021MF'!$B$5:$B$204,0),MATCH(Sheet2!BP$3,'2021MF'!$C$4:$BB$4,0))</f>
        <v>6.9212375273070803</v>
      </c>
      <c r="BQ47">
        <f>INDEX('2021MF'!$C$5:$BB$204,MATCH(Sheet2!$BJ47,'2021MF'!$B$5:$B$204,0),MATCH(Sheet2!BQ$3,'2021MF'!$C$4:$BB$4,0))</f>
        <v>52.969829367656601</v>
      </c>
      <c r="BR47">
        <f>INDEX('2021MF'!$C$5:$BB$204,MATCH(Sheet2!$BJ47,'2021MF'!$B$5:$B$204,0),MATCH(Sheet2!BR$3,'2021MF'!$C$4:$BB$4,0))</f>
        <v>10.7693216035898</v>
      </c>
      <c r="BS47">
        <f>INDEX('2021MF'!$C$5:$BB$204,MATCH(Sheet2!$BJ47,'2021MF'!$B$5:$B$204,0),MATCH(Sheet2!BS$3,'2021MF'!$C$4:$BB$4,0))</f>
        <v>96.978508590659501</v>
      </c>
      <c r="BT47">
        <f>INDEX('2021MF'!$C$5:$BB$204,MATCH(Sheet2!$BJ47,'2021MF'!$B$5:$B$204,0),MATCH(Sheet2!BT$3,'2021MF'!$C$4:$BB$4,0))</f>
        <v>3.0214914093404999</v>
      </c>
      <c r="BU47">
        <f>INDEX('2021MF'!$C$5:$BB$204,MATCH(Sheet2!$BJ47,'2021MF'!$B$5:$B$204,0),MATCH(Sheet2!BU$3,'2021MF'!$C$4:$BB$4,0))</f>
        <v>11.502922595500999</v>
      </c>
      <c r="BV47">
        <f>INDEX('2021MF'!$C$5:$BB$204,MATCH(Sheet2!$BJ47,'2021MF'!$B$5:$B$204,0),MATCH(Sheet2!BV$3,'2021MF'!$C$4:$BB$4,0))</f>
        <v>12.632107220877399</v>
      </c>
      <c r="BW47" t="str">
        <f>INDEX('2021MF'!$C$5:$BB$204,MATCH(Sheet2!$BJ47,'2021MF'!$B$5:$B$204,0),MATCH(Sheet2!BW$3,'2021MF'!$C$4:$BB$4,0))</f>
        <v>*</v>
      </c>
      <c r="BX47">
        <f>INDEX('2021MF'!$C$5:$BB$204,MATCH(Sheet2!$BJ47,'2021MF'!$B$5:$B$204,0),MATCH(Sheet2!BX$3,'2021MF'!$C$4:$BB$4,0))</f>
        <v>52.826308922797701</v>
      </c>
      <c r="BY47">
        <f>INDEX('2021MF'!$C$5:$BB$204,MATCH(Sheet2!$BJ47,'2021MF'!$B$5:$B$204,0),MATCH(Sheet2!BY$3,'2021MF'!$C$4:$BB$4,0))</f>
        <v>45.089057802484497</v>
      </c>
      <c r="BZ47">
        <f>INDEX('2021MF'!$C$5:$BB$204,MATCH(Sheet2!$BJ47,'2021MF'!$B$5:$B$204,0),MATCH(Sheet2!BZ$3,'2021MF'!$C$4:$BB$4,0))</f>
        <v>46.959555278234703</v>
      </c>
      <c r="CA47">
        <f>INDEX('2021MF'!$C$5:$BB$204,MATCH(Sheet2!$BJ47,'2021MF'!$B$5:$B$204,0),MATCH(Sheet2!CA$3,'2021MF'!$C$4:$BB$4,0))</f>
        <v>45.652050598445697</v>
      </c>
      <c r="CB47">
        <f>INDEX('2021MF'!$C$5:$BB$204,MATCH(Sheet2!$BJ47,'2021MF'!$B$5:$B$204,0),MATCH(Sheet2!CB$3,'2021MF'!$C$4:$BB$4,0))</f>
        <v>2.7617051425872301</v>
      </c>
      <c r="CC47">
        <f>INDEX('2021MF'!$C$5:$BB$204,MATCH(Sheet2!$BJ47,'2021MF'!$B$5:$B$204,0),MATCH(Sheet2!CC$3,'2021MF'!$C$4:$BB$4,0))</f>
        <v>96.878136623959406</v>
      </c>
    </row>
    <row r="48" spans="1:81" x14ac:dyDescent="0.3">
      <c r="A48" t="s">
        <v>473</v>
      </c>
      <c r="B48" t="s">
        <v>796</v>
      </c>
      <c r="N48" t="str">
        <f>VLOOKUP(P48,Sheet1!A$6:A$378,1,FALSE)</f>
        <v>Knowsley</v>
      </c>
      <c r="O48" t="s">
        <v>458</v>
      </c>
      <c r="P48" t="s">
        <v>52</v>
      </c>
      <c r="Q48" t="str">
        <f>VLOOKUP(P48,classifications!A$1:B$357,2,FALSE)</f>
        <v>Predominantly Urban</v>
      </c>
      <c r="R48" t="str">
        <f>VLOOKUP(P48,classifications!A$1:D$357,4,FALSE)</f>
        <v>Met District</v>
      </c>
      <c r="S48" t="s">
        <v>459</v>
      </c>
      <c r="T48" t="s">
        <v>410</v>
      </c>
      <c r="U48">
        <v>76</v>
      </c>
      <c r="V48">
        <v>23.6</v>
      </c>
      <c r="W48">
        <v>0.4</v>
      </c>
      <c r="X48">
        <v>79.599999999999994</v>
      </c>
      <c r="Y48">
        <v>10.7</v>
      </c>
      <c r="Z48">
        <v>9.6999999999999993</v>
      </c>
      <c r="AA48">
        <v>96.5</v>
      </c>
      <c r="AB48">
        <v>3.5</v>
      </c>
      <c r="AC48">
        <v>0</v>
      </c>
      <c r="AE48" t="s">
        <v>458</v>
      </c>
      <c r="AF48" t="s">
        <v>52</v>
      </c>
      <c r="AG48" t="s">
        <v>459</v>
      </c>
      <c r="AH48" t="s">
        <v>410</v>
      </c>
      <c r="AI48">
        <v>76.3</v>
      </c>
      <c r="AJ48">
        <v>23.7</v>
      </c>
      <c r="AK48">
        <v>88.1</v>
      </c>
      <c r="AL48">
        <v>11.9</v>
      </c>
      <c r="AM48">
        <v>96.5</v>
      </c>
      <c r="AN48">
        <v>3.5</v>
      </c>
      <c r="AP48" t="s">
        <v>458</v>
      </c>
      <c r="AQ48" t="s">
        <v>52</v>
      </c>
      <c r="AR48" t="s">
        <v>459</v>
      </c>
      <c r="AS48" t="s">
        <v>410</v>
      </c>
      <c r="AT48">
        <v>67.900000000000006</v>
      </c>
      <c r="AU48">
        <v>76.3</v>
      </c>
      <c r="AV48">
        <v>82.5</v>
      </c>
      <c r="AW48">
        <v>98.2</v>
      </c>
      <c r="AX48">
        <v>88.1</v>
      </c>
      <c r="AY48">
        <v>100</v>
      </c>
      <c r="AZ48">
        <v>93</v>
      </c>
      <c r="BA48">
        <v>96.5</v>
      </c>
      <c r="BB48">
        <v>99.6</v>
      </c>
      <c r="BF48" t="b">
        <f t="shared" si="0"/>
        <v>1</v>
      </c>
      <c r="BI48" t="s">
        <v>458</v>
      </c>
      <c r="BJ48" t="s">
        <v>52</v>
      </c>
      <c r="BK48" t="s">
        <v>459</v>
      </c>
      <c r="BL48" t="s">
        <v>410</v>
      </c>
      <c r="BM48">
        <f>INDEX('2021MF'!$C$5:$BB$204,MATCH(Sheet2!$BJ48,'2021MF'!$B$5:$B$204,0),MATCH(Sheet2!BM$3,'2021MF'!$C$4:$BB$4,0))</f>
        <v>86.262948207171306</v>
      </c>
      <c r="BN48">
        <f>INDEX('2021MF'!$C$5:$BB$204,MATCH(Sheet2!$BJ48,'2021MF'!$B$5:$B$204,0),MATCH(Sheet2!BN$3,'2021MF'!$C$4:$BB$4,0))</f>
        <v>13.016733067729101</v>
      </c>
      <c r="BO48">
        <f>INDEX('2021MF'!$C$5:$BB$204,MATCH(Sheet2!$BJ48,'2021MF'!$B$5:$B$204,0),MATCH(Sheet2!BO$3,'2021MF'!$C$4:$BB$4,0))</f>
        <v>69.262151394422304</v>
      </c>
      <c r="BP48">
        <f>INDEX('2021MF'!$C$5:$BB$204,MATCH(Sheet2!$BJ48,'2021MF'!$B$5:$B$204,0),MATCH(Sheet2!BP$3,'2021MF'!$C$4:$BB$4,0))</f>
        <v>6.8207171314741002</v>
      </c>
      <c r="BQ48">
        <f>INDEX('2021MF'!$C$5:$BB$204,MATCH(Sheet2!$BJ48,'2021MF'!$B$5:$B$204,0),MATCH(Sheet2!BQ$3,'2021MF'!$C$4:$BB$4,0))</f>
        <v>65.775298804780903</v>
      </c>
      <c r="BR48">
        <f>INDEX('2021MF'!$C$5:$BB$204,MATCH(Sheet2!$BJ48,'2021MF'!$B$5:$B$204,0),MATCH(Sheet2!BR$3,'2021MF'!$C$4:$BB$4,0))</f>
        <v>10.307569721115501</v>
      </c>
      <c r="BS48">
        <f>INDEX('2021MF'!$C$5:$BB$204,MATCH(Sheet2!$BJ48,'2021MF'!$B$5:$B$204,0),MATCH(Sheet2!BS$3,'2021MF'!$C$4:$BB$4,0))</f>
        <v>97.603187250996001</v>
      </c>
      <c r="BT48" t="str">
        <f>INDEX('2021MF'!$C$5:$BB$204,MATCH(Sheet2!$BJ48,'2021MF'!$B$5:$B$204,0),MATCH(Sheet2!BT$3,'2021MF'!$C$4:$BB$4,0))</f>
        <v>*</v>
      </c>
      <c r="BU48">
        <f>INDEX('2021MF'!$C$5:$BB$204,MATCH(Sheet2!$BJ48,'2021MF'!$B$5:$B$204,0),MATCH(Sheet2!BU$3,'2021MF'!$C$4:$BB$4,0))</f>
        <v>15.4932270916335</v>
      </c>
      <c r="BV48">
        <f>INDEX('2021MF'!$C$5:$BB$204,MATCH(Sheet2!$BJ48,'2021MF'!$B$5:$B$204,0),MATCH(Sheet2!BV$3,'2021MF'!$C$4:$BB$4,0))</f>
        <v>6.1386454183266901</v>
      </c>
      <c r="BW48">
        <f>INDEX('2021MF'!$C$5:$BB$204,MATCH(Sheet2!$BJ48,'2021MF'!$B$5:$B$204,0),MATCH(Sheet2!BW$3,'2021MF'!$C$4:$BB$4,0))</f>
        <v>0</v>
      </c>
      <c r="BX48">
        <f>INDEX('2021MF'!$C$5:$BB$204,MATCH(Sheet2!$BJ48,'2021MF'!$B$5:$B$204,0),MATCH(Sheet2!BX$3,'2021MF'!$C$4:$BB$4,0))</f>
        <v>42.3781782875174</v>
      </c>
      <c r="BY48">
        <f>INDEX('2021MF'!$C$5:$BB$204,MATCH(Sheet2!$BJ48,'2021MF'!$B$5:$B$204,0),MATCH(Sheet2!BY$3,'2021MF'!$C$4:$BB$4,0))</f>
        <v>54.7757752290794</v>
      </c>
      <c r="BZ48">
        <f>INDEX('2021MF'!$C$5:$BB$204,MATCH(Sheet2!$BJ48,'2021MF'!$B$5:$B$204,0),MATCH(Sheet2!BZ$3,'2021MF'!$C$4:$BB$4,0))</f>
        <v>39.507858486558703</v>
      </c>
      <c r="CA48">
        <f>INDEX('2021MF'!$C$5:$BB$204,MATCH(Sheet2!$BJ48,'2021MF'!$B$5:$B$204,0),MATCH(Sheet2!CA$3,'2021MF'!$C$4:$BB$4,0))</f>
        <v>56.362643364281801</v>
      </c>
      <c r="CB48">
        <f>INDEX('2021MF'!$C$5:$BB$204,MATCH(Sheet2!$BJ48,'2021MF'!$B$5:$B$204,0),MATCH(Sheet2!CB$3,'2021MF'!$C$4:$BB$4,0))</f>
        <v>2.6358565737051798</v>
      </c>
      <c r="CC48">
        <f>INDEX('2021MF'!$C$5:$BB$204,MATCH(Sheet2!$BJ48,'2021MF'!$B$5:$B$204,0),MATCH(Sheet2!CC$3,'2021MF'!$C$4:$BB$4,0))</f>
        <v>97.364143426294802</v>
      </c>
    </row>
    <row r="49" spans="1:81" x14ac:dyDescent="0.3">
      <c r="A49" t="s">
        <v>487</v>
      </c>
      <c r="B49" t="s">
        <v>830</v>
      </c>
      <c r="N49" t="str">
        <f>VLOOKUP(P49,Sheet1!A$6:A$378,1,FALSE)</f>
        <v>Liverpool</v>
      </c>
      <c r="O49" t="s">
        <v>458</v>
      </c>
      <c r="P49" t="s">
        <v>53</v>
      </c>
      <c r="Q49" t="str">
        <f>VLOOKUP(P49,classifications!A$1:B$357,2,FALSE)</f>
        <v>Predominantly Urban</v>
      </c>
      <c r="R49" t="str">
        <f>VLOOKUP(P49,classifications!A$1:D$357,4,FALSE)</f>
        <v>Met District</v>
      </c>
      <c r="S49" t="s">
        <v>460</v>
      </c>
      <c r="T49" t="s">
        <v>410</v>
      </c>
      <c r="U49">
        <v>82</v>
      </c>
      <c r="V49">
        <v>14.6</v>
      </c>
      <c r="W49">
        <v>3.4</v>
      </c>
      <c r="X49">
        <v>84.5</v>
      </c>
      <c r="Y49">
        <v>5.0999999999999996</v>
      </c>
      <c r="Z49">
        <v>10.4</v>
      </c>
      <c r="AA49">
        <v>98.3</v>
      </c>
      <c r="AB49">
        <v>1.7</v>
      </c>
      <c r="AC49">
        <v>0</v>
      </c>
      <c r="AE49" t="s">
        <v>458</v>
      </c>
      <c r="AF49" t="s">
        <v>53</v>
      </c>
      <c r="AG49" t="s">
        <v>460</v>
      </c>
      <c r="AH49" t="s">
        <v>410</v>
      </c>
      <c r="AI49">
        <v>84.9</v>
      </c>
      <c r="AJ49">
        <v>15.1</v>
      </c>
      <c r="AK49">
        <v>94.3</v>
      </c>
      <c r="AL49">
        <v>5.7</v>
      </c>
      <c r="AM49">
        <v>98.3</v>
      </c>
      <c r="AN49">
        <v>1.7</v>
      </c>
      <c r="AP49" t="s">
        <v>458</v>
      </c>
      <c r="AQ49" t="s">
        <v>53</v>
      </c>
      <c r="AR49" t="s">
        <v>460</v>
      </c>
      <c r="AS49" t="s">
        <v>410</v>
      </c>
      <c r="AT49">
        <v>77.900000000000006</v>
      </c>
      <c r="AU49">
        <v>84.9</v>
      </c>
      <c r="AV49">
        <v>89.3</v>
      </c>
      <c r="AW49">
        <v>90.1</v>
      </c>
      <c r="AX49">
        <v>94.3</v>
      </c>
      <c r="AY49">
        <v>98.2</v>
      </c>
      <c r="AZ49">
        <v>96</v>
      </c>
      <c r="BA49">
        <v>98.3</v>
      </c>
      <c r="BB49">
        <v>100</v>
      </c>
      <c r="BF49" t="b">
        <f t="shared" si="0"/>
        <v>1</v>
      </c>
      <c r="BI49" t="s">
        <v>458</v>
      </c>
      <c r="BJ49" t="s">
        <v>53</v>
      </c>
      <c r="BK49" t="s">
        <v>460</v>
      </c>
      <c r="BL49" t="s">
        <v>410</v>
      </c>
      <c r="BM49">
        <f>INDEX('2021MF'!$C$5:$BB$204,MATCH(Sheet2!$BJ49,'2021MF'!$B$5:$B$204,0),MATCH(Sheet2!BM$3,'2021MF'!$C$4:$BB$4,0))</f>
        <v>78.798664205993504</v>
      </c>
      <c r="BN49">
        <f>INDEX('2021MF'!$C$5:$BB$204,MATCH(Sheet2!$BJ49,'2021MF'!$B$5:$B$204,0),MATCH(Sheet2!BN$3,'2021MF'!$C$4:$BB$4,0))</f>
        <v>19.042973899288199</v>
      </c>
      <c r="BO49">
        <f>INDEX('2021MF'!$C$5:$BB$204,MATCH(Sheet2!$BJ49,'2021MF'!$B$5:$B$204,0),MATCH(Sheet2!BO$3,'2021MF'!$C$4:$BB$4,0))</f>
        <v>56.3186571754987</v>
      </c>
      <c r="BP49">
        <f>INDEX('2021MF'!$C$5:$BB$204,MATCH(Sheet2!$BJ49,'2021MF'!$B$5:$B$204,0),MATCH(Sheet2!BP$3,'2021MF'!$C$4:$BB$4,0))</f>
        <v>11.107302926443399</v>
      </c>
      <c r="BQ49">
        <f>INDEX('2021MF'!$C$5:$BB$204,MATCH(Sheet2!$BJ49,'2021MF'!$B$5:$B$204,0),MATCH(Sheet2!BQ$3,'2021MF'!$C$4:$BB$4,0))</f>
        <v>51.508041128394403</v>
      </c>
      <c r="BR49">
        <f>INDEX('2021MF'!$C$5:$BB$204,MATCH(Sheet2!$BJ49,'2021MF'!$B$5:$B$204,0),MATCH(Sheet2!BR$3,'2021MF'!$C$4:$BB$4,0))</f>
        <v>15.917918973547801</v>
      </c>
      <c r="BS49">
        <f>INDEX('2021MF'!$C$5:$BB$204,MATCH(Sheet2!$BJ49,'2021MF'!$B$5:$B$204,0),MATCH(Sheet2!BS$3,'2021MF'!$C$4:$BB$4,0))</f>
        <v>98.063977502416705</v>
      </c>
      <c r="BT49">
        <f>INDEX('2021MF'!$C$5:$BB$204,MATCH(Sheet2!$BJ49,'2021MF'!$B$5:$B$204,0),MATCH(Sheet2!BT$3,'2021MF'!$C$4:$BB$4,0))</f>
        <v>1.9360224975832701</v>
      </c>
      <c r="BU49">
        <f>INDEX('2021MF'!$C$5:$BB$204,MATCH(Sheet2!$BJ49,'2021MF'!$B$5:$B$204,0),MATCH(Sheet2!BU$3,'2021MF'!$C$4:$BB$4,0))</f>
        <v>13.7164952983566</v>
      </c>
      <c r="BV49">
        <f>INDEX('2021MF'!$C$5:$BB$204,MATCH(Sheet2!$BJ49,'2021MF'!$B$5:$B$204,0),MATCH(Sheet2!BV$3,'2021MF'!$C$4:$BB$4,0))</f>
        <v>9.5869584321996708</v>
      </c>
      <c r="BW49">
        <f>INDEX('2021MF'!$C$5:$BB$204,MATCH(Sheet2!$BJ49,'2021MF'!$B$5:$B$204,0),MATCH(Sheet2!BW$3,'2021MF'!$C$4:$BB$4,0))</f>
        <v>2.4580367343351801</v>
      </c>
      <c r="BX49">
        <f>INDEX('2021MF'!$C$5:$BB$204,MATCH(Sheet2!$BJ49,'2021MF'!$B$5:$B$204,0),MATCH(Sheet2!BX$3,'2021MF'!$C$4:$BB$4,0))</f>
        <v>53.129250572272198</v>
      </c>
      <c r="BY49">
        <f>INDEX('2021MF'!$C$5:$BB$204,MATCH(Sheet2!$BJ49,'2021MF'!$B$5:$B$204,0),MATCH(Sheet2!BY$3,'2021MF'!$C$4:$BB$4,0))</f>
        <v>46.870749427727802</v>
      </c>
      <c r="BZ49">
        <f>INDEX('2021MF'!$C$5:$BB$204,MATCH(Sheet2!$BJ49,'2021MF'!$B$5:$B$204,0),MATCH(Sheet2!BZ$3,'2021MF'!$C$4:$BB$4,0))</f>
        <v>54.194174435192302</v>
      </c>
      <c r="CA49">
        <f>INDEX('2021MF'!$C$5:$BB$204,MATCH(Sheet2!$BJ49,'2021MF'!$B$5:$B$204,0),MATCH(Sheet2!CA$3,'2021MF'!$C$4:$BB$4,0))</f>
        <v>45.805825564807698</v>
      </c>
      <c r="CB49">
        <f>INDEX('2021MF'!$C$5:$BB$204,MATCH(Sheet2!$BJ49,'2021MF'!$B$5:$B$204,0),MATCH(Sheet2!CB$3,'2021MF'!$C$4:$BB$4,0))</f>
        <v>6.1481676773002896</v>
      </c>
      <c r="CC49">
        <f>INDEX('2021MF'!$C$5:$BB$204,MATCH(Sheet2!$BJ49,'2021MF'!$B$5:$B$204,0),MATCH(Sheet2!CC$3,'2021MF'!$C$4:$BB$4,0))</f>
        <v>93.625977678179098</v>
      </c>
    </row>
    <row r="50" spans="1:81" x14ac:dyDescent="0.3">
      <c r="A50" t="s">
        <v>479</v>
      </c>
      <c r="B50" t="s">
        <v>797</v>
      </c>
      <c r="N50" t="str">
        <f>VLOOKUP(P50,Sheet1!A$6:A$378,1,FALSE)</f>
        <v>St. Helens</v>
      </c>
      <c r="O50" t="s">
        <v>458</v>
      </c>
      <c r="P50" t="s">
        <v>54</v>
      </c>
      <c r="Q50" t="str">
        <f>VLOOKUP(P50,classifications!A$1:B$357,2,FALSE)</f>
        <v>Predominantly Urban</v>
      </c>
      <c r="R50" t="str">
        <f>VLOOKUP(P50,classifications!A$1:D$357,4,FALSE)</f>
        <v>Met District</v>
      </c>
      <c r="S50" t="s">
        <v>461</v>
      </c>
      <c r="T50" t="s">
        <v>410</v>
      </c>
      <c r="U50">
        <v>74.3</v>
      </c>
      <c r="V50">
        <v>23.3</v>
      </c>
      <c r="W50">
        <v>2.4</v>
      </c>
      <c r="X50">
        <v>78.900000000000006</v>
      </c>
      <c r="Y50">
        <v>8.1999999999999993</v>
      </c>
      <c r="Z50">
        <v>12.9</v>
      </c>
      <c r="AA50" t="s">
        <v>417</v>
      </c>
      <c r="AB50" t="s">
        <v>417</v>
      </c>
      <c r="AC50" t="s">
        <v>417</v>
      </c>
      <c r="AE50" t="s">
        <v>458</v>
      </c>
      <c r="AF50" t="s">
        <v>54</v>
      </c>
      <c r="AG50" t="s">
        <v>461</v>
      </c>
      <c r="AH50" t="s">
        <v>410</v>
      </c>
      <c r="AI50">
        <v>76.099999999999994</v>
      </c>
      <c r="AJ50">
        <v>23.9</v>
      </c>
      <c r="AK50">
        <v>90.6</v>
      </c>
      <c r="AL50">
        <v>9.4</v>
      </c>
      <c r="AM50" t="s">
        <v>417</v>
      </c>
      <c r="AN50" t="s">
        <v>417</v>
      </c>
      <c r="AP50" t="s">
        <v>458</v>
      </c>
      <c r="AQ50" t="s">
        <v>54</v>
      </c>
      <c r="AR50" t="s">
        <v>461</v>
      </c>
      <c r="AS50" t="s">
        <v>410</v>
      </c>
      <c r="AT50">
        <v>66.400000000000006</v>
      </c>
      <c r="AU50">
        <v>76.099999999999994</v>
      </c>
      <c r="AV50">
        <v>80.400000000000006</v>
      </c>
      <c r="AW50">
        <v>85.2</v>
      </c>
      <c r="AX50">
        <v>90.6</v>
      </c>
      <c r="AY50">
        <v>95.7</v>
      </c>
      <c r="AZ50" t="s">
        <v>417</v>
      </c>
      <c r="BA50" t="s">
        <v>417</v>
      </c>
      <c r="BB50" t="s">
        <v>417</v>
      </c>
      <c r="BF50" t="b">
        <f t="shared" si="0"/>
        <v>1</v>
      </c>
      <c r="BI50" t="s">
        <v>458</v>
      </c>
      <c r="BJ50" t="s">
        <v>54</v>
      </c>
      <c r="BK50" t="s">
        <v>461</v>
      </c>
      <c r="BL50" t="s">
        <v>410</v>
      </c>
      <c r="BM50">
        <f>INDEX('2021MF'!$C$5:$BB$204,MATCH(Sheet2!$BJ50,'2021MF'!$B$5:$B$204,0),MATCH(Sheet2!BM$3,'2021MF'!$C$4:$BB$4,0))</f>
        <v>77.678349490429994</v>
      </c>
      <c r="BN50">
        <f>INDEX('2021MF'!$C$5:$BB$204,MATCH(Sheet2!$BJ50,'2021MF'!$B$5:$B$204,0),MATCH(Sheet2!BN$3,'2021MF'!$C$4:$BB$4,0))</f>
        <v>21.153368133233901</v>
      </c>
      <c r="BO50">
        <f>INDEX('2021MF'!$C$5:$BB$204,MATCH(Sheet2!$BJ50,'2021MF'!$B$5:$B$204,0),MATCH(Sheet2!BO$3,'2021MF'!$C$4:$BB$4,0))</f>
        <v>73.3880188913746</v>
      </c>
      <c r="BP50">
        <f>INDEX('2021MF'!$C$5:$BB$204,MATCH(Sheet2!$BJ50,'2021MF'!$B$5:$B$204,0),MATCH(Sheet2!BP$3,'2021MF'!$C$4:$BB$4,0))</f>
        <v>2.6124782500621402</v>
      </c>
      <c r="BQ50">
        <f>INDEX('2021MF'!$C$5:$BB$204,MATCH(Sheet2!$BJ50,'2021MF'!$B$5:$B$204,0),MATCH(Sheet2!BQ$3,'2021MF'!$C$4:$BB$4,0))</f>
        <v>67.578921203082302</v>
      </c>
      <c r="BR50">
        <f>INDEX('2021MF'!$C$5:$BB$204,MATCH(Sheet2!$BJ50,'2021MF'!$B$5:$B$204,0),MATCH(Sheet2!BR$3,'2021MF'!$C$4:$BB$4,0))</f>
        <v>8.4215759383544597</v>
      </c>
      <c r="BS50">
        <f>INDEX('2021MF'!$C$5:$BB$204,MATCH(Sheet2!$BJ50,'2021MF'!$B$5:$B$204,0),MATCH(Sheet2!BS$3,'2021MF'!$C$4:$BB$4,0))</f>
        <v>96.828237633606804</v>
      </c>
      <c r="BT50">
        <f>INDEX('2021MF'!$C$5:$BB$204,MATCH(Sheet2!$BJ50,'2021MF'!$B$5:$B$204,0),MATCH(Sheet2!BT$3,'2021MF'!$C$4:$BB$4,0))</f>
        <v>3.1717623663932399</v>
      </c>
      <c r="BU50">
        <f>INDEX('2021MF'!$C$5:$BB$204,MATCH(Sheet2!$BJ50,'2021MF'!$B$5:$B$204,0),MATCH(Sheet2!BU$3,'2021MF'!$C$4:$BB$4,0))</f>
        <v>16.7810091971166</v>
      </c>
      <c r="BV50">
        <f>INDEX('2021MF'!$C$5:$BB$204,MATCH(Sheet2!$BJ50,'2021MF'!$B$5:$B$204,0),MATCH(Sheet2!BV$3,'2021MF'!$C$4:$BB$4,0))</f>
        <v>7.8274919214516503</v>
      </c>
      <c r="BW50" t="str">
        <f>INDEX('2021MF'!$C$5:$BB$204,MATCH(Sheet2!$BJ50,'2021MF'!$B$5:$B$204,0),MATCH(Sheet2!BW$3,'2021MF'!$C$4:$BB$4,0))</f>
        <v>*</v>
      </c>
      <c r="BX50">
        <f>INDEX('2021MF'!$C$5:$BB$204,MATCH(Sheet2!$BJ50,'2021MF'!$B$5:$B$204,0),MATCH(Sheet2!BX$3,'2021MF'!$C$4:$BB$4,0))</f>
        <v>43.798428462293998</v>
      </c>
      <c r="BY50">
        <f>INDEX('2021MF'!$C$5:$BB$204,MATCH(Sheet2!$BJ50,'2021MF'!$B$5:$B$204,0),MATCH(Sheet2!BY$3,'2021MF'!$C$4:$BB$4,0))</f>
        <v>52.261813816435698</v>
      </c>
      <c r="BZ50">
        <f>INDEX('2021MF'!$C$5:$BB$204,MATCH(Sheet2!$BJ50,'2021MF'!$B$5:$B$204,0),MATCH(Sheet2!BZ$3,'2021MF'!$C$4:$BB$4,0))</f>
        <v>53.582342027720202</v>
      </c>
      <c r="CA50">
        <f>INDEX('2021MF'!$C$5:$BB$204,MATCH(Sheet2!$BJ50,'2021MF'!$B$5:$B$204,0),MATCH(Sheet2!CA$3,'2021MF'!$C$4:$BB$4,0))</f>
        <v>44.603295863800099</v>
      </c>
      <c r="CB50">
        <f>INDEX('2021MF'!$C$5:$BB$204,MATCH(Sheet2!$BJ50,'2021MF'!$B$5:$B$204,0),MATCH(Sheet2!CB$3,'2021MF'!$C$4:$BB$4,0))</f>
        <v>0</v>
      </c>
      <c r="CC50">
        <f>INDEX('2021MF'!$C$5:$BB$204,MATCH(Sheet2!$BJ50,'2021MF'!$B$5:$B$204,0),MATCH(Sheet2!CC$3,'2021MF'!$C$4:$BB$4,0))</f>
        <v>100</v>
      </c>
    </row>
    <row r="51" spans="1:81" x14ac:dyDescent="0.3">
      <c r="N51" t="str">
        <f>VLOOKUP(P51,Sheet1!A$6:A$378,1,FALSE)</f>
        <v>Sefton</v>
      </c>
      <c r="O51" t="s">
        <v>458</v>
      </c>
      <c r="P51" t="s">
        <v>55</v>
      </c>
      <c r="Q51" t="str">
        <f>VLOOKUP(P51,classifications!A$1:B$357,2,FALSE)</f>
        <v>Predominantly Urban</v>
      </c>
      <c r="R51" t="str">
        <f>VLOOKUP(P51,classifications!A$1:D$357,4,FALSE)</f>
        <v>Met District</v>
      </c>
      <c r="S51" t="s">
        <v>462</v>
      </c>
      <c r="T51" t="s">
        <v>410</v>
      </c>
      <c r="U51">
        <v>66.099999999999994</v>
      </c>
      <c r="V51">
        <v>17.7</v>
      </c>
      <c r="W51">
        <v>16.2</v>
      </c>
      <c r="X51">
        <v>79.099999999999994</v>
      </c>
      <c r="Y51">
        <v>6.5</v>
      </c>
      <c r="Z51">
        <v>14.4</v>
      </c>
      <c r="AA51">
        <v>96.7</v>
      </c>
      <c r="AB51">
        <v>3.3</v>
      </c>
      <c r="AC51">
        <v>0</v>
      </c>
      <c r="AE51" t="s">
        <v>458</v>
      </c>
      <c r="AF51" t="s">
        <v>55</v>
      </c>
      <c r="AG51" t="s">
        <v>462</v>
      </c>
      <c r="AH51" t="s">
        <v>410</v>
      </c>
      <c r="AI51">
        <v>78.900000000000006</v>
      </c>
      <c r="AJ51">
        <v>21.1</v>
      </c>
      <c r="AK51">
        <v>92.5</v>
      </c>
      <c r="AL51">
        <v>7.5</v>
      </c>
      <c r="AM51">
        <v>96.7</v>
      </c>
      <c r="AN51">
        <v>3.3</v>
      </c>
      <c r="AP51" t="s">
        <v>458</v>
      </c>
      <c r="AQ51" t="s">
        <v>55</v>
      </c>
      <c r="AR51" t="s">
        <v>462</v>
      </c>
      <c r="AS51" t="s">
        <v>410</v>
      </c>
      <c r="AT51">
        <v>70.599999999999994</v>
      </c>
      <c r="AU51">
        <v>78.900000000000006</v>
      </c>
      <c r="AV51">
        <v>84.8</v>
      </c>
      <c r="AW51">
        <v>86.2</v>
      </c>
      <c r="AX51">
        <v>92.5</v>
      </c>
      <c r="AY51">
        <v>96.4</v>
      </c>
      <c r="AZ51">
        <v>92.6</v>
      </c>
      <c r="BA51">
        <v>96.7</v>
      </c>
      <c r="BB51">
        <v>99.2</v>
      </c>
      <c r="BF51" t="b">
        <f t="shared" si="0"/>
        <v>1</v>
      </c>
      <c r="BI51" t="s">
        <v>458</v>
      </c>
      <c r="BJ51" t="s">
        <v>55</v>
      </c>
      <c r="BK51" t="s">
        <v>462</v>
      </c>
      <c r="BL51" t="s">
        <v>410</v>
      </c>
      <c r="BM51">
        <f>INDEX('2021MF'!$C$5:$BB$204,MATCH(Sheet2!$BJ51,'2021MF'!$B$5:$B$204,0),MATCH(Sheet2!BM$3,'2021MF'!$C$4:$BB$4,0))</f>
        <v>83.637048192771104</v>
      </c>
      <c r="BN51">
        <f>INDEX('2021MF'!$C$5:$BB$204,MATCH(Sheet2!$BJ51,'2021MF'!$B$5:$B$204,0),MATCH(Sheet2!BN$3,'2021MF'!$C$4:$BB$4,0))</f>
        <v>16.3629518072289</v>
      </c>
      <c r="BO51">
        <f>INDEX('2021MF'!$C$5:$BB$204,MATCH(Sheet2!$BJ51,'2021MF'!$B$5:$B$204,0),MATCH(Sheet2!BO$3,'2021MF'!$C$4:$BB$4,0))</f>
        <v>64.049322289156606</v>
      </c>
      <c r="BP51">
        <f>INDEX('2021MF'!$C$5:$BB$204,MATCH(Sheet2!$BJ51,'2021MF'!$B$5:$B$204,0),MATCH(Sheet2!BP$3,'2021MF'!$C$4:$BB$4,0))</f>
        <v>11.472138554216899</v>
      </c>
      <c r="BQ51">
        <f>INDEX('2021MF'!$C$5:$BB$204,MATCH(Sheet2!$BJ51,'2021MF'!$B$5:$B$204,0),MATCH(Sheet2!BQ$3,'2021MF'!$C$4:$BB$4,0))</f>
        <v>62.7484939759036</v>
      </c>
      <c r="BR51">
        <f>INDEX('2021MF'!$C$5:$BB$204,MATCH(Sheet2!$BJ51,'2021MF'!$B$5:$B$204,0),MATCH(Sheet2!BR$3,'2021MF'!$C$4:$BB$4,0))</f>
        <v>12.772966867469901</v>
      </c>
      <c r="BS51">
        <f>INDEX('2021MF'!$C$5:$BB$204,MATCH(Sheet2!$BJ51,'2021MF'!$B$5:$B$204,0),MATCH(Sheet2!BS$3,'2021MF'!$C$4:$BB$4,0))</f>
        <v>98.303840361445793</v>
      </c>
      <c r="BT51" t="str">
        <f>INDEX('2021MF'!$C$5:$BB$204,MATCH(Sheet2!$BJ51,'2021MF'!$B$5:$B$204,0),MATCH(Sheet2!BT$3,'2021MF'!$C$4:$BB$4,0))</f>
        <v>*</v>
      </c>
      <c r="BU51">
        <f>INDEX('2021MF'!$C$5:$BB$204,MATCH(Sheet2!$BJ51,'2021MF'!$B$5:$B$204,0),MATCH(Sheet2!BU$3,'2021MF'!$C$4:$BB$4,0))</f>
        <v>15.608057228915699</v>
      </c>
      <c r="BV51">
        <f>INDEX('2021MF'!$C$5:$BB$204,MATCH(Sheet2!$BJ51,'2021MF'!$B$5:$B$204,0),MATCH(Sheet2!BV$3,'2021MF'!$C$4:$BB$4,0))</f>
        <v>13.332078313253</v>
      </c>
      <c r="BW51">
        <f>INDEX('2021MF'!$C$5:$BB$204,MATCH(Sheet2!$BJ51,'2021MF'!$B$5:$B$204,0),MATCH(Sheet2!BW$3,'2021MF'!$C$4:$BB$4,0))</f>
        <v>2.62048192771084</v>
      </c>
      <c r="BX51">
        <f>INDEX('2021MF'!$C$5:$BB$204,MATCH(Sheet2!$BJ51,'2021MF'!$B$5:$B$204,0),MATCH(Sheet2!BX$3,'2021MF'!$C$4:$BB$4,0))</f>
        <v>48.428036303322799</v>
      </c>
      <c r="BY51">
        <f>INDEX('2021MF'!$C$5:$BB$204,MATCH(Sheet2!$BJ51,'2021MF'!$B$5:$B$204,0),MATCH(Sheet2!BY$3,'2021MF'!$C$4:$BB$4,0))</f>
        <v>50.1500214316331</v>
      </c>
      <c r="BZ51">
        <f>INDEX('2021MF'!$C$5:$BB$204,MATCH(Sheet2!$BJ51,'2021MF'!$B$5:$B$204,0),MATCH(Sheet2!BZ$3,'2021MF'!$C$4:$BB$4,0))</f>
        <v>48.616261950465002</v>
      </c>
      <c r="CA51">
        <f>INDEX('2021MF'!$C$5:$BB$204,MATCH(Sheet2!$BJ51,'2021MF'!$B$5:$B$204,0),MATCH(Sheet2!CA$3,'2021MF'!$C$4:$BB$4,0))</f>
        <v>51.383738049534998</v>
      </c>
      <c r="CB51">
        <f>INDEX('2021MF'!$C$5:$BB$204,MATCH(Sheet2!$BJ51,'2021MF'!$B$5:$B$204,0),MATCH(Sheet2!CB$3,'2021MF'!$C$4:$BB$4,0))</f>
        <v>3.4167921686747</v>
      </c>
      <c r="CC51">
        <f>INDEX('2021MF'!$C$5:$BB$204,MATCH(Sheet2!$BJ51,'2021MF'!$B$5:$B$204,0),MATCH(Sheet2!CC$3,'2021MF'!$C$4:$BB$4,0))</f>
        <v>96.583207831325296</v>
      </c>
    </row>
    <row r="52" spans="1:81" x14ac:dyDescent="0.3">
      <c r="N52" t="str">
        <f>VLOOKUP(P52,Sheet1!A$6:A$378,1,FALSE)</f>
        <v>Wirral</v>
      </c>
      <c r="O52" t="s">
        <v>458</v>
      </c>
      <c r="P52" t="s">
        <v>56</v>
      </c>
      <c r="Q52" t="str">
        <f>VLOOKUP(P52,classifications!A$1:B$357,2,FALSE)</f>
        <v>Predominantly Urban</v>
      </c>
      <c r="R52" t="str">
        <f>VLOOKUP(P52,classifications!A$1:D$357,4,FALSE)</f>
        <v>Met District</v>
      </c>
      <c r="S52" t="s">
        <v>463</v>
      </c>
      <c r="T52" t="s">
        <v>410</v>
      </c>
      <c r="U52">
        <v>78.099999999999994</v>
      </c>
      <c r="V52">
        <v>19.8</v>
      </c>
      <c r="W52">
        <v>2.1</v>
      </c>
      <c r="X52">
        <v>82.7</v>
      </c>
      <c r="Y52">
        <v>4.9000000000000004</v>
      </c>
      <c r="Z52">
        <v>12.4</v>
      </c>
      <c r="AA52" t="s">
        <v>417</v>
      </c>
      <c r="AB52" t="s">
        <v>417</v>
      </c>
      <c r="AC52" t="s">
        <v>417</v>
      </c>
      <c r="AE52" t="s">
        <v>458</v>
      </c>
      <c r="AF52" t="s">
        <v>56</v>
      </c>
      <c r="AG52" t="s">
        <v>463</v>
      </c>
      <c r="AH52" t="s">
        <v>410</v>
      </c>
      <c r="AI52">
        <v>79.8</v>
      </c>
      <c r="AJ52">
        <v>20.2</v>
      </c>
      <c r="AK52">
        <v>94.4</v>
      </c>
      <c r="AL52">
        <v>5.6</v>
      </c>
      <c r="AM52" t="s">
        <v>417</v>
      </c>
      <c r="AN52" t="s">
        <v>417</v>
      </c>
      <c r="AP52" t="s">
        <v>458</v>
      </c>
      <c r="AQ52" t="s">
        <v>56</v>
      </c>
      <c r="AR52" t="s">
        <v>463</v>
      </c>
      <c r="AS52" t="s">
        <v>410</v>
      </c>
      <c r="AT52">
        <v>71.3</v>
      </c>
      <c r="AU52">
        <v>79.8</v>
      </c>
      <c r="AV52">
        <v>84.6</v>
      </c>
      <c r="AW52">
        <v>90.6</v>
      </c>
      <c r="AX52">
        <v>94.4</v>
      </c>
      <c r="AY52">
        <v>98.2</v>
      </c>
      <c r="AZ52" t="s">
        <v>417</v>
      </c>
      <c r="BA52" t="s">
        <v>417</v>
      </c>
      <c r="BB52" t="s">
        <v>417</v>
      </c>
      <c r="BF52" t="b">
        <f t="shared" si="0"/>
        <v>1</v>
      </c>
      <c r="BI52" t="s">
        <v>458</v>
      </c>
      <c r="BJ52" t="s">
        <v>56</v>
      </c>
      <c r="BK52" t="s">
        <v>463</v>
      </c>
      <c r="BL52" t="s">
        <v>410</v>
      </c>
      <c r="BM52">
        <f>INDEX('2021MF'!$C$5:$BB$204,MATCH(Sheet2!$BJ52,'2021MF'!$B$5:$B$204,0),MATCH(Sheet2!BM$3,'2021MF'!$C$4:$BB$4,0))</f>
        <v>76.073516564746996</v>
      </c>
      <c r="BN52">
        <f>INDEX('2021MF'!$C$5:$BB$204,MATCH(Sheet2!$BJ52,'2021MF'!$B$5:$B$204,0),MATCH(Sheet2!BN$3,'2021MF'!$C$4:$BB$4,0))</f>
        <v>21.824810160607498</v>
      </c>
      <c r="BO52">
        <f>INDEX('2021MF'!$C$5:$BB$204,MATCH(Sheet2!$BJ52,'2021MF'!$B$5:$B$204,0),MATCH(Sheet2!BO$3,'2021MF'!$C$4:$BB$4,0))</f>
        <v>61.2526039916672</v>
      </c>
      <c r="BP52">
        <f>INDEX('2021MF'!$C$5:$BB$204,MATCH(Sheet2!$BJ52,'2021MF'!$B$5:$B$204,0),MATCH(Sheet2!BP$3,'2021MF'!$C$4:$BB$4,0))</f>
        <v>8.0538942275384695</v>
      </c>
      <c r="BQ52">
        <f>INDEX('2021MF'!$C$5:$BB$204,MATCH(Sheet2!$BJ52,'2021MF'!$B$5:$B$204,0),MATCH(Sheet2!BQ$3,'2021MF'!$C$4:$BB$4,0))</f>
        <v>60.563806195820199</v>
      </c>
      <c r="BR52">
        <f>INDEX('2021MF'!$C$5:$BB$204,MATCH(Sheet2!$BJ52,'2021MF'!$B$5:$B$204,0),MATCH(Sheet2!BR$3,'2021MF'!$C$4:$BB$4,0))</f>
        <v>8.7426920233855192</v>
      </c>
      <c r="BS52">
        <f>INDEX('2021MF'!$C$5:$BB$204,MATCH(Sheet2!$BJ52,'2021MF'!$B$5:$B$204,0),MATCH(Sheet2!BS$3,'2021MF'!$C$4:$BB$4,0))</f>
        <v>100</v>
      </c>
      <c r="BT52">
        <f>INDEX('2021MF'!$C$5:$BB$204,MATCH(Sheet2!$BJ52,'2021MF'!$B$5:$B$204,0),MATCH(Sheet2!BT$3,'2021MF'!$C$4:$BB$4,0))</f>
        <v>0</v>
      </c>
      <c r="BU52">
        <f>INDEX('2021MF'!$C$5:$BB$204,MATCH(Sheet2!$BJ52,'2021MF'!$B$5:$B$204,0),MATCH(Sheet2!BU$3,'2021MF'!$C$4:$BB$4,0))</f>
        <v>16.2892278744708</v>
      </c>
      <c r="BV52">
        <f>INDEX('2021MF'!$C$5:$BB$204,MATCH(Sheet2!$BJ52,'2021MF'!$B$5:$B$204,0),MATCH(Sheet2!BV$3,'2021MF'!$C$4:$BB$4,0))</f>
        <v>12.988038438277</v>
      </c>
      <c r="BW52">
        <f>INDEX('2021MF'!$C$5:$BB$204,MATCH(Sheet2!$BJ52,'2021MF'!$B$5:$B$204,0),MATCH(Sheet2!BW$3,'2021MF'!$C$4:$BB$4,0))</f>
        <v>3.2390296351051702</v>
      </c>
      <c r="BX52">
        <f>INDEX('2021MF'!$C$5:$BB$204,MATCH(Sheet2!$BJ52,'2021MF'!$B$5:$B$204,0),MATCH(Sheet2!BX$3,'2021MF'!$C$4:$BB$4,0))</f>
        <v>53.111183163355498</v>
      </c>
      <c r="BY52">
        <f>INDEX('2021MF'!$C$5:$BB$204,MATCH(Sheet2!$BJ52,'2021MF'!$B$5:$B$204,0),MATCH(Sheet2!BY$3,'2021MF'!$C$4:$BB$4,0))</f>
        <v>44.869716441667201</v>
      </c>
      <c r="BZ52">
        <f>INDEX('2021MF'!$C$5:$BB$204,MATCH(Sheet2!$BJ52,'2021MF'!$B$5:$B$204,0),MATCH(Sheet2!BZ$3,'2021MF'!$C$4:$BB$4,0))</f>
        <v>50.449507752166497</v>
      </c>
      <c r="CA52">
        <f>INDEX('2021MF'!$C$5:$BB$204,MATCH(Sheet2!$BJ52,'2021MF'!$B$5:$B$204,0),MATCH(Sheet2!CA$3,'2021MF'!$C$4:$BB$4,0))</f>
        <v>45.947061250958001</v>
      </c>
      <c r="CB52">
        <f>INDEX('2021MF'!$C$5:$BB$204,MATCH(Sheet2!$BJ52,'2021MF'!$B$5:$B$204,0),MATCH(Sheet2!CB$3,'2021MF'!$C$4:$BB$4,0))</f>
        <v>1.60103487668839</v>
      </c>
      <c r="CC52">
        <f>INDEX('2021MF'!$C$5:$BB$204,MATCH(Sheet2!$BJ52,'2021MF'!$B$5:$B$204,0),MATCH(Sheet2!CC$3,'2021MF'!$C$4:$BB$4,0))</f>
        <v>98.398965123311598</v>
      </c>
    </row>
    <row r="53" spans="1:81" x14ac:dyDescent="0.3">
      <c r="N53" t="str">
        <f>VLOOKUP(P53,Sheet1!A$6:A$378,1,FALSE)</f>
        <v>Halton</v>
      </c>
      <c r="O53" t="s">
        <v>458</v>
      </c>
      <c r="P53" t="s">
        <v>268</v>
      </c>
      <c r="Q53" t="str">
        <f>VLOOKUP(P53,classifications!A$1:B$357,2,FALSE)</f>
        <v>Predominantly Urban</v>
      </c>
      <c r="R53" t="str">
        <f>VLOOKUP(P53,classifications!A$1:D$357,4,FALSE)</f>
        <v>Unitary Authority</v>
      </c>
      <c r="S53" t="s">
        <v>464</v>
      </c>
      <c r="T53" t="s">
        <v>410</v>
      </c>
      <c r="U53">
        <v>82.8</v>
      </c>
      <c r="V53">
        <v>15.2</v>
      </c>
      <c r="W53">
        <v>1.9</v>
      </c>
      <c r="X53">
        <v>86.6</v>
      </c>
      <c r="Y53">
        <v>5.7</v>
      </c>
      <c r="Z53">
        <v>7.7</v>
      </c>
      <c r="AA53" t="s">
        <v>417</v>
      </c>
      <c r="AB53" t="s">
        <v>417</v>
      </c>
      <c r="AC53" t="s">
        <v>417</v>
      </c>
      <c r="AE53" t="s">
        <v>458</v>
      </c>
      <c r="AF53" t="s">
        <v>268</v>
      </c>
      <c r="AG53" t="s">
        <v>464</v>
      </c>
      <c r="AH53" t="s">
        <v>410</v>
      </c>
      <c r="AI53">
        <v>84.5</v>
      </c>
      <c r="AJ53">
        <v>15.5</v>
      </c>
      <c r="AK53">
        <v>93.8</v>
      </c>
      <c r="AL53">
        <v>6.2</v>
      </c>
      <c r="AM53" t="s">
        <v>417</v>
      </c>
      <c r="AN53" t="s">
        <v>417</v>
      </c>
      <c r="AP53" t="s">
        <v>458</v>
      </c>
      <c r="AQ53" t="s">
        <v>268</v>
      </c>
      <c r="AR53" t="s">
        <v>464</v>
      </c>
      <c r="AS53" t="s">
        <v>410</v>
      </c>
      <c r="AT53">
        <v>78.900000000000006</v>
      </c>
      <c r="AU53">
        <v>84.5</v>
      </c>
      <c r="AV53">
        <v>88.8</v>
      </c>
      <c r="AW53">
        <v>89.9</v>
      </c>
      <c r="AX53">
        <v>93.8</v>
      </c>
      <c r="AY53">
        <v>97.5</v>
      </c>
      <c r="AZ53" t="s">
        <v>417</v>
      </c>
      <c r="BA53" t="s">
        <v>417</v>
      </c>
      <c r="BB53" t="s">
        <v>417</v>
      </c>
      <c r="BF53" t="b">
        <f t="shared" si="0"/>
        <v>1</v>
      </c>
      <c r="BI53" t="s">
        <v>458</v>
      </c>
      <c r="BJ53" t="s">
        <v>268</v>
      </c>
      <c r="BK53" t="s">
        <v>464</v>
      </c>
      <c r="BL53" t="s">
        <v>410</v>
      </c>
      <c r="BM53">
        <f>INDEX('2021MF'!$C$5:$BB$204,MATCH(Sheet2!$BJ53,'2021MF'!$B$5:$B$204,0),MATCH(Sheet2!BM$3,'2021MF'!$C$4:$BB$4,0))</f>
        <v>86.834174146629096</v>
      </c>
      <c r="BN53">
        <f>INDEX('2021MF'!$C$5:$BB$204,MATCH(Sheet2!$BJ53,'2021MF'!$B$5:$B$204,0),MATCH(Sheet2!BN$3,'2021MF'!$C$4:$BB$4,0))</f>
        <v>12.6285789163336</v>
      </c>
      <c r="BO53">
        <f>INDEX('2021MF'!$C$5:$BB$204,MATCH(Sheet2!$BJ53,'2021MF'!$B$5:$B$204,0),MATCH(Sheet2!BO$3,'2021MF'!$C$4:$BB$4,0))</f>
        <v>53.960558212671202</v>
      </c>
      <c r="BP53">
        <f>INDEX('2021MF'!$C$5:$BB$204,MATCH(Sheet2!$BJ53,'2021MF'!$B$5:$B$204,0),MATCH(Sheet2!BP$3,'2021MF'!$C$4:$BB$4,0))</f>
        <v>6.85317434318286</v>
      </c>
      <c r="BQ53">
        <f>INDEX('2021MF'!$C$5:$BB$204,MATCH(Sheet2!$BJ53,'2021MF'!$B$5:$B$204,0),MATCH(Sheet2!BQ$3,'2021MF'!$C$4:$BB$4,0))</f>
        <v>49.724824739566301</v>
      </c>
      <c r="BR53">
        <f>INDEX('2021MF'!$C$5:$BB$204,MATCH(Sheet2!$BJ53,'2021MF'!$B$5:$B$204,0),MATCH(Sheet2!BR$3,'2021MF'!$C$4:$BB$4,0))</f>
        <v>11.088907816287801</v>
      </c>
      <c r="BS53">
        <f>INDEX('2021MF'!$C$5:$BB$204,MATCH(Sheet2!$BJ53,'2021MF'!$B$5:$B$204,0),MATCH(Sheet2!BS$3,'2021MF'!$C$4:$BB$4,0))</f>
        <v>99.626547860839906</v>
      </c>
      <c r="BT53" t="str">
        <f>INDEX('2021MF'!$C$5:$BB$204,MATCH(Sheet2!$BJ53,'2021MF'!$B$5:$B$204,0),MATCH(Sheet2!BT$3,'2021MF'!$C$4:$BB$4,0))</f>
        <v>*</v>
      </c>
      <c r="BU53">
        <f>INDEX('2021MF'!$C$5:$BB$204,MATCH(Sheet2!$BJ53,'2021MF'!$B$5:$B$204,0),MATCH(Sheet2!BU$3,'2021MF'!$C$4:$BB$4,0))</f>
        <v>17.4212147022211</v>
      </c>
      <c r="BV53">
        <f>INDEX('2021MF'!$C$5:$BB$204,MATCH(Sheet2!$BJ53,'2021MF'!$B$5:$B$204,0),MATCH(Sheet2!BV$3,'2021MF'!$C$4:$BB$4,0))</f>
        <v>8.8187119177094893</v>
      </c>
      <c r="BW53" t="str">
        <f>INDEX('2021MF'!$C$5:$BB$204,MATCH(Sheet2!$BJ53,'2021MF'!$B$5:$B$204,0),MATCH(Sheet2!BW$3,'2021MF'!$C$4:$BB$4,0))</f>
        <v>*</v>
      </c>
      <c r="BX53">
        <f>INDEX('2021MF'!$C$5:$BB$204,MATCH(Sheet2!$BJ53,'2021MF'!$B$5:$B$204,0),MATCH(Sheet2!BX$3,'2021MF'!$C$4:$BB$4,0))</f>
        <v>46.470447475472596</v>
      </c>
      <c r="BY53">
        <f>INDEX('2021MF'!$C$5:$BB$204,MATCH(Sheet2!$BJ53,'2021MF'!$B$5:$B$204,0),MATCH(Sheet2!BY$3,'2021MF'!$C$4:$BB$4,0))</f>
        <v>51.918321767568003</v>
      </c>
      <c r="BZ53">
        <f>INDEX('2021MF'!$C$5:$BB$204,MATCH(Sheet2!$BJ53,'2021MF'!$B$5:$B$204,0),MATCH(Sheet2!BZ$3,'2021MF'!$C$4:$BB$4,0))</f>
        <v>60.241684613543903</v>
      </c>
      <c r="CA53">
        <f>INDEX('2021MF'!$C$5:$BB$204,MATCH(Sheet2!$BJ53,'2021MF'!$B$5:$B$204,0),MATCH(Sheet2!CA$3,'2021MF'!$C$4:$BB$4,0))</f>
        <v>39.758315386456097</v>
      </c>
      <c r="CB53">
        <f>INDEX('2021MF'!$C$5:$BB$204,MATCH(Sheet2!$BJ53,'2021MF'!$B$5:$B$204,0),MATCH(Sheet2!CB$3,'2021MF'!$C$4:$BB$4,0))</f>
        <v>2.09984930878595</v>
      </c>
      <c r="CC53">
        <f>INDEX('2021MF'!$C$5:$BB$204,MATCH(Sheet2!$BJ53,'2021MF'!$B$5:$B$204,0),MATCH(Sheet2!CC$3,'2021MF'!$C$4:$BB$4,0))</f>
        <v>97.900150691214094</v>
      </c>
    </row>
    <row r="54" spans="1:81" x14ac:dyDescent="0.3">
      <c r="N54" t="str">
        <f>VLOOKUP(P54,Sheet1!A$6:A$378,1,FALSE)</f>
        <v>Northumberland</v>
      </c>
      <c r="O54" t="s">
        <v>465</v>
      </c>
      <c r="P54" t="s">
        <v>267</v>
      </c>
      <c r="Q54" t="str">
        <f>VLOOKUP(P54,classifications!A$1:B$357,2,FALSE)</f>
        <v>Predominantly Rural</v>
      </c>
      <c r="R54" t="str">
        <f>VLOOKUP(P54,classifications!A$1:D$357,4,FALSE)</f>
        <v>Unitary Authority</v>
      </c>
      <c r="S54">
        <v>35</v>
      </c>
      <c r="T54" t="s">
        <v>410</v>
      </c>
      <c r="U54">
        <v>75.099999999999994</v>
      </c>
      <c r="V54">
        <v>21.4</v>
      </c>
      <c r="W54">
        <v>3.5</v>
      </c>
      <c r="X54">
        <v>82.3</v>
      </c>
      <c r="Y54">
        <v>5.5</v>
      </c>
      <c r="Z54">
        <v>12.2</v>
      </c>
      <c r="AA54" t="s">
        <v>417</v>
      </c>
      <c r="AB54" t="s">
        <v>417</v>
      </c>
      <c r="AC54" t="s">
        <v>417</v>
      </c>
      <c r="AE54" t="s">
        <v>465</v>
      </c>
      <c r="AF54" t="s">
        <v>267</v>
      </c>
      <c r="AG54">
        <v>35</v>
      </c>
      <c r="AH54" t="s">
        <v>410</v>
      </c>
      <c r="AI54">
        <v>77.8</v>
      </c>
      <c r="AJ54">
        <v>22.2</v>
      </c>
      <c r="AK54">
        <v>93.8</v>
      </c>
      <c r="AL54">
        <v>6.2</v>
      </c>
      <c r="AM54" t="s">
        <v>417</v>
      </c>
      <c r="AN54" t="s">
        <v>417</v>
      </c>
      <c r="AP54" t="s">
        <v>465</v>
      </c>
      <c r="AQ54" t="s">
        <v>267</v>
      </c>
      <c r="AR54">
        <v>35</v>
      </c>
      <c r="AS54" t="s">
        <v>410</v>
      </c>
      <c r="AT54">
        <v>69.599999999999994</v>
      </c>
      <c r="AU54">
        <v>77.8</v>
      </c>
      <c r="AV54">
        <v>83.1</v>
      </c>
      <c r="AW54">
        <v>89.3</v>
      </c>
      <c r="AX54">
        <v>93.8</v>
      </c>
      <c r="AY54">
        <v>97.9</v>
      </c>
      <c r="AZ54" t="s">
        <v>417</v>
      </c>
      <c r="BA54" t="s">
        <v>417</v>
      </c>
      <c r="BB54" t="s">
        <v>417</v>
      </c>
      <c r="BF54" t="b">
        <f t="shared" si="0"/>
        <v>1</v>
      </c>
      <c r="BI54" t="s">
        <v>465</v>
      </c>
      <c r="BJ54" t="s">
        <v>267</v>
      </c>
      <c r="BK54">
        <v>35</v>
      </c>
      <c r="BL54" t="s">
        <v>410</v>
      </c>
      <c r="BM54">
        <f>INDEX('2021MF'!$C$5:$BB$204,MATCH(Sheet2!$BJ54,'2021MF'!$B$5:$B$204,0),MATCH(Sheet2!BM$3,'2021MF'!$C$4:$BB$4,0))</f>
        <v>74.310685292181702</v>
      </c>
      <c r="BN54">
        <f>INDEX('2021MF'!$C$5:$BB$204,MATCH(Sheet2!$BJ54,'2021MF'!$B$5:$B$204,0),MATCH(Sheet2!BN$3,'2021MF'!$C$4:$BB$4,0))</f>
        <v>25.689314707818301</v>
      </c>
      <c r="BO54">
        <f>INDEX('2021MF'!$C$5:$BB$204,MATCH(Sheet2!$BJ54,'2021MF'!$B$5:$B$204,0),MATCH(Sheet2!BO$3,'2021MF'!$C$4:$BB$4,0))</f>
        <v>67.922182403276494</v>
      </c>
      <c r="BP54">
        <f>INDEX('2021MF'!$C$5:$BB$204,MATCH(Sheet2!$BJ54,'2021MF'!$B$5:$B$204,0),MATCH(Sheet2!BP$3,'2021MF'!$C$4:$BB$4,0))</f>
        <v>11.043662692898399</v>
      </c>
      <c r="BQ54">
        <f>INDEX('2021MF'!$C$5:$BB$204,MATCH(Sheet2!$BJ54,'2021MF'!$B$5:$B$204,0),MATCH(Sheet2!BQ$3,'2021MF'!$C$4:$BB$4,0))</f>
        <v>63.003729978790297</v>
      </c>
      <c r="BR54">
        <f>INDEX('2021MF'!$C$5:$BB$204,MATCH(Sheet2!$BJ54,'2021MF'!$B$5:$B$204,0),MATCH(Sheet2!BR$3,'2021MF'!$C$4:$BB$4,0))</f>
        <v>15.962115117384601</v>
      </c>
      <c r="BS54">
        <f>INDEX('2021MF'!$C$5:$BB$204,MATCH(Sheet2!$BJ54,'2021MF'!$B$5:$B$204,0),MATCH(Sheet2!BS$3,'2021MF'!$C$4:$BB$4,0))</f>
        <v>100</v>
      </c>
      <c r="BT54">
        <f>INDEX('2021MF'!$C$5:$BB$204,MATCH(Sheet2!$BJ54,'2021MF'!$B$5:$B$204,0),MATCH(Sheet2!BT$3,'2021MF'!$C$4:$BB$4,0))</f>
        <v>0</v>
      </c>
      <c r="BU54">
        <f>INDEX('2021MF'!$C$5:$BB$204,MATCH(Sheet2!$BJ54,'2021MF'!$B$5:$B$204,0),MATCH(Sheet2!BU$3,'2021MF'!$C$4:$BB$4,0))</f>
        <v>18.6041834271923</v>
      </c>
      <c r="BV54">
        <f>INDEX('2021MF'!$C$5:$BB$204,MATCH(Sheet2!$BJ54,'2021MF'!$B$5:$B$204,0),MATCH(Sheet2!BV$3,'2021MF'!$C$4:$BB$4,0))</f>
        <v>11.8042858187669</v>
      </c>
      <c r="BW54">
        <f>INDEX('2021MF'!$C$5:$BB$204,MATCH(Sheet2!$BJ54,'2021MF'!$B$5:$B$204,0),MATCH(Sheet2!BW$3,'2021MF'!$C$4:$BB$4,0))</f>
        <v>2.8870767205441399</v>
      </c>
      <c r="BX54">
        <f>INDEX('2021MF'!$C$5:$BB$204,MATCH(Sheet2!$BJ54,'2021MF'!$B$5:$B$204,0),MATCH(Sheet2!BX$3,'2021MF'!$C$4:$BB$4,0))</f>
        <v>49.0103969909499</v>
      </c>
      <c r="BY54">
        <f>INDEX('2021MF'!$C$5:$BB$204,MATCH(Sheet2!$BJ54,'2021MF'!$B$5:$B$204,0),MATCH(Sheet2!BY$3,'2021MF'!$C$4:$BB$4,0))</f>
        <v>48.622768260433901</v>
      </c>
      <c r="BZ54">
        <f>INDEX('2021MF'!$C$5:$BB$204,MATCH(Sheet2!$BJ54,'2021MF'!$B$5:$B$204,0),MATCH(Sheet2!BZ$3,'2021MF'!$C$4:$BB$4,0))</f>
        <v>48.924987270666698</v>
      </c>
      <c r="CA54">
        <f>INDEX('2021MF'!$C$5:$BB$204,MATCH(Sheet2!$BJ54,'2021MF'!$B$5:$B$204,0),MATCH(Sheet2!CA$3,'2021MF'!$C$4:$BB$4,0))</f>
        <v>48.414171443588501</v>
      </c>
      <c r="CB54">
        <f>INDEX('2021MF'!$C$5:$BB$204,MATCH(Sheet2!$BJ54,'2021MF'!$B$5:$B$204,0),MATCH(Sheet2!CB$3,'2021MF'!$C$4:$BB$4,0))</f>
        <v>4.5253419147224498</v>
      </c>
      <c r="CC54">
        <f>INDEX('2021MF'!$C$5:$BB$204,MATCH(Sheet2!$BJ54,'2021MF'!$B$5:$B$204,0),MATCH(Sheet2!CC$3,'2021MF'!$C$4:$BB$4,0))</f>
        <v>95.474658085277596</v>
      </c>
    </row>
    <row r="55" spans="1:81" x14ac:dyDescent="0.3">
      <c r="N55" t="str">
        <f>VLOOKUP(P55,Sheet1!A$6:A$378,1,FALSE)</f>
        <v>Newcastle upon Tyne</v>
      </c>
      <c r="O55" t="s">
        <v>465</v>
      </c>
      <c r="P55" t="s">
        <v>37</v>
      </c>
      <c r="Q55" t="str">
        <f>VLOOKUP(P55,classifications!A$1:B$357,2,FALSE)</f>
        <v>Predominantly Urban</v>
      </c>
      <c r="R55" t="str">
        <f>VLOOKUP(P55,classifications!A$1:D$357,4,FALSE)</f>
        <v>Met District</v>
      </c>
      <c r="S55" t="s">
        <v>466</v>
      </c>
      <c r="T55" t="s">
        <v>410</v>
      </c>
      <c r="U55">
        <v>82</v>
      </c>
      <c r="V55">
        <v>17.600000000000001</v>
      </c>
      <c r="W55">
        <v>0.4</v>
      </c>
      <c r="X55">
        <v>81.8</v>
      </c>
      <c r="Y55">
        <v>7.2</v>
      </c>
      <c r="Z55">
        <v>11</v>
      </c>
      <c r="AA55" t="s">
        <v>417</v>
      </c>
      <c r="AB55" t="s">
        <v>417</v>
      </c>
      <c r="AC55" t="s">
        <v>417</v>
      </c>
      <c r="AE55" t="s">
        <v>465</v>
      </c>
      <c r="AF55" t="s">
        <v>37</v>
      </c>
      <c r="AG55" t="s">
        <v>466</v>
      </c>
      <c r="AH55" t="s">
        <v>410</v>
      </c>
      <c r="AI55">
        <v>82.3</v>
      </c>
      <c r="AJ55">
        <v>17.7</v>
      </c>
      <c r="AK55">
        <v>91.9</v>
      </c>
      <c r="AL55">
        <v>8.1</v>
      </c>
      <c r="AM55" t="s">
        <v>417</v>
      </c>
      <c r="AN55" t="s">
        <v>417</v>
      </c>
      <c r="AP55" t="s">
        <v>465</v>
      </c>
      <c r="AQ55" t="s">
        <v>37</v>
      </c>
      <c r="AR55" t="s">
        <v>466</v>
      </c>
      <c r="AS55" t="s">
        <v>410</v>
      </c>
      <c r="AT55">
        <v>75</v>
      </c>
      <c r="AU55">
        <v>82.3</v>
      </c>
      <c r="AV55">
        <v>86.8</v>
      </c>
      <c r="AW55">
        <v>87.3</v>
      </c>
      <c r="AX55">
        <v>91.9</v>
      </c>
      <c r="AY55">
        <v>96.5</v>
      </c>
      <c r="AZ55" t="s">
        <v>417</v>
      </c>
      <c r="BA55" t="s">
        <v>417</v>
      </c>
      <c r="BB55" t="s">
        <v>417</v>
      </c>
      <c r="BF55" t="b">
        <f t="shared" si="0"/>
        <v>1</v>
      </c>
      <c r="BI55" t="s">
        <v>465</v>
      </c>
      <c r="BJ55" t="s">
        <v>37</v>
      </c>
      <c r="BK55" t="s">
        <v>466</v>
      </c>
      <c r="BL55" t="s">
        <v>410</v>
      </c>
      <c r="BM55">
        <f>INDEX('2021MF'!$C$5:$BB$204,MATCH(Sheet2!$BJ55,'2021MF'!$B$5:$B$204,0),MATCH(Sheet2!BM$3,'2021MF'!$C$4:$BB$4,0))</f>
        <v>73.952087259436894</v>
      </c>
      <c r="BN55">
        <f>INDEX('2021MF'!$C$5:$BB$204,MATCH(Sheet2!$BJ55,'2021MF'!$B$5:$B$204,0),MATCH(Sheet2!BN$3,'2021MF'!$C$4:$BB$4,0))</f>
        <v>24.657358231968502</v>
      </c>
      <c r="BO55">
        <f>INDEX('2021MF'!$C$5:$BB$204,MATCH(Sheet2!$BJ55,'2021MF'!$B$5:$B$204,0),MATCH(Sheet2!BO$3,'2021MF'!$C$4:$BB$4,0))</f>
        <v>73.8892696019645</v>
      </c>
      <c r="BP55">
        <f>INDEX('2021MF'!$C$5:$BB$204,MATCH(Sheet2!$BJ55,'2021MF'!$B$5:$B$204,0),MATCH(Sheet2!BP$3,'2021MF'!$C$4:$BB$4,0))</f>
        <v>11.2272285991662</v>
      </c>
      <c r="BQ55">
        <f>INDEX('2021MF'!$C$5:$BB$204,MATCH(Sheet2!$BJ55,'2021MF'!$B$5:$B$204,0),MATCH(Sheet2!BQ$3,'2021MF'!$C$4:$BB$4,0))</f>
        <v>64.806407401062202</v>
      </c>
      <c r="BR55">
        <f>INDEX('2021MF'!$C$5:$BB$204,MATCH(Sheet2!$BJ55,'2021MF'!$B$5:$B$204,0),MATCH(Sheet2!BR$3,'2021MF'!$C$4:$BB$4,0))</f>
        <v>20.310090800068501</v>
      </c>
      <c r="BS55">
        <f>INDEX('2021MF'!$C$5:$BB$204,MATCH(Sheet2!$BJ55,'2021MF'!$B$5:$B$204,0),MATCH(Sheet2!BS$3,'2021MF'!$C$4:$BB$4,0))</f>
        <v>95.704128833304793</v>
      </c>
      <c r="BT55">
        <f>INDEX('2021MF'!$C$5:$BB$204,MATCH(Sheet2!$BJ55,'2021MF'!$B$5:$B$204,0),MATCH(Sheet2!BT$3,'2021MF'!$C$4:$BB$4,0))</f>
        <v>4.2958711666952203</v>
      </c>
      <c r="BU55">
        <f>INDEX('2021MF'!$C$5:$BB$204,MATCH(Sheet2!$BJ55,'2021MF'!$B$5:$B$204,0),MATCH(Sheet2!BU$3,'2021MF'!$C$4:$BB$4,0))</f>
        <v>15.4574267603221</v>
      </c>
      <c r="BV55">
        <f>INDEX('2021MF'!$C$5:$BB$204,MATCH(Sheet2!$BJ55,'2021MF'!$B$5:$B$204,0),MATCH(Sheet2!BV$3,'2021MF'!$C$4:$BB$4,0))</f>
        <v>13.5100793786763</v>
      </c>
      <c r="BW55">
        <f>INDEX('2021MF'!$C$5:$BB$204,MATCH(Sheet2!$BJ55,'2021MF'!$B$5:$B$204,0),MATCH(Sheet2!BW$3,'2021MF'!$C$4:$BB$4,0))</f>
        <v>1.68465535948832</v>
      </c>
      <c r="BX55">
        <f>INDEX('2021MF'!$C$5:$BB$204,MATCH(Sheet2!$BJ55,'2021MF'!$B$5:$B$204,0),MATCH(Sheet2!BX$3,'2021MF'!$C$4:$BB$4,0))</f>
        <v>56.395730376203701</v>
      </c>
      <c r="BY55">
        <f>INDEX('2021MF'!$C$5:$BB$204,MATCH(Sheet2!$BJ55,'2021MF'!$B$5:$B$204,0),MATCH(Sheet2!BY$3,'2021MF'!$C$4:$BB$4,0))</f>
        <v>42.180615265110397</v>
      </c>
      <c r="BZ55">
        <f>INDEX('2021MF'!$C$5:$BB$204,MATCH(Sheet2!$BJ55,'2021MF'!$B$5:$B$204,0),MATCH(Sheet2!BZ$3,'2021MF'!$C$4:$BB$4,0))</f>
        <v>61.170262632756099</v>
      </c>
      <c r="CA55">
        <f>INDEX('2021MF'!$C$5:$BB$204,MATCH(Sheet2!$BJ55,'2021MF'!$B$5:$B$204,0),MATCH(Sheet2!CA$3,'2021MF'!$C$4:$BB$4,0))</f>
        <v>38.247150682362999</v>
      </c>
      <c r="CB55">
        <f>INDEX('2021MF'!$C$5:$BB$204,MATCH(Sheet2!$BJ55,'2021MF'!$B$5:$B$204,0),MATCH(Sheet2!CB$3,'2021MF'!$C$4:$BB$4,0))</f>
        <v>3.0566501056478801</v>
      </c>
      <c r="CC55">
        <f>INDEX('2021MF'!$C$5:$BB$204,MATCH(Sheet2!$BJ55,'2021MF'!$B$5:$B$204,0),MATCH(Sheet2!CC$3,'2021MF'!$C$4:$BB$4,0))</f>
        <v>96.943349894352096</v>
      </c>
    </row>
    <row r="56" spans="1:81" x14ac:dyDescent="0.3">
      <c r="N56" t="str">
        <f>VLOOKUP(P56,Sheet1!A$6:A$378,1,FALSE)</f>
        <v>North Tyneside</v>
      </c>
      <c r="O56" t="s">
        <v>465</v>
      </c>
      <c r="P56" t="s">
        <v>38</v>
      </c>
      <c r="Q56" t="str">
        <f>VLOOKUP(P56,classifications!A$1:B$357,2,FALSE)</f>
        <v>Predominantly Urban</v>
      </c>
      <c r="R56" t="str">
        <f>VLOOKUP(P56,classifications!A$1:D$357,4,FALSE)</f>
        <v>Met District</v>
      </c>
      <c r="S56" t="s">
        <v>467</v>
      </c>
      <c r="T56" t="s">
        <v>410</v>
      </c>
      <c r="U56">
        <v>77.3</v>
      </c>
      <c r="V56">
        <v>21.3</v>
      </c>
      <c r="W56">
        <v>1.3</v>
      </c>
      <c r="X56">
        <v>81.599999999999994</v>
      </c>
      <c r="Y56">
        <v>6.3</v>
      </c>
      <c r="Z56">
        <v>12.1</v>
      </c>
      <c r="AA56" t="s">
        <v>417</v>
      </c>
      <c r="AB56" t="s">
        <v>417</v>
      </c>
      <c r="AC56" t="s">
        <v>417</v>
      </c>
      <c r="AE56" t="s">
        <v>465</v>
      </c>
      <c r="AF56" t="s">
        <v>38</v>
      </c>
      <c r="AG56" t="s">
        <v>467</v>
      </c>
      <c r="AH56" t="s">
        <v>410</v>
      </c>
      <c r="AI56">
        <v>78.400000000000006</v>
      </c>
      <c r="AJ56">
        <v>21.6</v>
      </c>
      <c r="AK56">
        <v>92.8</v>
      </c>
      <c r="AL56">
        <v>7.2</v>
      </c>
      <c r="AM56" t="s">
        <v>417</v>
      </c>
      <c r="AN56" t="s">
        <v>417</v>
      </c>
      <c r="AP56" t="s">
        <v>465</v>
      </c>
      <c r="AQ56" t="s">
        <v>38</v>
      </c>
      <c r="AR56" t="s">
        <v>467</v>
      </c>
      <c r="AS56" t="s">
        <v>410</v>
      </c>
      <c r="AT56">
        <v>69.8</v>
      </c>
      <c r="AU56">
        <v>78.400000000000006</v>
      </c>
      <c r="AV56">
        <v>82.9</v>
      </c>
      <c r="AW56">
        <v>88</v>
      </c>
      <c r="AX56">
        <v>92.8</v>
      </c>
      <c r="AY56">
        <v>97.6</v>
      </c>
      <c r="AZ56" t="s">
        <v>417</v>
      </c>
      <c r="BA56" t="s">
        <v>417</v>
      </c>
      <c r="BB56" t="s">
        <v>417</v>
      </c>
      <c r="BF56" t="b">
        <f t="shared" si="0"/>
        <v>1</v>
      </c>
      <c r="BI56" t="s">
        <v>465</v>
      </c>
      <c r="BJ56" t="s">
        <v>38</v>
      </c>
      <c r="BK56" t="s">
        <v>467</v>
      </c>
      <c r="BL56" t="s">
        <v>410</v>
      </c>
      <c r="BM56">
        <f>INDEX('2021MF'!$C$5:$BB$204,MATCH(Sheet2!$BJ56,'2021MF'!$B$5:$B$204,0),MATCH(Sheet2!BM$3,'2021MF'!$C$4:$BB$4,0))</f>
        <v>74.164997437927994</v>
      </c>
      <c r="BN56">
        <f>INDEX('2021MF'!$C$5:$BB$204,MATCH(Sheet2!$BJ56,'2021MF'!$B$5:$B$204,0),MATCH(Sheet2!BN$3,'2021MF'!$C$4:$BB$4,0))</f>
        <v>25.276005030977799</v>
      </c>
      <c r="BO56">
        <f>INDEX('2021MF'!$C$5:$BB$204,MATCH(Sheet2!$BJ56,'2021MF'!$B$5:$B$204,0),MATCH(Sheet2!BO$3,'2021MF'!$C$4:$BB$4,0))</f>
        <v>81.015046350211904</v>
      </c>
      <c r="BP56">
        <f>INDEX('2021MF'!$C$5:$BB$204,MATCH(Sheet2!$BJ56,'2021MF'!$B$5:$B$204,0),MATCH(Sheet2!BP$3,'2021MF'!$C$4:$BB$4,0))</f>
        <v>7.9866772255089202</v>
      </c>
      <c r="BQ56">
        <f>INDEX('2021MF'!$C$5:$BB$204,MATCH(Sheet2!$BJ56,'2021MF'!$B$5:$B$204,0),MATCH(Sheet2!BQ$3,'2021MF'!$C$4:$BB$4,0))</f>
        <v>74.661107746774107</v>
      </c>
      <c r="BR56">
        <f>INDEX('2021MF'!$C$5:$BB$204,MATCH(Sheet2!$BJ56,'2021MF'!$B$5:$B$204,0),MATCH(Sheet2!BR$3,'2021MF'!$C$4:$BB$4,0))</f>
        <v>14.340615828946801</v>
      </c>
      <c r="BS56">
        <f>INDEX('2021MF'!$C$5:$BB$204,MATCH(Sheet2!$BJ56,'2021MF'!$B$5:$B$204,0),MATCH(Sheet2!BS$3,'2021MF'!$C$4:$BB$4,0))</f>
        <v>98.260120184469201</v>
      </c>
      <c r="BT56">
        <f>INDEX('2021MF'!$C$5:$BB$204,MATCH(Sheet2!$BJ56,'2021MF'!$B$5:$B$204,0),MATCH(Sheet2!BT$3,'2021MF'!$C$4:$BB$4,0))</f>
        <v>1.7398798155308099</v>
      </c>
      <c r="BU56">
        <f>INDEX('2021MF'!$C$5:$BB$204,MATCH(Sheet2!$BJ56,'2021MF'!$B$5:$B$204,0),MATCH(Sheet2!BU$3,'2021MF'!$C$4:$BB$4,0))</f>
        <v>20.142544370429</v>
      </c>
      <c r="BV56">
        <f>INDEX('2021MF'!$C$5:$BB$204,MATCH(Sheet2!$BJ56,'2021MF'!$B$5:$B$204,0),MATCH(Sheet2!BV$3,'2021MF'!$C$4:$BB$4,0))</f>
        <v>17.792425583453699</v>
      </c>
      <c r="BW56" t="str">
        <f>INDEX('2021MF'!$C$5:$BB$204,MATCH(Sheet2!$BJ56,'2021MF'!$B$5:$B$204,0),MATCH(Sheet2!BW$3,'2021MF'!$C$4:$BB$4,0))</f>
        <v>*</v>
      </c>
      <c r="BX56">
        <f>INDEX('2021MF'!$C$5:$BB$204,MATCH(Sheet2!$BJ56,'2021MF'!$B$5:$B$204,0),MATCH(Sheet2!BX$3,'2021MF'!$C$4:$BB$4,0))</f>
        <v>47.278638437885597</v>
      </c>
      <c r="BY56">
        <f>INDEX('2021MF'!$C$5:$BB$204,MATCH(Sheet2!$BJ56,'2021MF'!$B$5:$B$204,0),MATCH(Sheet2!BY$3,'2021MF'!$C$4:$BB$4,0))</f>
        <v>52.441293405667999</v>
      </c>
      <c r="BZ56">
        <f>INDEX('2021MF'!$C$5:$BB$204,MATCH(Sheet2!$BJ56,'2021MF'!$B$5:$B$204,0),MATCH(Sheet2!BZ$3,'2021MF'!$C$4:$BB$4,0))</f>
        <v>49.466303687890502</v>
      </c>
      <c r="CA56">
        <f>INDEX('2021MF'!$C$5:$BB$204,MATCH(Sheet2!$BJ56,'2021MF'!$B$5:$B$204,0),MATCH(Sheet2!CA$3,'2021MF'!$C$4:$BB$4,0))</f>
        <v>50.533696312109498</v>
      </c>
      <c r="CB56" t="str">
        <f>INDEX('2021MF'!$C$5:$BB$204,MATCH(Sheet2!$BJ56,'2021MF'!$B$5:$B$204,0),MATCH(Sheet2!CB$3,'2021MF'!$C$4:$BB$4,0))</f>
        <v>*</v>
      </c>
      <c r="CC56">
        <f>INDEX('2021MF'!$C$5:$BB$204,MATCH(Sheet2!$BJ56,'2021MF'!$B$5:$B$204,0),MATCH(Sheet2!CC$3,'2021MF'!$C$4:$BB$4,0))</f>
        <v>99.543485349606399</v>
      </c>
    </row>
    <row r="57" spans="1:81" x14ac:dyDescent="0.3">
      <c r="N57" t="str">
        <f>VLOOKUP(P57,Sheet1!A$6:A$378,1,FALSE)</f>
        <v>Barnsley</v>
      </c>
      <c r="O57" t="s">
        <v>468</v>
      </c>
      <c r="P57" t="s">
        <v>57</v>
      </c>
      <c r="Q57" t="str">
        <f>VLOOKUP(P57,classifications!A$1:B$357,2,FALSE)</f>
        <v>Predominantly Urban</v>
      </c>
      <c r="R57" t="str">
        <f>VLOOKUP(P57,classifications!A$1:D$357,4,FALSE)</f>
        <v>Met District</v>
      </c>
      <c r="S57" t="s">
        <v>469</v>
      </c>
      <c r="T57" t="s">
        <v>410</v>
      </c>
      <c r="U57">
        <v>73.7</v>
      </c>
      <c r="V57">
        <v>25.3</v>
      </c>
      <c r="W57">
        <v>1</v>
      </c>
      <c r="X57">
        <v>77.5</v>
      </c>
      <c r="Y57">
        <v>6.6</v>
      </c>
      <c r="Z57">
        <v>15.9</v>
      </c>
      <c r="AA57" t="s">
        <v>417</v>
      </c>
      <c r="AB57" t="s">
        <v>417</v>
      </c>
      <c r="AC57" t="s">
        <v>417</v>
      </c>
      <c r="AE57" t="s">
        <v>468</v>
      </c>
      <c r="AF57" t="s">
        <v>57</v>
      </c>
      <c r="AG57" t="s">
        <v>469</v>
      </c>
      <c r="AH57" t="s">
        <v>410</v>
      </c>
      <c r="AI57">
        <v>74.5</v>
      </c>
      <c r="AJ57">
        <v>25.5</v>
      </c>
      <c r="AK57">
        <v>92.2</v>
      </c>
      <c r="AL57">
        <v>7.8</v>
      </c>
      <c r="AM57" t="s">
        <v>417</v>
      </c>
      <c r="AN57" t="s">
        <v>417</v>
      </c>
      <c r="AP57" t="s">
        <v>468</v>
      </c>
      <c r="AQ57" t="s">
        <v>57</v>
      </c>
      <c r="AR57" t="s">
        <v>469</v>
      </c>
      <c r="AS57" t="s">
        <v>410</v>
      </c>
      <c r="AT57">
        <v>65</v>
      </c>
      <c r="AU57">
        <v>74.5</v>
      </c>
      <c r="AV57">
        <v>79.599999999999994</v>
      </c>
      <c r="AW57">
        <v>87.4</v>
      </c>
      <c r="AX57">
        <v>92.2</v>
      </c>
      <c r="AY57">
        <v>96.8</v>
      </c>
      <c r="AZ57" t="s">
        <v>417</v>
      </c>
      <c r="BA57" t="s">
        <v>417</v>
      </c>
      <c r="BB57" t="s">
        <v>417</v>
      </c>
      <c r="BF57" t="b">
        <f t="shared" si="0"/>
        <v>1</v>
      </c>
      <c r="BI57" t="s">
        <v>468</v>
      </c>
      <c r="BJ57" t="s">
        <v>57</v>
      </c>
      <c r="BK57" t="s">
        <v>469</v>
      </c>
      <c r="BL57" t="s">
        <v>410</v>
      </c>
      <c r="BM57">
        <f>INDEX('2021MF'!$C$5:$BB$204,MATCH(Sheet2!$BJ57,'2021MF'!$B$5:$B$204,0),MATCH(Sheet2!BM$3,'2021MF'!$C$4:$BB$4,0))</f>
        <v>77.867360681396306</v>
      </c>
      <c r="BN57">
        <f>INDEX('2021MF'!$C$5:$BB$204,MATCH(Sheet2!$BJ57,'2021MF'!$B$5:$B$204,0),MATCH(Sheet2!BN$3,'2021MF'!$C$4:$BB$4,0))</f>
        <v>20.276271248134499</v>
      </c>
      <c r="BO57">
        <f>INDEX('2021MF'!$C$5:$BB$204,MATCH(Sheet2!$BJ57,'2021MF'!$B$5:$B$204,0),MATCH(Sheet2!BO$3,'2021MF'!$C$4:$BB$4,0))</f>
        <v>53.514359553015701</v>
      </c>
      <c r="BP57">
        <f>INDEX('2021MF'!$C$5:$BB$204,MATCH(Sheet2!$BJ57,'2021MF'!$B$5:$B$204,0),MATCH(Sheet2!BP$3,'2021MF'!$C$4:$BB$4,0))</f>
        <v>6.9923197321006096</v>
      </c>
      <c r="BQ57">
        <f>INDEX('2021MF'!$C$5:$BB$204,MATCH(Sheet2!$BJ57,'2021MF'!$B$5:$B$204,0),MATCH(Sheet2!BQ$3,'2021MF'!$C$4:$BB$4,0))</f>
        <v>45.865031121464703</v>
      </c>
      <c r="BR57">
        <f>INDEX('2021MF'!$C$5:$BB$204,MATCH(Sheet2!$BJ57,'2021MF'!$B$5:$B$204,0),MATCH(Sheet2!BR$3,'2021MF'!$C$4:$BB$4,0))</f>
        <v>14.641648163651601</v>
      </c>
      <c r="BS57">
        <f>INDEX('2021MF'!$C$5:$BB$204,MATCH(Sheet2!$BJ57,'2021MF'!$B$5:$B$204,0),MATCH(Sheet2!BS$3,'2021MF'!$C$4:$BB$4,0))</f>
        <v>97.837877188512394</v>
      </c>
      <c r="BT57">
        <f>INDEX('2021MF'!$C$5:$BB$204,MATCH(Sheet2!$BJ57,'2021MF'!$B$5:$B$204,0),MATCH(Sheet2!BT$3,'2021MF'!$C$4:$BB$4,0))</f>
        <v>2.1621228114876399</v>
      </c>
      <c r="BU57">
        <f>INDEX('2021MF'!$C$5:$BB$204,MATCH(Sheet2!$BJ57,'2021MF'!$B$5:$B$204,0),MATCH(Sheet2!BU$3,'2021MF'!$C$4:$BB$4,0))</f>
        <v>23.510355621883299</v>
      </c>
      <c r="BV57">
        <f>INDEX('2021MF'!$C$5:$BB$204,MATCH(Sheet2!$BJ57,'2021MF'!$B$5:$B$204,0),MATCH(Sheet2!BV$3,'2021MF'!$C$4:$BB$4,0))</f>
        <v>8.2226185709605808</v>
      </c>
      <c r="BW57">
        <f>INDEX('2021MF'!$C$5:$BB$204,MATCH(Sheet2!$BJ57,'2021MF'!$B$5:$B$204,0),MATCH(Sheet2!BW$3,'2021MF'!$C$4:$BB$4,0))</f>
        <v>2.1129836566811102</v>
      </c>
      <c r="BX57">
        <f>INDEX('2021MF'!$C$5:$BB$204,MATCH(Sheet2!$BJ57,'2021MF'!$B$5:$B$204,0),MATCH(Sheet2!BX$3,'2021MF'!$C$4:$BB$4,0))</f>
        <v>37.346574993633801</v>
      </c>
      <c r="BY57">
        <f>INDEX('2021MF'!$C$5:$BB$204,MATCH(Sheet2!$BJ57,'2021MF'!$B$5:$B$204,0),MATCH(Sheet2!BY$3,'2021MF'!$C$4:$BB$4,0))</f>
        <v>60.658687717511199</v>
      </c>
      <c r="BZ57">
        <f>INDEX('2021MF'!$C$5:$BB$204,MATCH(Sheet2!$BJ57,'2021MF'!$B$5:$B$204,0),MATCH(Sheet2!BZ$3,'2021MF'!$C$4:$BB$4,0))</f>
        <v>45.004668534080302</v>
      </c>
      <c r="CA57">
        <f>INDEX('2021MF'!$C$5:$BB$204,MATCH(Sheet2!$BJ57,'2021MF'!$B$5:$B$204,0),MATCH(Sheet2!CA$3,'2021MF'!$C$4:$BB$4,0))</f>
        <v>53.239962651727403</v>
      </c>
      <c r="CB57">
        <f>INDEX('2021MF'!$C$5:$BB$204,MATCH(Sheet2!$BJ57,'2021MF'!$B$5:$B$204,0),MATCH(Sheet2!CB$3,'2021MF'!$C$4:$BB$4,0))</f>
        <v>2.7099333891457098</v>
      </c>
      <c r="CC57">
        <f>INDEX('2021MF'!$C$5:$BB$204,MATCH(Sheet2!$BJ57,'2021MF'!$B$5:$B$204,0),MATCH(Sheet2!CC$3,'2021MF'!$C$4:$BB$4,0))</f>
        <v>97.290066610854296</v>
      </c>
    </row>
    <row r="58" spans="1:81" x14ac:dyDescent="0.3">
      <c r="N58" t="str">
        <f>VLOOKUP(P58,Sheet1!A$6:A$378,1,FALSE)</f>
        <v>Doncaster</v>
      </c>
      <c r="O58" t="s">
        <v>468</v>
      </c>
      <c r="P58" t="s">
        <v>58</v>
      </c>
      <c r="Q58" t="str">
        <f>VLOOKUP(P58,classifications!A$1:B$357,2,FALSE)</f>
        <v>Predominantly Urban</v>
      </c>
      <c r="R58" t="str">
        <f>VLOOKUP(P58,classifications!A$1:D$357,4,FALSE)</f>
        <v>Met District</v>
      </c>
      <c r="S58" t="s">
        <v>470</v>
      </c>
      <c r="T58" t="s">
        <v>410</v>
      </c>
      <c r="U58">
        <v>74.8</v>
      </c>
      <c r="V58">
        <v>24.4</v>
      </c>
      <c r="W58">
        <v>0.8</v>
      </c>
      <c r="X58" t="s">
        <v>417</v>
      </c>
      <c r="Y58" t="s">
        <v>417</v>
      </c>
      <c r="Z58" t="s">
        <v>417</v>
      </c>
      <c r="AA58">
        <v>95.4</v>
      </c>
      <c r="AB58">
        <v>3.2</v>
      </c>
      <c r="AC58">
        <v>1.3</v>
      </c>
      <c r="AE58" t="s">
        <v>468</v>
      </c>
      <c r="AF58" t="s">
        <v>58</v>
      </c>
      <c r="AG58" t="s">
        <v>470</v>
      </c>
      <c r="AH58" t="s">
        <v>410</v>
      </c>
      <c r="AI58">
        <v>75.400000000000006</v>
      </c>
      <c r="AJ58">
        <v>24.6</v>
      </c>
      <c r="AK58" t="s">
        <v>417</v>
      </c>
      <c r="AL58" t="s">
        <v>417</v>
      </c>
      <c r="AM58">
        <v>96.7</v>
      </c>
      <c r="AN58">
        <v>3.3</v>
      </c>
      <c r="AP58" t="s">
        <v>468</v>
      </c>
      <c r="AQ58" t="s">
        <v>58</v>
      </c>
      <c r="AR58" t="s">
        <v>470</v>
      </c>
      <c r="AS58" t="s">
        <v>410</v>
      </c>
      <c r="AT58">
        <v>66.2</v>
      </c>
      <c r="AU58">
        <v>75.400000000000006</v>
      </c>
      <c r="AV58">
        <v>80.3</v>
      </c>
      <c r="AW58" t="s">
        <v>417</v>
      </c>
      <c r="AX58" t="s">
        <v>417</v>
      </c>
      <c r="AY58" t="s">
        <v>417</v>
      </c>
      <c r="AZ58">
        <v>92.4</v>
      </c>
      <c r="BA58">
        <v>96.7</v>
      </c>
      <c r="BB58">
        <v>100</v>
      </c>
      <c r="BF58" t="b">
        <f t="shared" si="0"/>
        <v>1</v>
      </c>
      <c r="BI58" t="s">
        <v>468</v>
      </c>
      <c r="BJ58" t="s">
        <v>58</v>
      </c>
      <c r="BK58" t="s">
        <v>470</v>
      </c>
      <c r="BL58" t="s">
        <v>410</v>
      </c>
      <c r="BM58">
        <f>INDEX('2021MF'!$C$5:$BB$204,MATCH(Sheet2!$BJ58,'2021MF'!$B$5:$B$204,0),MATCH(Sheet2!BM$3,'2021MF'!$C$4:$BB$4,0))</f>
        <v>73.558729328714307</v>
      </c>
      <c r="BN58">
        <f>INDEX('2021MF'!$C$5:$BB$204,MATCH(Sheet2!$BJ58,'2021MF'!$B$5:$B$204,0),MATCH(Sheet2!BN$3,'2021MF'!$C$4:$BB$4,0))</f>
        <v>26.174913393032199</v>
      </c>
      <c r="BO58">
        <f>INDEX('2021MF'!$C$5:$BB$204,MATCH(Sheet2!$BJ58,'2021MF'!$B$5:$B$204,0),MATCH(Sheet2!BO$3,'2021MF'!$C$4:$BB$4,0))</f>
        <v>57.623047257990699</v>
      </c>
      <c r="BP58">
        <f>INDEX('2021MF'!$C$5:$BB$204,MATCH(Sheet2!$BJ58,'2021MF'!$B$5:$B$204,0),MATCH(Sheet2!BP$3,'2021MF'!$C$4:$BB$4,0))</f>
        <v>6.0330740571279202</v>
      </c>
      <c r="BQ58">
        <f>INDEX('2021MF'!$C$5:$BB$204,MATCH(Sheet2!$BJ58,'2021MF'!$B$5:$B$204,0),MATCH(Sheet2!BQ$3,'2021MF'!$C$4:$BB$4,0))</f>
        <v>48.459049611085703</v>
      </c>
      <c r="BR58">
        <f>INDEX('2021MF'!$C$5:$BB$204,MATCH(Sheet2!$BJ58,'2021MF'!$B$5:$B$204,0),MATCH(Sheet2!BR$3,'2021MF'!$C$4:$BB$4,0))</f>
        <v>15.197071704032901</v>
      </c>
      <c r="BS58">
        <f>INDEX('2021MF'!$C$5:$BB$204,MATCH(Sheet2!$BJ58,'2021MF'!$B$5:$B$204,0),MATCH(Sheet2!BS$3,'2021MF'!$C$4:$BB$4,0))</f>
        <v>99.164978103143994</v>
      </c>
      <c r="BT58" t="str">
        <f>INDEX('2021MF'!$C$5:$BB$204,MATCH(Sheet2!$BJ58,'2021MF'!$B$5:$B$204,0),MATCH(Sheet2!BT$3,'2021MF'!$C$4:$BB$4,0))</f>
        <v>*</v>
      </c>
      <c r="BU58">
        <f>INDEX('2021MF'!$C$5:$BB$204,MATCH(Sheet2!$BJ58,'2021MF'!$B$5:$B$204,0),MATCH(Sheet2!BU$3,'2021MF'!$C$4:$BB$4,0))</f>
        <v>25.637296555330401</v>
      </c>
      <c r="BV58">
        <f>INDEX('2021MF'!$C$5:$BB$204,MATCH(Sheet2!$BJ58,'2021MF'!$B$5:$B$204,0),MATCH(Sheet2!BV$3,'2021MF'!$C$4:$BB$4,0))</f>
        <v>8.9417608994051907</v>
      </c>
      <c r="BW58">
        <f>INDEX('2021MF'!$C$5:$BB$204,MATCH(Sheet2!$BJ58,'2021MF'!$B$5:$B$204,0),MATCH(Sheet2!BW$3,'2021MF'!$C$4:$BB$4,0))</f>
        <v>4.7976991960258797</v>
      </c>
      <c r="BX58">
        <f>INDEX('2021MF'!$C$5:$BB$204,MATCH(Sheet2!$BJ58,'2021MF'!$B$5:$B$204,0),MATCH(Sheet2!BX$3,'2021MF'!$C$4:$BB$4,0))</f>
        <v>51.272123893805301</v>
      </c>
      <c r="BY58">
        <f>INDEX('2021MF'!$C$5:$BB$204,MATCH(Sheet2!$BJ58,'2021MF'!$B$5:$B$204,0),MATCH(Sheet2!BY$3,'2021MF'!$C$4:$BB$4,0))</f>
        <v>44.106836996859798</v>
      </c>
      <c r="BZ58">
        <f>INDEX('2021MF'!$C$5:$BB$204,MATCH(Sheet2!$BJ58,'2021MF'!$B$5:$B$204,0),MATCH(Sheet2!BZ$3,'2021MF'!$C$4:$BB$4,0))</f>
        <v>30.944904367684799</v>
      </c>
      <c r="CA58">
        <f>INDEX('2021MF'!$C$5:$BB$204,MATCH(Sheet2!$BJ58,'2021MF'!$B$5:$B$204,0),MATCH(Sheet2!CA$3,'2021MF'!$C$4:$BB$4,0))</f>
        <v>64.434056522980299</v>
      </c>
      <c r="CB58" t="str">
        <f>INDEX('2021MF'!$C$5:$BB$204,MATCH(Sheet2!$BJ58,'2021MF'!$B$5:$B$204,0),MATCH(Sheet2!CB$3,'2021MF'!$C$4:$BB$4,0))</f>
        <v>*</v>
      </c>
      <c r="CC58">
        <f>INDEX('2021MF'!$C$5:$BB$204,MATCH(Sheet2!$BJ58,'2021MF'!$B$5:$B$204,0),MATCH(Sheet2!CC$3,'2021MF'!$C$4:$BB$4,0))</f>
        <v>99.622524347996603</v>
      </c>
    </row>
    <row r="59" spans="1:81" x14ac:dyDescent="0.3">
      <c r="N59" t="str">
        <f>VLOOKUP(P59,Sheet1!A$6:A$378,1,FALSE)</f>
        <v>Rotherham</v>
      </c>
      <c r="O59" t="s">
        <v>468</v>
      </c>
      <c r="P59" t="s">
        <v>59</v>
      </c>
      <c r="Q59" t="str">
        <f>VLOOKUP(P59,classifications!A$1:B$357,2,FALSE)</f>
        <v>Predominantly Urban</v>
      </c>
      <c r="R59" t="str">
        <f>VLOOKUP(P59,classifications!A$1:D$357,4,FALSE)</f>
        <v>Met District</v>
      </c>
      <c r="S59" t="s">
        <v>471</v>
      </c>
      <c r="T59" t="s">
        <v>410</v>
      </c>
      <c r="U59">
        <v>65.599999999999994</v>
      </c>
      <c r="V59">
        <v>33</v>
      </c>
      <c r="W59">
        <v>1.4</v>
      </c>
      <c r="X59">
        <v>80</v>
      </c>
      <c r="Y59">
        <v>8.4</v>
      </c>
      <c r="Z59">
        <v>11.7</v>
      </c>
      <c r="AA59" t="s">
        <v>417</v>
      </c>
      <c r="AB59" t="s">
        <v>417</v>
      </c>
      <c r="AC59" t="s">
        <v>417</v>
      </c>
      <c r="AE59" t="s">
        <v>468</v>
      </c>
      <c r="AF59" t="s">
        <v>59</v>
      </c>
      <c r="AG59" t="s">
        <v>471</v>
      </c>
      <c r="AH59" t="s">
        <v>410</v>
      </c>
      <c r="AI59">
        <v>66.5</v>
      </c>
      <c r="AJ59">
        <v>33.5</v>
      </c>
      <c r="AK59">
        <v>90.5</v>
      </c>
      <c r="AL59">
        <v>9.5</v>
      </c>
      <c r="AM59" t="s">
        <v>417</v>
      </c>
      <c r="AN59" t="s">
        <v>417</v>
      </c>
      <c r="AP59" t="s">
        <v>468</v>
      </c>
      <c r="AQ59" t="s">
        <v>59</v>
      </c>
      <c r="AR59" t="s">
        <v>471</v>
      </c>
      <c r="AS59" t="s">
        <v>410</v>
      </c>
      <c r="AT59">
        <v>56.5</v>
      </c>
      <c r="AU59">
        <v>66.5</v>
      </c>
      <c r="AV59">
        <v>71.7</v>
      </c>
      <c r="AW59">
        <v>96.4</v>
      </c>
      <c r="AX59">
        <v>90.5</v>
      </c>
      <c r="AY59">
        <v>100</v>
      </c>
      <c r="AZ59" t="s">
        <v>417</v>
      </c>
      <c r="BA59" t="s">
        <v>417</v>
      </c>
      <c r="BB59" t="s">
        <v>417</v>
      </c>
      <c r="BF59" t="b">
        <f t="shared" si="0"/>
        <v>1</v>
      </c>
      <c r="BI59" t="s">
        <v>468</v>
      </c>
      <c r="BJ59" t="s">
        <v>59</v>
      </c>
      <c r="BK59" t="s">
        <v>471</v>
      </c>
      <c r="BL59" t="s">
        <v>410</v>
      </c>
      <c r="BM59">
        <f>INDEX('2021MF'!$C$5:$BB$204,MATCH(Sheet2!$BJ59,'2021MF'!$B$5:$B$204,0),MATCH(Sheet2!BM$3,'2021MF'!$C$4:$BB$4,0))</f>
        <v>76.903082774305801</v>
      </c>
      <c r="BN59">
        <f>INDEX('2021MF'!$C$5:$BB$204,MATCH(Sheet2!$BJ59,'2021MF'!$B$5:$B$204,0),MATCH(Sheet2!BN$3,'2021MF'!$C$4:$BB$4,0))</f>
        <v>23.096917225694199</v>
      </c>
      <c r="BO59">
        <f>INDEX('2021MF'!$C$5:$BB$204,MATCH(Sheet2!$BJ59,'2021MF'!$B$5:$B$204,0),MATCH(Sheet2!BO$3,'2021MF'!$C$4:$BB$4,0))</f>
        <v>56.118724079276802</v>
      </c>
      <c r="BP59">
        <f>INDEX('2021MF'!$C$5:$BB$204,MATCH(Sheet2!$BJ59,'2021MF'!$B$5:$B$204,0),MATCH(Sheet2!BP$3,'2021MF'!$C$4:$BB$4,0))</f>
        <v>4.2868337060183901</v>
      </c>
      <c r="BQ59">
        <f>INDEX('2021MF'!$C$5:$BB$204,MATCH(Sheet2!$BJ59,'2021MF'!$B$5:$B$204,0),MATCH(Sheet2!BQ$3,'2021MF'!$C$4:$BB$4,0))</f>
        <v>50.004778013493102</v>
      </c>
      <c r="BR59">
        <f>INDEX('2021MF'!$C$5:$BB$204,MATCH(Sheet2!$BJ59,'2021MF'!$B$5:$B$204,0),MATCH(Sheet2!BR$3,'2021MF'!$C$4:$BB$4,0))</f>
        <v>10.4007797718021</v>
      </c>
      <c r="BS59">
        <f>INDEX('2021MF'!$C$5:$BB$204,MATCH(Sheet2!$BJ59,'2021MF'!$B$5:$B$204,0),MATCH(Sheet2!BS$3,'2021MF'!$C$4:$BB$4,0))</f>
        <v>97.662595799170504</v>
      </c>
      <c r="BT59">
        <f>INDEX('2021MF'!$C$5:$BB$204,MATCH(Sheet2!$BJ59,'2021MF'!$B$5:$B$204,0),MATCH(Sheet2!BT$3,'2021MF'!$C$4:$BB$4,0))</f>
        <v>2.33740420082946</v>
      </c>
      <c r="BU59">
        <f>INDEX('2021MF'!$C$5:$BB$204,MATCH(Sheet2!$BJ59,'2021MF'!$B$5:$B$204,0),MATCH(Sheet2!BU$3,'2021MF'!$C$4:$BB$4,0))</f>
        <v>17.063241786594801</v>
      </c>
      <c r="BV59">
        <f>INDEX('2021MF'!$C$5:$BB$204,MATCH(Sheet2!$BJ59,'2021MF'!$B$5:$B$204,0),MATCH(Sheet2!BV$3,'2021MF'!$C$4:$BB$4,0))</f>
        <v>10.918716434455201</v>
      </c>
      <c r="BW59" t="str">
        <f>INDEX('2021MF'!$C$5:$BB$204,MATCH(Sheet2!$BJ59,'2021MF'!$B$5:$B$204,0),MATCH(Sheet2!BW$3,'2021MF'!$C$4:$BB$4,0))</f>
        <v>*</v>
      </c>
      <c r="BX59">
        <f>INDEX('2021MF'!$C$5:$BB$204,MATCH(Sheet2!$BJ59,'2021MF'!$B$5:$B$204,0),MATCH(Sheet2!BX$3,'2021MF'!$C$4:$BB$4,0))</f>
        <v>60.941781464659698</v>
      </c>
      <c r="BY59">
        <f>INDEX('2021MF'!$C$5:$BB$204,MATCH(Sheet2!$BJ59,'2021MF'!$B$5:$B$204,0),MATCH(Sheet2!BY$3,'2021MF'!$C$4:$BB$4,0))</f>
        <v>38.605908186629598</v>
      </c>
      <c r="BZ59">
        <f>INDEX('2021MF'!$C$5:$BB$204,MATCH(Sheet2!$BJ59,'2021MF'!$B$5:$B$204,0),MATCH(Sheet2!BZ$3,'2021MF'!$C$4:$BB$4,0))</f>
        <v>51.591531849405101</v>
      </c>
      <c r="CA59">
        <f>INDEX('2021MF'!$C$5:$BB$204,MATCH(Sheet2!$BJ59,'2021MF'!$B$5:$B$204,0),MATCH(Sheet2!CA$3,'2021MF'!$C$4:$BB$4,0))</f>
        <v>47.257985811343403</v>
      </c>
      <c r="CB59">
        <f>INDEX('2021MF'!$C$5:$BB$204,MATCH(Sheet2!$BJ59,'2021MF'!$B$5:$B$204,0),MATCH(Sheet2!CB$3,'2021MF'!$C$4:$BB$4,0))</f>
        <v>7.0982168453643704</v>
      </c>
      <c r="CC59">
        <f>INDEX('2021MF'!$C$5:$BB$204,MATCH(Sheet2!$BJ59,'2021MF'!$B$5:$B$204,0),MATCH(Sheet2!CC$3,'2021MF'!$C$4:$BB$4,0))</f>
        <v>92.901783154635595</v>
      </c>
    </row>
    <row r="60" spans="1:81" x14ac:dyDescent="0.3">
      <c r="N60" t="str">
        <f>VLOOKUP(P60,Sheet1!A$6:A$378,1,FALSE)</f>
        <v>Sheffield</v>
      </c>
      <c r="O60" t="s">
        <v>468</v>
      </c>
      <c r="P60" t="s">
        <v>60</v>
      </c>
      <c r="Q60" t="str">
        <f>VLOOKUP(P60,classifications!A$1:B$357,2,FALSE)</f>
        <v>Predominantly Urban</v>
      </c>
      <c r="R60" t="str">
        <f>VLOOKUP(P60,classifications!A$1:D$357,4,FALSE)</f>
        <v>Met District</v>
      </c>
      <c r="S60" t="s">
        <v>472</v>
      </c>
      <c r="T60" t="s">
        <v>410</v>
      </c>
      <c r="U60">
        <v>79.900000000000006</v>
      </c>
      <c r="V60">
        <v>19.5</v>
      </c>
      <c r="W60">
        <v>0.6</v>
      </c>
      <c r="X60">
        <v>79</v>
      </c>
      <c r="Y60">
        <v>8.4</v>
      </c>
      <c r="Z60">
        <v>12.5</v>
      </c>
      <c r="AA60">
        <v>97.3</v>
      </c>
      <c r="AB60">
        <v>2.2999999999999998</v>
      </c>
      <c r="AC60">
        <v>0.5</v>
      </c>
      <c r="AE60" t="s">
        <v>468</v>
      </c>
      <c r="AF60" t="s">
        <v>60</v>
      </c>
      <c r="AG60" t="s">
        <v>472</v>
      </c>
      <c r="AH60" t="s">
        <v>410</v>
      </c>
      <c r="AI60">
        <v>80.400000000000006</v>
      </c>
      <c r="AJ60">
        <v>19.600000000000001</v>
      </c>
      <c r="AK60">
        <v>90.4</v>
      </c>
      <c r="AL60">
        <v>9.6</v>
      </c>
      <c r="AM60">
        <v>97.7</v>
      </c>
      <c r="AN60">
        <v>2.2999999999999998</v>
      </c>
      <c r="AP60" t="s">
        <v>468</v>
      </c>
      <c r="AQ60" t="s">
        <v>60</v>
      </c>
      <c r="AR60" t="s">
        <v>472</v>
      </c>
      <c r="AS60" t="s">
        <v>410</v>
      </c>
      <c r="AT60">
        <v>71.8</v>
      </c>
      <c r="AU60">
        <v>80.400000000000006</v>
      </c>
      <c r="AV60">
        <v>85.2</v>
      </c>
      <c r="AW60">
        <v>85.2</v>
      </c>
      <c r="AX60">
        <v>90.4</v>
      </c>
      <c r="AY60">
        <v>95.4</v>
      </c>
      <c r="AZ60">
        <v>95</v>
      </c>
      <c r="BA60">
        <v>97.7</v>
      </c>
      <c r="BB60">
        <v>100</v>
      </c>
      <c r="BF60" t="b">
        <f t="shared" si="0"/>
        <v>1</v>
      </c>
      <c r="BI60" t="s">
        <v>468</v>
      </c>
      <c r="BJ60" t="s">
        <v>60</v>
      </c>
      <c r="BK60" t="s">
        <v>472</v>
      </c>
      <c r="BL60" t="s">
        <v>410</v>
      </c>
      <c r="BM60">
        <f>INDEX('2021MF'!$C$5:$BB$204,MATCH(Sheet2!$BJ60,'2021MF'!$B$5:$B$204,0),MATCH(Sheet2!BM$3,'2021MF'!$C$4:$BB$4,0))</f>
        <v>81.550314252889095</v>
      </c>
      <c r="BN60">
        <f>INDEX('2021MF'!$C$5:$BB$204,MATCH(Sheet2!$BJ60,'2021MF'!$B$5:$B$204,0),MATCH(Sheet2!BN$3,'2021MF'!$C$4:$BB$4,0))</f>
        <v>18.025425574252999</v>
      </c>
      <c r="BO60">
        <f>INDEX('2021MF'!$C$5:$BB$204,MATCH(Sheet2!$BJ60,'2021MF'!$B$5:$B$204,0),MATCH(Sheet2!BO$3,'2021MF'!$C$4:$BB$4,0))</f>
        <v>61.947992460934302</v>
      </c>
      <c r="BP60">
        <f>INDEX('2021MF'!$C$5:$BB$204,MATCH(Sheet2!$BJ60,'2021MF'!$B$5:$B$204,0),MATCH(Sheet2!BP$3,'2021MF'!$C$4:$BB$4,0))</f>
        <v>11.937104368002499</v>
      </c>
      <c r="BQ60">
        <f>INDEX('2021MF'!$C$5:$BB$204,MATCH(Sheet2!$BJ60,'2021MF'!$B$5:$B$204,0),MATCH(Sheet2!BQ$3,'2021MF'!$C$4:$BB$4,0))</f>
        <v>59.824438887762497</v>
      </c>
      <c r="BR60">
        <f>INDEX('2021MF'!$C$5:$BB$204,MATCH(Sheet2!$BJ60,'2021MF'!$B$5:$B$204,0),MATCH(Sheet2!BR$3,'2021MF'!$C$4:$BB$4,0))</f>
        <v>14.0606579411743</v>
      </c>
      <c r="BS60">
        <f>INDEX('2021MF'!$C$5:$BB$204,MATCH(Sheet2!$BJ60,'2021MF'!$B$5:$B$204,0),MATCH(Sheet2!BS$3,'2021MF'!$C$4:$BB$4,0))</f>
        <v>97.549803638875701</v>
      </c>
      <c r="BT60">
        <f>INDEX('2021MF'!$C$5:$BB$204,MATCH(Sheet2!$BJ60,'2021MF'!$B$5:$B$204,0),MATCH(Sheet2!BT$3,'2021MF'!$C$4:$BB$4,0))</f>
        <v>2.4501963611242501</v>
      </c>
      <c r="BU60">
        <f>INDEX('2021MF'!$C$5:$BB$204,MATCH(Sheet2!$BJ60,'2021MF'!$B$5:$B$204,0),MATCH(Sheet2!BU$3,'2021MF'!$C$4:$BB$4,0))</f>
        <v>13.242173713891001</v>
      </c>
      <c r="BV60">
        <f>INDEX('2021MF'!$C$5:$BB$204,MATCH(Sheet2!$BJ60,'2021MF'!$B$5:$B$204,0),MATCH(Sheet2!BV$3,'2021MF'!$C$4:$BB$4,0))</f>
        <v>18.972314207834899</v>
      </c>
      <c r="BW60">
        <f>INDEX('2021MF'!$C$5:$BB$204,MATCH(Sheet2!$BJ60,'2021MF'!$B$5:$B$204,0),MATCH(Sheet2!BW$3,'2021MF'!$C$4:$BB$4,0))</f>
        <v>1.6339648427233799</v>
      </c>
      <c r="BX60">
        <f>INDEX('2021MF'!$C$5:$BB$204,MATCH(Sheet2!$BJ60,'2021MF'!$B$5:$B$204,0),MATCH(Sheet2!BX$3,'2021MF'!$C$4:$BB$4,0))</f>
        <v>52.712809621223002</v>
      </c>
      <c r="BY60">
        <f>INDEX('2021MF'!$C$5:$BB$204,MATCH(Sheet2!$BJ60,'2021MF'!$B$5:$B$204,0),MATCH(Sheet2!BY$3,'2021MF'!$C$4:$BB$4,0))</f>
        <v>45.212190704522698</v>
      </c>
      <c r="BZ60">
        <f>INDEX('2021MF'!$C$5:$BB$204,MATCH(Sheet2!$BJ60,'2021MF'!$B$5:$B$204,0),MATCH(Sheet2!BZ$3,'2021MF'!$C$4:$BB$4,0))</f>
        <v>61.8375962578342</v>
      </c>
      <c r="CA60">
        <f>INDEX('2021MF'!$C$5:$BB$204,MATCH(Sheet2!$BJ60,'2021MF'!$B$5:$B$204,0),MATCH(Sheet2!CA$3,'2021MF'!$C$4:$BB$4,0))</f>
        <v>35.594225181440301</v>
      </c>
      <c r="CB60">
        <f>INDEX('2021MF'!$C$5:$BB$204,MATCH(Sheet2!$BJ60,'2021MF'!$B$5:$B$204,0),MATCH(Sheet2!CB$3,'2021MF'!$C$4:$BB$4,0))</f>
        <v>4.4062985740352802</v>
      </c>
      <c r="CC60">
        <f>INDEX('2021MF'!$C$5:$BB$204,MATCH(Sheet2!$BJ60,'2021MF'!$B$5:$B$204,0),MATCH(Sheet2!CC$3,'2021MF'!$C$4:$BB$4,0))</f>
        <v>95.593701425964696</v>
      </c>
    </row>
    <row r="61" spans="1:81" x14ac:dyDescent="0.3">
      <c r="N61" t="str">
        <f>VLOOKUP(P61,Sheet1!A$6:A$378,1,FALSE)</f>
        <v>Hartlepool</v>
      </c>
      <c r="O61" t="s">
        <v>473</v>
      </c>
      <c r="P61" t="s">
        <v>261</v>
      </c>
      <c r="Q61" t="str">
        <f>VLOOKUP(P61,classifications!A$1:B$357,2,FALSE)</f>
        <v>Predominantly Urban</v>
      </c>
      <c r="R61" t="str">
        <f>VLOOKUP(P61,classifications!A$1:D$357,4,FALSE)</f>
        <v>Unitary Authority</v>
      </c>
      <c r="S61" t="s">
        <v>474</v>
      </c>
      <c r="T61" t="s">
        <v>410</v>
      </c>
      <c r="U61">
        <v>68</v>
      </c>
      <c r="V61">
        <v>32</v>
      </c>
      <c r="W61">
        <v>0</v>
      </c>
      <c r="X61">
        <v>86.3</v>
      </c>
      <c r="Y61">
        <v>4.5</v>
      </c>
      <c r="Z61">
        <v>9.1999999999999993</v>
      </c>
      <c r="AA61">
        <v>96.6</v>
      </c>
      <c r="AB61">
        <v>3.4</v>
      </c>
      <c r="AC61">
        <v>0</v>
      </c>
      <c r="AE61" t="s">
        <v>473</v>
      </c>
      <c r="AF61" t="s">
        <v>261</v>
      </c>
      <c r="AG61" t="s">
        <v>474</v>
      </c>
      <c r="AH61" t="s">
        <v>410</v>
      </c>
      <c r="AI61">
        <v>68</v>
      </c>
      <c r="AJ61">
        <v>32</v>
      </c>
      <c r="AK61">
        <v>95.1</v>
      </c>
      <c r="AL61">
        <v>4.9000000000000004</v>
      </c>
      <c r="AM61">
        <v>96.6</v>
      </c>
      <c r="AN61">
        <v>3.4</v>
      </c>
      <c r="AP61" t="s">
        <v>473</v>
      </c>
      <c r="AQ61" t="s">
        <v>261</v>
      </c>
      <c r="AR61" t="s">
        <v>474</v>
      </c>
      <c r="AS61" t="s">
        <v>410</v>
      </c>
      <c r="AT61">
        <v>59.1</v>
      </c>
      <c r="AU61">
        <v>68</v>
      </c>
      <c r="AV61">
        <v>74.3</v>
      </c>
      <c r="AW61">
        <v>96</v>
      </c>
      <c r="AX61">
        <v>95.1</v>
      </c>
      <c r="AY61">
        <v>100</v>
      </c>
      <c r="AZ61">
        <v>93.4</v>
      </c>
      <c r="BA61">
        <v>96.6</v>
      </c>
      <c r="BB61">
        <v>99.6</v>
      </c>
      <c r="BF61" t="b">
        <f t="shared" si="0"/>
        <v>1</v>
      </c>
      <c r="BI61" t="s">
        <v>473</v>
      </c>
      <c r="BJ61" t="s">
        <v>261</v>
      </c>
      <c r="BK61" t="s">
        <v>474</v>
      </c>
      <c r="BL61" t="s">
        <v>410</v>
      </c>
      <c r="BM61">
        <f>INDEX('2021MF'!$C$5:$BB$204,MATCH(Sheet2!$BJ61,'2021MF'!$B$5:$B$204,0),MATCH(Sheet2!BM$3,'2021MF'!$C$4:$BB$4,0))</f>
        <v>77.447055410501903</v>
      </c>
      <c r="BN61">
        <f>INDEX('2021MF'!$C$5:$BB$204,MATCH(Sheet2!$BJ61,'2021MF'!$B$5:$B$204,0),MATCH(Sheet2!BN$3,'2021MF'!$C$4:$BB$4,0))</f>
        <v>21.0211778357992</v>
      </c>
      <c r="BO61">
        <f>INDEX('2021MF'!$C$5:$BB$204,MATCH(Sheet2!$BJ61,'2021MF'!$B$5:$B$204,0),MATCH(Sheet2!BO$3,'2021MF'!$C$4:$BB$4,0))</f>
        <v>80.777487670438106</v>
      </c>
      <c r="BP61">
        <f>INDEX('2021MF'!$C$5:$BB$204,MATCH(Sheet2!$BJ61,'2021MF'!$B$5:$B$204,0),MATCH(Sheet2!BP$3,'2021MF'!$C$4:$BB$4,0))</f>
        <v>3.8932404989846199</v>
      </c>
      <c r="BQ61">
        <f>INDEX('2021MF'!$C$5:$BB$204,MATCH(Sheet2!$BJ61,'2021MF'!$B$5:$B$204,0),MATCH(Sheet2!BQ$3,'2021MF'!$C$4:$BB$4,0))</f>
        <v>71.418624891209703</v>
      </c>
      <c r="BR61">
        <f>INDEX('2021MF'!$C$5:$BB$204,MATCH(Sheet2!$BJ61,'2021MF'!$B$5:$B$204,0),MATCH(Sheet2!BR$3,'2021MF'!$C$4:$BB$4,0))</f>
        <v>13.2521032782129</v>
      </c>
      <c r="BS61">
        <f>INDEX('2021MF'!$C$5:$BB$204,MATCH(Sheet2!$BJ61,'2021MF'!$B$5:$B$204,0),MATCH(Sheet2!BS$3,'2021MF'!$C$4:$BB$4,0))</f>
        <v>95.050768784450199</v>
      </c>
      <c r="BT61">
        <f>INDEX('2021MF'!$C$5:$BB$204,MATCH(Sheet2!$BJ61,'2021MF'!$B$5:$B$204,0),MATCH(Sheet2!BT$3,'2021MF'!$C$4:$BB$4,0))</f>
        <v>4.9492312155497498</v>
      </c>
      <c r="BU61">
        <f>INDEX('2021MF'!$C$5:$BB$204,MATCH(Sheet2!$BJ61,'2021MF'!$B$5:$B$204,0),MATCH(Sheet2!BU$3,'2021MF'!$C$4:$BB$4,0))</f>
        <v>27.200464171743501</v>
      </c>
      <c r="BV61">
        <f>INDEX('2021MF'!$C$5:$BB$204,MATCH(Sheet2!$BJ61,'2021MF'!$B$5:$B$204,0),MATCH(Sheet2!BV$3,'2021MF'!$C$4:$BB$4,0))</f>
        <v>7.1946620249492304</v>
      </c>
      <c r="BW61" t="str">
        <f>INDEX('2021MF'!$C$5:$BB$204,MATCH(Sheet2!$BJ61,'2021MF'!$B$5:$B$204,0),MATCH(Sheet2!BW$3,'2021MF'!$C$4:$BB$4,0))</f>
        <v>*</v>
      </c>
      <c r="BX61">
        <f>INDEX('2021MF'!$C$5:$BB$204,MATCH(Sheet2!$BJ61,'2021MF'!$B$5:$B$204,0),MATCH(Sheet2!BX$3,'2021MF'!$C$4:$BB$4,0))</f>
        <v>52.4182109357127</v>
      </c>
      <c r="BY61">
        <f>INDEX('2021MF'!$C$5:$BB$204,MATCH(Sheet2!$BJ61,'2021MF'!$B$5:$B$204,0),MATCH(Sheet2!BY$3,'2021MF'!$C$4:$BB$4,0))</f>
        <v>45.326012354152397</v>
      </c>
      <c r="BZ61">
        <f>INDEX('2021MF'!$C$5:$BB$204,MATCH(Sheet2!$BJ61,'2021MF'!$B$5:$B$204,0),MATCH(Sheet2!BZ$3,'2021MF'!$C$4:$BB$4,0))</f>
        <v>44.923358499199303</v>
      </c>
      <c r="CA61">
        <f>INDEX('2021MF'!$C$5:$BB$204,MATCH(Sheet2!$BJ61,'2021MF'!$B$5:$B$204,0),MATCH(Sheet2!CA$3,'2021MF'!$C$4:$BB$4,0))</f>
        <v>50.189887897506303</v>
      </c>
      <c r="CB61">
        <f>INDEX('2021MF'!$C$5:$BB$204,MATCH(Sheet2!$BJ61,'2021MF'!$B$5:$B$204,0),MATCH(Sheet2!CB$3,'2021MF'!$C$4:$BB$4,0))</f>
        <v>4.8331882796634797</v>
      </c>
      <c r="CC61">
        <f>INDEX('2021MF'!$C$5:$BB$204,MATCH(Sheet2!$BJ61,'2021MF'!$B$5:$B$204,0),MATCH(Sheet2!CC$3,'2021MF'!$C$4:$BB$4,0))</f>
        <v>94.714244270379993</v>
      </c>
    </row>
    <row r="62" spans="1:81" x14ac:dyDescent="0.3">
      <c r="N62" t="str">
        <f>VLOOKUP(P62,Sheet1!A$6:A$378,1,FALSE)</f>
        <v>Middlesbrough</v>
      </c>
      <c r="O62" t="s">
        <v>473</v>
      </c>
      <c r="P62" t="s">
        <v>262</v>
      </c>
      <c r="Q62" t="str">
        <f>VLOOKUP(P62,classifications!A$1:B$357,2,FALSE)</f>
        <v>Predominantly Urban</v>
      </c>
      <c r="R62" t="str">
        <f>VLOOKUP(P62,classifications!A$1:D$357,4,FALSE)</f>
        <v>Unitary Authority</v>
      </c>
      <c r="S62" t="s">
        <v>475</v>
      </c>
      <c r="T62" t="s">
        <v>410</v>
      </c>
      <c r="U62">
        <v>76.400000000000006</v>
      </c>
      <c r="V62">
        <v>21.6</v>
      </c>
      <c r="W62">
        <v>2</v>
      </c>
      <c r="X62">
        <v>77.099999999999994</v>
      </c>
      <c r="Y62">
        <v>8.9</v>
      </c>
      <c r="Z62">
        <v>14</v>
      </c>
      <c r="AA62">
        <v>96.3</v>
      </c>
      <c r="AB62">
        <v>3.7</v>
      </c>
      <c r="AC62">
        <v>0</v>
      </c>
      <c r="AE62" t="s">
        <v>473</v>
      </c>
      <c r="AF62" t="s">
        <v>262</v>
      </c>
      <c r="AG62" t="s">
        <v>475</v>
      </c>
      <c r="AH62" t="s">
        <v>410</v>
      </c>
      <c r="AI62">
        <v>77.900000000000006</v>
      </c>
      <c r="AJ62">
        <v>22.1</v>
      </c>
      <c r="AK62">
        <v>89.6</v>
      </c>
      <c r="AL62">
        <v>10.4</v>
      </c>
      <c r="AM62">
        <v>96.3</v>
      </c>
      <c r="AN62">
        <v>3.7</v>
      </c>
      <c r="AP62" t="s">
        <v>473</v>
      </c>
      <c r="AQ62" t="s">
        <v>262</v>
      </c>
      <c r="AR62" t="s">
        <v>475</v>
      </c>
      <c r="AS62" t="s">
        <v>410</v>
      </c>
      <c r="AT62">
        <v>68.8</v>
      </c>
      <c r="AU62">
        <v>77.900000000000006</v>
      </c>
      <c r="AV62">
        <v>82.5</v>
      </c>
      <c r="AW62">
        <v>96.7</v>
      </c>
      <c r="AX62">
        <v>89.6</v>
      </c>
      <c r="AY62">
        <v>100</v>
      </c>
      <c r="AZ62">
        <v>92.7</v>
      </c>
      <c r="BA62">
        <v>96.3</v>
      </c>
      <c r="BB62">
        <v>98.9</v>
      </c>
      <c r="BF62" t="b">
        <f t="shared" si="0"/>
        <v>1</v>
      </c>
      <c r="BI62" t="s">
        <v>473</v>
      </c>
      <c r="BJ62" t="s">
        <v>262</v>
      </c>
      <c r="BK62" t="s">
        <v>475</v>
      </c>
      <c r="BL62" t="s">
        <v>410</v>
      </c>
      <c r="BM62">
        <f>INDEX('2021MF'!$C$5:$BB$204,MATCH(Sheet2!$BJ62,'2021MF'!$B$5:$B$204,0),MATCH(Sheet2!BM$3,'2021MF'!$C$4:$BB$4,0))</f>
        <v>74.410248398687699</v>
      </c>
      <c r="BN62">
        <f>INDEX('2021MF'!$C$5:$BB$204,MATCH(Sheet2!$BJ62,'2021MF'!$B$5:$B$204,0),MATCH(Sheet2!BN$3,'2021MF'!$C$4:$BB$4,0))</f>
        <v>24.2266833307296</v>
      </c>
      <c r="BO62">
        <f>INDEX('2021MF'!$C$5:$BB$204,MATCH(Sheet2!$BJ62,'2021MF'!$B$5:$B$204,0),MATCH(Sheet2!BO$3,'2021MF'!$C$4:$BB$4,0))</f>
        <v>70.297609748476802</v>
      </c>
      <c r="BP62">
        <f>INDEX('2021MF'!$C$5:$BB$204,MATCH(Sheet2!$BJ62,'2021MF'!$B$5:$B$204,0),MATCH(Sheet2!BP$3,'2021MF'!$C$4:$BB$4,0))</f>
        <v>7.6199031401343502</v>
      </c>
      <c r="BQ62">
        <f>INDEX('2021MF'!$C$5:$BB$204,MATCH(Sheet2!$BJ62,'2021MF'!$B$5:$B$204,0),MATCH(Sheet2!BQ$3,'2021MF'!$C$4:$BB$4,0))</f>
        <v>64.282924543040195</v>
      </c>
      <c r="BR62">
        <f>INDEX('2021MF'!$C$5:$BB$204,MATCH(Sheet2!$BJ62,'2021MF'!$B$5:$B$204,0),MATCH(Sheet2!BR$3,'2021MF'!$C$4:$BB$4,0))</f>
        <v>13.634588345571</v>
      </c>
      <c r="BS62">
        <f>INDEX('2021MF'!$C$5:$BB$204,MATCH(Sheet2!$BJ62,'2021MF'!$B$5:$B$204,0),MATCH(Sheet2!BS$3,'2021MF'!$C$4:$BB$4,0))</f>
        <v>97.797219184502396</v>
      </c>
      <c r="BT62">
        <f>INDEX('2021MF'!$C$5:$BB$204,MATCH(Sheet2!$BJ62,'2021MF'!$B$5:$B$204,0),MATCH(Sheet2!BT$3,'2021MF'!$C$4:$BB$4,0))</f>
        <v>2.2027808154975799</v>
      </c>
      <c r="BU62">
        <f>INDEX('2021MF'!$C$5:$BB$204,MATCH(Sheet2!$BJ62,'2021MF'!$B$5:$B$204,0),MATCH(Sheet2!BU$3,'2021MF'!$C$4:$BB$4,0))</f>
        <v>13.8298703327605</v>
      </c>
      <c r="BV62">
        <f>INDEX('2021MF'!$C$5:$BB$204,MATCH(Sheet2!$BJ62,'2021MF'!$B$5:$B$204,0),MATCH(Sheet2!BV$3,'2021MF'!$C$4:$BB$4,0))</f>
        <v>8.4244649273550998</v>
      </c>
      <c r="BW62" t="str">
        <f>INDEX('2021MF'!$C$5:$BB$204,MATCH(Sheet2!$BJ62,'2021MF'!$B$5:$B$204,0),MATCH(Sheet2!BW$3,'2021MF'!$C$4:$BB$4,0))</f>
        <v>*</v>
      </c>
      <c r="BX62">
        <f>INDEX('2021MF'!$C$5:$BB$204,MATCH(Sheet2!$BJ62,'2021MF'!$B$5:$B$204,0),MATCH(Sheet2!BX$3,'2021MF'!$C$4:$BB$4,0))</f>
        <v>51.619145407155798</v>
      </c>
      <c r="BY62">
        <f>INDEX('2021MF'!$C$5:$BB$204,MATCH(Sheet2!$BJ62,'2021MF'!$B$5:$B$204,0),MATCH(Sheet2!BY$3,'2021MF'!$C$4:$BB$4,0))</f>
        <v>47.053945186004299</v>
      </c>
      <c r="BZ62">
        <f>INDEX('2021MF'!$C$5:$BB$204,MATCH(Sheet2!$BJ62,'2021MF'!$B$5:$B$204,0),MATCH(Sheet2!BZ$3,'2021MF'!$C$4:$BB$4,0))</f>
        <v>46.6787773477608</v>
      </c>
      <c r="CA62">
        <f>INDEX('2021MF'!$C$5:$BB$204,MATCH(Sheet2!$BJ62,'2021MF'!$B$5:$B$204,0),MATCH(Sheet2!CA$3,'2021MF'!$C$4:$BB$4,0))</f>
        <v>52.8868177869047</v>
      </c>
      <c r="CB62">
        <f>INDEX('2021MF'!$C$5:$BB$204,MATCH(Sheet2!$BJ62,'2021MF'!$B$5:$B$204,0),MATCH(Sheet2!CB$3,'2021MF'!$C$4:$BB$4,0))</f>
        <v>4.1282612091860704</v>
      </c>
      <c r="CC62">
        <f>INDEX('2021MF'!$C$5:$BB$204,MATCH(Sheet2!$BJ62,'2021MF'!$B$5:$B$204,0),MATCH(Sheet2!CC$3,'2021MF'!$C$4:$BB$4,0))</f>
        <v>95.871738790813893</v>
      </c>
    </row>
    <row r="63" spans="1:81" x14ac:dyDescent="0.3">
      <c r="N63" t="str">
        <f>VLOOKUP(P63,Sheet1!A$6:A$378,1,FALSE)</f>
        <v>Redcar and Cleveland</v>
      </c>
      <c r="O63" t="s">
        <v>473</v>
      </c>
      <c r="P63" t="s">
        <v>263</v>
      </c>
      <c r="Q63" t="str">
        <f>VLOOKUP(P63,classifications!A$1:B$357,2,FALSE)</f>
        <v>Urban with Significant Rural</v>
      </c>
      <c r="R63" t="str">
        <f>VLOOKUP(P63,classifications!A$1:D$357,4,FALSE)</f>
        <v>Unitary Authority</v>
      </c>
      <c r="S63" t="s">
        <v>476</v>
      </c>
      <c r="T63" t="s">
        <v>410</v>
      </c>
      <c r="U63">
        <v>77.2</v>
      </c>
      <c r="V63">
        <v>21.9</v>
      </c>
      <c r="W63">
        <v>0.9</v>
      </c>
      <c r="X63">
        <v>83.9</v>
      </c>
      <c r="Y63">
        <v>7.1</v>
      </c>
      <c r="Z63">
        <v>9</v>
      </c>
      <c r="AA63">
        <v>96.7</v>
      </c>
      <c r="AB63">
        <v>3.3</v>
      </c>
      <c r="AC63">
        <v>0</v>
      </c>
      <c r="AE63" t="s">
        <v>473</v>
      </c>
      <c r="AF63" t="s">
        <v>263</v>
      </c>
      <c r="AG63" t="s">
        <v>476</v>
      </c>
      <c r="AH63" t="s">
        <v>410</v>
      </c>
      <c r="AI63">
        <v>77.900000000000006</v>
      </c>
      <c r="AJ63">
        <v>22.1</v>
      </c>
      <c r="AK63">
        <v>92.2</v>
      </c>
      <c r="AL63">
        <v>7.8</v>
      </c>
      <c r="AM63">
        <v>96.7</v>
      </c>
      <c r="AN63">
        <v>3.3</v>
      </c>
      <c r="AP63" t="s">
        <v>473</v>
      </c>
      <c r="AQ63" t="s">
        <v>263</v>
      </c>
      <c r="AR63" t="s">
        <v>476</v>
      </c>
      <c r="AS63" t="s">
        <v>410</v>
      </c>
      <c r="AT63">
        <v>69.8</v>
      </c>
      <c r="AU63">
        <v>77.900000000000006</v>
      </c>
      <c r="AV63">
        <v>83.3</v>
      </c>
      <c r="AW63">
        <v>87.9</v>
      </c>
      <c r="AX63">
        <v>92.2</v>
      </c>
      <c r="AY63">
        <v>96.4</v>
      </c>
      <c r="AZ63">
        <v>93.4</v>
      </c>
      <c r="BA63">
        <v>96.7</v>
      </c>
      <c r="BB63">
        <v>99.5</v>
      </c>
      <c r="BF63" t="b">
        <f t="shared" si="0"/>
        <v>1</v>
      </c>
      <c r="BI63" t="s">
        <v>473</v>
      </c>
      <c r="BJ63" t="s">
        <v>263</v>
      </c>
      <c r="BK63" t="s">
        <v>476</v>
      </c>
      <c r="BL63" t="s">
        <v>410</v>
      </c>
      <c r="BM63">
        <f>INDEX('2021MF'!$C$5:$BB$204,MATCH(Sheet2!$BJ63,'2021MF'!$B$5:$B$204,0),MATCH(Sheet2!BM$3,'2021MF'!$C$4:$BB$4,0))</f>
        <v>80.829926590179795</v>
      </c>
      <c r="BN63">
        <f>INDEX('2021MF'!$C$5:$BB$204,MATCH(Sheet2!$BJ63,'2021MF'!$B$5:$B$204,0),MATCH(Sheet2!BN$3,'2021MF'!$C$4:$BB$4,0))</f>
        <v>18.035957624510999</v>
      </c>
      <c r="BO63">
        <f>INDEX('2021MF'!$C$5:$BB$204,MATCH(Sheet2!$BJ63,'2021MF'!$B$5:$B$204,0),MATCH(Sheet2!BO$3,'2021MF'!$C$4:$BB$4,0))</f>
        <v>72.047122950459396</v>
      </c>
      <c r="BP63">
        <f>INDEX('2021MF'!$C$5:$BB$204,MATCH(Sheet2!$BJ63,'2021MF'!$B$5:$B$204,0),MATCH(Sheet2!BP$3,'2021MF'!$C$4:$BB$4,0))</f>
        <v>8.3080574970328396</v>
      </c>
      <c r="BQ63">
        <f>INDEX('2021MF'!$C$5:$BB$204,MATCH(Sheet2!$BJ63,'2021MF'!$B$5:$B$204,0),MATCH(Sheet2!BQ$3,'2021MF'!$C$4:$BB$4,0))</f>
        <v>65.563321464679802</v>
      </c>
      <c r="BR63">
        <f>INDEX('2021MF'!$C$5:$BB$204,MATCH(Sheet2!$BJ63,'2021MF'!$B$5:$B$204,0),MATCH(Sheet2!BR$3,'2021MF'!$C$4:$BB$4,0))</f>
        <v>14.7918589828124</v>
      </c>
      <c r="BS63">
        <f>INDEX('2021MF'!$C$5:$BB$204,MATCH(Sheet2!$BJ63,'2021MF'!$B$5:$B$204,0),MATCH(Sheet2!BS$3,'2021MF'!$C$4:$BB$4,0))</f>
        <v>98.628511143346998</v>
      </c>
      <c r="BT63" t="str">
        <f>INDEX('2021MF'!$C$5:$BB$204,MATCH(Sheet2!$BJ63,'2021MF'!$B$5:$B$204,0),MATCH(Sheet2!BT$3,'2021MF'!$C$4:$BB$4,0))</f>
        <v>*</v>
      </c>
      <c r="BU63">
        <f>INDEX('2021MF'!$C$5:$BB$204,MATCH(Sheet2!$BJ63,'2021MF'!$B$5:$B$204,0),MATCH(Sheet2!BU$3,'2021MF'!$C$4:$BB$4,0))</f>
        <v>17.974416457866301</v>
      </c>
      <c r="BV63">
        <f>INDEX('2021MF'!$C$5:$BB$204,MATCH(Sheet2!$BJ63,'2021MF'!$B$5:$B$204,0),MATCH(Sheet2!BV$3,'2021MF'!$C$4:$BB$4,0))</f>
        <v>15.539144577783601</v>
      </c>
      <c r="BW63">
        <f>INDEX('2021MF'!$C$5:$BB$204,MATCH(Sheet2!$BJ63,'2021MF'!$B$5:$B$204,0),MATCH(Sheet2!BW$3,'2021MF'!$C$4:$BB$4,0))</f>
        <v>3.22651545122863</v>
      </c>
      <c r="BX63">
        <f>INDEX('2021MF'!$C$5:$BB$204,MATCH(Sheet2!$BJ63,'2021MF'!$B$5:$B$204,0),MATCH(Sheet2!BX$3,'2021MF'!$C$4:$BB$4,0))</f>
        <v>54.1681732353059</v>
      </c>
      <c r="BY63">
        <f>INDEX('2021MF'!$C$5:$BB$204,MATCH(Sheet2!$BJ63,'2021MF'!$B$5:$B$204,0),MATCH(Sheet2!BY$3,'2021MF'!$C$4:$BB$4,0))</f>
        <v>43.340966614438997</v>
      </c>
      <c r="BZ63">
        <f>INDEX('2021MF'!$C$5:$BB$204,MATCH(Sheet2!$BJ63,'2021MF'!$B$5:$B$204,0),MATCH(Sheet2!BZ$3,'2021MF'!$C$4:$BB$4,0))</f>
        <v>48.913261821541901</v>
      </c>
      <c r="CA63">
        <f>INDEX('2021MF'!$C$5:$BB$204,MATCH(Sheet2!$BJ63,'2021MF'!$B$5:$B$204,0),MATCH(Sheet2!CA$3,'2021MF'!$C$4:$BB$4,0))</f>
        <v>48.909244305170503</v>
      </c>
      <c r="CB63" t="str">
        <f>INDEX('2021MF'!$C$5:$BB$204,MATCH(Sheet2!$BJ63,'2021MF'!$B$5:$B$204,0),MATCH(Sheet2!CB$3,'2021MF'!$C$4:$BB$4,0))</f>
        <v>*</v>
      </c>
      <c r="CC63">
        <f>INDEX('2021MF'!$C$5:$BB$204,MATCH(Sheet2!$BJ63,'2021MF'!$B$5:$B$204,0),MATCH(Sheet2!CC$3,'2021MF'!$C$4:$BB$4,0))</f>
        <v>99.714273154863903</v>
      </c>
    </row>
    <row r="64" spans="1:81" x14ac:dyDescent="0.3">
      <c r="N64" t="str">
        <f>VLOOKUP(P64,Sheet1!A$6:A$378,1,FALSE)</f>
        <v>Stockton-on-Tees</v>
      </c>
      <c r="O64" t="s">
        <v>473</v>
      </c>
      <c r="P64" t="s">
        <v>264</v>
      </c>
      <c r="Q64" t="str">
        <f>VLOOKUP(P64,classifications!A$1:B$357,2,FALSE)</f>
        <v>Predominantly Urban</v>
      </c>
      <c r="R64" t="str">
        <f>VLOOKUP(P64,classifications!A$1:D$357,4,FALSE)</f>
        <v>Unitary Authority</v>
      </c>
      <c r="S64" t="s">
        <v>477</v>
      </c>
      <c r="T64" t="s">
        <v>410</v>
      </c>
      <c r="U64">
        <v>78.2</v>
      </c>
      <c r="V64">
        <v>20.5</v>
      </c>
      <c r="W64">
        <v>1.3</v>
      </c>
      <c r="X64">
        <v>84.3</v>
      </c>
      <c r="Y64">
        <v>5</v>
      </c>
      <c r="Z64">
        <v>10.7</v>
      </c>
      <c r="AA64">
        <v>96.3</v>
      </c>
      <c r="AB64">
        <v>3.7</v>
      </c>
      <c r="AC64">
        <v>0</v>
      </c>
      <c r="AE64" t="s">
        <v>473</v>
      </c>
      <c r="AF64" t="s">
        <v>264</v>
      </c>
      <c r="AG64" t="s">
        <v>477</v>
      </c>
      <c r="AH64" t="s">
        <v>410</v>
      </c>
      <c r="AI64">
        <v>79.2</v>
      </c>
      <c r="AJ64">
        <v>20.8</v>
      </c>
      <c r="AK64">
        <v>94.4</v>
      </c>
      <c r="AL64">
        <v>5.6</v>
      </c>
      <c r="AM64">
        <v>96.3</v>
      </c>
      <c r="AN64">
        <v>3.7</v>
      </c>
      <c r="AP64" t="s">
        <v>473</v>
      </c>
      <c r="AQ64" t="s">
        <v>264</v>
      </c>
      <c r="AR64" t="s">
        <v>477</v>
      </c>
      <c r="AS64" t="s">
        <v>410</v>
      </c>
      <c r="AT64">
        <v>70.7</v>
      </c>
      <c r="AU64">
        <v>79.2</v>
      </c>
      <c r="AV64">
        <v>84</v>
      </c>
      <c r="AW64">
        <v>90.5</v>
      </c>
      <c r="AX64">
        <v>94.4</v>
      </c>
      <c r="AY64">
        <v>98.2</v>
      </c>
      <c r="AZ64">
        <v>92.8</v>
      </c>
      <c r="BA64">
        <v>96.3</v>
      </c>
      <c r="BB64">
        <v>99.2</v>
      </c>
      <c r="BF64" t="b">
        <f t="shared" si="0"/>
        <v>1</v>
      </c>
      <c r="BI64" t="s">
        <v>473</v>
      </c>
      <c r="BJ64" t="s">
        <v>264</v>
      </c>
      <c r="BK64" t="s">
        <v>477</v>
      </c>
      <c r="BL64" t="s">
        <v>410</v>
      </c>
      <c r="BM64">
        <f>INDEX('2021MF'!$C$5:$BB$204,MATCH(Sheet2!$BJ64,'2021MF'!$B$5:$B$204,0),MATCH(Sheet2!BM$3,'2021MF'!$C$4:$BB$4,0))</f>
        <v>72.103654621568197</v>
      </c>
      <c r="BN64">
        <f>INDEX('2021MF'!$C$5:$BB$204,MATCH(Sheet2!$BJ64,'2021MF'!$B$5:$B$204,0),MATCH(Sheet2!BN$3,'2021MF'!$C$4:$BB$4,0))</f>
        <v>25.715900043660302</v>
      </c>
      <c r="BO64">
        <f>INDEX('2021MF'!$C$5:$BB$204,MATCH(Sheet2!$BJ64,'2021MF'!$B$5:$B$204,0),MATCH(Sheet2!BO$3,'2021MF'!$C$4:$BB$4,0))</f>
        <v>70.123532886457596</v>
      </c>
      <c r="BP64">
        <f>INDEX('2021MF'!$C$5:$BB$204,MATCH(Sheet2!$BJ64,'2021MF'!$B$5:$B$204,0),MATCH(Sheet2!BP$3,'2021MF'!$C$4:$BB$4,0))</f>
        <v>7.1166242905205799</v>
      </c>
      <c r="BQ64">
        <f>INDEX('2021MF'!$C$5:$BB$204,MATCH(Sheet2!$BJ64,'2021MF'!$B$5:$B$204,0),MATCH(Sheet2!BQ$3,'2021MF'!$C$4:$BB$4,0))</f>
        <v>58.8078177568893</v>
      </c>
      <c r="BR64">
        <f>INDEX('2021MF'!$C$5:$BB$204,MATCH(Sheet2!$BJ64,'2021MF'!$B$5:$B$204,0),MATCH(Sheet2!BR$3,'2021MF'!$C$4:$BB$4,0))</f>
        <v>18.432339420088901</v>
      </c>
      <c r="BS64">
        <f>INDEX('2021MF'!$C$5:$BB$204,MATCH(Sheet2!$BJ64,'2021MF'!$B$5:$B$204,0),MATCH(Sheet2!BS$3,'2021MF'!$C$4:$BB$4,0))</f>
        <v>96.933507974420195</v>
      </c>
      <c r="BT64">
        <f>INDEX('2021MF'!$C$5:$BB$204,MATCH(Sheet2!$BJ64,'2021MF'!$B$5:$B$204,0),MATCH(Sheet2!BT$3,'2021MF'!$C$4:$BB$4,0))</f>
        <v>3.0664920255797798</v>
      </c>
      <c r="BU64">
        <f>INDEX('2021MF'!$C$5:$BB$204,MATCH(Sheet2!$BJ64,'2021MF'!$B$5:$B$204,0),MATCH(Sheet2!BU$3,'2021MF'!$C$4:$BB$4,0))</f>
        <v>28.314970336697701</v>
      </c>
      <c r="BV64">
        <f>INDEX('2021MF'!$C$5:$BB$204,MATCH(Sheet2!$BJ64,'2021MF'!$B$5:$B$204,0),MATCH(Sheet2!BV$3,'2021MF'!$C$4:$BB$4,0))</f>
        <v>12.5972725171431</v>
      </c>
      <c r="BW64">
        <f>INDEX('2021MF'!$C$5:$BB$204,MATCH(Sheet2!$BJ64,'2021MF'!$B$5:$B$204,0),MATCH(Sheet2!BW$3,'2021MF'!$C$4:$BB$4,0))</f>
        <v>1.3817191874053001</v>
      </c>
      <c r="BX64">
        <f>INDEX('2021MF'!$C$5:$BB$204,MATCH(Sheet2!$BJ64,'2021MF'!$B$5:$B$204,0),MATCH(Sheet2!BX$3,'2021MF'!$C$4:$BB$4,0))</f>
        <v>62.638064378799001</v>
      </c>
      <c r="BY64">
        <f>INDEX('2021MF'!$C$5:$BB$204,MATCH(Sheet2!$BJ64,'2021MF'!$B$5:$B$204,0),MATCH(Sheet2!BY$3,'2021MF'!$C$4:$BB$4,0))</f>
        <v>36.9929755682221</v>
      </c>
      <c r="BZ64">
        <f>INDEX('2021MF'!$C$5:$BB$204,MATCH(Sheet2!$BJ64,'2021MF'!$B$5:$B$204,0),MATCH(Sheet2!BZ$3,'2021MF'!$C$4:$BB$4,0))</f>
        <v>49.197038859061998</v>
      </c>
      <c r="CA64">
        <f>INDEX('2021MF'!$C$5:$BB$204,MATCH(Sheet2!$BJ64,'2021MF'!$B$5:$B$204,0),MATCH(Sheet2!CA$3,'2021MF'!$C$4:$BB$4,0))</f>
        <v>50.457652373406503</v>
      </c>
      <c r="CB64">
        <f>INDEX('2021MF'!$C$5:$BB$204,MATCH(Sheet2!$BJ64,'2021MF'!$B$5:$B$204,0),MATCH(Sheet2!CB$3,'2021MF'!$C$4:$BB$4,0))</f>
        <v>3.15894907157716</v>
      </c>
      <c r="CC64">
        <f>INDEX('2021MF'!$C$5:$BB$204,MATCH(Sheet2!$BJ64,'2021MF'!$B$5:$B$204,0),MATCH(Sheet2!CC$3,'2021MF'!$C$4:$BB$4,0))</f>
        <v>96.841050928422803</v>
      </c>
    </row>
    <row r="65" spans="12:87" x14ac:dyDescent="0.3">
      <c r="N65" t="str">
        <f>VLOOKUP(P65,Sheet1!A$6:A$378,1,FALSE)</f>
        <v>Darlington</v>
      </c>
      <c r="O65" t="s">
        <v>473</v>
      </c>
      <c r="P65" t="s">
        <v>265</v>
      </c>
      <c r="Q65" t="str">
        <f>VLOOKUP(P65,classifications!A$1:B$357,2,FALSE)</f>
        <v>Predominantly Urban</v>
      </c>
      <c r="R65" t="str">
        <f>VLOOKUP(P65,classifications!A$1:D$357,4,FALSE)</f>
        <v>Unitary Authority</v>
      </c>
      <c r="S65" t="s">
        <v>478</v>
      </c>
      <c r="T65" t="s">
        <v>410</v>
      </c>
      <c r="U65">
        <v>75.8</v>
      </c>
      <c r="V65">
        <v>23.4</v>
      </c>
      <c r="W65">
        <v>0.8</v>
      </c>
      <c r="X65">
        <v>82.4</v>
      </c>
      <c r="Y65">
        <v>5.3</v>
      </c>
      <c r="Z65">
        <v>12.3</v>
      </c>
      <c r="AA65">
        <v>98</v>
      </c>
      <c r="AB65">
        <v>2</v>
      </c>
      <c r="AC65">
        <v>0</v>
      </c>
      <c r="AE65" t="s">
        <v>473</v>
      </c>
      <c r="AF65" t="s">
        <v>265</v>
      </c>
      <c r="AG65" t="s">
        <v>478</v>
      </c>
      <c r="AH65" t="s">
        <v>410</v>
      </c>
      <c r="AI65">
        <v>76.400000000000006</v>
      </c>
      <c r="AJ65">
        <v>23.6</v>
      </c>
      <c r="AK65">
        <v>93.9</v>
      </c>
      <c r="AL65">
        <v>6.1</v>
      </c>
      <c r="AM65">
        <v>98</v>
      </c>
      <c r="AN65">
        <v>2</v>
      </c>
      <c r="AP65" t="s">
        <v>473</v>
      </c>
      <c r="AQ65" t="s">
        <v>265</v>
      </c>
      <c r="AR65" t="s">
        <v>478</v>
      </c>
      <c r="AS65" t="s">
        <v>410</v>
      </c>
      <c r="AT65">
        <v>68.599999999999994</v>
      </c>
      <c r="AU65">
        <v>76.400000000000006</v>
      </c>
      <c r="AV65">
        <v>80.099999999999994</v>
      </c>
      <c r="AW65">
        <v>90.5</v>
      </c>
      <c r="AX65">
        <v>93.9</v>
      </c>
      <c r="AY65">
        <v>97.3</v>
      </c>
      <c r="AZ65">
        <v>95.5</v>
      </c>
      <c r="BA65">
        <v>98</v>
      </c>
      <c r="BB65">
        <v>100</v>
      </c>
      <c r="BF65" t="b">
        <f t="shared" si="0"/>
        <v>1</v>
      </c>
      <c r="BI65" t="s">
        <v>473</v>
      </c>
      <c r="BJ65" t="s">
        <v>265</v>
      </c>
      <c r="BK65" t="s">
        <v>478</v>
      </c>
      <c r="BL65" t="s">
        <v>410</v>
      </c>
      <c r="BM65">
        <f>INDEX('2021MF'!$C$5:$BB$204,MATCH(Sheet2!$BJ65,'2021MF'!$B$5:$B$204,0),MATCH(Sheet2!BM$3,'2021MF'!$C$4:$BB$4,0))</f>
        <v>75.918844752350495</v>
      </c>
      <c r="BN65">
        <f>INDEX('2021MF'!$C$5:$BB$204,MATCH(Sheet2!$BJ65,'2021MF'!$B$5:$B$204,0),MATCH(Sheet2!BN$3,'2021MF'!$C$4:$BB$4,0))</f>
        <v>21.4539565432543</v>
      </c>
      <c r="BO65">
        <f>INDEX('2021MF'!$C$5:$BB$204,MATCH(Sheet2!$BJ65,'2021MF'!$B$5:$B$204,0),MATCH(Sheet2!BO$3,'2021MF'!$C$4:$BB$4,0))</f>
        <v>76.224751450807503</v>
      </c>
      <c r="BP65">
        <f>INDEX('2021MF'!$C$5:$BB$204,MATCH(Sheet2!$BJ65,'2021MF'!$B$5:$B$204,0),MATCH(Sheet2!BP$3,'2021MF'!$C$4:$BB$4,0))</f>
        <v>7.85460434567457</v>
      </c>
      <c r="BQ65">
        <f>INDEX('2021MF'!$C$5:$BB$204,MATCH(Sheet2!$BJ65,'2021MF'!$B$5:$B$204,0),MATCH(Sheet2!BQ$3,'2021MF'!$C$4:$BB$4,0))</f>
        <v>69.886184713662303</v>
      </c>
      <c r="BR65">
        <f>INDEX('2021MF'!$C$5:$BB$204,MATCH(Sheet2!$BJ65,'2021MF'!$B$5:$B$204,0),MATCH(Sheet2!BR$3,'2021MF'!$C$4:$BB$4,0))</f>
        <v>14.193171082819701</v>
      </c>
      <c r="BS65">
        <f>INDEX('2021MF'!$C$5:$BB$204,MATCH(Sheet2!$BJ65,'2021MF'!$B$5:$B$204,0),MATCH(Sheet2!BS$3,'2021MF'!$C$4:$BB$4,0))</f>
        <v>99.356696207656697</v>
      </c>
      <c r="BT65" t="str">
        <f>INDEX('2021MF'!$C$5:$BB$204,MATCH(Sheet2!$BJ65,'2021MF'!$B$5:$B$204,0),MATCH(Sheet2!BT$3,'2021MF'!$C$4:$BB$4,0))</f>
        <v>*</v>
      </c>
      <c r="BU65">
        <f>INDEX('2021MF'!$C$5:$BB$204,MATCH(Sheet2!$BJ65,'2021MF'!$B$5:$B$204,0),MATCH(Sheet2!BU$3,'2021MF'!$C$4:$BB$4,0))</f>
        <v>19.069683746457301</v>
      </c>
      <c r="BV65">
        <f>INDEX('2021MF'!$C$5:$BB$204,MATCH(Sheet2!$BJ65,'2021MF'!$B$5:$B$204,0),MATCH(Sheet2!BV$3,'2021MF'!$C$4:$BB$4,0))</f>
        <v>15.0434117594134</v>
      </c>
      <c r="BW65">
        <f>INDEX('2021MF'!$C$5:$BB$204,MATCH(Sheet2!$BJ65,'2021MF'!$B$5:$B$204,0),MATCH(Sheet2!BW$3,'2021MF'!$C$4:$BB$4,0))</f>
        <v>2.1323496333618199</v>
      </c>
      <c r="BX65">
        <f>INDEX('2021MF'!$C$5:$BB$204,MATCH(Sheet2!$BJ65,'2021MF'!$B$5:$B$204,0),MATCH(Sheet2!BX$3,'2021MF'!$C$4:$BB$4,0))</f>
        <v>46.2585034013605</v>
      </c>
      <c r="BY65">
        <f>INDEX('2021MF'!$C$5:$BB$204,MATCH(Sheet2!$BJ65,'2021MF'!$B$5:$B$204,0),MATCH(Sheet2!BY$3,'2021MF'!$C$4:$BB$4,0))</f>
        <v>49.382716049382701</v>
      </c>
      <c r="BZ65">
        <f>INDEX('2021MF'!$C$5:$BB$204,MATCH(Sheet2!$BJ65,'2021MF'!$B$5:$B$204,0),MATCH(Sheet2!BZ$3,'2021MF'!$C$4:$BB$4,0))</f>
        <v>51.160781773026699</v>
      </c>
      <c r="CA65">
        <f>INDEX('2021MF'!$C$5:$BB$204,MATCH(Sheet2!$BJ65,'2021MF'!$B$5:$B$204,0),MATCH(Sheet2!CA$3,'2021MF'!$C$4:$BB$4,0))</f>
        <v>47.921390778533599</v>
      </c>
      <c r="CB65">
        <f>INDEX('2021MF'!$C$5:$BB$204,MATCH(Sheet2!$BJ65,'2021MF'!$B$5:$B$204,0),MATCH(Sheet2!CB$3,'2021MF'!$C$4:$BB$4,0))</f>
        <v>3.06356561248819</v>
      </c>
      <c r="CC65">
        <f>INDEX('2021MF'!$C$5:$BB$204,MATCH(Sheet2!$BJ65,'2021MF'!$B$5:$B$204,0),MATCH(Sheet2!CC$3,'2021MF'!$C$4:$BB$4,0))</f>
        <v>96.936434387511795</v>
      </c>
    </row>
    <row r="66" spans="12:87" x14ac:dyDescent="0.3">
      <c r="N66" t="str">
        <f>VLOOKUP(P66,Sheet1!A$6:A$378,1,FALSE)</f>
        <v>Birmingham</v>
      </c>
      <c r="O66" t="s">
        <v>479</v>
      </c>
      <c r="P66" t="s">
        <v>66</v>
      </c>
      <c r="Q66" t="str">
        <f>VLOOKUP(P66,classifications!A$1:B$357,2,FALSE)</f>
        <v>Predominantly Urban</v>
      </c>
      <c r="R66" t="str">
        <f>VLOOKUP(P66,classifications!A$1:D$357,4,FALSE)</f>
        <v>Met District</v>
      </c>
      <c r="S66" t="s">
        <v>480</v>
      </c>
      <c r="T66" t="s">
        <v>410</v>
      </c>
      <c r="U66">
        <v>78.099999999999994</v>
      </c>
      <c r="V66">
        <v>21.9</v>
      </c>
      <c r="W66">
        <v>0</v>
      </c>
      <c r="X66">
        <v>84.2</v>
      </c>
      <c r="Y66">
        <v>4.0999999999999996</v>
      </c>
      <c r="Z66">
        <v>11.8</v>
      </c>
      <c r="AA66">
        <v>96.1</v>
      </c>
      <c r="AB66">
        <v>3.9</v>
      </c>
      <c r="AC66">
        <v>0</v>
      </c>
      <c r="AE66" t="s">
        <v>479</v>
      </c>
      <c r="AF66" t="s">
        <v>66</v>
      </c>
      <c r="AG66" t="s">
        <v>480</v>
      </c>
      <c r="AH66" t="s">
        <v>410</v>
      </c>
      <c r="AI66">
        <v>78.099999999999994</v>
      </c>
      <c r="AJ66">
        <v>21.9</v>
      </c>
      <c r="AK66">
        <v>95.4</v>
      </c>
      <c r="AL66">
        <v>4.5999999999999996</v>
      </c>
      <c r="AM66">
        <v>96.1</v>
      </c>
      <c r="AN66">
        <v>3.9</v>
      </c>
      <c r="AP66" t="s">
        <v>479</v>
      </c>
      <c r="AQ66" t="s">
        <v>66</v>
      </c>
      <c r="AR66" t="s">
        <v>480</v>
      </c>
      <c r="AS66" t="s">
        <v>410</v>
      </c>
      <c r="AT66">
        <v>69.900000000000006</v>
      </c>
      <c r="AU66">
        <v>78.099999999999994</v>
      </c>
      <c r="AV66">
        <v>82.7</v>
      </c>
      <c r="AW66">
        <v>92.1</v>
      </c>
      <c r="AX66">
        <v>95.4</v>
      </c>
      <c r="AY66">
        <v>98.6</v>
      </c>
      <c r="AZ66">
        <v>92.1</v>
      </c>
      <c r="BA66">
        <v>96.1</v>
      </c>
      <c r="BB66">
        <v>99.5</v>
      </c>
      <c r="BF66" t="b">
        <f t="shared" si="0"/>
        <v>1</v>
      </c>
      <c r="BI66" t="s">
        <v>479</v>
      </c>
      <c r="BJ66" t="s">
        <v>66</v>
      </c>
      <c r="BK66" t="s">
        <v>480</v>
      </c>
      <c r="BL66" t="s">
        <v>410</v>
      </c>
      <c r="BM66">
        <f>INDEX('2021MF'!$C$5:$BB$204,MATCH(Sheet2!$BJ66,'2021MF'!$B$5:$B$204,0),MATCH(Sheet2!BM$3,'2021MF'!$C$4:$BB$4,0))</f>
        <v>82.662177020340806</v>
      </c>
      <c r="BN66">
        <f>INDEX('2021MF'!$C$5:$BB$204,MATCH(Sheet2!$BJ66,'2021MF'!$B$5:$B$204,0),MATCH(Sheet2!BN$3,'2021MF'!$C$4:$BB$4,0))</f>
        <v>16.3486977735019</v>
      </c>
      <c r="BO66">
        <f>INDEX('2021MF'!$C$5:$BB$204,MATCH(Sheet2!$BJ66,'2021MF'!$B$5:$B$204,0),MATCH(Sheet2!BO$3,'2021MF'!$C$4:$BB$4,0))</f>
        <v>55.881064458493697</v>
      </c>
      <c r="BP66">
        <f>INDEX('2021MF'!$C$5:$BB$204,MATCH(Sheet2!$BJ66,'2021MF'!$B$5:$B$204,0),MATCH(Sheet2!BP$3,'2021MF'!$C$4:$BB$4,0))</f>
        <v>7.9718423584386997</v>
      </c>
      <c r="BQ66">
        <f>INDEX('2021MF'!$C$5:$BB$204,MATCH(Sheet2!$BJ66,'2021MF'!$B$5:$B$204,0),MATCH(Sheet2!BQ$3,'2021MF'!$C$4:$BB$4,0))</f>
        <v>55.662022402418899</v>
      </c>
      <c r="BR66">
        <f>INDEX('2021MF'!$C$5:$BB$204,MATCH(Sheet2!$BJ66,'2021MF'!$B$5:$B$204,0),MATCH(Sheet2!BR$3,'2021MF'!$C$4:$BB$4,0))</f>
        <v>8.1908844145134694</v>
      </c>
      <c r="BS66">
        <f>INDEX('2021MF'!$C$5:$BB$204,MATCH(Sheet2!$BJ66,'2021MF'!$B$5:$B$204,0),MATCH(Sheet2!BS$3,'2021MF'!$C$4:$BB$4,0))</f>
        <v>99.009586311160007</v>
      </c>
      <c r="BT66">
        <f>INDEX('2021MF'!$C$5:$BB$204,MATCH(Sheet2!$BJ66,'2021MF'!$B$5:$B$204,0),MATCH(Sheet2!BT$3,'2021MF'!$C$4:$BB$4,0))</f>
        <v>0.77910252886201203</v>
      </c>
      <c r="BU66">
        <f>INDEX('2021MF'!$C$5:$BB$204,MATCH(Sheet2!$BJ66,'2021MF'!$B$5:$B$204,0),MATCH(Sheet2!BU$3,'2021MF'!$C$4:$BB$4,0))</f>
        <v>8.8905305112699295</v>
      </c>
      <c r="BV66">
        <f>INDEX('2021MF'!$C$5:$BB$204,MATCH(Sheet2!$BJ66,'2021MF'!$B$5:$B$204,0),MATCH(Sheet2!BV$3,'2021MF'!$C$4:$BB$4,0))</f>
        <v>14.622989967014799</v>
      </c>
      <c r="BW66">
        <f>INDEX('2021MF'!$C$5:$BB$204,MATCH(Sheet2!$BJ66,'2021MF'!$B$5:$B$204,0),MATCH(Sheet2!BW$3,'2021MF'!$C$4:$BB$4,0))</f>
        <v>0.89721344145134696</v>
      </c>
      <c r="BX66">
        <f>INDEX('2021MF'!$C$5:$BB$204,MATCH(Sheet2!$BJ66,'2021MF'!$B$5:$B$204,0),MATCH(Sheet2!BX$3,'2021MF'!$C$4:$BB$4,0))</f>
        <v>67.8503076356007</v>
      </c>
      <c r="BY66">
        <f>INDEX('2021MF'!$C$5:$BB$204,MATCH(Sheet2!$BJ66,'2021MF'!$B$5:$B$204,0),MATCH(Sheet2!BY$3,'2021MF'!$C$4:$BB$4,0))</f>
        <v>29.4550455073861</v>
      </c>
      <c r="BZ66">
        <f>INDEX('2021MF'!$C$5:$BB$204,MATCH(Sheet2!$BJ66,'2021MF'!$B$5:$B$204,0),MATCH(Sheet2!BZ$3,'2021MF'!$C$4:$BB$4,0))</f>
        <v>59.729153080609002</v>
      </c>
      <c r="CA66">
        <f>INDEX('2021MF'!$C$5:$BB$204,MATCH(Sheet2!$BJ66,'2021MF'!$B$5:$B$204,0),MATCH(Sheet2!CA$3,'2021MF'!$C$4:$BB$4,0))</f>
        <v>37.807635600669101</v>
      </c>
      <c r="CB66">
        <f>INDEX('2021MF'!$C$5:$BB$204,MATCH(Sheet2!$BJ66,'2021MF'!$B$5:$B$204,0),MATCH(Sheet2!CB$3,'2021MF'!$C$4:$BB$4,0))</f>
        <v>3.4999484606926901</v>
      </c>
      <c r="CC66">
        <f>INDEX('2021MF'!$C$5:$BB$204,MATCH(Sheet2!$BJ66,'2021MF'!$B$5:$B$204,0),MATCH(Sheet2!CC$3,'2021MF'!$C$4:$BB$4,0))</f>
        <v>96.500051539307293</v>
      </c>
    </row>
    <row r="67" spans="12:87" x14ac:dyDescent="0.3">
      <c r="N67" t="str">
        <f>VLOOKUP(P67,Sheet1!A$6:A$378,1,FALSE)</f>
        <v>Coventry</v>
      </c>
      <c r="O67" t="s">
        <v>479</v>
      </c>
      <c r="P67" t="s">
        <v>67</v>
      </c>
      <c r="Q67" t="str">
        <f>VLOOKUP(P67,classifications!A$1:B$357,2,FALSE)</f>
        <v>Predominantly Urban</v>
      </c>
      <c r="R67" t="str">
        <f>VLOOKUP(P67,classifications!A$1:D$357,4,FALSE)</f>
        <v>Met District</v>
      </c>
      <c r="S67" t="s">
        <v>481</v>
      </c>
      <c r="T67" t="s">
        <v>410</v>
      </c>
      <c r="U67">
        <v>80.599999999999994</v>
      </c>
      <c r="V67">
        <v>19.399999999999999</v>
      </c>
      <c r="W67">
        <v>0</v>
      </c>
      <c r="X67">
        <v>84.8</v>
      </c>
      <c r="Y67">
        <v>5.3</v>
      </c>
      <c r="Z67">
        <v>9.9</v>
      </c>
      <c r="AA67">
        <v>97</v>
      </c>
      <c r="AB67">
        <v>3</v>
      </c>
      <c r="AC67">
        <v>0</v>
      </c>
      <c r="AE67" t="s">
        <v>479</v>
      </c>
      <c r="AF67" t="s">
        <v>67</v>
      </c>
      <c r="AG67" t="s">
        <v>481</v>
      </c>
      <c r="AH67" t="s">
        <v>410</v>
      </c>
      <c r="AI67">
        <v>80.599999999999994</v>
      </c>
      <c r="AJ67">
        <v>19.399999999999999</v>
      </c>
      <c r="AK67">
        <v>94.1</v>
      </c>
      <c r="AL67">
        <v>5.9</v>
      </c>
      <c r="AM67">
        <v>97</v>
      </c>
      <c r="AN67">
        <v>3</v>
      </c>
      <c r="AP67" t="s">
        <v>479</v>
      </c>
      <c r="AQ67" t="s">
        <v>67</v>
      </c>
      <c r="AR67" t="s">
        <v>481</v>
      </c>
      <c r="AS67" t="s">
        <v>410</v>
      </c>
      <c r="AT67">
        <v>72.599999999999994</v>
      </c>
      <c r="AU67">
        <v>80.599999999999994</v>
      </c>
      <c r="AV67">
        <v>85.3</v>
      </c>
      <c r="AW67">
        <v>90</v>
      </c>
      <c r="AX67">
        <v>94.1</v>
      </c>
      <c r="AY67">
        <v>98.1</v>
      </c>
      <c r="AZ67">
        <v>94</v>
      </c>
      <c r="BA67">
        <v>97</v>
      </c>
      <c r="BB67">
        <v>99.6</v>
      </c>
      <c r="BF67" t="b">
        <f t="shared" si="0"/>
        <v>1</v>
      </c>
      <c r="BI67" t="s">
        <v>479</v>
      </c>
      <c r="BJ67" t="s">
        <v>67</v>
      </c>
      <c r="BK67" t="s">
        <v>481</v>
      </c>
      <c r="BL67" t="s">
        <v>410</v>
      </c>
      <c r="BM67">
        <f>INDEX('2021MF'!$C$5:$BB$204,MATCH(Sheet2!$BJ67,'2021MF'!$B$5:$B$204,0),MATCH(Sheet2!BM$3,'2021MF'!$C$4:$BB$4,0))</f>
        <v>81.749886965695495</v>
      </c>
      <c r="BN67">
        <f>INDEX('2021MF'!$C$5:$BB$204,MATCH(Sheet2!$BJ67,'2021MF'!$B$5:$B$204,0),MATCH(Sheet2!BN$3,'2021MF'!$C$4:$BB$4,0))</f>
        <v>17.148753144672298</v>
      </c>
      <c r="BO67">
        <f>INDEX('2021MF'!$C$5:$BB$204,MATCH(Sheet2!$BJ67,'2021MF'!$B$5:$B$204,0),MATCH(Sheet2!BO$3,'2021MF'!$C$4:$BB$4,0))</f>
        <v>69.199021528687496</v>
      </c>
      <c r="BP67">
        <f>INDEX('2021MF'!$C$5:$BB$204,MATCH(Sheet2!$BJ67,'2021MF'!$B$5:$B$204,0),MATCH(Sheet2!BP$3,'2021MF'!$C$4:$BB$4,0))</f>
        <v>4.8100444021934496</v>
      </c>
      <c r="BQ67">
        <f>INDEX('2021MF'!$C$5:$BB$204,MATCH(Sheet2!$BJ67,'2021MF'!$B$5:$B$204,0),MATCH(Sheet2!BQ$3,'2021MF'!$C$4:$BB$4,0))</f>
        <v>66.118691816316399</v>
      </c>
      <c r="BR67">
        <f>INDEX('2021MF'!$C$5:$BB$204,MATCH(Sheet2!$BJ67,'2021MF'!$B$5:$B$204,0),MATCH(Sheet2!BR$3,'2021MF'!$C$4:$BB$4,0))</f>
        <v>7.8903741145646196</v>
      </c>
      <c r="BS67">
        <f>INDEX('2021MF'!$C$5:$BB$204,MATCH(Sheet2!$BJ67,'2021MF'!$B$5:$B$204,0),MATCH(Sheet2!BS$3,'2021MF'!$C$4:$BB$4,0))</f>
        <v>96.242623787054995</v>
      </c>
      <c r="BT67">
        <f>INDEX('2021MF'!$C$5:$BB$204,MATCH(Sheet2!$BJ67,'2021MF'!$B$5:$B$204,0),MATCH(Sheet2!BT$3,'2021MF'!$C$4:$BB$4,0))</f>
        <v>3.7573762129450401</v>
      </c>
      <c r="BU67">
        <f>INDEX('2021MF'!$C$5:$BB$204,MATCH(Sheet2!$BJ67,'2021MF'!$B$5:$B$204,0),MATCH(Sheet2!BU$3,'2021MF'!$C$4:$BB$4,0))</f>
        <v>11.634997739313899</v>
      </c>
      <c r="BV67">
        <f>INDEX('2021MF'!$C$5:$BB$204,MATCH(Sheet2!$BJ67,'2021MF'!$B$5:$B$204,0),MATCH(Sheet2!BV$3,'2021MF'!$C$4:$BB$4,0))</f>
        <v>14.406946682588099</v>
      </c>
      <c r="BW67" t="str">
        <f>INDEX('2021MF'!$C$5:$BB$204,MATCH(Sheet2!$BJ67,'2021MF'!$B$5:$B$204,0),MATCH(Sheet2!BW$3,'2021MF'!$C$4:$BB$4,0))</f>
        <v>*</v>
      </c>
      <c r="BX67">
        <f>INDEX('2021MF'!$C$5:$BB$204,MATCH(Sheet2!$BJ67,'2021MF'!$B$5:$B$204,0),MATCH(Sheet2!BX$3,'2021MF'!$C$4:$BB$4,0))</f>
        <v>48.722274491991897</v>
      </c>
      <c r="BY67">
        <f>INDEX('2021MF'!$C$5:$BB$204,MATCH(Sheet2!$BJ67,'2021MF'!$B$5:$B$204,0),MATCH(Sheet2!BY$3,'2021MF'!$C$4:$BB$4,0))</f>
        <v>50.158431474331898</v>
      </c>
      <c r="BZ67">
        <f>INDEX('2021MF'!$C$5:$BB$204,MATCH(Sheet2!$BJ67,'2021MF'!$B$5:$B$204,0),MATCH(Sheet2!BZ$3,'2021MF'!$C$4:$BB$4,0))</f>
        <v>38.612940553050201</v>
      </c>
      <c r="CA67">
        <f>INDEX('2021MF'!$C$5:$BB$204,MATCH(Sheet2!$BJ67,'2021MF'!$B$5:$B$204,0),MATCH(Sheet2!CA$3,'2021MF'!$C$4:$BB$4,0))</f>
        <v>60.556510830656798</v>
      </c>
      <c r="CB67">
        <f>INDEX('2021MF'!$C$5:$BB$204,MATCH(Sheet2!$BJ67,'2021MF'!$B$5:$B$204,0),MATCH(Sheet2!CB$3,'2021MF'!$C$4:$BB$4,0))</f>
        <v>2.1111330094948801</v>
      </c>
      <c r="CC67">
        <f>INDEX('2021MF'!$C$5:$BB$204,MATCH(Sheet2!$BJ67,'2021MF'!$B$5:$B$204,0),MATCH(Sheet2!CC$3,'2021MF'!$C$4:$BB$4,0))</f>
        <v>97.888866990505093</v>
      </c>
    </row>
    <row r="68" spans="12:87" x14ac:dyDescent="0.3">
      <c r="N68" t="str">
        <f>VLOOKUP(P68,Sheet1!A$6:A$378,1,FALSE)</f>
        <v>Dudley</v>
      </c>
      <c r="O68" t="s">
        <v>479</v>
      </c>
      <c r="P68" t="s">
        <v>68</v>
      </c>
      <c r="Q68" t="str">
        <f>VLOOKUP(P68,classifications!A$1:B$357,2,FALSE)</f>
        <v>Predominantly Urban</v>
      </c>
      <c r="R68" t="str">
        <f>VLOOKUP(P68,classifications!A$1:D$357,4,FALSE)</f>
        <v>Met District</v>
      </c>
      <c r="S68" t="s">
        <v>482</v>
      </c>
      <c r="T68" t="s">
        <v>410</v>
      </c>
      <c r="U68">
        <v>78.400000000000006</v>
      </c>
      <c r="V68">
        <v>20.8</v>
      </c>
      <c r="W68">
        <v>0.8</v>
      </c>
      <c r="X68">
        <v>81.900000000000006</v>
      </c>
      <c r="Y68">
        <v>4</v>
      </c>
      <c r="Z68">
        <v>14.1</v>
      </c>
      <c r="AA68" t="s">
        <v>417</v>
      </c>
      <c r="AB68" t="s">
        <v>417</v>
      </c>
      <c r="AC68" t="s">
        <v>417</v>
      </c>
      <c r="AE68" t="s">
        <v>479</v>
      </c>
      <c r="AF68" t="s">
        <v>68</v>
      </c>
      <c r="AG68" t="s">
        <v>482</v>
      </c>
      <c r="AH68" t="s">
        <v>410</v>
      </c>
      <c r="AI68">
        <v>79</v>
      </c>
      <c r="AJ68">
        <v>21</v>
      </c>
      <c r="AK68">
        <v>95.4</v>
      </c>
      <c r="AL68">
        <v>4.5999999999999996</v>
      </c>
      <c r="AM68" t="s">
        <v>417</v>
      </c>
      <c r="AN68" t="s">
        <v>417</v>
      </c>
      <c r="AP68" t="s">
        <v>479</v>
      </c>
      <c r="AQ68" t="s">
        <v>68</v>
      </c>
      <c r="AR68" t="s">
        <v>482</v>
      </c>
      <c r="AS68" t="s">
        <v>410</v>
      </c>
      <c r="AT68">
        <v>68.5</v>
      </c>
      <c r="AU68">
        <v>79</v>
      </c>
      <c r="AV68">
        <v>84.2</v>
      </c>
      <c r="AW68">
        <v>90.8</v>
      </c>
      <c r="AX68">
        <v>95.4</v>
      </c>
      <c r="AY68">
        <v>100</v>
      </c>
      <c r="AZ68" t="s">
        <v>417</v>
      </c>
      <c r="BA68" t="s">
        <v>417</v>
      </c>
      <c r="BB68" t="s">
        <v>417</v>
      </c>
      <c r="BF68" t="b">
        <f t="shared" ref="BF68:BF131" si="1">IF(AQ68=AF68,IF(AF68=P68,TRUE,FALSE),FALSE)</f>
        <v>1</v>
      </c>
      <c r="BI68" t="s">
        <v>479</v>
      </c>
      <c r="BJ68" t="s">
        <v>68</v>
      </c>
      <c r="BK68" t="s">
        <v>482</v>
      </c>
      <c r="BL68" t="s">
        <v>410</v>
      </c>
      <c r="BM68">
        <f>INDEX('2021MF'!$C$5:$BB$204,MATCH(Sheet2!$BJ68,'2021MF'!$B$5:$B$204,0),MATCH(Sheet2!BM$3,'2021MF'!$C$4:$BB$4,0))</f>
        <v>84.205207814651004</v>
      </c>
      <c r="BN68">
        <f>INDEX('2021MF'!$C$5:$BB$204,MATCH(Sheet2!$BJ68,'2021MF'!$B$5:$B$204,0),MATCH(Sheet2!BN$3,'2021MF'!$C$4:$BB$4,0))</f>
        <v>15.794792185348999</v>
      </c>
      <c r="BO68">
        <f>INDEX('2021MF'!$C$5:$BB$204,MATCH(Sheet2!$BJ68,'2021MF'!$B$5:$B$204,0),MATCH(Sheet2!BO$3,'2021MF'!$C$4:$BB$4,0))</f>
        <v>54.071351161360198</v>
      </c>
      <c r="BP68">
        <f>INDEX('2021MF'!$C$5:$BB$204,MATCH(Sheet2!$BJ68,'2021MF'!$B$5:$B$204,0),MATCH(Sheet2!BP$3,'2021MF'!$C$4:$BB$4,0))</f>
        <v>7.49831580797282</v>
      </c>
      <c r="BQ68">
        <f>INDEX('2021MF'!$C$5:$BB$204,MATCH(Sheet2!$BJ68,'2021MF'!$B$5:$B$204,0),MATCH(Sheet2!BQ$3,'2021MF'!$C$4:$BB$4,0))</f>
        <v>51.2243343780206</v>
      </c>
      <c r="BR68">
        <f>INDEX('2021MF'!$C$5:$BB$204,MATCH(Sheet2!$BJ68,'2021MF'!$B$5:$B$204,0),MATCH(Sheet2!BR$3,'2021MF'!$C$4:$BB$4,0))</f>
        <v>10.3453325913125</v>
      </c>
      <c r="BS68">
        <f>INDEX('2021MF'!$C$5:$BB$204,MATCH(Sheet2!$BJ68,'2021MF'!$B$5:$B$204,0),MATCH(Sheet2!BS$3,'2021MF'!$C$4:$BB$4,0))</f>
        <v>98.140066196069199</v>
      </c>
      <c r="BT68" t="str">
        <f>INDEX('2021MF'!$C$5:$BB$204,MATCH(Sheet2!$BJ68,'2021MF'!$B$5:$B$204,0),MATCH(Sheet2!BT$3,'2021MF'!$C$4:$BB$4,0))</f>
        <v>*</v>
      </c>
      <c r="BU68">
        <f>INDEX('2021MF'!$C$5:$BB$204,MATCH(Sheet2!$BJ68,'2021MF'!$B$5:$B$204,0),MATCH(Sheet2!BU$3,'2021MF'!$C$4:$BB$4,0))</f>
        <v>23.924313874813301</v>
      </c>
      <c r="BV68">
        <f>INDEX('2021MF'!$C$5:$BB$204,MATCH(Sheet2!$BJ68,'2021MF'!$B$5:$B$204,0),MATCH(Sheet2!BV$3,'2021MF'!$C$4:$BB$4,0))</f>
        <v>10.7363580445798</v>
      </c>
      <c r="BW68" t="str">
        <f>INDEX('2021MF'!$C$5:$BB$204,MATCH(Sheet2!$BJ68,'2021MF'!$B$5:$B$204,0),MATCH(Sheet2!BW$3,'2021MF'!$C$4:$BB$4,0))</f>
        <v>*</v>
      </c>
      <c r="BX68">
        <f>INDEX('2021MF'!$C$5:$BB$204,MATCH(Sheet2!$BJ68,'2021MF'!$B$5:$B$204,0),MATCH(Sheet2!BX$3,'2021MF'!$C$4:$BB$4,0))</f>
        <v>33.260828801800102</v>
      </c>
      <c r="BY68">
        <f>INDEX('2021MF'!$C$5:$BB$204,MATCH(Sheet2!$BJ68,'2021MF'!$B$5:$B$204,0),MATCH(Sheet2!BY$3,'2021MF'!$C$4:$BB$4,0))</f>
        <v>65.998499906244106</v>
      </c>
      <c r="BZ68">
        <f>INDEX('2021MF'!$C$5:$BB$204,MATCH(Sheet2!$BJ68,'2021MF'!$B$5:$B$204,0),MATCH(Sheet2!BZ$3,'2021MF'!$C$4:$BB$4,0))</f>
        <v>36.114757172323301</v>
      </c>
      <c r="CA68">
        <f>INDEX('2021MF'!$C$5:$BB$204,MATCH(Sheet2!$BJ68,'2021MF'!$B$5:$B$204,0),MATCH(Sheet2!CA$3,'2021MF'!$C$4:$BB$4,0))</f>
        <v>60.615038439902499</v>
      </c>
      <c r="CB68">
        <f>INDEX('2021MF'!$C$5:$BB$204,MATCH(Sheet2!$BJ68,'2021MF'!$B$5:$B$204,0),MATCH(Sheet2!CB$3,'2021MF'!$C$4:$BB$4,0))</f>
        <v>3.3976743504876801</v>
      </c>
      <c r="CC68">
        <f>INDEX('2021MF'!$C$5:$BB$204,MATCH(Sheet2!$BJ68,'2021MF'!$B$5:$B$204,0),MATCH(Sheet2!CC$3,'2021MF'!$C$4:$BB$4,0))</f>
        <v>96.602325649512295</v>
      </c>
    </row>
    <row r="69" spans="12:87" x14ac:dyDescent="0.3">
      <c r="N69" t="str">
        <f>VLOOKUP(P69,Sheet1!A$6:A$378,1,FALSE)</f>
        <v>Sandwell</v>
      </c>
      <c r="O69" t="s">
        <v>479</v>
      </c>
      <c r="P69" t="s">
        <v>69</v>
      </c>
      <c r="Q69" t="str">
        <f>VLOOKUP(P69,classifications!A$1:B$357,2,FALSE)</f>
        <v>Predominantly Urban</v>
      </c>
      <c r="R69" t="str">
        <f>VLOOKUP(P69,classifications!A$1:D$357,4,FALSE)</f>
        <v>Met District</v>
      </c>
      <c r="S69" t="s">
        <v>483</v>
      </c>
      <c r="T69" t="s">
        <v>410</v>
      </c>
      <c r="U69">
        <v>84.4</v>
      </c>
      <c r="V69">
        <v>14.6</v>
      </c>
      <c r="W69">
        <v>1</v>
      </c>
      <c r="X69">
        <v>79.2</v>
      </c>
      <c r="Y69">
        <v>3.5</v>
      </c>
      <c r="Z69">
        <v>17.3</v>
      </c>
      <c r="AA69">
        <v>97.3</v>
      </c>
      <c r="AB69">
        <v>2.7</v>
      </c>
      <c r="AC69">
        <v>0</v>
      </c>
      <c r="AE69" t="s">
        <v>479</v>
      </c>
      <c r="AF69" t="s">
        <v>69</v>
      </c>
      <c r="AG69" t="s">
        <v>483</v>
      </c>
      <c r="AH69" t="s">
        <v>410</v>
      </c>
      <c r="AI69">
        <v>85.2</v>
      </c>
      <c r="AJ69">
        <v>14.8</v>
      </c>
      <c r="AK69">
        <v>95.8</v>
      </c>
      <c r="AL69">
        <v>4.2</v>
      </c>
      <c r="AM69">
        <v>97.3</v>
      </c>
      <c r="AN69">
        <v>2.7</v>
      </c>
      <c r="AP69" t="s">
        <v>479</v>
      </c>
      <c r="AQ69" t="s">
        <v>69</v>
      </c>
      <c r="AR69" t="s">
        <v>483</v>
      </c>
      <c r="AS69" t="s">
        <v>410</v>
      </c>
      <c r="AT69">
        <v>77.5</v>
      </c>
      <c r="AU69">
        <v>85.2</v>
      </c>
      <c r="AV69">
        <v>88.9</v>
      </c>
      <c r="AW69">
        <v>98</v>
      </c>
      <c r="AX69">
        <v>95.8</v>
      </c>
      <c r="AY69">
        <v>100</v>
      </c>
      <c r="AZ69">
        <v>94.2</v>
      </c>
      <c r="BA69">
        <v>97.3</v>
      </c>
      <c r="BB69">
        <v>99.7</v>
      </c>
      <c r="BF69" t="b">
        <f t="shared" si="1"/>
        <v>1</v>
      </c>
      <c r="BI69" t="s">
        <v>479</v>
      </c>
      <c r="BJ69" t="s">
        <v>69</v>
      </c>
      <c r="BK69" t="s">
        <v>483</v>
      </c>
      <c r="BL69" t="s">
        <v>410</v>
      </c>
      <c r="BM69">
        <f>INDEX('2021MF'!$C$5:$BB$204,MATCH(Sheet2!$BJ69,'2021MF'!$B$5:$B$204,0),MATCH(Sheet2!BM$3,'2021MF'!$C$4:$BB$4,0))</f>
        <v>83.222504218123007</v>
      </c>
      <c r="BN69">
        <f>INDEX('2021MF'!$C$5:$BB$204,MATCH(Sheet2!$BJ69,'2021MF'!$B$5:$B$204,0),MATCH(Sheet2!BN$3,'2021MF'!$C$4:$BB$4,0))</f>
        <v>16.777495781877001</v>
      </c>
      <c r="BO69">
        <f>INDEX('2021MF'!$C$5:$BB$204,MATCH(Sheet2!$BJ69,'2021MF'!$B$5:$B$204,0),MATCH(Sheet2!BO$3,'2021MF'!$C$4:$BB$4,0))</f>
        <v>55.262374342469101</v>
      </c>
      <c r="BP69" t="str">
        <f>INDEX('2021MF'!$C$5:$BB$204,MATCH(Sheet2!$BJ69,'2021MF'!$B$5:$B$204,0),MATCH(Sheet2!BP$3,'2021MF'!$C$4:$BB$4,0))</f>
        <v>*</v>
      </c>
      <c r="BQ69">
        <f>INDEX('2021MF'!$C$5:$BB$204,MATCH(Sheet2!$BJ69,'2021MF'!$B$5:$B$204,0),MATCH(Sheet2!BQ$3,'2021MF'!$C$4:$BB$4,0))</f>
        <v>46.032128627940303</v>
      </c>
      <c r="BR69">
        <f>INDEX('2021MF'!$C$5:$BB$204,MATCH(Sheet2!$BJ69,'2021MF'!$B$5:$B$204,0),MATCH(Sheet2!BR$3,'2021MF'!$C$4:$BB$4,0))</f>
        <v>11.135844829786301</v>
      </c>
      <c r="BS69">
        <f>INDEX('2021MF'!$C$5:$BB$204,MATCH(Sheet2!$BJ69,'2021MF'!$B$5:$B$204,0),MATCH(Sheet2!BS$3,'2021MF'!$C$4:$BB$4,0))</f>
        <v>97.1458548965674</v>
      </c>
      <c r="BT69">
        <f>INDEX('2021MF'!$C$5:$BB$204,MATCH(Sheet2!$BJ69,'2021MF'!$B$5:$B$204,0),MATCH(Sheet2!BT$3,'2021MF'!$C$4:$BB$4,0))</f>
        <v>2.8541451034326299</v>
      </c>
      <c r="BU69">
        <f>INDEX('2021MF'!$C$5:$BB$204,MATCH(Sheet2!$BJ69,'2021MF'!$B$5:$B$204,0),MATCH(Sheet2!BU$3,'2021MF'!$C$4:$BB$4,0))</f>
        <v>14.857718101773701</v>
      </c>
      <c r="BV69">
        <f>INDEX('2021MF'!$C$5:$BB$204,MATCH(Sheet2!$BJ69,'2021MF'!$B$5:$B$204,0),MATCH(Sheet2!BV$3,'2021MF'!$C$4:$BB$4,0))</f>
        <v>9.9008918317287904</v>
      </c>
      <c r="BW69" t="str">
        <f>INDEX('2021MF'!$C$5:$BB$204,MATCH(Sheet2!$BJ69,'2021MF'!$B$5:$B$204,0),MATCH(Sheet2!BW$3,'2021MF'!$C$4:$BB$4,0))</f>
        <v>*</v>
      </c>
      <c r="BX69">
        <f>INDEX('2021MF'!$C$5:$BB$204,MATCH(Sheet2!$BJ69,'2021MF'!$B$5:$B$204,0),MATCH(Sheet2!BX$3,'2021MF'!$C$4:$BB$4,0))</f>
        <v>57.006522926641203</v>
      </c>
      <c r="BY69">
        <f>INDEX('2021MF'!$C$5:$BB$204,MATCH(Sheet2!$BJ69,'2021MF'!$B$5:$B$204,0),MATCH(Sheet2!BY$3,'2021MF'!$C$4:$BB$4,0))</f>
        <v>42.993477073358797</v>
      </c>
      <c r="BZ69">
        <f>INDEX('2021MF'!$C$5:$BB$204,MATCH(Sheet2!$BJ69,'2021MF'!$B$5:$B$204,0),MATCH(Sheet2!BZ$3,'2021MF'!$C$4:$BB$4,0))</f>
        <v>66.0856013624241</v>
      </c>
      <c r="CA69">
        <f>INDEX('2021MF'!$C$5:$BB$204,MATCH(Sheet2!$BJ69,'2021MF'!$B$5:$B$204,0),MATCH(Sheet2!CA$3,'2021MF'!$C$4:$BB$4,0))</f>
        <v>32.5069888499727</v>
      </c>
      <c r="CB69">
        <f>INDEX('2021MF'!$C$5:$BB$204,MATCH(Sheet2!$BJ69,'2021MF'!$B$5:$B$204,0),MATCH(Sheet2!CB$3,'2021MF'!$C$4:$BB$4,0))</f>
        <v>5.0064512470047804</v>
      </c>
      <c r="CC69">
        <f>INDEX('2021MF'!$C$5:$BB$204,MATCH(Sheet2!$BJ69,'2021MF'!$B$5:$B$204,0),MATCH(Sheet2!CC$3,'2021MF'!$C$4:$BB$4,0))</f>
        <v>94.993548752995196</v>
      </c>
    </row>
    <row r="70" spans="12:87" x14ac:dyDescent="0.3">
      <c r="N70" t="str">
        <f>VLOOKUP(P70,Sheet1!A$6:A$378,1,FALSE)</f>
        <v>Solihull</v>
      </c>
      <c r="O70" t="s">
        <v>479</v>
      </c>
      <c r="P70" t="s">
        <v>70</v>
      </c>
      <c r="Q70" t="str">
        <f>VLOOKUP(P70,classifications!A$1:B$357,2,FALSE)</f>
        <v>Predominantly Urban</v>
      </c>
      <c r="R70" t="str">
        <f>VLOOKUP(P70,classifications!A$1:D$357,4,FALSE)</f>
        <v>Met District</v>
      </c>
      <c r="S70" t="s">
        <v>484</v>
      </c>
      <c r="T70" t="s">
        <v>410</v>
      </c>
      <c r="U70">
        <v>75.900000000000006</v>
      </c>
      <c r="V70">
        <v>23.2</v>
      </c>
      <c r="W70">
        <v>0.9</v>
      </c>
      <c r="X70">
        <v>73.900000000000006</v>
      </c>
      <c r="Y70">
        <v>14.3</v>
      </c>
      <c r="Z70">
        <v>11.8</v>
      </c>
      <c r="AA70">
        <v>99.6</v>
      </c>
      <c r="AB70">
        <v>0.4</v>
      </c>
      <c r="AC70">
        <v>0</v>
      </c>
      <c r="AE70" t="s">
        <v>479</v>
      </c>
      <c r="AF70" t="s">
        <v>70</v>
      </c>
      <c r="AG70" t="s">
        <v>484</v>
      </c>
      <c r="AH70" t="s">
        <v>410</v>
      </c>
      <c r="AI70">
        <v>76.599999999999994</v>
      </c>
      <c r="AJ70">
        <v>23.4</v>
      </c>
      <c r="AK70">
        <v>83.8</v>
      </c>
      <c r="AL70">
        <v>16.2</v>
      </c>
      <c r="AM70">
        <v>99.6</v>
      </c>
      <c r="AN70">
        <v>0.4</v>
      </c>
      <c r="AP70" t="s">
        <v>479</v>
      </c>
      <c r="AQ70" t="s">
        <v>70</v>
      </c>
      <c r="AR70" t="s">
        <v>484</v>
      </c>
      <c r="AS70" t="s">
        <v>410</v>
      </c>
      <c r="AT70">
        <v>67.3</v>
      </c>
      <c r="AU70">
        <v>76.599999999999994</v>
      </c>
      <c r="AV70">
        <v>81.5</v>
      </c>
      <c r="AW70">
        <v>96.1</v>
      </c>
      <c r="AX70">
        <v>83.8</v>
      </c>
      <c r="AY70">
        <v>100</v>
      </c>
      <c r="AZ70">
        <v>98.8</v>
      </c>
      <c r="BA70">
        <v>99.6</v>
      </c>
      <c r="BB70">
        <v>100</v>
      </c>
      <c r="BF70" t="b">
        <f t="shared" si="1"/>
        <v>1</v>
      </c>
      <c r="BI70" t="s">
        <v>479</v>
      </c>
      <c r="BJ70" t="s">
        <v>70</v>
      </c>
      <c r="BK70" t="s">
        <v>484</v>
      </c>
      <c r="BL70" t="s">
        <v>410</v>
      </c>
      <c r="BM70">
        <f>INDEX('2021MF'!$C$5:$BB$204,MATCH(Sheet2!$BJ70,'2021MF'!$B$5:$B$204,0),MATCH(Sheet2!BM$3,'2021MF'!$C$4:$BB$4,0))</f>
        <v>74.840964697658194</v>
      </c>
      <c r="BN70">
        <f>INDEX('2021MF'!$C$5:$BB$204,MATCH(Sheet2!$BJ70,'2021MF'!$B$5:$B$204,0),MATCH(Sheet2!BN$3,'2021MF'!$C$4:$BB$4,0))</f>
        <v>24.879412792729799</v>
      </c>
      <c r="BO70">
        <f>INDEX('2021MF'!$C$5:$BB$204,MATCH(Sheet2!$BJ70,'2021MF'!$B$5:$B$204,0),MATCH(Sheet2!BO$3,'2021MF'!$C$4:$BB$4,0))</f>
        <v>62.546895025049501</v>
      </c>
      <c r="BP70">
        <f>INDEX('2021MF'!$C$5:$BB$204,MATCH(Sheet2!$BJ70,'2021MF'!$B$5:$B$204,0),MATCH(Sheet2!BP$3,'2021MF'!$C$4:$BB$4,0))</f>
        <v>12.0051264126762</v>
      </c>
      <c r="BQ70">
        <f>INDEX('2021MF'!$C$5:$BB$204,MATCH(Sheet2!$BJ70,'2021MF'!$B$5:$B$204,0),MATCH(Sheet2!BQ$3,'2021MF'!$C$4:$BB$4,0))</f>
        <v>64.828148665967603</v>
      </c>
      <c r="BR70">
        <f>INDEX('2021MF'!$C$5:$BB$204,MATCH(Sheet2!$BJ70,'2021MF'!$B$5:$B$204,0),MATCH(Sheet2!BR$3,'2021MF'!$C$4:$BB$4,0))</f>
        <v>9.7238727717581295</v>
      </c>
      <c r="BS70">
        <f>INDEX('2021MF'!$C$5:$BB$204,MATCH(Sheet2!$BJ70,'2021MF'!$B$5:$B$204,0),MATCH(Sheet2!BS$3,'2021MF'!$C$4:$BB$4,0))</f>
        <v>99.522311546079493</v>
      </c>
      <c r="BT70" t="str">
        <f>INDEX('2021MF'!$C$5:$BB$204,MATCH(Sheet2!$BJ70,'2021MF'!$B$5:$B$204,0),MATCH(Sheet2!BT$3,'2021MF'!$C$4:$BB$4,0))</f>
        <v>*</v>
      </c>
      <c r="BU70">
        <f>INDEX('2021MF'!$C$5:$BB$204,MATCH(Sheet2!$BJ70,'2021MF'!$B$5:$B$204,0),MATCH(Sheet2!BU$3,'2021MF'!$C$4:$BB$4,0))</f>
        <v>16.008388675288401</v>
      </c>
      <c r="BV70">
        <f>INDEX('2021MF'!$C$5:$BB$204,MATCH(Sheet2!$BJ70,'2021MF'!$B$5:$B$204,0),MATCH(Sheet2!BV$3,'2021MF'!$C$4:$BB$4,0))</f>
        <v>21.9923103809857</v>
      </c>
      <c r="BW70">
        <f>INDEX('2021MF'!$C$5:$BB$204,MATCH(Sheet2!$BJ70,'2021MF'!$B$5:$B$204,0),MATCH(Sheet2!BW$3,'2021MF'!$C$4:$BB$4,0))</f>
        <v>2.3208668297798001</v>
      </c>
      <c r="BX70">
        <f>INDEX('2021MF'!$C$5:$BB$204,MATCH(Sheet2!$BJ70,'2021MF'!$B$5:$B$204,0),MATCH(Sheet2!BX$3,'2021MF'!$C$4:$BB$4,0))</f>
        <v>55.984189723320199</v>
      </c>
      <c r="BY70">
        <f>INDEX('2021MF'!$C$5:$BB$204,MATCH(Sheet2!$BJ70,'2021MF'!$B$5:$B$204,0),MATCH(Sheet2!BY$3,'2021MF'!$C$4:$BB$4,0))</f>
        <v>41.655561829474898</v>
      </c>
      <c r="BZ70">
        <f>INDEX('2021MF'!$C$5:$BB$204,MATCH(Sheet2!$BJ70,'2021MF'!$B$5:$B$204,0),MATCH(Sheet2!BZ$3,'2021MF'!$C$4:$BB$4,0))</f>
        <v>51.950310559006198</v>
      </c>
      <c r="CA70">
        <f>INDEX('2021MF'!$C$5:$BB$204,MATCH(Sheet2!$BJ70,'2021MF'!$B$5:$B$204,0),MATCH(Sheet2!CA$3,'2021MF'!$C$4:$BB$4,0))</f>
        <v>45.976284584980199</v>
      </c>
      <c r="CB70">
        <f>INDEX('2021MF'!$C$5:$BB$204,MATCH(Sheet2!$BJ70,'2021MF'!$B$5:$B$204,0),MATCH(Sheet2!CB$3,'2021MF'!$C$4:$BB$4,0))</f>
        <v>1.4796691133636299</v>
      </c>
      <c r="CC70">
        <f>INDEX('2021MF'!$C$5:$BB$204,MATCH(Sheet2!$BJ70,'2021MF'!$B$5:$B$204,0),MATCH(Sheet2!CC$3,'2021MF'!$C$4:$BB$4,0))</f>
        <v>98.520330886636401</v>
      </c>
    </row>
    <row r="71" spans="12:87" x14ac:dyDescent="0.3">
      <c r="N71" t="str">
        <f>VLOOKUP(P71,Sheet1!A$6:A$378,1,FALSE)</f>
        <v>Walsall</v>
      </c>
      <c r="O71" t="s">
        <v>479</v>
      </c>
      <c r="P71" t="s">
        <v>71</v>
      </c>
      <c r="Q71" t="str">
        <f>VLOOKUP(P71,classifications!A$1:B$357,2,FALSE)</f>
        <v>Predominantly Urban</v>
      </c>
      <c r="R71" t="str">
        <f>VLOOKUP(P71,classifications!A$1:D$357,4,FALSE)</f>
        <v>Met District</v>
      </c>
      <c r="S71" t="s">
        <v>485</v>
      </c>
      <c r="T71" t="s">
        <v>410</v>
      </c>
      <c r="U71">
        <v>79</v>
      </c>
      <c r="V71">
        <v>20.399999999999999</v>
      </c>
      <c r="W71">
        <v>0.6</v>
      </c>
      <c r="X71">
        <v>77.3</v>
      </c>
      <c r="Y71">
        <v>7.1</v>
      </c>
      <c r="Z71">
        <v>15.6</v>
      </c>
      <c r="AA71" t="s">
        <v>417</v>
      </c>
      <c r="AB71" t="s">
        <v>417</v>
      </c>
      <c r="AC71" t="s">
        <v>417</v>
      </c>
      <c r="AE71" t="s">
        <v>479</v>
      </c>
      <c r="AF71" t="s">
        <v>71</v>
      </c>
      <c r="AG71" t="s">
        <v>485</v>
      </c>
      <c r="AH71" t="s">
        <v>410</v>
      </c>
      <c r="AI71">
        <v>79.5</v>
      </c>
      <c r="AJ71">
        <v>20.5</v>
      </c>
      <c r="AK71">
        <v>91.6</v>
      </c>
      <c r="AL71">
        <v>8.4</v>
      </c>
      <c r="AM71" t="s">
        <v>417</v>
      </c>
      <c r="AN71" t="s">
        <v>417</v>
      </c>
      <c r="AP71" t="s">
        <v>479</v>
      </c>
      <c r="AQ71" t="s">
        <v>71</v>
      </c>
      <c r="AR71" t="s">
        <v>485</v>
      </c>
      <c r="AS71" t="s">
        <v>410</v>
      </c>
      <c r="AT71">
        <v>70.400000000000006</v>
      </c>
      <c r="AU71">
        <v>79.5</v>
      </c>
      <c r="AV71">
        <v>83.7</v>
      </c>
      <c r="AW71">
        <v>86.5</v>
      </c>
      <c r="AX71">
        <v>91.6</v>
      </c>
      <c r="AY71">
        <v>96.7</v>
      </c>
      <c r="AZ71" t="s">
        <v>417</v>
      </c>
      <c r="BA71" t="s">
        <v>417</v>
      </c>
      <c r="BB71" t="s">
        <v>417</v>
      </c>
      <c r="BF71" t="b">
        <f t="shared" si="1"/>
        <v>1</v>
      </c>
      <c r="BI71" t="s">
        <v>479</v>
      </c>
      <c r="BJ71" t="s">
        <v>71</v>
      </c>
      <c r="BK71" t="s">
        <v>485</v>
      </c>
      <c r="BL71" t="s">
        <v>410</v>
      </c>
      <c r="BM71">
        <f>INDEX('2021MF'!$C$5:$BB$204,MATCH(Sheet2!$BJ71,'2021MF'!$B$5:$B$204,0),MATCH(Sheet2!BM$3,'2021MF'!$C$4:$BB$4,0))</f>
        <v>81.850993912621902</v>
      </c>
      <c r="BN71">
        <f>INDEX('2021MF'!$C$5:$BB$204,MATCH(Sheet2!$BJ71,'2021MF'!$B$5:$B$204,0),MATCH(Sheet2!BN$3,'2021MF'!$C$4:$BB$4,0))</f>
        <v>15.8666882149078</v>
      </c>
      <c r="BO71">
        <f>INDEX('2021MF'!$C$5:$BB$204,MATCH(Sheet2!$BJ71,'2021MF'!$B$5:$B$204,0),MATCH(Sheet2!BO$3,'2021MF'!$C$4:$BB$4,0))</f>
        <v>56.558745892366503</v>
      </c>
      <c r="BP71">
        <f>INDEX('2021MF'!$C$5:$BB$204,MATCH(Sheet2!$BJ71,'2021MF'!$B$5:$B$204,0),MATCH(Sheet2!BP$3,'2021MF'!$C$4:$BB$4,0))</f>
        <v>5.93654042988741</v>
      </c>
      <c r="BQ71">
        <f>INDEX('2021MF'!$C$5:$BB$204,MATCH(Sheet2!$BJ71,'2021MF'!$B$5:$B$204,0),MATCH(Sheet2!BQ$3,'2021MF'!$C$4:$BB$4,0))</f>
        <v>49.614825189893899</v>
      </c>
      <c r="BR71">
        <f>INDEX('2021MF'!$C$5:$BB$204,MATCH(Sheet2!$BJ71,'2021MF'!$B$5:$B$204,0),MATCH(Sheet2!BR$3,'2021MF'!$C$4:$BB$4,0))</f>
        <v>12.8804611323601</v>
      </c>
      <c r="BS71">
        <f>INDEX('2021MF'!$C$5:$BB$204,MATCH(Sheet2!$BJ71,'2021MF'!$B$5:$B$204,0),MATCH(Sheet2!BS$3,'2021MF'!$C$4:$BB$4,0))</f>
        <v>96.090789922605893</v>
      </c>
      <c r="BT71">
        <f>INDEX('2021MF'!$C$5:$BB$204,MATCH(Sheet2!$BJ71,'2021MF'!$B$5:$B$204,0),MATCH(Sheet2!BT$3,'2021MF'!$C$4:$BB$4,0))</f>
        <v>3.9092100773940999</v>
      </c>
      <c r="BU71">
        <f>INDEX('2021MF'!$C$5:$BB$204,MATCH(Sheet2!$BJ71,'2021MF'!$B$5:$B$204,0),MATCH(Sheet2!BU$3,'2021MF'!$C$4:$BB$4,0))</f>
        <v>10.598143259889699</v>
      </c>
      <c r="BV71">
        <f>INDEX('2021MF'!$C$5:$BB$204,MATCH(Sheet2!$BJ71,'2021MF'!$B$5:$B$204,0),MATCH(Sheet2!BV$3,'2021MF'!$C$4:$BB$4,0))</f>
        <v>8.4720501355743494</v>
      </c>
      <c r="BW71">
        <f>INDEX('2021MF'!$C$5:$BB$204,MATCH(Sheet2!$BJ71,'2021MF'!$B$5:$B$204,0),MATCH(Sheet2!BW$3,'2021MF'!$C$4:$BB$4,0))</f>
        <v>3.0957639749322099</v>
      </c>
      <c r="BX71">
        <f>INDEX('2021MF'!$C$5:$BB$204,MATCH(Sheet2!$BJ71,'2021MF'!$B$5:$B$204,0),MATCH(Sheet2!BX$3,'2021MF'!$C$4:$BB$4,0))</f>
        <v>39.294673518595197</v>
      </c>
      <c r="BY71">
        <f>INDEX('2021MF'!$C$5:$BB$204,MATCH(Sheet2!$BJ71,'2021MF'!$B$5:$B$204,0),MATCH(Sheet2!BY$3,'2021MF'!$C$4:$BB$4,0))</f>
        <v>57.383277722302097</v>
      </c>
      <c r="BZ71">
        <f>INDEX('2021MF'!$C$5:$BB$204,MATCH(Sheet2!$BJ71,'2021MF'!$B$5:$B$204,0),MATCH(Sheet2!BZ$3,'2021MF'!$C$4:$BB$4,0))</f>
        <v>32.852724128692898</v>
      </c>
      <c r="CA71">
        <f>INDEX('2021MF'!$C$5:$BB$204,MATCH(Sheet2!$BJ71,'2021MF'!$B$5:$B$204,0),MATCH(Sheet2!CA$3,'2021MF'!$C$4:$BB$4,0))</f>
        <v>64.451155654058795</v>
      </c>
      <c r="CB71">
        <f>INDEX('2021MF'!$C$5:$BB$204,MATCH(Sheet2!$BJ71,'2021MF'!$B$5:$B$204,0),MATCH(Sheet2!CB$3,'2021MF'!$C$4:$BB$4,0))</f>
        <v>5.6025426924527304</v>
      </c>
      <c r="CC71">
        <f>INDEX('2021MF'!$C$5:$BB$204,MATCH(Sheet2!$BJ71,'2021MF'!$B$5:$B$204,0),MATCH(Sheet2!CC$3,'2021MF'!$C$4:$BB$4,0))</f>
        <v>94.397457307547299</v>
      </c>
    </row>
    <row r="72" spans="12:87" x14ac:dyDescent="0.3">
      <c r="N72" t="str">
        <f>VLOOKUP(P72,Sheet1!A$6:A$378,1,FALSE)</f>
        <v>Wolverhampton</v>
      </c>
      <c r="O72" t="s">
        <v>479</v>
      </c>
      <c r="P72" t="s">
        <v>72</v>
      </c>
      <c r="Q72" t="str">
        <f>VLOOKUP(P72,classifications!A$1:B$357,2,FALSE)</f>
        <v>Predominantly Urban</v>
      </c>
      <c r="R72" t="str">
        <f>VLOOKUP(P72,classifications!A$1:D$357,4,FALSE)</f>
        <v>Met District</v>
      </c>
      <c r="S72" t="s">
        <v>486</v>
      </c>
      <c r="T72" t="s">
        <v>410</v>
      </c>
      <c r="U72">
        <v>82.9</v>
      </c>
      <c r="V72">
        <v>17.100000000000001</v>
      </c>
      <c r="W72">
        <v>0</v>
      </c>
      <c r="X72">
        <v>78.5</v>
      </c>
      <c r="Y72">
        <v>10</v>
      </c>
      <c r="Z72">
        <v>11.5</v>
      </c>
      <c r="AA72" t="s">
        <v>417</v>
      </c>
      <c r="AB72" t="s">
        <v>417</v>
      </c>
      <c r="AC72" t="s">
        <v>417</v>
      </c>
      <c r="AE72" t="s">
        <v>479</v>
      </c>
      <c r="AF72" t="s">
        <v>72</v>
      </c>
      <c r="AG72" t="s">
        <v>486</v>
      </c>
      <c r="AH72" t="s">
        <v>410</v>
      </c>
      <c r="AI72">
        <v>82.9</v>
      </c>
      <c r="AJ72">
        <v>17.100000000000001</v>
      </c>
      <c r="AK72">
        <v>88.7</v>
      </c>
      <c r="AL72">
        <v>11.3</v>
      </c>
      <c r="AM72" t="s">
        <v>417</v>
      </c>
      <c r="AN72" t="s">
        <v>417</v>
      </c>
      <c r="AP72" t="s">
        <v>479</v>
      </c>
      <c r="AQ72" t="s">
        <v>72</v>
      </c>
      <c r="AR72" t="s">
        <v>486</v>
      </c>
      <c r="AS72" t="s">
        <v>410</v>
      </c>
      <c r="AT72">
        <v>74.5</v>
      </c>
      <c r="AU72">
        <v>82.9</v>
      </c>
      <c r="AV72">
        <v>88.4</v>
      </c>
      <c r="AW72">
        <v>96.7</v>
      </c>
      <c r="AX72">
        <v>88.7</v>
      </c>
      <c r="AY72">
        <v>100</v>
      </c>
      <c r="AZ72" t="s">
        <v>417</v>
      </c>
      <c r="BA72" t="s">
        <v>417</v>
      </c>
      <c r="BB72" t="s">
        <v>417</v>
      </c>
      <c r="BF72" t="b">
        <f t="shared" si="1"/>
        <v>1</v>
      </c>
      <c r="BI72" t="s">
        <v>479</v>
      </c>
      <c r="BJ72" t="s">
        <v>72</v>
      </c>
      <c r="BK72" t="s">
        <v>486</v>
      </c>
      <c r="BL72" t="s">
        <v>410</v>
      </c>
      <c r="BM72">
        <f>INDEX('2021MF'!$C$5:$BB$204,MATCH(Sheet2!$BJ72,'2021MF'!$B$5:$B$204,0),MATCH(Sheet2!BM$3,'2021MF'!$C$4:$BB$4,0))</f>
        <v>75.413672682061701</v>
      </c>
      <c r="BN72">
        <f>INDEX('2021MF'!$C$5:$BB$204,MATCH(Sheet2!$BJ72,'2021MF'!$B$5:$B$204,0),MATCH(Sheet2!BN$3,'2021MF'!$C$4:$BB$4,0))</f>
        <v>23.628252244345699</v>
      </c>
      <c r="BO72">
        <f>INDEX('2021MF'!$C$5:$BB$204,MATCH(Sheet2!$BJ72,'2021MF'!$B$5:$B$204,0),MATCH(Sheet2!BO$3,'2021MF'!$C$4:$BB$4,0))</f>
        <v>60.369699961603899</v>
      </c>
      <c r="BP72">
        <f>INDEX('2021MF'!$C$5:$BB$204,MATCH(Sheet2!$BJ72,'2021MF'!$B$5:$B$204,0),MATCH(Sheet2!BP$3,'2021MF'!$C$4:$BB$4,0))</f>
        <v>4.4978333607591496</v>
      </c>
      <c r="BQ72">
        <f>INDEX('2021MF'!$C$5:$BB$204,MATCH(Sheet2!$BJ72,'2021MF'!$B$5:$B$204,0),MATCH(Sheet2!BQ$3,'2021MF'!$C$4:$BB$4,0))</f>
        <v>57.268754685243103</v>
      </c>
      <c r="BR72">
        <f>INDEX('2021MF'!$C$5:$BB$204,MATCH(Sheet2!$BJ72,'2021MF'!$B$5:$B$204,0),MATCH(Sheet2!BR$3,'2021MF'!$C$4:$BB$4,0))</f>
        <v>7.5987786371199197</v>
      </c>
      <c r="BS72">
        <f>INDEX('2021MF'!$C$5:$BB$204,MATCH(Sheet2!$BJ72,'2021MF'!$B$5:$B$204,0),MATCH(Sheet2!BS$3,'2021MF'!$C$4:$BB$4,0))</f>
        <v>95.860530598065594</v>
      </c>
      <c r="BT72">
        <f>INDEX('2021MF'!$C$5:$BB$204,MATCH(Sheet2!$BJ72,'2021MF'!$B$5:$B$204,0),MATCH(Sheet2!BT$3,'2021MF'!$C$4:$BB$4,0))</f>
        <v>4.1394694019344298</v>
      </c>
      <c r="BU72">
        <f>INDEX('2021MF'!$C$5:$BB$204,MATCH(Sheet2!$BJ72,'2021MF'!$B$5:$B$204,0),MATCH(Sheet2!BU$3,'2021MF'!$C$4:$BB$4,0))</f>
        <v>8.5550253231675004</v>
      </c>
      <c r="BV72">
        <f>INDEX('2021MF'!$C$5:$BB$204,MATCH(Sheet2!$BJ72,'2021MF'!$B$5:$B$204,0),MATCH(Sheet2!BV$3,'2021MF'!$C$4:$BB$4,0))</f>
        <v>14.952553343206599</v>
      </c>
      <c r="BW72" t="str">
        <f>INDEX('2021MF'!$C$5:$BB$204,MATCH(Sheet2!$BJ72,'2021MF'!$B$5:$B$204,0),MATCH(Sheet2!BW$3,'2021MF'!$C$4:$BB$4,0))</f>
        <v>*</v>
      </c>
      <c r="BX72">
        <f>INDEX('2021MF'!$C$5:$BB$204,MATCH(Sheet2!$BJ72,'2021MF'!$B$5:$B$204,0),MATCH(Sheet2!BX$3,'2021MF'!$C$4:$BB$4,0))</f>
        <v>46.489835851723001</v>
      </c>
      <c r="BY72">
        <f>INDEX('2021MF'!$C$5:$BB$204,MATCH(Sheet2!$BJ72,'2021MF'!$B$5:$B$204,0),MATCH(Sheet2!BY$3,'2021MF'!$C$4:$BB$4,0))</f>
        <v>53.510164148276999</v>
      </c>
      <c r="BZ72">
        <f>INDEX('2021MF'!$C$5:$BB$204,MATCH(Sheet2!$BJ72,'2021MF'!$B$5:$B$204,0),MATCH(Sheet2!BZ$3,'2021MF'!$C$4:$BB$4,0))</f>
        <v>39.584737471464301</v>
      </c>
      <c r="CA72">
        <f>INDEX('2021MF'!$C$5:$BB$204,MATCH(Sheet2!$BJ72,'2021MF'!$B$5:$B$204,0),MATCH(Sheet2!CA$3,'2021MF'!$C$4:$BB$4,0))</f>
        <v>60.415262528535699</v>
      </c>
      <c r="CB72">
        <f>INDEX('2021MF'!$C$5:$BB$204,MATCH(Sheet2!$BJ72,'2021MF'!$B$5:$B$204,0),MATCH(Sheet2!CB$3,'2021MF'!$C$4:$BB$4,0))</f>
        <v>0</v>
      </c>
      <c r="CC72">
        <f>INDEX('2021MF'!$C$5:$BB$204,MATCH(Sheet2!$BJ72,'2021MF'!$B$5:$B$204,0),MATCH(Sheet2!CC$3,'2021MF'!$C$4:$BB$4,0))</f>
        <v>99.087634615032997</v>
      </c>
    </row>
    <row r="73" spans="12:87" x14ac:dyDescent="0.3">
      <c r="N73" t="str">
        <f>VLOOKUP(P73,Sheet1!A$6:A$378,1,FALSE)</f>
        <v>Bath and North East Somerset</v>
      </c>
      <c r="O73" t="s">
        <v>487</v>
      </c>
      <c r="P73" t="s">
        <v>306</v>
      </c>
      <c r="Q73" t="str">
        <f>VLOOKUP(P73,classifications!A$1:B$357,2,FALSE)</f>
        <v>Urban with Significant Rural</v>
      </c>
      <c r="R73" t="str">
        <f>VLOOKUP(P73,classifications!A$1:D$357,4,FALSE)</f>
        <v>Unitary Authority</v>
      </c>
      <c r="S73" t="s">
        <v>488</v>
      </c>
      <c r="T73" t="s">
        <v>410</v>
      </c>
      <c r="U73">
        <v>76.900000000000006</v>
      </c>
      <c r="V73">
        <v>21.5</v>
      </c>
      <c r="W73">
        <v>1.5</v>
      </c>
      <c r="X73">
        <v>66.8</v>
      </c>
      <c r="Y73">
        <v>21.2</v>
      </c>
      <c r="Z73">
        <v>12</v>
      </c>
      <c r="AA73" t="s">
        <v>417</v>
      </c>
      <c r="AB73" t="s">
        <v>417</v>
      </c>
      <c r="AC73" t="s">
        <v>417</v>
      </c>
      <c r="AE73" t="s">
        <v>487</v>
      </c>
      <c r="AF73" t="s">
        <v>306</v>
      </c>
      <c r="AG73" t="s">
        <v>488</v>
      </c>
      <c r="AH73" t="s">
        <v>410</v>
      </c>
      <c r="AI73">
        <v>78.099999999999994</v>
      </c>
      <c r="AJ73">
        <v>21.9</v>
      </c>
      <c r="AK73">
        <v>75.900000000000006</v>
      </c>
      <c r="AL73">
        <v>24.1</v>
      </c>
      <c r="AM73" t="s">
        <v>417</v>
      </c>
      <c r="AN73" t="s">
        <v>417</v>
      </c>
      <c r="AP73" t="s">
        <v>487</v>
      </c>
      <c r="AQ73" t="s">
        <v>306</v>
      </c>
      <c r="AR73" t="s">
        <v>488</v>
      </c>
      <c r="AS73" t="s">
        <v>410</v>
      </c>
      <c r="AT73">
        <v>69.900000000000006</v>
      </c>
      <c r="AU73">
        <v>78.099999999999994</v>
      </c>
      <c r="AV73">
        <v>81.599999999999994</v>
      </c>
      <c r="AW73">
        <v>88.6</v>
      </c>
      <c r="AX73">
        <v>75.900000000000006</v>
      </c>
      <c r="AY73">
        <v>97.1</v>
      </c>
      <c r="AZ73" t="s">
        <v>417</v>
      </c>
      <c r="BA73" t="s">
        <v>417</v>
      </c>
      <c r="BB73" t="s">
        <v>417</v>
      </c>
      <c r="BF73" t="b">
        <f t="shared" si="1"/>
        <v>1</v>
      </c>
      <c r="BI73" t="s">
        <v>487</v>
      </c>
      <c r="BJ73" t="s">
        <v>306</v>
      </c>
      <c r="BK73" t="s">
        <v>488</v>
      </c>
      <c r="BL73" t="s">
        <v>410</v>
      </c>
      <c r="BM73">
        <f>INDEX('2021MF'!$C$5:$BB$204,MATCH(Sheet2!$BJ73,'2021MF'!$B$5:$B$204,0),MATCH(Sheet2!BM$3,'2021MF'!$C$4:$BB$4,0))</f>
        <v>73.442035997677607</v>
      </c>
      <c r="BN73">
        <f>INDEX('2021MF'!$C$5:$BB$204,MATCH(Sheet2!$BJ73,'2021MF'!$B$5:$B$204,0),MATCH(Sheet2!BN$3,'2021MF'!$C$4:$BB$4,0))</f>
        <v>26.5579640023224</v>
      </c>
      <c r="BO73">
        <f>INDEX('2021MF'!$C$5:$BB$204,MATCH(Sheet2!$BJ73,'2021MF'!$B$5:$B$204,0),MATCH(Sheet2!BO$3,'2021MF'!$C$4:$BB$4,0))</f>
        <v>63.649119411650901</v>
      </c>
      <c r="BP73">
        <f>INDEX('2021MF'!$C$5:$BB$204,MATCH(Sheet2!$BJ73,'2021MF'!$B$5:$B$204,0),MATCH(Sheet2!BP$3,'2021MF'!$C$4:$BB$4,0))</f>
        <v>12.831430230307699</v>
      </c>
      <c r="BQ73">
        <f>INDEX('2021MF'!$C$5:$BB$204,MATCH(Sheet2!$BJ73,'2021MF'!$B$5:$B$204,0),MATCH(Sheet2!BQ$3,'2021MF'!$C$4:$BB$4,0))</f>
        <v>65.850590284497798</v>
      </c>
      <c r="BR73">
        <f>INDEX('2021MF'!$C$5:$BB$204,MATCH(Sheet2!$BJ73,'2021MF'!$B$5:$B$204,0),MATCH(Sheet2!BR$3,'2021MF'!$C$4:$BB$4,0))</f>
        <v>10.6299593574608</v>
      </c>
      <c r="BS73">
        <f>INDEX('2021MF'!$C$5:$BB$204,MATCH(Sheet2!$BJ73,'2021MF'!$B$5:$B$204,0),MATCH(Sheet2!BS$3,'2021MF'!$C$4:$BB$4,0))</f>
        <v>98.865395780917396</v>
      </c>
      <c r="BT73" t="str">
        <f>INDEX('2021MF'!$C$5:$BB$204,MATCH(Sheet2!$BJ73,'2021MF'!$B$5:$B$204,0),MATCH(Sheet2!BT$3,'2021MF'!$C$4:$BB$4,0))</f>
        <v>*</v>
      </c>
      <c r="BU73">
        <f>INDEX('2021MF'!$C$5:$BB$204,MATCH(Sheet2!$BJ73,'2021MF'!$B$5:$B$204,0),MATCH(Sheet2!BU$3,'2021MF'!$C$4:$BB$4,0))</f>
        <v>8.0244822914650697</v>
      </c>
      <c r="BV73">
        <f>INDEX('2021MF'!$C$5:$BB$204,MATCH(Sheet2!$BJ73,'2021MF'!$B$5:$B$204,0),MATCH(Sheet2!BV$3,'2021MF'!$C$4:$BB$4,0))</f>
        <v>20.584962260499299</v>
      </c>
      <c r="BW73">
        <f>INDEX('2021MF'!$C$5:$BB$204,MATCH(Sheet2!$BJ73,'2021MF'!$B$5:$B$204,0),MATCH(Sheet2!BW$3,'2021MF'!$C$4:$BB$4,0))</f>
        <v>5.0053222372750099</v>
      </c>
      <c r="BX73">
        <f>INDEX('2021MF'!$C$5:$BB$204,MATCH(Sheet2!$BJ73,'2021MF'!$B$5:$B$204,0),MATCH(Sheet2!BX$3,'2021MF'!$C$4:$BB$4,0))</f>
        <v>60.291882031012499</v>
      </c>
      <c r="BY73">
        <f>INDEX('2021MF'!$C$5:$BB$204,MATCH(Sheet2!$BJ73,'2021MF'!$B$5:$B$204,0),MATCH(Sheet2!BY$3,'2021MF'!$C$4:$BB$4,0))</f>
        <v>37.250040928970698</v>
      </c>
      <c r="BZ73">
        <f>INDEX('2021MF'!$C$5:$BB$204,MATCH(Sheet2!$BJ73,'2021MF'!$B$5:$B$204,0),MATCH(Sheet2!BZ$3,'2021MF'!$C$4:$BB$4,0))</f>
        <v>60.635685384849303</v>
      </c>
      <c r="CA73">
        <f>INDEX('2021MF'!$C$5:$BB$204,MATCH(Sheet2!$BJ73,'2021MF'!$B$5:$B$204,0),MATCH(Sheet2!CA$3,'2021MF'!$C$4:$BB$4,0))</f>
        <v>37.935308838318903</v>
      </c>
      <c r="CB73">
        <f>INDEX('2021MF'!$C$5:$BB$204,MATCH(Sheet2!$BJ73,'2021MF'!$B$5:$B$204,0),MATCH(Sheet2!CB$3,'2021MF'!$C$4:$BB$4,0))</f>
        <v>2.6756338300754798</v>
      </c>
      <c r="CC73">
        <f>INDEX('2021MF'!$C$5:$BB$204,MATCH(Sheet2!$BJ73,'2021MF'!$B$5:$B$204,0),MATCH(Sheet2!CC$3,'2021MF'!$C$4:$BB$4,0))</f>
        <v>97.324366169924502</v>
      </c>
    </row>
    <row r="74" spans="12:87" x14ac:dyDescent="0.3">
      <c r="N74" t="str">
        <f>VLOOKUP(P74,Sheet1!A$6:A$378,1,FALSE)</f>
        <v>Bristol, City of</v>
      </c>
      <c r="O74" t="s">
        <v>487</v>
      </c>
      <c r="P74" t="s">
        <v>307</v>
      </c>
      <c r="Q74" t="str">
        <f>VLOOKUP(P74,classifications!A$1:B$357,2,FALSE)</f>
        <v>Predominantly Urban</v>
      </c>
      <c r="R74" t="str">
        <f>VLOOKUP(P74,classifications!A$1:D$357,4,FALSE)</f>
        <v>Unitary Authority</v>
      </c>
      <c r="S74" t="s">
        <v>489</v>
      </c>
      <c r="T74" t="s">
        <v>410</v>
      </c>
      <c r="U74">
        <v>78.599999999999994</v>
      </c>
      <c r="V74">
        <v>21.1</v>
      </c>
      <c r="W74">
        <v>0.3</v>
      </c>
      <c r="X74">
        <v>88.2</v>
      </c>
      <c r="Y74">
        <v>5.6</v>
      </c>
      <c r="Z74">
        <v>6.2</v>
      </c>
      <c r="AA74" t="s">
        <v>417</v>
      </c>
      <c r="AB74" t="s">
        <v>417</v>
      </c>
      <c r="AC74" t="s">
        <v>417</v>
      </c>
      <c r="AE74" t="s">
        <v>487</v>
      </c>
      <c r="AF74" t="s">
        <v>307</v>
      </c>
      <c r="AG74" t="s">
        <v>489</v>
      </c>
      <c r="AH74" t="s">
        <v>410</v>
      </c>
      <c r="AI74">
        <v>78.8</v>
      </c>
      <c r="AJ74">
        <v>21.2</v>
      </c>
      <c r="AK74">
        <v>94</v>
      </c>
      <c r="AL74">
        <v>6</v>
      </c>
      <c r="AM74" t="s">
        <v>417</v>
      </c>
      <c r="AN74" t="s">
        <v>417</v>
      </c>
      <c r="AP74" t="s">
        <v>487</v>
      </c>
      <c r="AQ74" t="s">
        <v>307</v>
      </c>
      <c r="AR74" t="s">
        <v>489</v>
      </c>
      <c r="AS74" t="s">
        <v>410</v>
      </c>
      <c r="AT74">
        <v>72</v>
      </c>
      <c r="AU74">
        <v>78.8</v>
      </c>
      <c r="AV74">
        <v>83.4</v>
      </c>
      <c r="AW74">
        <v>90.5</v>
      </c>
      <c r="AX74">
        <v>94</v>
      </c>
      <c r="AY74">
        <v>97.4</v>
      </c>
      <c r="AZ74" t="s">
        <v>417</v>
      </c>
      <c r="BA74" t="s">
        <v>417</v>
      </c>
      <c r="BB74" t="s">
        <v>417</v>
      </c>
      <c r="BF74" t="b">
        <f t="shared" si="1"/>
        <v>1</v>
      </c>
      <c r="BI74" t="s">
        <v>487</v>
      </c>
      <c r="BJ74" t="s">
        <v>307</v>
      </c>
      <c r="BK74" t="s">
        <v>489</v>
      </c>
      <c r="BL74" t="s">
        <v>410</v>
      </c>
      <c r="BM74">
        <f>INDEX('2021MF'!$C$5:$BB$204,MATCH(Sheet2!$BJ74,'2021MF'!$B$5:$B$204,0),MATCH(Sheet2!BM$3,'2021MF'!$C$4:$BB$4,0))</f>
        <v>81.291978467025501</v>
      </c>
      <c r="BN74">
        <f>INDEX('2021MF'!$C$5:$BB$204,MATCH(Sheet2!$BJ74,'2021MF'!$B$5:$B$204,0),MATCH(Sheet2!BN$3,'2021MF'!$C$4:$BB$4,0))</f>
        <v>17.587206879885301</v>
      </c>
      <c r="BO74">
        <f>INDEX('2021MF'!$C$5:$BB$204,MATCH(Sheet2!$BJ74,'2021MF'!$B$5:$B$204,0),MATCH(Sheet2!BO$3,'2021MF'!$C$4:$BB$4,0))</f>
        <v>57.529041182646999</v>
      </c>
      <c r="BP74">
        <f>INDEX('2021MF'!$C$5:$BB$204,MATCH(Sheet2!$BJ74,'2021MF'!$B$5:$B$204,0),MATCH(Sheet2!BP$3,'2021MF'!$C$4:$BB$4,0))</f>
        <v>10.718988016866399</v>
      </c>
      <c r="BQ74">
        <f>INDEX('2021MF'!$C$5:$BB$204,MATCH(Sheet2!$BJ74,'2021MF'!$B$5:$B$204,0),MATCH(Sheet2!BQ$3,'2021MF'!$C$4:$BB$4,0))</f>
        <v>57.529041182646999</v>
      </c>
      <c r="BR74">
        <f>INDEX('2021MF'!$C$5:$BB$204,MATCH(Sheet2!$BJ74,'2021MF'!$B$5:$B$204,0),MATCH(Sheet2!BR$3,'2021MF'!$C$4:$BB$4,0))</f>
        <v>10.718988016866399</v>
      </c>
      <c r="BS74">
        <f>INDEX('2021MF'!$C$5:$BB$204,MATCH(Sheet2!$BJ74,'2021MF'!$B$5:$B$204,0),MATCH(Sheet2!BS$3,'2021MF'!$C$4:$BB$4,0))</f>
        <v>97.850869152180806</v>
      </c>
      <c r="BT74">
        <f>INDEX('2021MF'!$C$5:$BB$204,MATCH(Sheet2!$BJ74,'2021MF'!$B$5:$B$204,0),MATCH(Sheet2!BT$3,'2021MF'!$C$4:$BB$4,0))</f>
        <v>2.1491308478192002</v>
      </c>
      <c r="BU74">
        <f>INDEX('2021MF'!$C$5:$BB$204,MATCH(Sheet2!$BJ74,'2021MF'!$B$5:$B$204,0),MATCH(Sheet2!BU$3,'2021MF'!$C$4:$BB$4,0))</f>
        <v>11.3631439476009</v>
      </c>
      <c r="BV74">
        <f>INDEX('2021MF'!$C$5:$BB$204,MATCH(Sheet2!$BJ74,'2021MF'!$B$5:$B$204,0),MATCH(Sheet2!BV$3,'2021MF'!$C$4:$BB$4,0))</f>
        <v>20.3079948667522</v>
      </c>
      <c r="BW74">
        <f>INDEX('2021MF'!$C$5:$BB$204,MATCH(Sheet2!$BJ74,'2021MF'!$B$5:$B$204,0),MATCH(Sheet2!BW$3,'2021MF'!$C$4:$BB$4,0))</f>
        <v>2.85911901468309</v>
      </c>
      <c r="BX74">
        <f>INDEX('2021MF'!$C$5:$BB$204,MATCH(Sheet2!$BJ74,'2021MF'!$B$5:$B$204,0),MATCH(Sheet2!BX$3,'2021MF'!$C$4:$BB$4,0))</f>
        <v>59.154910351699797</v>
      </c>
      <c r="BY74">
        <f>INDEX('2021MF'!$C$5:$BB$204,MATCH(Sheet2!$BJ74,'2021MF'!$B$5:$B$204,0),MATCH(Sheet2!BY$3,'2021MF'!$C$4:$BB$4,0))</f>
        <v>40.322965935693503</v>
      </c>
      <c r="BZ74">
        <f>INDEX('2021MF'!$C$5:$BB$204,MATCH(Sheet2!$BJ74,'2021MF'!$B$5:$B$204,0),MATCH(Sheet2!BZ$3,'2021MF'!$C$4:$BB$4,0))</f>
        <v>51.8349406553506</v>
      </c>
      <c r="CA74">
        <f>INDEX('2021MF'!$C$5:$BB$204,MATCH(Sheet2!$BJ74,'2021MF'!$B$5:$B$204,0),MATCH(Sheet2!CA$3,'2021MF'!$C$4:$BB$4,0))</f>
        <v>47.1767781213102</v>
      </c>
      <c r="CB74">
        <f>INDEX('2021MF'!$C$5:$BB$204,MATCH(Sheet2!$BJ74,'2021MF'!$B$5:$B$204,0),MATCH(Sheet2!CB$3,'2021MF'!$C$4:$BB$4,0))</f>
        <v>3.9616006399893302</v>
      </c>
      <c r="CC74">
        <f>INDEX('2021MF'!$C$5:$BB$204,MATCH(Sheet2!$BJ74,'2021MF'!$B$5:$B$204,0),MATCH(Sheet2!CC$3,'2021MF'!$C$4:$BB$4,0))</f>
        <v>96.0383993600107</v>
      </c>
    </row>
    <row r="75" spans="12:87" x14ac:dyDescent="0.3">
      <c r="N75" t="str">
        <f>VLOOKUP(P75,Sheet1!A$6:A$378,1,FALSE)</f>
        <v>South Gloucestershire</v>
      </c>
      <c r="O75" t="s">
        <v>487</v>
      </c>
      <c r="P75" t="s">
        <v>309</v>
      </c>
      <c r="Q75" t="str">
        <f>VLOOKUP(P75,classifications!A$1:B$357,2,FALSE)</f>
        <v>Predominantly Urban</v>
      </c>
      <c r="R75" t="str">
        <f>VLOOKUP(P75,classifications!A$1:D$357,4,FALSE)</f>
        <v>Unitary Authority</v>
      </c>
      <c r="S75" t="s">
        <v>490</v>
      </c>
      <c r="T75" t="s">
        <v>410</v>
      </c>
      <c r="U75">
        <v>81</v>
      </c>
      <c r="V75">
        <v>17.600000000000001</v>
      </c>
      <c r="W75">
        <v>1.4</v>
      </c>
      <c r="X75">
        <v>85.6</v>
      </c>
      <c r="Y75">
        <v>4.2</v>
      </c>
      <c r="Z75">
        <v>10.199999999999999</v>
      </c>
      <c r="AA75">
        <v>98.6</v>
      </c>
      <c r="AB75">
        <v>1.4</v>
      </c>
      <c r="AC75">
        <v>0</v>
      </c>
      <c r="AE75" t="s">
        <v>487</v>
      </c>
      <c r="AF75" t="s">
        <v>309</v>
      </c>
      <c r="AG75" t="s">
        <v>490</v>
      </c>
      <c r="AH75" t="s">
        <v>410</v>
      </c>
      <c r="AI75">
        <v>82.1</v>
      </c>
      <c r="AJ75">
        <v>17.899999999999999</v>
      </c>
      <c r="AK75">
        <v>95.3</v>
      </c>
      <c r="AL75">
        <v>4.7</v>
      </c>
      <c r="AM75">
        <v>98.6</v>
      </c>
      <c r="AN75">
        <v>1.4</v>
      </c>
      <c r="AP75" t="s">
        <v>487</v>
      </c>
      <c r="AQ75" t="s">
        <v>309</v>
      </c>
      <c r="AR75" t="s">
        <v>490</v>
      </c>
      <c r="AS75" t="s">
        <v>410</v>
      </c>
      <c r="AT75">
        <v>75</v>
      </c>
      <c r="AU75">
        <v>82.1</v>
      </c>
      <c r="AV75">
        <v>86.1</v>
      </c>
      <c r="AW75">
        <v>92</v>
      </c>
      <c r="AX75">
        <v>95.3</v>
      </c>
      <c r="AY75">
        <v>98.6</v>
      </c>
      <c r="AZ75">
        <v>96.6</v>
      </c>
      <c r="BA75">
        <v>98.6</v>
      </c>
      <c r="BB75">
        <v>100</v>
      </c>
      <c r="BF75" t="b">
        <f t="shared" si="1"/>
        <v>1</v>
      </c>
      <c r="BI75" t="s">
        <v>487</v>
      </c>
      <c r="BJ75" t="s">
        <v>309</v>
      </c>
      <c r="BK75" t="s">
        <v>490</v>
      </c>
      <c r="BL75" t="s">
        <v>410</v>
      </c>
      <c r="BM75">
        <f>INDEX('2021MF'!$C$5:$BB$204,MATCH(Sheet2!$BJ75,'2021MF'!$B$5:$B$204,0),MATCH(Sheet2!BM$3,'2021MF'!$C$4:$BB$4,0))</f>
        <v>83.085779371700397</v>
      </c>
      <c r="BN75">
        <f>INDEX('2021MF'!$C$5:$BB$204,MATCH(Sheet2!$BJ75,'2021MF'!$B$5:$B$204,0),MATCH(Sheet2!BN$3,'2021MF'!$C$4:$BB$4,0))</f>
        <v>15.5951299850698</v>
      </c>
      <c r="BO75">
        <f>INDEX('2021MF'!$C$5:$BB$204,MATCH(Sheet2!$BJ75,'2021MF'!$B$5:$B$204,0),MATCH(Sheet2!BO$3,'2021MF'!$C$4:$BB$4,0))</f>
        <v>72.710061721744196</v>
      </c>
      <c r="BP75">
        <f>INDEX('2021MF'!$C$5:$BB$204,MATCH(Sheet2!$BJ75,'2021MF'!$B$5:$B$204,0),MATCH(Sheet2!BP$3,'2021MF'!$C$4:$BB$4,0))</f>
        <v>9.4568178669827194</v>
      </c>
      <c r="BQ75">
        <f>INDEX('2021MF'!$C$5:$BB$204,MATCH(Sheet2!$BJ75,'2021MF'!$B$5:$B$204,0),MATCH(Sheet2!BQ$3,'2021MF'!$C$4:$BB$4,0))</f>
        <v>75.886961473933695</v>
      </c>
      <c r="BR75">
        <f>INDEX('2021MF'!$C$5:$BB$204,MATCH(Sheet2!$BJ75,'2021MF'!$B$5:$B$204,0),MATCH(Sheet2!BR$3,'2021MF'!$C$4:$BB$4,0))</f>
        <v>6.2799181147932099</v>
      </c>
      <c r="BS75">
        <f>INDEX('2021MF'!$C$5:$BB$204,MATCH(Sheet2!$BJ75,'2021MF'!$B$5:$B$204,0),MATCH(Sheet2!BS$3,'2021MF'!$C$4:$BB$4,0))</f>
        <v>99.365851406055199</v>
      </c>
      <c r="BT75">
        <f>INDEX('2021MF'!$C$5:$BB$204,MATCH(Sheet2!$BJ75,'2021MF'!$B$5:$B$204,0),MATCH(Sheet2!BT$3,'2021MF'!$C$4:$BB$4,0))</f>
        <v>0</v>
      </c>
      <c r="BU75">
        <f>INDEX('2021MF'!$C$5:$BB$204,MATCH(Sheet2!$BJ75,'2021MF'!$B$5:$B$204,0),MATCH(Sheet2!BU$3,'2021MF'!$C$4:$BB$4,0))</f>
        <v>16.406286074897299</v>
      </c>
      <c r="BV75">
        <f>INDEX('2021MF'!$C$5:$BB$204,MATCH(Sheet2!$BJ75,'2021MF'!$B$5:$B$204,0),MATCH(Sheet2!BV$3,'2021MF'!$C$4:$BB$4,0))</f>
        <v>18.778186519724802</v>
      </c>
      <c r="BW75">
        <f>INDEX('2021MF'!$C$5:$BB$204,MATCH(Sheet2!$BJ75,'2021MF'!$B$5:$B$204,0),MATCH(Sheet2!BW$3,'2021MF'!$C$4:$BB$4,0))</f>
        <v>2.2256768612723001</v>
      </c>
      <c r="BX75">
        <f>INDEX('2021MF'!$C$5:$BB$204,MATCH(Sheet2!$BJ75,'2021MF'!$B$5:$B$204,0),MATCH(Sheet2!BX$3,'2021MF'!$C$4:$BB$4,0))</f>
        <v>55.249000411790497</v>
      </c>
      <c r="BY75">
        <f>INDEX('2021MF'!$C$5:$BB$204,MATCH(Sheet2!$BJ75,'2021MF'!$B$5:$B$204,0),MATCH(Sheet2!BY$3,'2021MF'!$C$4:$BB$4,0))</f>
        <v>43.685657735683598</v>
      </c>
      <c r="BZ75">
        <f>INDEX('2021MF'!$C$5:$BB$204,MATCH(Sheet2!$BJ75,'2021MF'!$B$5:$B$204,0),MATCH(Sheet2!BZ$3,'2021MF'!$C$4:$BB$4,0))</f>
        <v>59.943412016312202</v>
      </c>
      <c r="CA75">
        <f>INDEX('2021MF'!$C$5:$BB$204,MATCH(Sheet2!$BJ75,'2021MF'!$B$5:$B$204,0),MATCH(Sheet2!CA$3,'2021MF'!$C$4:$BB$4,0))</f>
        <v>38.732216628365698</v>
      </c>
      <c r="CB75">
        <f>INDEX('2021MF'!$C$5:$BB$204,MATCH(Sheet2!$BJ75,'2021MF'!$B$5:$B$204,0),MATCH(Sheet2!CB$3,'2021MF'!$C$4:$BB$4,0))</f>
        <v>2.4734873555080101</v>
      </c>
      <c r="CC75">
        <f>INDEX('2021MF'!$C$5:$BB$204,MATCH(Sheet2!$BJ75,'2021MF'!$B$5:$B$204,0),MATCH(Sheet2!CC$3,'2021MF'!$C$4:$BB$4,0))</f>
        <v>97.526512644492001</v>
      </c>
    </row>
    <row r="76" spans="12:87" x14ac:dyDescent="0.3">
      <c r="N76" t="e">
        <f>VLOOKUP(P76,Sheet1!A$6:A$378,1,FALSE)</f>
        <v>#N/A</v>
      </c>
      <c r="O76" t="s">
        <v>491</v>
      </c>
      <c r="P76" t="s">
        <v>492</v>
      </c>
      <c r="Q76" t="e">
        <f>VLOOKUP(P76,classifications!A$1:B$357,2,FALSE)</f>
        <v>#N/A</v>
      </c>
      <c r="R76" t="s">
        <v>323</v>
      </c>
      <c r="S76">
        <v>9</v>
      </c>
      <c r="T76" t="s">
        <v>410</v>
      </c>
      <c r="U76">
        <v>74.599999999999994</v>
      </c>
      <c r="V76">
        <v>24.6</v>
      </c>
      <c r="W76">
        <v>0.7</v>
      </c>
      <c r="X76">
        <v>78.8</v>
      </c>
      <c r="Y76">
        <v>15.5</v>
      </c>
      <c r="Z76">
        <v>5.7</v>
      </c>
      <c r="AA76" t="s">
        <v>417</v>
      </c>
      <c r="AB76" t="s">
        <v>417</v>
      </c>
      <c r="AC76" t="s">
        <v>417</v>
      </c>
      <c r="AE76" t="s">
        <v>491</v>
      </c>
      <c r="AF76" t="s">
        <v>492</v>
      </c>
      <c r="AG76">
        <v>9</v>
      </c>
      <c r="AH76" t="s">
        <v>410</v>
      </c>
      <c r="AI76">
        <v>75.2</v>
      </c>
      <c r="AJ76">
        <v>24.8</v>
      </c>
      <c r="AK76">
        <v>83.6</v>
      </c>
      <c r="AL76">
        <v>16.399999999999999</v>
      </c>
      <c r="AM76" t="s">
        <v>417</v>
      </c>
      <c r="AN76" t="s">
        <v>417</v>
      </c>
      <c r="AP76" t="s">
        <v>491</v>
      </c>
      <c r="AQ76" t="s">
        <v>492</v>
      </c>
      <c r="AR76">
        <v>9</v>
      </c>
      <c r="AS76" t="s">
        <v>410</v>
      </c>
      <c r="AT76">
        <v>67.8</v>
      </c>
      <c r="AU76">
        <v>75.2</v>
      </c>
      <c r="AV76">
        <v>81.099999999999994</v>
      </c>
      <c r="AW76">
        <v>93</v>
      </c>
      <c r="AX76">
        <v>83.6</v>
      </c>
      <c r="AY76">
        <v>99.3</v>
      </c>
      <c r="AZ76" t="s">
        <v>417</v>
      </c>
      <c r="BA76" t="s">
        <v>417</v>
      </c>
      <c r="BB76" t="s">
        <v>417</v>
      </c>
      <c r="BF76" t="b">
        <f t="shared" si="1"/>
        <v>1</v>
      </c>
      <c r="BI76" t="s">
        <v>491</v>
      </c>
      <c r="BJ76" t="s">
        <v>492</v>
      </c>
      <c r="BK76">
        <v>9</v>
      </c>
      <c r="BL76" t="s">
        <v>410</v>
      </c>
      <c r="BM76">
        <f>INDEX('2021MF'!$C$5:$BB$204,MATCH(Sheet2!$BJ76,'2021MF'!$B$5:$B$204,0),MATCH(Sheet2!BM$3,'2021MF'!$C$4:$BB$4,0))</f>
        <v>76.452565926250102</v>
      </c>
      <c r="BN76">
        <f>INDEX('2021MF'!$C$5:$BB$204,MATCH(Sheet2!$BJ76,'2021MF'!$B$5:$B$204,0),MATCH(Sheet2!BN$3,'2021MF'!$C$4:$BB$4,0))</f>
        <v>23.547434073749901</v>
      </c>
      <c r="BO76">
        <f>INDEX('2021MF'!$C$5:$BB$204,MATCH(Sheet2!$BJ76,'2021MF'!$B$5:$B$204,0),MATCH(Sheet2!BO$3,'2021MF'!$C$4:$BB$4,0))</f>
        <v>65.203158624211298</v>
      </c>
      <c r="BP76">
        <f>INDEX('2021MF'!$C$5:$BB$204,MATCH(Sheet2!$BJ76,'2021MF'!$B$5:$B$204,0),MATCH(Sheet2!BP$3,'2021MF'!$C$4:$BB$4,0))</f>
        <v>12.2104898420688</v>
      </c>
      <c r="BQ76">
        <f>INDEX('2021MF'!$C$5:$BB$204,MATCH(Sheet2!$BJ76,'2021MF'!$B$5:$B$204,0),MATCH(Sheet2!BQ$3,'2021MF'!$C$4:$BB$4,0))</f>
        <v>71.082722398511905</v>
      </c>
      <c r="BR76">
        <f>INDEX('2021MF'!$C$5:$BB$204,MATCH(Sheet2!$BJ76,'2021MF'!$B$5:$B$204,0),MATCH(Sheet2!BR$3,'2021MF'!$C$4:$BB$4,0))</f>
        <v>6.3309260677681696</v>
      </c>
      <c r="BS76">
        <f>INDEX('2021MF'!$C$5:$BB$204,MATCH(Sheet2!$BJ76,'2021MF'!$B$5:$B$204,0),MATCH(Sheet2!BS$3,'2021MF'!$C$4:$BB$4,0))</f>
        <v>98.870226501805405</v>
      </c>
      <c r="BT76" t="str">
        <f>INDEX('2021MF'!$C$5:$BB$204,MATCH(Sheet2!$BJ76,'2021MF'!$B$5:$B$204,0),MATCH(Sheet2!BT$3,'2021MF'!$C$4:$BB$4,0))</f>
        <v>*</v>
      </c>
      <c r="BU76">
        <f>INDEX('2021MF'!$C$5:$BB$204,MATCH(Sheet2!$BJ76,'2021MF'!$B$5:$B$204,0),MATCH(Sheet2!BU$3,'2021MF'!$C$4:$BB$4,0))</f>
        <v>12.0463580989897</v>
      </c>
      <c r="BV76">
        <f>INDEX('2021MF'!$C$5:$BB$204,MATCH(Sheet2!$BJ76,'2021MF'!$B$5:$B$204,0),MATCH(Sheet2!BV$3,'2021MF'!$C$4:$BB$4,0))</f>
        <v>22.930116351169001</v>
      </c>
      <c r="BW76">
        <f>INDEX('2021MF'!$C$5:$BB$204,MATCH(Sheet2!$BJ76,'2021MF'!$B$5:$B$204,0),MATCH(Sheet2!BW$3,'2021MF'!$C$4:$BB$4,0))</f>
        <v>1.9932888353941001</v>
      </c>
      <c r="BX76">
        <f>INDEX('2021MF'!$C$5:$BB$204,MATCH(Sheet2!$BJ76,'2021MF'!$B$5:$B$204,0),MATCH(Sheet2!BX$3,'2021MF'!$C$4:$BB$4,0))</f>
        <v>62.204942372540103</v>
      </c>
      <c r="BY76">
        <f>INDEX('2021MF'!$C$5:$BB$204,MATCH(Sheet2!$BJ76,'2021MF'!$B$5:$B$204,0),MATCH(Sheet2!BY$3,'2021MF'!$C$4:$BB$4,0))</f>
        <v>36.557786837116403</v>
      </c>
      <c r="BZ76">
        <f>INDEX('2021MF'!$C$5:$BB$204,MATCH(Sheet2!$BJ76,'2021MF'!$B$5:$B$204,0),MATCH(Sheet2!BZ$3,'2021MF'!$C$4:$BB$4,0))</f>
        <v>53.285687922559397</v>
      </c>
      <c r="CA76">
        <f>INDEX('2021MF'!$C$5:$BB$204,MATCH(Sheet2!$BJ76,'2021MF'!$B$5:$B$204,0),MATCH(Sheet2!CA$3,'2021MF'!$C$4:$BB$4,0))</f>
        <v>44.743905917090302</v>
      </c>
      <c r="CB76">
        <f>INDEX('2021MF'!$C$5:$BB$204,MATCH(Sheet2!$BJ76,'2021MF'!$B$5:$B$204,0),MATCH(Sheet2!CB$3,'2021MF'!$C$4:$BB$4,0))</f>
        <v>1.70058722690302</v>
      </c>
      <c r="CC76">
        <f>INDEX('2021MF'!$C$5:$BB$204,MATCH(Sheet2!$BJ76,'2021MF'!$B$5:$B$204,0),MATCH(Sheet2!CC$3,'2021MF'!$C$4:$BB$4,0))</f>
        <v>98.299412773097004</v>
      </c>
    </row>
    <row r="77" spans="12:87" x14ac:dyDescent="0.3">
      <c r="N77" t="str">
        <f>VLOOKUP(P77,Sheet1!A$6:A$378,1,FALSE)</f>
        <v>Buckinghamshire</v>
      </c>
      <c r="O77" t="s">
        <v>491</v>
      </c>
      <c r="P77" t="s">
        <v>305</v>
      </c>
      <c r="Q77" t="str">
        <f>VLOOKUP(P77,classifications!A$1:B$357,2,FALSE)</f>
        <v>Urban with Significant Rural</v>
      </c>
      <c r="R77" t="str">
        <f>VLOOKUP(P77,classifications!A$1:D$357,4,FALSE)</f>
        <v>Unitary Authority</v>
      </c>
      <c r="S77">
        <v>11</v>
      </c>
      <c r="T77" t="s">
        <v>410</v>
      </c>
      <c r="U77">
        <v>68.8</v>
      </c>
      <c r="V77">
        <v>28.9</v>
      </c>
      <c r="W77">
        <v>2.2999999999999998</v>
      </c>
      <c r="X77">
        <v>75.599999999999994</v>
      </c>
      <c r="Y77">
        <v>14.2</v>
      </c>
      <c r="Z77">
        <v>10.199999999999999</v>
      </c>
      <c r="AA77">
        <v>99.7</v>
      </c>
      <c r="AB77">
        <v>0</v>
      </c>
      <c r="AC77">
        <v>0.3</v>
      </c>
      <c r="AE77" t="s">
        <v>491</v>
      </c>
      <c r="AF77" t="s">
        <v>305</v>
      </c>
      <c r="AG77">
        <v>11</v>
      </c>
      <c r="AH77" t="s">
        <v>410</v>
      </c>
      <c r="AI77">
        <v>70.400000000000006</v>
      </c>
      <c r="AJ77">
        <v>29.6</v>
      </c>
      <c r="AK77">
        <v>84.2</v>
      </c>
      <c r="AL77">
        <v>15.8</v>
      </c>
      <c r="AM77">
        <v>100</v>
      </c>
      <c r="AN77">
        <v>0</v>
      </c>
      <c r="AP77" t="s">
        <v>491</v>
      </c>
      <c r="AQ77" t="s">
        <v>305</v>
      </c>
      <c r="AR77">
        <v>11</v>
      </c>
      <c r="AS77" t="s">
        <v>410</v>
      </c>
      <c r="AT77">
        <v>62.3</v>
      </c>
      <c r="AU77">
        <v>70.400000000000006</v>
      </c>
      <c r="AV77">
        <v>74.8</v>
      </c>
      <c r="AW77">
        <v>78.599999999999994</v>
      </c>
      <c r="AX77">
        <v>84.2</v>
      </c>
      <c r="AY77">
        <v>89.2</v>
      </c>
      <c r="AZ77">
        <v>100</v>
      </c>
      <c r="BA77">
        <v>100</v>
      </c>
      <c r="BB77">
        <v>100</v>
      </c>
      <c r="BF77" t="b">
        <f t="shared" si="1"/>
        <v>1</v>
      </c>
      <c r="BI77" t="s">
        <v>491</v>
      </c>
      <c r="BJ77" t="s">
        <v>305</v>
      </c>
      <c r="BK77">
        <v>11</v>
      </c>
      <c r="BL77" t="s">
        <v>410</v>
      </c>
      <c r="BM77">
        <f>INDEX('2021MF'!$C$5:$BB$204,MATCH(Sheet2!$BJ77,'2021MF'!$B$5:$B$204,0),MATCH(Sheet2!BM$3,'2021MF'!$C$4:$BB$4,0))</f>
        <v>72.688697903556402</v>
      </c>
      <c r="BN77">
        <f>INDEX('2021MF'!$C$5:$BB$204,MATCH(Sheet2!$BJ77,'2021MF'!$B$5:$B$204,0),MATCH(Sheet2!BN$3,'2021MF'!$C$4:$BB$4,0))</f>
        <v>27.311302096443601</v>
      </c>
      <c r="BO77">
        <f>INDEX('2021MF'!$C$5:$BB$204,MATCH(Sheet2!$BJ77,'2021MF'!$B$5:$B$204,0),MATCH(Sheet2!BO$3,'2021MF'!$C$4:$BB$4,0))</f>
        <v>55.192563558560202</v>
      </c>
      <c r="BP77">
        <f>INDEX('2021MF'!$C$5:$BB$204,MATCH(Sheet2!$BJ77,'2021MF'!$B$5:$B$204,0),MATCH(Sheet2!BP$3,'2021MF'!$C$4:$BB$4,0))</f>
        <v>13.898378222877501</v>
      </c>
      <c r="BQ77">
        <f>INDEX('2021MF'!$C$5:$BB$204,MATCH(Sheet2!$BJ77,'2021MF'!$B$5:$B$204,0),MATCH(Sheet2!BQ$3,'2021MF'!$C$4:$BB$4,0))</f>
        <v>59.3207235067784</v>
      </c>
      <c r="BR77">
        <f>INDEX('2021MF'!$C$5:$BB$204,MATCH(Sheet2!$BJ77,'2021MF'!$B$5:$B$204,0),MATCH(Sheet2!BR$3,'2021MF'!$C$4:$BB$4,0))</f>
        <v>9.7702182746592801</v>
      </c>
      <c r="BS77">
        <f>INDEX('2021MF'!$C$5:$BB$204,MATCH(Sheet2!$BJ77,'2021MF'!$B$5:$B$204,0),MATCH(Sheet2!BS$3,'2021MF'!$C$4:$BB$4,0))</f>
        <v>99.122586213096497</v>
      </c>
      <c r="BT77" t="str">
        <f>INDEX('2021MF'!$C$5:$BB$204,MATCH(Sheet2!$BJ77,'2021MF'!$B$5:$B$204,0),MATCH(Sheet2!BT$3,'2021MF'!$C$4:$BB$4,0))</f>
        <v>*</v>
      </c>
      <c r="BU77">
        <f>INDEX('2021MF'!$C$5:$BB$204,MATCH(Sheet2!$BJ77,'2021MF'!$B$5:$B$204,0),MATCH(Sheet2!BU$3,'2021MF'!$C$4:$BB$4,0))</f>
        <v>12.9894998022223</v>
      </c>
      <c r="BV77">
        <f>INDEX('2021MF'!$C$5:$BB$204,MATCH(Sheet2!$BJ77,'2021MF'!$B$5:$B$204,0),MATCH(Sheet2!BV$3,'2021MF'!$C$4:$BB$4,0))</f>
        <v>23.4366571973102</v>
      </c>
      <c r="BW77">
        <f>INDEX('2021MF'!$C$5:$BB$204,MATCH(Sheet2!$BJ77,'2021MF'!$B$5:$B$204,0),MATCH(Sheet2!BW$3,'2021MF'!$C$4:$BB$4,0))</f>
        <v>2.2474738394045102</v>
      </c>
      <c r="BX77">
        <f>INDEX('2021MF'!$C$5:$BB$204,MATCH(Sheet2!$BJ77,'2021MF'!$B$5:$B$204,0),MATCH(Sheet2!BX$3,'2021MF'!$C$4:$BB$4,0))</f>
        <v>62.345859434864003</v>
      </c>
      <c r="BY77">
        <f>INDEX('2021MF'!$C$5:$BB$204,MATCH(Sheet2!$BJ77,'2021MF'!$B$5:$B$204,0),MATCH(Sheet2!BY$3,'2021MF'!$C$4:$BB$4,0))</f>
        <v>35.706893963930497</v>
      </c>
      <c r="BZ77">
        <f>INDEX('2021MF'!$C$5:$BB$204,MATCH(Sheet2!$BJ77,'2021MF'!$B$5:$B$204,0),MATCH(Sheet2!BZ$3,'2021MF'!$C$4:$BB$4,0))</f>
        <v>60.186904075393599</v>
      </c>
      <c r="CA77">
        <f>INDEX('2021MF'!$C$5:$BB$204,MATCH(Sheet2!$BJ77,'2021MF'!$B$5:$B$204,0),MATCH(Sheet2!CA$3,'2021MF'!$C$4:$BB$4,0))</f>
        <v>37.015854458128302</v>
      </c>
      <c r="CB77">
        <f>INDEX('2021MF'!$C$5:$BB$204,MATCH(Sheet2!$BJ77,'2021MF'!$B$5:$B$204,0),MATCH(Sheet2!CB$3,'2021MF'!$C$4:$BB$4,0))</f>
        <v>1.38264590600165</v>
      </c>
      <c r="CC77">
        <f>INDEX('2021MF'!$C$5:$BB$204,MATCH(Sheet2!$BJ77,'2021MF'!$B$5:$B$204,0),MATCH(Sheet2!CC$3,'2021MF'!$C$4:$BB$4,0))</f>
        <v>98.617354093998301</v>
      </c>
    </row>
    <row r="78" spans="12:87" x14ac:dyDescent="0.3">
      <c r="N78" t="e">
        <f>VLOOKUP(P78,Sheet1!A$6:A$378,1,FALSE)</f>
        <v>#N/A</v>
      </c>
      <c r="O78" t="s">
        <v>491</v>
      </c>
      <c r="P78" t="s">
        <v>493</v>
      </c>
      <c r="Q78" t="s">
        <v>319</v>
      </c>
      <c r="R78" t="s">
        <v>323</v>
      </c>
      <c r="S78">
        <v>13</v>
      </c>
      <c r="T78" t="s">
        <v>410</v>
      </c>
      <c r="U78">
        <v>72.5</v>
      </c>
      <c r="V78">
        <v>25.5</v>
      </c>
      <c r="W78">
        <v>2</v>
      </c>
      <c r="X78">
        <v>71.2</v>
      </c>
      <c r="Y78">
        <v>19.8</v>
      </c>
      <c r="Z78">
        <v>9</v>
      </c>
      <c r="AA78">
        <v>98.2</v>
      </c>
      <c r="AB78">
        <v>1.8</v>
      </c>
      <c r="AC78">
        <v>0</v>
      </c>
      <c r="AE78" t="s">
        <v>491</v>
      </c>
      <c r="AF78" t="s">
        <v>493</v>
      </c>
      <c r="AG78">
        <v>13</v>
      </c>
      <c r="AH78" t="s">
        <v>410</v>
      </c>
      <c r="AI78">
        <v>74</v>
      </c>
      <c r="AJ78">
        <v>26</v>
      </c>
      <c r="AK78">
        <v>78.3</v>
      </c>
      <c r="AL78">
        <v>21.7</v>
      </c>
      <c r="AM78">
        <v>98.2</v>
      </c>
      <c r="AN78">
        <v>1.8</v>
      </c>
      <c r="AP78" t="s">
        <v>491</v>
      </c>
      <c r="AQ78" t="s">
        <v>493</v>
      </c>
      <c r="AR78">
        <v>13</v>
      </c>
      <c r="AS78" t="s">
        <v>410</v>
      </c>
      <c r="AT78">
        <v>65.599999999999994</v>
      </c>
      <c r="AU78">
        <v>74</v>
      </c>
      <c r="AV78">
        <v>79.3</v>
      </c>
      <c r="AW78">
        <v>88.9</v>
      </c>
      <c r="AX78">
        <v>78.3</v>
      </c>
      <c r="AY78">
        <v>97.3</v>
      </c>
      <c r="AZ78">
        <v>95.9</v>
      </c>
      <c r="BA78">
        <v>98.2</v>
      </c>
      <c r="BB78">
        <v>100</v>
      </c>
      <c r="BF78" t="b">
        <f t="shared" si="1"/>
        <v>1</v>
      </c>
      <c r="BI78" t="s">
        <v>491</v>
      </c>
      <c r="BJ78" t="s">
        <v>493</v>
      </c>
      <c r="BK78">
        <v>13</v>
      </c>
      <c r="BL78" t="s">
        <v>410</v>
      </c>
      <c r="BM78">
        <f>INDEX('2021MF'!$C$5:$BB$204,MATCH(Sheet2!$BJ78,'2021MF'!$B$5:$B$204,0),MATCH(Sheet2!BM$3,'2021MF'!$C$4:$BB$4,0))</f>
        <v>83.158626821154101</v>
      </c>
      <c r="BN78">
        <f>INDEX('2021MF'!$C$5:$BB$204,MATCH(Sheet2!$BJ78,'2021MF'!$B$5:$B$204,0),MATCH(Sheet2!BN$3,'2021MF'!$C$4:$BB$4,0))</f>
        <v>16.2469886428817</v>
      </c>
      <c r="BO78">
        <f>INDEX('2021MF'!$C$5:$BB$204,MATCH(Sheet2!$BJ78,'2021MF'!$B$5:$B$204,0),MATCH(Sheet2!BO$3,'2021MF'!$C$4:$BB$4,0))</f>
        <v>60.126763794883601</v>
      </c>
      <c r="BP78">
        <f>INDEX('2021MF'!$C$5:$BB$204,MATCH(Sheet2!$BJ78,'2021MF'!$B$5:$B$204,0),MATCH(Sheet2!BP$3,'2021MF'!$C$4:$BB$4,0))</f>
        <v>10.4106917517495</v>
      </c>
      <c r="BQ78">
        <f>INDEX('2021MF'!$C$5:$BB$204,MATCH(Sheet2!$BJ78,'2021MF'!$B$5:$B$204,0),MATCH(Sheet2!BQ$3,'2021MF'!$C$4:$BB$4,0))</f>
        <v>60.323935987151501</v>
      </c>
      <c r="BR78">
        <f>INDEX('2021MF'!$C$5:$BB$204,MATCH(Sheet2!$BJ78,'2021MF'!$B$5:$B$204,0),MATCH(Sheet2!BR$3,'2021MF'!$C$4:$BB$4,0))</f>
        <v>10.213519559481499</v>
      </c>
      <c r="BS78">
        <f>INDEX('2021MF'!$C$5:$BB$204,MATCH(Sheet2!$BJ78,'2021MF'!$B$5:$B$204,0),MATCH(Sheet2!BS$3,'2021MF'!$C$4:$BB$4,0))</f>
        <v>99.3317655156591</v>
      </c>
      <c r="BT78">
        <f>INDEX('2021MF'!$C$5:$BB$204,MATCH(Sheet2!$BJ78,'2021MF'!$B$5:$B$204,0),MATCH(Sheet2!BT$3,'2021MF'!$C$4:$BB$4,0))</f>
        <v>0.66823448434094301</v>
      </c>
      <c r="BU78">
        <f>INDEX('2021MF'!$C$5:$BB$204,MATCH(Sheet2!$BJ78,'2021MF'!$B$5:$B$204,0),MATCH(Sheet2!BU$3,'2021MF'!$C$4:$BB$4,0))</f>
        <v>10.216387518641699</v>
      </c>
      <c r="BV78">
        <f>INDEX('2021MF'!$C$5:$BB$204,MATCH(Sheet2!$BJ78,'2021MF'!$B$5:$B$204,0),MATCH(Sheet2!BV$3,'2021MF'!$C$4:$BB$4,0))</f>
        <v>20.5690030973959</v>
      </c>
      <c r="BW78">
        <f>INDEX('2021MF'!$C$5:$BB$204,MATCH(Sheet2!$BJ78,'2021MF'!$B$5:$B$204,0),MATCH(Sheet2!BW$3,'2021MF'!$C$4:$BB$4,0))</f>
        <v>0.87257657450957904</v>
      </c>
      <c r="BX78">
        <f>INDEX('2021MF'!$C$5:$BB$204,MATCH(Sheet2!$BJ78,'2021MF'!$B$5:$B$204,0),MATCH(Sheet2!BX$3,'2021MF'!$C$4:$BB$4,0))</f>
        <v>52.769556299815697</v>
      </c>
      <c r="BY78">
        <f>INDEX('2021MF'!$C$5:$BB$204,MATCH(Sheet2!$BJ78,'2021MF'!$B$5:$B$204,0),MATCH(Sheet2!BY$3,'2021MF'!$C$4:$BB$4,0))</f>
        <v>46.140665160838097</v>
      </c>
      <c r="BZ78">
        <f>INDEX('2021MF'!$C$5:$BB$204,MATCH(Sheet2!$BJ78,'2021MF'!$B$5:$B$204,0),MATCH(Sheet2!BZ$3,'2021MF'!$C$4:$BB$4,0))</f>
        <v>50.974894202559902</v>
      </c>
      <c r="CA78">
        <f>INDEX('2021MF'!$C$5:$BB$204,MATCH(Sheet2!$BJ78,'2021MF'!$B$5:$B$204,0),MATCH(Sheet2!CA$3,'2021MF'!$C$4:$BB$4,0))</f>
        <v>48.031388737440601</v>
      </c>
      <c r="CB78" t="str">
        <f>INDEX('2021MF'!$C$5:$BB$204,MATCH(Sheet2!$BJ78,'2021MF'!$B$5:$B$204,0),MATCH(Sheet2!CB$3,'2021MF'!$C$4:$BB$4,0))</f>
        <v>*</v>
      </c>
      <c r="CC78">
        <f>INDEX('2021MF'!$C$5:$BB$204,MATCH(Sheet2!$BJ78,'2021MF'!$B$5:$B$204,0),MATCH(Sheet2!CC$3,'2021MF'!$C$4:$BB$4,0))</f>
        <v>99.503126075484701</v>
      </c>
    </row>
    <row r="79" spans="12:87" ht="14.4" customHeight="1" x14ac:dyDescent="0.3">
      <c r="L79" s="2" t="s">
        <v>831</v>
      </c>
      <c r="N79" s="1" t="e">
        <f>VLOOKUP(P79,Sheet1!A$6:A$378,1,FALSE)</f>
        <v>#N/A</v>
      </c>
      <c r="O79" s="1" t="s">
        <v>491</v>
      </c>
      <c r="P79" t="s">
        <v>494</v>
      </c>
      <c r="Q79" t="s">
        <v>320</v>
      </c>
      <c r="R79" t="s">
        <v>325</v>
      </c>
      <c r="S79" s="1">
        <v>15</v>
      </c>
      <c r="T79" s="1" t="s">
        <v>410</v>
      </c>
      <c r="U79" s="1">
        <v>70.400000000000006</v>
      </c>
      <c r="V79" s="1">
        <v>29.2</v>
      </c>
      <c r="W79" s="1">
        <v>0.4</v>
      </c>
      <c r="X79" s="1">
        <v>75.900000000000006</v>
      </c>
      <c r="Y79" s="1">
        <v>7.1</v>
      </c>
      <c r="Z79" s="1">
        <v>17</v>
      </c>
      <c r="AA79" s="1" t="s">
        <v>417</v>
      </c>
      <c r="AB79" s="1" t="s">
        <v>417</v>
      </c>
      <c r="AC79" s="1" t="s">
        <v>417</v>
      </c>
      <c r="AD79" s="1"/>
      <c r="AE79" s="1" t="s">
        <v>491</v>
      </c>
      <c r="AF79" s="1" t="s">
        <v>494</v>
      </c>
      <c r="AG79" s="1">
        <v>15</v>
      </c>
      <c r="AH79" s="1" t="s">
        <v>410</v>
      </c>
      <c r="AI79" s="1">
        <v>70.7</v>
      </c>
      <c r="AJ79" s="1">
        <v>29.3</v>
      </c>
      <c r="AK79" s="1">
        <v>91.4</v>
      </c>
      <c r="AL79" s="1">
        <v>8.6</v>
      </c>
      <c r="AM79" s="1" t="s">
        <v>417</v>
      </c>
      <c r="AN79" s="1" t="s">
        <v>417</v>
      </c>
      <c r="AO79" s="1"/>
      <c r="AP79" s="1" t="s">
        <v>491</v>
      </c>
      <c r="AQ79" s="1" t="s">
        <v>494</v>
      </c>
      <c r="AR79" s="1">
        <v>15</v>
      </c>
      <c r="AS79" s="1" t="s">
        <v>410</v>
      </c>
      <c r="AT79" s="1">
        <v>58.8</v>
      </c>
      <c r="AU79" s="1">
        <v>70.7</v>
      </c>
      <c r="AV79" s="1">
        <v>74.5</v>
      </c>
      <c r="AW79" s="1">
        <v>96.2</v>
      </c>
      <c r="AX79" s="1">
        <v>91.4</v>
      </c>
      <c r="AY79" s="1">
        <v>100</v>
      </c>
      <c r="AZ79" s="1" t="s">
        <v>417</v>
      </c>
      <c r="BA79" s="1" t="s">
        <v>417</v>
      </c>
      <c r="BB79" s="1" t="s">
        <v>417</v>
      </c>
      <c r="BC79" s="1"/>
      <c r="BD79" s="1"/>
      <c r="BE79" s="1"/>
      <c r="BF79" t="b">
        <f t="shared" si="1"/>
        <v>1</v>
      </c>
      <c r="BG79" s="1"/>
      <c r="BH79" s="1"/>
      <c r="BI79" s="1" t="s">
        <v>491</v>
      </c>
      <c r="BJ79" s="1" t="s">
        <v>494</v>
      </c>
      <c r="BK79" s="1">
        <v>15</v>
      </c>
      <c r="BL79" s="1" t="s">
        <v>410</v>
      </c>
      <c r="BM79">
        <f>INDEX('2021MF'!$C$5:$BB$204,MATCH(Sheet2!$BJ79,'2021MF'!$B$5:$B$204,0),MATCH(Sheet2!BM$3,'2021MF'!$C$4:$BB$4,0))</f>
        <v>76.698293862448693</v>
      </c>
      <c r="BN79">
        <f>INDEX('2021MF'!$C$5:$BB$204,MATCH(Sheet2!$BJ79,'2021MF'!$B$5:$B$204,0),MATCH(Sheet2!BN$3,'2021MF'!$C$4:$BB$4,0))</f>
        <v>23.301706137551299</v>
      </c>
      <c r="BO79">
        <f>INDEX('2021MF'!$C$5:$BB$204,MATCH(Sheet2!$BJ79,'2021MF'!$B$5:$B$204,0),MATCH(Sheet2!BO$3,'2021MF'!$C$4:$BB$4,0))</f>
        <v>62.138243662840402</v>
      </c>
      <c r="BP79">
        <f>INDEX('2021MF'!$C$5:$BB$204,MATCH(Sheet2!$BJ79,'2021MF'!$B$5:$B$204,0),MATCH(Sheet2!BP$3,'2021MF'!$C$4:$BB$4,0))</f>
        <v>9.9241596434096806</v>
      </c>
      <c r="BQ79">
        <f>INDEX('2021MF'!$C$5:$BB$204,MATCH(Sheet2!$BJ79,'2021MF'!$B$5:$B$204,0),MATCH(Sheet2!BQ$3,'2021MF'!$C$4:$BB$4,0))</f>
        <v>54.365959472471403</v>
      </c>
      <c r="BR79">
        <f>INDEX('2021MF'!$C$5:$BB$204,MATCH(Sheet2!$BJ79,'2021MF'!$B$5:$B$204,0),MATCH(Sheet2!BR$3,'2021MF'!$C$4:$BB$4,0))</f>
        <v>17.696443833778702</v>
      </c>
      <c r="BS79">
        <f>INDEX('2021MF'!$C$5:$BB$204,MATCH(Sheet2!$BJ79,'2021MF'!$B$5:$B$204,0),MATCH(Sheet2!BS$3,'2021MF'!$C$4:$BB$4,0))</f>
        <v>99.291363287208796</v>
      </c>
      <c r="BT79" t="str">
        <f>INDEX('2021MF'!$C$5:$BB$204,MATCH(Sheet2!$BJ79,'2021MF'!$B$5:$B$204,0),MATCH(Sheet2!BT$3,'2021MF'!$C$4:$BB$4,0))</f>
        <v>*</v>
      </c>
      <c r="BU79">
        <f>INDEX('2021MF'!$C$5:$BB$204,MATCH(Sheet2!$BJ79,'2021MF'!$B$5:$B$204,0),MATCH(Sheet2!BU$3,'2021MF'!$C$4:$BB$4,0))</f>
        <v>12.6029146065714</v>
      </c>
      <c r="BV79">
        <f>INDEX('2021MF'!$C$5:$BB$204,MATCH(Sheet2!$BJ79,'2021MF'!$B$5:$B$204,0),MATCH(Sheet2!BV$3,'2021MF'!$C$4:$BB$4,0))</f>
        <v>8.2439874068223897</v>
      </c>
      <c r="BW79" t="str">
        <f>INDEX('2021MF'!$C$5:$BB$204,MATCH(Sheet2!$BJ79,'2021MF'!$B$5:$B$204,0),MATCH(Sheet2!BW$3,'2021MF'!$C$4:$BB$4,0))</f>
        <v>*</v>
      </c>
      <c r="BX79">
        <f>INDEX('2021MF'!$C$5:$BB$204,MATCH(Sheet2!$BJ79,'2021MF'!$B$5:$B$204,0),MATCH(Sheet2!BX$3,'2021MF'!$C$4:$BB$4,0))</f>
        <v>47.139621954411503</v>
      </c>
      <c r="BY79">
        <f>INDEX('2021MF'!$C$5:$BB$204,MATCH(Sheet2!$BJ79,'2021MF'!$B$5:$B$204,0),MATCH(Sheet2!BY$3,'2021MF'!$C$4:$BB$4,0))</f>
        <v>48.855734981166002</v>
      </c>
      <c r="BZ79">
        <f>INDEX('2021MF'!$C$5:$BB$204,MATCH(Sheet2!$BJ79,'2021MF'!$B$5:$B$204,0),MATCH(Sheet2!BZ$3,'2021MF'!$C$4:$BB$4,0))</f>
        <v>51.634745598761803</v>
      </c>
      <c r="CA79">
        <f>INDEX('2021MF'!$C$5:$BB$204,MATCH(Sheet2!$BJ79,'2021MF'!$B$5:$B$204,0),MATCH(Sheet2!CA$3,'2021MF'!$C$4:$BB$4,0))</f>
        <v>44.209256540689402</v>
      </c>
      <c r="CB79">
        <f>INDEX('2021MF'!$C$5:$BB$204,MATCH(Sheet2!$BJ79,'2021MF'!$B$5:$B$204,0),MATCH(Sheet2!CB$3,'2021MF'!$C$4:$BB$4,0))</f>
        <v>3.4988261513994199</v>
      </c>
      <c r="CC79">
        <f>INDEX('2021MF'!$C$5:$BB$204,MATCH(Sheet2!$BJ79,'2021MF'!$B$5:$B$204,0),MATCH(Sheet2!CC$3,'2021MF'!$C$4:$BB$4,0))</f>
        <v>96.501173848600601</v>
      </c>
      <c r="CD79" s="1"/>
      <c r="CE79" s="1"/>
      <c r="CF79" s="1"/>
      <c r="CG79" s="1"/>
      <c r="CH79" s="1"/>
      <c r="CI79" s="1"/>
    </row>
    <row r="80" spans="12:87" x14ac:dyDescent="0.3">
      <c r="N80" t="str">
        <f>VLOOKUP(P80,Sheet1!A$6:A$378,1,FALSE)</f>
        <v>Cumbria</v>
      </c>
      <c r="O80" t="s">
        <v>491</v>
      </c>
      <c r="P80" t="s">
        <v>342</v>
      </c>
      <c r="Q80" t="str">
        <f>VLOOKUP(P80,classifications!A$1:B$357,2,FALSE)</f>
        <v>Predominantly Rural</v>
      </c>
      <c r="R80" t="str">
        <f>VLOOKUP(P80,classifications!A$1:D$357,4,FALSE)</f>
        <v>Shire County</v>
      </c>
      <c r="S80">
        <v>16</v>
      </c>
      <c r="T80" t="s">
        <v>410</v>
      </c>
      <c r="U80">
        <v>76.599999999999994</v>
      </c>
      <c r="V80">
        <v>23.1</v>
      </c>
      <c r="W80">
        <v>0.3</v>
      </c>
      <c r="X80">
        <v>82.8</v>
      </c>
      <c r="Y80">
        <v>5.8</v>
      </c>
      <c r="Z80">
        <v>11.4</v>
      </c>
      <c r="AA80">
        <v>98.3</v>
      </c>
      <c r="AB80">
        <v>1.7</v>
      </c>
      <c r="AC80">
        <v>0</v>
      </c>
      <c r="AE80" t="s">
        <v>491</v>
      </c>
      <c r="AF80" t="s">
        <v>342</v>
      </c>
      <c r="AG80">
        <v>16</v>
      </c>
      <c r="AH80" t="s">
        <v>410</v>
      </c>
      <c r="AI80">
        <v>76.8</v>
      </c>
      <c r="AJ80">
        <v>23.2</v>
      </c>
      <c r="AK80">
        <v>93.4</v>
      </c>
      <c r="AL80">
        <v>6.6</v>
      </c>
      <c r="AM80">
        <v>98.3</v>
      </c>
      <c r="AN80">
        <v>1.7</v>
      </c>
      <c r="AP80" t="s">
        <v>491</v>
      </c>
      <c r="AQ80" t="s">
        <v>342</v>
      </c>
      <c r="AR80">
        <v>16</v>
      </c>
      <c r="AS80" t="s">
        <v>410</v>
      </c>
      <c r="AT80">
        <v>69.400000000000006</v>
      </c>
      <c r="AU80">
        <v>76.8</v>
      </c>
      <c r="AV80">
        <v>81</v>
      </c>
      <c r="AW80">
        <v>89.3</v>
      </c>
      <c r="AX80">
        <v>93.4</v>
      </c>
      <c r="AY80">
        <v>97.6</v>
      </c>
      <c r="AZ80">
        <v>96.4</v>
      </c>
      <c r="BA80">
        <v>98.3</v>
      </c>
      <c r="BB80">
        <v>100</v>
      </c>
      <c r="BF80" t="b">
        <f t="shared" si="1"/>
        <v>1</v>
      </c>
      <c r="BI80" t="s">
        <v>491</v>
      </c>
      <c r="BJ80" t="s">
        <v>342</v>
      </c>
      <c r="BK80">
        <v>16</v>
      </c>
      <c r="BL80" t="s">
        <v>410</v>
      </c>
      <c r="BM80">
        <f>INDEX('2021MF'!$C$5:$BB$204,MATCH(Sheet2!$BJ80,'2021MF'!$B$5:$B$204,0),MATCH(Sheet2!BM$3,'2021MF'!$C$4:$BB$4,0))</f>
        <v>73.513496671271199</v>
      </c>
      <c r="BN80">
        <f>INDEX('2021MF'!$C$5:$BB$204,MATCH(Sheet2!$BJ80,'2021MF'!$B$5:$B$204,0),MATCH(Sheet2!BN$3,'2021MF'!$C$4:$BB$4,0))</f>
        <v>25.937081312381199</v>
      </c>
      <c r="BO80">
        <f>INDEX('2021MF'!$C$5:$BB$204,MATCH(Sheet2!$BJ80,'2021MF'!$B$5:$B$204,0),MATCH(Sheet2!BO$3,'2021MF'!$C$4:$BB$4,0))</f>
        <v>60.642065577516298</v>
      </c>
      <c r="BP80">
        <f>INDEX('2021MF'!$C$5:$BB$204,MATCH(Sheet2!$BJ80,'2021MF'!$B$5:$B$204,0),MATCH(Sheet2!BP$3,'2021MF'!$C$4:$BB$4,0))</f>
        <v>9.670450650686</v>
      </c>
      <c r="BQ80">
        <f>INDEX('2021MF'!$C$5:$BB$204,MATCH(Sheet2!$BJ80,'2021MF'!$B$5:$B$204,0),MATCH(Sheet2!BQ$3,'2021MF'!$C$4:$BB$4,0))</f>
        <v>55.165501698119101</v>
      </c>
      <c r="BR80">
        <f>INDEX('2021MF'!$C$5:$BB$204,MATCH(Sheet2!$BJ80,'2021MF'!$B$5:$B$204,0),MATCH(Sheet2!BR$3,'2021MF'!$C$4:$BB$4,0))</f>
        <v>15.147014530083201</v>
      </c>
      <c r="BS80">
        <f>INDEX('2021MF'!$C$5:$BB$204,MATCH(Sheet2!$BJ80,'2021MF'!$B$5:$B$204,0),MATCH(Sheet2!BS$3,'2021MF'!$C$4:$BB$4,0))</f>
        <v>99.553399873290203</v>
      </c>
      <c r="BT80" t="str">
        <f>INDEX('2021MF'!$C$5:$BB$204,MATCH(Sheet2!$BJ80,'2021MF'!$B$5:$B$204,0),MATCH(Sheet2!BT$3,'2021MF'!$C$4:$BB$4,0))</f>
        <v>*</v>
      </c>
      <c r="BU80">
        <f>INDEX('2021MF'!$C$5:$BB$204,MATCH(Sheet2!$BJ80,'2021MF'!$B$5:$B$204,0),MATCH(Sheet2!BU$3,'2021MF'!$C$4:$BB$4,0))</f>
        <v>22.067239284193501</v>
      </c>
      <c r="BV80">
        <f>INDEX('2021MF'!$C$5:$BB$204,MATCH(Sheet2!$BJ80,'2021MF'!$B$5:$B$204,0),MATCH(Sheet2!BV$3,'2021MF'!$C$4:$BB$4,0))</f>
        <v>11.8577526666182</v>
      </c>
      <c r="BW80">
        <f>INDEX('2021MF'!$C$5:$BB$204,MATCH(Sheet2!$BJ80,'2021MF'!$B$5:$B$204,0),MATCH(Sheet2!BW$3,'2021MF'!$C$4:$BB$4,0))</f>
        <v>2.51965559859996</v>
      </c>
      <c r="BX80">
        <f>INDEX('2021MF'!$C$5:$BB$204,MATCH(Sheet2!$BJ80,'2021MF'!$B$5:$B$204,0),MATCH(Sheet2!BX$3,'2021MF'!$C$4:$BB$4,0))</f>
        <v>58.230020197376</v>
      </c>
      <c r="BY80">
        <f>INDEX('2021MF'!$C$5:$BB$204,MATCH(Sheet2!$BJ80,'2021MF'!$B$5:$B$204,0),MATCH(Sheet2!BY$3,'2021MF'!$C$4:$BB$4,0))</f>
        <v>39.604098589467803</v>
      </c>
      <c r="BZ80">
        <f>INDEX('2021MF'!$C$5:$BB$204,MATCH(Sheet2!$BJ80,'2021MF'!$B$5:$B$204,0),MATCH(Sheet2!BZ$3,'2021MF'!$C$4:$BB$4,0))</f>
        <v>57.481239429218903</v>
      </c>
      <c r="CA80">
        <f>INDEX('2021MF'!$C$5:$BB$204,MATCH(Sheet2!$BJ80,'2021MF'!$B$5:$B$204,0),MATCH(Sheet2!CA$3,'2021MF'!$C$4:$BB$4,0))</f>
        <v>40.630388019507699</v>
      </c>
      <c r="CB80">
        <f>INDEX('2021MF'!$C$5:$BB$204,MATCH(Sheet2!$BJ80,'2021MF'!$B$5:$B$204,0),MATCH(Sheet2!CB$3,'2021MF'!$C$4:$BB$4,0))</f>
        <v>2.8530477862135601</v>
      </c>
      <c r="CC80">
        <f>INDEX('2021MF'!$C$5:$BB$204,MATCH(Sheet2!$BJ80,'2021MF'!$B$5:$B$204,0),MATCH(Sheet2!CC$3,'2021MF'!$C$4:$BB$4,0))</f>
        <v>97.146952213786406</v>
      </c>
    </row>
    <row r="81" spans="14:81" x14ac:dyDescent="0.3">
      <c r="N81" t="str">
        <f>VLOOKUP(P81,Sheet1!A$6:A$378,1,FALSE)</f>
        <v>Derbyshire</v>
      </c>
      <c r="O81" t="s">
        <v>491</v>
      </c>
      <c r="P81" t="s">
        <v>343</v>
      </c>
      <c r="Q81" t="str">
        <f>VLOOKUP(P81,classifications!A$1:B$357,2,FALSE)</f>
        <v>Urban with Significant Rural</v>
      </c>
      <c r="R81" t="str">
        <f>VLOOKUP(P81,classifications!A$1:D$357,4,FALSE)</f>
        <v>Shire County</v>
      </c>
      <c r="S81">
        <v>17</v>
      </c>
      <c r="T81" t="s">
        <v>410</v>
      </c>
      <c r="U81">
        <v>70.2</v>
      </c>
      <c r="V81">
        <v>29</v>
      </c>
      <c r="W81">
        <v>0.8</v>
      </c>
      <c r="X81">
        <v>81.400000000000006</v>
      </c>
      <c r="Y81">
        <v>6.6</v>
      </c>
      <c r="Z81">
        <v>12</v>
      </c>
      <c r="AA81">
        <v>99.1</v>
      </c>
      <c r="AB81">
        <v>0.9</v>
      </c>
      <c r="AC81">
        <v>0</v>
      </c>
      <c r="AE81" t="s">
        <v>491</v>
      </c>
      <c r="AF81" t="s">
        <v>343</v>
      </c>
      <c r="AG81">
        <v>17</v>
      </c>
      <c r="AH81" t="s">
        <v>410</v>
      </c>
      <c r="AI81">
        <v>70.8</v>
      </c>
      <c r="AJ81">
        <v>29.2</v>
      </c>
      <c r="AK81">
        <v>92.5</v>
      </c>
      <c r="AL81">
        <v>7.5</v>
      </c>
      <c r="AM81">
        <v>99.1</v>
      </c>
      <c r="AN81">
        <v>0.9</v>
      </c>
      <c r="AP81" t="s">
        <v>491</v>
      </c>
      <c r="AQ81" t="s">
        <v>343</v>
      </c>
      <c r="AR81">
        <v>17</v>
      </c>
      <c r="AS81" t="s">
        <v>410</v>
      </c>
      <c r="AT81">
        <v>63</v>
      </c>
      <c r="AU81">
        <v>70.8</v>
      </c>
      <c r="AV81">
        <v>74.400000000000006</v>
      </c>
      <c r="AW81">
        <v>89.1</v>
      </c>
      <c r="AX81">
        <v>92.5</v>
      </c>
      <c r="AY81">
        <v>95.9</v>
      </c>
      <c r="AZ81">
        <v>97.8</v>
      </c>
      <c r="BA81">
        <v>99.1</v>
      </c>
      <c r="BB81">
        <v>100</v>
      </c>
      <c r="BF81" t="b">
        <f t="shared" si="1"/>
        <v>1</v>
      </c>
      <c r="BI81" t="s">
        <v>491</v>
      </c>
      <c r="BJ81" t="s">
        <v>343</v>
      </c>
      <c r="BK81">
        <v>17</v>
      </c>
      <c r="BL81" t="s">
        <v>410</v>
      </c>
      <c r="BM81">
        <f>INDEX('2021MF'!$C$5:$BB$204,MATCH(Sheet2!$BJ81,'2021MF'!$B$5:$B$204,0),MATCH(Sheet2!BM$3,'2021MF'!$C$4:$BB$4,0))</f>
        <v>75.730869109817803</v>
      </c>
      <c r="BN81">
        <f>INDEX('2021MF'!$C$5:$BB$204,MATCH(Sheet2!$BJ81,'2021MF'!$B$5:$B$204,0),MATCH(Sheet2!BN$3,'2021MF'!$C$4:$BB$4,0))</f>
        <v>23.994570775151999</v>
      </c>
      <c r="BO81">
        <f>INDEX('2021MF'!$C$5:$BB$204,MATCH(Sheet2!$BJ81,'2021MF'!$B$5:$B$204,0),MATCH(Sheet2!BO$3,'2021MF'!$C$4:$BB$4,0))</f>
        <v>65.929134980694002</v>
      </c>
      <c r="BP81">
        <f>INDEX('2021MF'!$C$5:$BB$204,MATCH(Sheet2!$BJ81,'2021MF'!$B$5:$B$204,0),MATCH(Sheet2!BP$3,'2021MF'!$C$4:$BB$4,0))</f>
        <v>5.8754625067400497</v>
      </c>
      <c r="BQ81">
        <f>INDEX('2021MF'!$C$5:$BB$204,MATCH(Sheet2!$BJ81,'2021MF'!$B$5:$B$204,0),MATCH(Sheet2!BQ$3,'2021MF'!$C$4:$BB$4,0))</f>
        <v>61.250457083713002</v>
      </c>
      <c r="BR81">
        <f>INDEX('2021MF'!$C$5:$BB$204,MATCH(Sheet2!$BJ81,'2021MF'!$B$5:$B$204,0),MATCH(Sheet2!BR$3,'2021MF'!$C$4:$BB$4,0))</f>
        <v>10.5541404037211</v>
      </c>
      <c r="BS81">
        <f>INDEX('2021MF'!$C$5:$BB$204,MATCH(Sheet2!$BJ81,'2021MF'!$B$5:$B$204,0),MATCH(Sheet2!BS$3,'2021MF'!$C$4:$BB$4,0))</f>
        <v>98.332806524986196</v>
      </c>
      <c r="BT81">
        <f>INDEX('2021MF'!$C$5:$BB$204,MATCH(Sheet2!$BJ81,'2021MF'!$B$5:$B$204,0),MATCH(Sheet2!BT$3,'2021MF'!$C$4:$BB$4,0))</f>
        <v>1.66719347501379</v>
      </c>
      <c r="BU81">
        <f>INDEX('2021MF'!$C$5:$BB$204,MATCH(Sheet2!$BJ81,'2021MF'!$B$5:$B$204,0),MATCH(Sheet2!BU$3,'2021MF'!$C$4:$BB$4,0))</f>
        <v>14.013721808006199</v>
      </c>
      <c r="BV81">
        <f>INDEX('2021MF'!$C$5:$BB$204,MATCH(Sheet2!$BJ81,'2021MF'!$B$5:$B$204,0),MATCH(Sheet2!BV$3,'2021MF'!$C$4:$BB$4,0))</f>
        <v>16.067654587261199</v>
      </c>
      <c r="BW81">
        <f>INDEX('2021MF'!$C$5:$BB$204,MATCH(Sheet2!$BJ81,'2021MF'!$B$5:$B$204,0),MATCH(Sheet2!BW$3,'2021MF'!$C$4:$BB$4,0))</f>
        <v>1.06601218476718</v>
      </c>
      <c r="BX81">
        <f>INDEX('2021MF'!$C$5:$BB$204,MATCH(Sheet2!$BJ81,'2021MF'!$B$5:$B$204,0),MATCH(Sheet2!BX$3,'2021MF'!$C$4:$BB$4,0))</f>
        <v>56.0105299565735</v>
      </c>
      <c r="BY81">
        <f>INDEX('2021MF'!$C$5:$BB$204,MATCH(Sheet2!$BJ81,'2021MF'!$B$5:$B$204,0),MATCH(Sheet2!BY$3,'2021MF'!$C$4:$BB$4,0))</f>
        <v>41.871309070878603</v>
      </c>
      <c r="BZ81">
        <f>INDEX('2021MF'!$C$5:$BB$204,MATCH(Sheet2!$BJ81,'2021MF'!$B$5:$B$204,0),MATCH(Sheet2!BZ$3,'2021MF'!$C$4:$BB$4,0))</f>
        <v>53.466430959609497</v>
      </c>
      <c r="CA81">
        <f>INDEX('2021MF'!$C$5:$BB$204,MATCH(Sheet2!$BJ81,'2021MF'!$B$5:$B$204,0),MATCH(Sheet2!CA$3,'2021MF'!$C$4:$BB$4,0))</f>
        <v>43.964490219438098</v>
      </c>
      <c r="CB81">
        <f>INDEX('2021MF'!$C$5:$BB$204,MATCH(Sheet2!$BJ81,'2021MF'!$B$5:$B$204,0),MATCH(Sheet2!CB$3,'2021MF'!$C$4:$BB$4,0))</f>
        <v>2.3619607186905398</v>
      </c>
      <c r="CC81">
        <f>INDEX('2021MF'!$C$5:$BB$204,MATCH(Sheet2!$BJ81,'2021MF'!$B$5:$B$204,0),MATCH(Sheet2!CC$3,'2021MF'!$C$4:$BB$4,0))</f>
        <v>97.335589312608107</v>
      </c>
    </row>
    <row r="82" spans="14:81" x14ac:dyDescent="0.3">
      <c r="N82" t="str">
        <f>VLOOKUP(P82,Sheet1!A$6:A$378,1,FALSE)</f>
        <v>Devon</v>
      </c>
      <c r="O82" t="s">
        <v>491</v>
      </c>
      <c r="P82" t="s">
        <v>344</v>
      </c>
      <c r="Q82" t="str">
        <f>VLOOKUP(P82,classifications!A$1:B$357,2,FALSE)</f>
        <v>Predominantly Rural</v>
      </c>
      <c r="R82" t="str">
        <f>VLOOKUP(P82,classifications!A$1:D$357,4,FALSE)</f>
        <v>Shire County</v>
      </c>
      <c r="S82">
        <v>18</v>
      </c>
      <c r="T82" t="s">
        <v>410</v>
      </c>
      <c r="U82">
        <v>66.3</v>
      </c>
      <c r="V82">
        <v>31.3</v>
      </c>
      <c r="W82">
        <v>2.2999999999999998</v>
      </c>
      <c r="X82">
        <v>80.7</v>
      </c>
      <c r="Y82">
        <v>5.2</v>
      </c>
      <c r="Z82">
        <v>14.1</v>
      </c>
      <c r="AA82">
        <v>96.9</v>
      </c>
      <c r="AB82">
        <v>3.1</v>
      </c>
      <c r="AC82">
        <v>0</v>
      </c>
      <c r="AE82" t="s">
        <v>491</v>
      </c>
      <c r="AF82" t="s">
        <v>344</v>
      </c>
      <c r="AG82">
        <v>18</v>
      </c>
      <c r="AH82" t="s">
        <v>410</v>
      </c>
      <c r="AI82">
        <v>67.900000000000006</v>
      </c>
      <c r="AJ82">
        <v>32.1</v>
      </c>
      <c r="AK82">
        <v>93.9</v>
      </c>
      <c r="AL82">
        <v>6.1</v>
      </c>
      <c r="AM82">
        <v>96.9</v>
      </c>
      <c r="AN82">
        <v>3.1</v>
      </c>
      <c r="AP82" t="s">
        <v>491</v>
      </c>
      <c r="AQ82" t="s">
        <v>344</v>
      </c>
      <c r="AR82">
        <v>18</v>
      </c>
      <c r="AS82" t="s">
        <v>410</v>
      </c>
      <c r="AT82">
        <v>59.1</v>
      </c>
      <c r="AU82">
        <v>67.900000000000006</v>
      </c>
      <c r="AV82">
        <v>73.099999999999994</v>
      </c>
      <c r="AW82">
        <v>90</v>
      </c>
      <c r="AX82">
        <v>93.9</v>
      </c>
      <c r="AY82">
        <v>97.8</v>
      </c>
      <c r="AZ82">
        <v>93.1</v>
      </c>
      <c r="BA82">
        <v>96.9</v>
      </c>
      <c r="BB82">
        <v>100</v>
      </c>
      <c r="BF82" t="b">
        <f t="shared" si="1"/>
        <v>1</v>
      </c>
      <c r="BI82" t="s">
        <v>491</v>
      </c>
      <c r="BJ82" t="s">
        <v>344</v>
      </c>
      <c r="BK82">
        <v>18</v>
      </c>
      <c r="BL82" t="s">
        <v>410</v>
      </c>
      <c r="BM82">
        <f>INDEX('2021MF'!$C$5:$BB$204,MATCH(Sheet2!$BJ82,'2021MF'!$B$5:$B$204,0),MATCH(Sheet2!BM$3,'2021MF'!$C$4:$BB$4,0))</f>
        <v>78.519833971092893</v>
      </c>
      <c r="BN82">
        <f>INDEX('2021MF'!$C$5:$BB$204,MATCH(Sheet2!$BJ82,'2021MF'!$B$5:$B$204,0),MATCH(Sheet2!BN$3,'2021MF'!$C$4:$BB$4,0))</f>
        <v>21.480166028907099</v>
      </c>
      <c r="BO82">
        <f>INDEX('2021MF'!$C$5:$BB$204,MATCH(Sheet2!$BJ82,'2021MF'!$B$5:$B$204,0),MATCH(Sheet2!BO$3,'2021MF'!$C$4:$BB$4,0))</f>
        <v>64.259388455494204</v>
      </c>
      <c r="BP82">
        <f>INDEX('2021MF'!$C$5:$BB$204,MATCH(Sheet2!$BJ82,'2021MF'!$B$5:$B$204,0),MATCH(Sheet2!BP$3,'2021MF'!$C$4:$BB$4,0))</f>
        <v>6.85538713064558</v>
      </c>
      <c r="BQ82">
        <f>INDEX('2021MF'!$C$5:$BB$204,MATCH(Sheet2!$BJ82,'2021MF'!$B$5:$B$204,0),MATCH(Sheet2!BQ$3,'2021MF'!$C$4:$BB$4,0))</f>
        <v>57.468129637851199</v>
      </c>
      <c r="BR82">
        <f>INDEX('2021MF'!$C$5:$BB$204,MATCH(Sheet2!$BJ82,'2021MF'!$B$5:$B$204,0),MATCH(Sheet2!BR$3,'2021MF'!$C$4:$BB$4,0))</f>
        <v>13.646645948288599</v>
      </c>
      <c r="BS82">
        <f>INDEX('2021MF'!$C$5:$BB$204,MATCH(Sheet2!$BJ82,'2021MF'!$B$5:$B$204,0),MATCH(Sheet2!BS$3,'2021MF'!$C$4:$BB$4,0))</f>
        <v>99.393952206789194</v>
      </c>
      <c r="BT82" t="str">
        <f>INDEX('2021MF'!$C$5:$BB$204,MATCH(Sheet2!$BJ82,'2021MF'!$B$5:$B$204,0),MATCH(Sheet2!BT$3,'2021MF'!$C$4:$BB$4,0))</f>
        <v>*</v>
      </c>
      <c r="BU82">
        <f>INDEX('2021MF'!$C$5:$BB$204,MATCH(Sheet2!$BJ82,'2021MF'!$B$5:$B$204,0),MATCH(Sheet2!BU$3,'2021MF'!$C$4:$BB$4,0))</f>
        <v>19.9424959303186</v>
      </c>
      <c r="BV82">
        <f>INDEX('2021MF'!$C$5:$BB$204,MATCH(Sheet2!$BJ82,'2021MF'!$B$5:$B$204,0),MATCH(Sheet2!BV$3,'2021MF'!$C$4:$BB$4,0))</f>
        <v>13.528255216591599</v>
      </c>
      <c r="BW82">
        <f>INDEX('2021MF'!$C$5:$BB$204,MATCH(Sheet2!$BJ82,'2021MF'!$B$5:$B$204,0),MATCH(Sheet2!BW$3,'2021MF'!$C$4:$BB$4,0))</f>
        <v>1.6581749504943499</v>
      </c>
      <c r="BX82">
        <f>INDEX('2021MF'!$C$5:$BB$204,MATCH(Sheet2!$BJ82,'2021MF'!$B$5:$B$204,0),MATCH(Sheet2!BX$3,'2021MF'!$C$4:$BB$4,0))</f>
        <v>44.361515162846402</v>
      </c>
      <c r="BY82">
        <f>INDEX('2021MF'!$C$5:$BB$204,MATCH(Sheet2!$BJ82,'2021MF'!$B$5:$B$204,0),MATCH(Sheet2!BY$3,'2021MF'!$C$4:$BB$4,0))</f>
        <v>48.898029390868601</v>
      </c>
      <c r="BZ82">
        <f>INDEX('2021MF'!$C$5:$BB$204,MATCH(Sheet2!$BJ82,'2021MF'!$B$5:$B$204,0),MATCH(Sheet2!BZ$3,'2021MF'!$C$4:$BB$4,0))</f>
        <v>53.587106906480201</v>
      </c>
      <c r="CA82">
        <f>INDEX('2021MF'!$C$5:$BB$204,MATCH(Sheet2!$BJ82,'2021MF'!$B$5:$B$204,0),MATCH(Sheet2!CA$3,'2021MF'!$C$4:$BB$4,0))</f>
        <v>42.448491193957302</v>
      </c>
      <c r="CB82">
        <f>INDEX('2021MF'!$C$5:$BB$204,MATCH(Sheet2!$BJ82,'2021MF'!$B$5:$B$204,0),MATCH(Sheet2!CB$3,'2021MF'!$C$4:$BB$4,0))</f>
        <v>2.0112330253764901</v>
      </c>
      <c r="CC82">
        <f>INDEX('2021MF'!$C$5:$BB$204,MATCH(Sheet2!$BJ82,'2021MF'!$B$5:$B$204,0),MATCH(Sheet2!CC$3,'2021MF'!$C$4:$BB$4,0))</f>
        <v>97.988766974623502</v>
      </c>
    </row>
    <row r="83" spans="14:81" x14ac:dyDescent="0.3">
      <c r="N83" t="str">
        <f>VLOOKUP(P83,Sheet1!A$6:A$378,1,FALSE)</f>
        <v>Dorset</v>
      </c>
      <c r="O83" t="s">
        <v>491</v>
      </c>
      <c r="P83" t="s">
        <v>317</v>
      </c>
      <c r="Q83" t="str">
        <f>VLOOKUP(P83,classifications!A$1:B$357,2,FALSE)</f>
        <v>Predominantly Rural</v>
      </c>
      <c r="R83" t="str">
        <f>VLOOKUP(P83,classifications!A$1:D$357,4,FALSE)</f>
        <v>Unitary Authority</v>
      </c>
      <c r="S83">
        <v>19</v>
      </c>
      <c r="T83" t="s">
        <v>410</v>
      </c>
      <c r="U83">
        <v>80</v>
      </c>
      <c r="V83">
        <v>20</v>
      </c>
      <c r="W83">
        <v>0</v>
      </c>
      <c r="X83">
        <v>81.7</v>
      </c>
      <c r="Y83">
        <v>8.6999999999999993</v>
      </c>
      <c r="Z83">
        <v>9.6</v>
      </c>
      <c r="AA83" t="s">
        <v>417</v>
      </c>
      <c r="AB83" t="s">
        <v>417</v>
      </c>
      <c r="AC83" t="s">
        <v>417</v>
      </c>
      <c r="AE83" t="s">
        <v>491</v>
      </c>
      <c r="AF83" t="s">
        <v>317</v>
      </c>
      <c r="AG83">
        <v>19</v>
      </c>
      <c r="AH83" t="s">
        <v>410</v>
      </c>
      <c r="AI83">
        <v>80</v>
      </c>
      <c r="AJ83">
        <v>20</v>
      </c>
      <c r="AK83">
        <v>90.4</v>
      </c>
      <c r="AL83">
        <v>9.6</v>
      </c>
      <c r="AM83" t="s">
        <v>417</v>
      </c>
      <c r="AN83" t="s">
        <v>417</v>
      </c>
      <c r="AP83" t="s">
        <v>491</v>
      </c>
      <c r="AQ83" t="s">
        <v>317</v>
      </c>
      <c r="AR83">
        <v>19</v>
      </c>
      <c r="AS83" t="s">
        <v>410</v>
      </c>
      <c r="AT83">
        <v>72.3</v>
      </c>
      <c r="AU83">
        <v>80</v>
      </c>
      <c r="AV83">
        <v>85</v>
      </c>
      <c r="AW83">
        <v>84.3</v>
      </c>
      <c r="AX83">
        <v>90.4</v>
      </c>
      <c r="AY83">
        <v>96.5</v>
      </c>
      <c r="AZ83" t="s">
        <v>417</v>
      </c>
      <c r="BA83" t="s">
        <v>417</v>
      </c>
      <c r="BB83" t="s">
        <v>417</v>
      </c>
      <c r="BF83" t="b">
        <f t="shared" si="1"/>
        <v>1</v>
      </c>
      <c r="BI83" t="s">
        <v>491</v>
      </c>
      <c r="BJ83" t="s">
        <v>317</v>
      </c>
      <c r="BK83">
        <v>19</v>
      </c>
      <c r="BL83" t="s">
        <v>410</v>
      </c>
      <c r="BM83">
        <f>INDEX('2021MF'!$C$5:$BB$204,MATCH(Sheet2!$BJ83,'2021MF'!$B$5:$B$204,0),MATCH(Sheet2!BM$3,'2021MF'!$C$4:$BB$4,0))</f>
        <v>78.996969781212599</v>
      </c>
      <c r="BN83">
        <f>INDEX('2021MF'!$C$5:$BB$204,MATCH(Sheet2!$BJ83,'2021MF'!$B$5:$B$204,0),MATCH(Sheet2!BN$3,'2021MF'!$C$4:$BB$4,0))</f>
        <v>20.324706013177298</v>
      </c>
      <c r="BO83">
        <f>INDEX('2021MF'!$C$5:$BB$204,MATCH(Sheet2!$BJ83,'2021MF'!$B$5:$B$204,0),MATCH(Sheet2!BO$3,'2021MF'!$C$4:$BB$4,0))</f>
        <v>58.598593311278499</v>
      </c>
      <c r="BP83">
        <f>INDEX('2021MF'!$C$5:$BB$204,MATCH(Sheet2!$BJ83,'2021MF'!$B$5:$B$204,0),MATCH(Sheet2!BP$3,'2021MF'!$C$4:$BB$4,0))</f>
        <v>13.185621750854899</v>
      </c>
      <c r="BQ83">
        <f>INDEX('2021MF'!$C$5:$BB$204,MATCH(Sheet2!$BJ83,'2021MF'!$B$5:$B$204,0),MATCH(Sheet2!BQ$3,'2021MF'!$C$4:$BB$4,0))</f>
        <v>56.663701314948199</v>
      </c>
      <c r="BR83">
        <f>INDEX('2021MF'!$C$5:$BB$204,MATCH(Sheet2!$BJ83,'2021MF'!$B$5:$B$204,0),MATCH(Sheet2!BR$3,'2021MF'!$C$4:$BB$4,0))</f>
        <v>15.1205137471852</v>
      </c>
      <c r="BS83">
        <f>INDEX('2021MF'!$C$5:$BB$204,MATCH(Sheet2!$BJ83,'2021MF'!$B$5:$B$204,0),MATCH(Sheet2!BS$3,'2021MF'!$C$4:$BB$4,0))</f>
        <v>98.644741597397896</v>
      </c>
      <c r="BT83" t="str">
        <f>INDEX('2021MF'!$C$5:$BB$204,MATCH(Sheet2!$BJ83,'2021MF'!$B$5:$B$204,0),MATCH(Sheet2!BT$3,'2021MF'!$C$4:$BB$4,0))</f>
        <v>*</v>
      </c>
      <c r="BU83">
        <f>INDEX('2021MF'!$C$5:$BB$204,MATCH(Sheet2!$BJ83,'2021MF'!$B$5:$B$204,0),MATCH(Sheet2!BU$3,'2021MF'!$C$4:$BB$4,0))</f>
        <v>11.2993800561563</v>
      </c>
      <c r="BV83">
        <f>INDEX('2021MF'!$C$5:$BB$204,MATCH(Sheet2!$BJ83,'2021MF'!$B$5:$B$204,0),MATCH(Sheet2!BV$3,'2021MF'!$C$4:$BB$4,0))</f>
        <v>17.967251396958702</v>
      </c>
      <c r="BW83">
        <f>INDEX('2021MF'!$C$5:$BB$204,MATCH(Sheet2!$BJ83,'2021MF'!$B$5:$B$204,0),MATCH(Sheet2!BW$3,'2021MF'!$C$4:$BB$4,0))</f>
        <v>0</v>
      </c>
      <c r="BX83">
        <f>INDEX('2021MF'!$C$5:$BB$204,MATCH(Sheet2!$BJ83,'2021MF'!$B$5:$B$204,0),MATCH(Sheet2!BX$3,'2021MF'!$C$4:$BB$4,0))</f>
        <v>58.526932758901403</v>
      </c>
      <c r="BY83">
        <f>INDEX('2021MF'!$C$5:$BB$204,MATCH(Sheet2!$BJ83,'2021MF'!$B$5:$B$204,0),MATCH(Sheet2!BY$3,'2021MF'!$C$4:$BB$4,0))</f>
        <v>37.1435370145403</v>
      </c>
      <c r="BZ83">
        <f>INDEX('2021MF'!$C$5:$BB$204,MATCH(Sheet2!$BJ83,'2021MF'!$B$5:$B$204,0),MATCH(Sheet2!BZ$3,'2021MF'!$C$4:$BB$4,0))</f>
        <v>65.524064773879999</v>
      </c>
      <c r="CA83">
        <f>INDEX('2021MF'!$C$5:$BB$204,MATCH(Sheet2!$BJ83,'2021MF'!$B$5:$B$204,0),MATCH(Sheet2!CA$3,'2021MF'!$C$4:$BB$4,0))</f>
        <v>31.8133430185229</v>
      </c>
      <c r="CB83">
        <f>INDEX('2021MF'!$C$5:$BB$204,MATCH(Sheet2!$BJ83,'2021MF'!$B$5:$B$204,0),MATCH(Sheet2!CB$3,'2021MF'!$C$4:$BB$4,0))</f>
        <v>5.8741764198938</v>
      </c>
      <c r="CC83">
        <f>INDEX('2021MF'!$C$5:$BB$204,MATCH(Sheet2!$BJ83,'2021MF'!$B$5:$B$204,0),MATCH(Sheet2!CC$3,'2021MF'!$C$4:$BB$4,0))</f>
        <v>94.1258235801062</v>
      </c>
    </row>
    <row r="84" spans="14:81" x14ac:dyDescent="0.3">
      <c r="N84" t="str">
        <f>VLOOKUP(P84,Sheet1!A$6:A$378,1,FALSE)</f>
        <v>County Durham</v>
      </c>
      <c r="O84" t="s">
        <v>491</v>
      </c>
      <c r="P84" t="s">
        <v>266</v>
      </c>
      <c r="Q84" t="str">
        <f>VLOOKUP(P84,classifications!A$1:B$357,2,FALSE)</f>
        <v>Predominantly Rural</v>
      </c>
      <c r="R84" t="str">
        <f>VLOOKUP(P84,classifications!A$1:D$357,4,FALSE)</f>
        <v>Unitary Authority</v>
      </c>
      <c r="S84">
        <v>20</v>
      </c>
      <c r="T84" t="s">
        <v>410</v>
      </c>
      <c r="U84">
        <v>76.900000000000006</v>
      </c>
      <c r="V84">
        <v>21.6</v>
      </c>
      <c r="W84">
        <v>1.5</v>
      </c>
      <c r="X84">
        <v>77.7</v>
      </c>
      <c r="Y84">
        <v>9.4</v>
      </c>
      <c r="Z84">
        <v>12.9</v>
      </c>
      <c r="AA84">
        <v>97.6</v>
      </c>
      <c r="AB84">
        <v>1.8</v>
      </c>
      <c r="AC84">
        <v>0.6</v>
      </c>
      <c r="AE84" t="s">
        <v>491</v>
      </c>
      <c r="AF84" t="s">
        <v>266</v>
      </c>
      <c r="AG84">
        <v>20</v>
      </c>
      <c r="AH84" t="s">
        <v>410</v>
      </c>
      <c r="AI84">
        <v>78.099999999999994</v>
      </c>
      <c r="AJ84">
        <v>21.9</v>
      </c>
      <c r="AK84">
        <v>89.2</v>
      </c>
      <c r="AL84">
        <v>10.8</v>
      </c>
      <c r="AM84">
        <v>98.2</v>
      </c>
      <c r="AN84">
        <v>1.8</v>
      </c>
      <c r="AP84" t="s">
        <v>491</v>
      </c>
      <c r="AQ84" t="s">
        <v>266</v>
      </c>
      <c r="AR84">
        <v>20</v>
      </c>
      <c r="AS84" t="s">
        <v>410</v>
      </c>
      <c r="AT84">
        <v>70.3</v>
      </c>
      <c r="AU84">
        <v>78.099999999999994</v>
      </c>
      <c r="AV84">
        <v>82</v>
      </c>
      <c r="AW84">
        <v>98.1</v>
      </c>
      <c r="AX84">
        <v>89.2</v>
      </c>
      <c r="AY84">
        <v>100</v>
      </c>
      <c r="AZ84">
        <v>96</v>
      </c>
      <c r="BA84">
        <v>98.2</v>
      </c>
      <c r="BB84">
        <v>100</v>
      </c>
      <c r="BF84" t="b">
        <f t="shared" si="1"/>
        <v>1</v>
      </c>
      <c r="BI84" t="s">
        <v>491</v>
      </c>
      <c r="BJ84" t="s">
        <v>266</v>
      </c>
      <c r="BK84">
        <v>20</v>
      </c>
      <c r="BL84" t="s">
        <v>410</v>
      </c>
      <c r="BM84">
        <f>INDEX('2021MF'!$C$5:$BB$204,MATCH(Sheet2!$BJ84,'2021MF'!$B$5:$B$204,0),MATCH(Sheet2!BM$3,'2021MF'!$C$4:$BB$4,0))</f>
        <v>82.842151024658506</v>
      </c>
      <c r="BN84">
        <f>INDEX('2021MF'!$C$5:$BB$204,MATCH(Sheet2!$BJ84,'2021MF'!$B$5:$B$204,0),MATCH(Sheet2!BN$3,'2021MF'!$C$4:$BB$4,0))</f>
        <v>16.927338718646102</v>
      </c>
      <c r="BO84">
        <f>INDEX('2021MF'!$C$5:$BB$204,MATCH(Sheet2!$BJ84,'2021MF'!$B$5:$B$204,0),MATCH(Sheet2!BO$3,'2021MF'!$C$4:$BB$4,0))</f>
        <v>63.438849066332402</v>
      </c>
      <c r="BP84">
        <f>INDEX('2021MF'!$C$5:$BB$204,MATCH(Sheet2!$BJ84,'2021MF'!$B$5:$B$204,0),MATCH(Sheet2!BP$3,'2021MF'!$C$4:$BB$4,0))</f>
        <v>10.228387135910101</v>
      </c>
      <c r="BQ84">
        <f>INDEX('2021MF'!$C$5:$BB$204,MATCH(Sheet2!$BJ84,'2021MF'!$B$5:$B$204,0),MATCH(Sheet2!BQ$3,'2021MF'!$C$4:$BB$4,0))</f>
        <v>56.311229286934697</v>
      </c>
      <c r="BR84">
        <f>INDEX('2021MF'!$C$5:$BB$204,MATCH(Sheet2!$BJ84,'2021MF'!$B$5:$B$204,0),MATCH(Sheet2!BR$3,'2021MF'!$C$4:$BB$4,0))</f>
        <v>17.356006915307699</v>
      </c>
      <c r="BS84">
        <f>INDEX('2021MF'!$C$5:$BB$204,MATCH(Sheet2!$BJ84,'2021MF'!$B$5:$B$204,0),MATCH(Sheet2!BS$3,'2021MF'!$C$4:$BB$4,0))</f>
        <v>98.308580441002505</v>
      </c>
      <c r="BT84">
        <f>INDEX('2021MF'!$C$5:$BB$204,MATCH(Sheet2!$BJ84,'2021MF'!$B$5:$B$204,0),MATCH(Sheet2!BT$3,'2021MF'!$C$4:$BB$4,0))</f>
        <v>1.4609093023020701</v>
      </c>
      <c r="BU84">
        <f>INDEX('2021MF'!$C$5:$BB$204,MATCH(Sheet2!$BJ84,'2021MF'!$B$5:$B$204,0),MATCH(Sheet2!BU$3,'2021MF'!$C$4:$BB$4,0))</f>
        <v>18.450930634610899</v>
      </c>
      <c r="BV84">
        <f>INDEX('2021MF'!$C$5:$BB$204,MATCH(Sheet2!$BJ84,'2021MF'!$B$5:$B$204,0),MATCH(Sheet2!BV$3,'2021MF'!$C$4:$BB$4,0))</f>
        <v>11.1999676476833</v>
      </c>
      <c r="BW84">
        <f>INDEX('2021MF'!$C$5:$BB$204,MATCH(Sheet2!$BJ84,'2021MF'!$B$5:$B$204,0),MATCH(Sheet2!BW$3,'2021MF'!$C$4:$BB$4,0))</f>
        <v>2.3435209430700299</v>
      </c>
      <c r="BX84">
        <f>INDEX('2021MF'!$C$5:$BB$204,MATCH(Sheet2!$BJ84,'2021MF'!$B$5:$B$204,0),MATCH(Sheet2!BX$3,'2021MF'!$C$4:$BB$4,0))</f>
        <v>48.846373447401199</v>
      </c>
      <c r="BY84">
        <f>INDEX('2021MF'!$C$5:$BB$204,MATCH(Sheet2!$BJ84,'2021MF'!$B$5:$B$204,0),MATCH(Sheet2!BY$3,'2021MF'!$C$4:$BB$4,0))</f>
        <v>51.153626552598801</v>
      </c>
      <c r="BZ84">
        <f>INDEX('2021MF'!$C$5:$BB$204,MATCH(Sheet2!$BJ84,'2021MF'!$B$5:$B$204,0),MATCH(Sheet2!BZ$3,'2021MF'!$C$4:$BB$4,0))</f>
        <v>50.327133858120298</v>
      </c>
      <c r="CA84">
        <f>INDEX('2021MF'!$C$5:$BB$204,MATCH(Sheet2!$BJ84,'2021MF'!$B$5:$B$204,0),MATCH(Sheet2!CA$3,'2021MF'!$C$4:$BB$4,0))</f>
        <v>49.672866141879702</v>
      </c>
      <c r="CB84">
        <f>INDEX('2021MF'!$C$5:$BB$204,MATCH(Sheet2!$BJ84,'2021MF'!$B$5:$B$204,0),MATCH(Sheet2!CB$3,'2021MF'!$C$4:$BB$4,0))</f>
        <v>2.7024294567843801</v>
      </c>
      <c r="CC84">
        <f>INDEX('2021MF'!$C$5:$BB$204,MATCH(Sheet2!$BJ84,'2021MF'!$B$5:$B$204,0),MATCH(Sheet2!CC$3,'2021MF'!$C$4:$BB$4,0))</f>
        <v>97.297570543215599</v>
      </c>
    </row>
    <row r="85" spans="14:81" x14ac:dyDescent="0.3">
      <c r="N85" t="str">
        <f>VLOOKUP(P85,Sheet1!A$6:A$378,1,FALSE)</f>
        <v>East Sussex</v>
      </c>
      <c r="O85" t="s">
        <v>491</v>
      </c>
      <c r="P85" t="s">
        <v>345</v>
      </c>
      <c r="Q85" t="str">
        <f>VLOOKUP(P85,classifications!A$1:B$357,2,FALSE)</f>
        <v>Urban with Significant Rural</v>
      </c>
      <c r="R85" t="str">
        <f>VLOOKUP(P85,classifications!A$1:D$357,4,FALSE)</f>
        <v>Shire County</v>
      </c>
      <c r="S85">
        <v>21</v>
      </c>
      <c r="T85" t="s">
        <v>410</v>
      </c>
      <c r="U85">
        <v>74.7</v>
      </c>
      <c r="V85">
        <v>23.5</v>
      </c>
      <c r="W85">
        <v>1.7</v>
      </c>
      <c r="X85">
        <v>84.2</v>
      </c>
      <c r="Y85">
        <v>4.7</v>
      </c>
      <c r="Z85">
        <v>11.1</v>
      </c>
      <c r="AA85">
        <v>100</v>
      </c>
      <c r="AB85">
        <v>0</v>
      </c>
      <c r="AC85">
        <v>0</v>
      </c>
      <c r="AE85" t="s">
        <v>491</v>
      </c>
      <c r="AF85" t="s">
        <v>345</v>
      </c>
      <c r="AG85">
        <v>21</v>
      </c>
      <c r="AH85" t="s">
        <v>410</v>
      </c>
      <c r="AI85">
        <v>76.099999999999994</v>
      </c>
      <c r="AJ85">
        <v>23.9</v>
      </c>
      <c r="AK85">
        <v>94.8</v>
      </c>
      <c r="AL85">
        <v>5.2</v>
      </c>
      <c r="AM85">
        <v>100</v>
      </c>
      <c r="AN85">
        <v>0</v>
      </c>
      <c r="AP85" t="s">
        <v>491</v>
      </c>
      <c r="AQ85" t="s">
        <v>345</v>
      </c>
      <c r="AR85">
        <v>21</v>
      </c>
      <c r="AS85" t="s">
        <v>410</v>
      </c>
      <c r="AT85">
        <v>66.2</v>
      </c>
      <c r="AU85">
        <v>76.099999999999994</v>
      </c>
      <c r="AV85">
        <v>83</v>
      </c>
      <c r="AW85">
        <v>90.2</v>
      </c>
      <c r="AX85">
        <v>94.8</v>
      </c>
      <c r="AY85">
        <v>99.3</v>
      </c>
      <c r="AZ85">
        <v>100</v>
      </c>
      <c r="BA85">
        <v>100</v>
      </c>
      <c r="BB85">
        <v>100</v>
      </c>
      <c r="BF85" t="b">
        <f t="shared" si="1"/>
        <v>1</v>
      </c>
      <c r="BI85" t="s">
        <v>491</v>
      </c>
      <c r="BJ85" t="s">
        <v>345</v>
      </c>
      <c r="BK85">
        <v>21</v>
      </c>
      <c r="BL85" t="s">
        <v>410</v>
      </c>
      <c r="BM85">
        <f>INDEX('2021MF'!$C$5:$BB$204,MATCH(Sheet2!$BJ85,'2021MF'!$B$5:$B$204,0),MATCH(Sheet2!BM$3,'2021MF'!$C$4:$BB$4,0))</f>
        <v>84.706023206856301</v>
      </c>
      <c r="BN85">
        <f>INDEX('2021MF'!$C$5:$BB$204,MATCH(Sheet2!$BJ85,'2021MF'!$B$5:$B$204,0),MATCH(Sheet2!BN$3,'2021MF'!$C$4:$BB$4,0))</f>
        <v>15.293976793143701</v>
      </c>
      <c r="BO85">
        <f>INDEX('2021MF'!$C$5:$BB$204,MATCH(Sheet2!$BJ85,'2021MF'!$B$5:$B$204,0),MATCH(Sheet2!BO$3,'2021MF'!$C$4:$BB$4,0))</f>
        <v>61.776531742310098</v>
      </c>
      <c r="BP85">
        <f>INDEX('2021MF'!$C$5:$BB$204,MATCH(Sheet2!$BJ85,'2021MF'!$B$5:$B$204,0),MATCH(Sheet2!BP$3,'2021MF'!$C$4:$BB$4,0))</f>
        <v>13.064083249358999</v>
      </c>
      <c r="BQ85">
        <f>INDEX('2021MF'!$C$5:$BB$204,MATCH(Sheet2!$BJ85,'2021MF'!$B$5:$B$204,0),MATCH(Sheet2!BQ$3,'2021MF'!$C$4:$BB$4,0))</f>
        <v>59.537658761436298</v>
      </c>
      <c r="BR85">
        <f>INDEX('2021MF'!$C$5:$BB$204,MATCH(Sheet2!$BJ85,'2021MF'!$B$5:$B$204,0),MATCH(Sheet2!BR$3,'2021MF'!$C$4:$BB$4,0))</f>
        <v>15.3029562302328</v>
      </c>
      <c r="BS85">
        <f>INDEX('2021MF'!$C$5:$BB$204,MATCH(Sheet2!$BJ85,'2021MF'!$B$5:$B$204,0),MATCH(Sheet2!BS$3,'2021MF'!$C$4:$BB$4,0))</f>
        <v>97.796047052250302</v>
      </c>
      <c r="BT85">
        <f>INDEX('2021MF'!$C$5:$BB$204,MATCH(Sheet2!$BJ85,'2021MF'!$B$5:$B$204,0),MATCH(Sheet2!BT$3,'2021MF'!$C$4:$BB$4,0))</f>
        <v>2.20395294774965</v>
      </c>
      <c r="BU85">
        <f>INDEX('2021MF'!$C$5:$BB$204,MATCH(Sheet2!$BJ85,'2021MF'!$B$5:$B$204,0),MATCH(Sheet2!BU$3,'2021MF'!$C$4:$BB$4,0))</f>
        <v>12.5402827524968</v>
      </c>
      <c r="BV85">
        <f>INDEX('2021MF'!$C$5:$BB$204,MATCH(Sheet2!$BJ85,'2021MF'!$B$5:$B$204,0),MATCH(Sheet2!BV$3,'2021MF'!$C$4:$BB$4,0))</f>
        <v>12.923405401630299</v>
      </c>
      <c r="BW85">
        <f>INDEX('2021MF'!$C$5:$BB$204,MATCH(Sheet2!$BJ85,'2021MF'!$B$5:$B$204,0),MATCH(Sheet2!BW$3,'2021MF'!$C$4:$BB$4,0))</f>
        <v>2.85346556385876</v>
      </c>
      <c r="BX85">
        <f>INDEX('2021MF'!$C$5:$BB$204,MATCH(Sheet2!$BJ85,'2021MF'!$B$5:$B$204,0),MATCH(Sheet2!BX$3,'2021MF'!$C$4:$BB$4,0))</f>
        <v>56.202579907225001</v>
      </c>
      <c r="BY85">
        <f>INDEX('2021MF'!$C$5:$BB$204,MATCH(Sheet2!$BJ85,'2021MF'!$B$5:$B$204,0),MATCH(Sheet2!BY$3,'2021MF'!$C$4:$BB$4,0))</f>
        <v>37.474741056109799</v>
      </c>
      <c r="BZ85">
        <f>INDEX('2021MF'!$C$5:$BB$204,MATCH(Sheet2!$BJ85,'2021MF'!$B$5:$B$204,0),MATCH(Sheet2!BZ$3,'2021MF'!$C$4:$BB$4,0))</f>
        <v>52.433119400139802</v>
      </c>
      <c r="CA85">
        <f>INDEX('2021MF'!$C$5:$BB$204,MATCH(Sheet2!$BJ85,'2021MF'!$B$5:$B$204,0),MATCH(Sheet2!CA$3,'2021MF'!$C$4:$BB$4,0))</f>
        <v>40.208426002414697</v>
      </c>
      <c r="CB85">
        <f>INDEX('2021MF'!$C$5:$BB$204,MATCH(Sheet2!$BJ85,'2021MF'!$B$5:$B$204,0),MATCH(Sheet2!CB$3,'2021MF'!$C$4:$BB$4,0))</f>
        <v>5.2709295712817603</v>
      </c>
      <c r="CC85">
        <f>INDEX('2021MF'!$C$5:$BB$204,MATCH(Sheet2!$BJ85,'2021MF'!$B$5:$B$204,0),MATCH(Sheet2!CC$3,'2021MF'!$C$4:$BB$4,0))</f>
        <v>94.729070428718202</v>
      </c>
    </row>
    <row r="86" spans="14:81" x14ac:dyDescent="0.3">
      <c r="N86" t="str">
        <f>VLOOKUP(P86,Sheet1!A$6:A$378,1,FALSE)</f>
        <v>Essex</v>
      </c>
      <c r="O86" t="s">
        <v>491</v>
      </c>
      <c r="P86" t="s">
        <v>346</v>
      </c>
      <c r="Q86" t="str">
        <f>VLOOKUP(P86,classifications!A$1:B$357,2,FALSE)</f>
        <v>Urban with Significant Rural</v>
      </c>
      <c r="R86" t="str">
        <f>VLOOKUP(P86,classifications!A$1:D$357,4,FALSE)</f>
        <v>Shire County</v>
      </c>
      <c r="S86">
        <v>22</v>
      </c>
      <c r="T86" t="s">
        <v>410</v>
      </c>
      <c r="U86">
        <v>73.099999999999994</v>
      </c>
      <c r="V86">
        <v>25.4</v>
      </c>
      <c r="W86">
        <v>1.4</v>
      </c>
      <c r="X86">
        <v>73.599999999999994</v>
      </c>
      <c r="Y86">
        <v>16</v>
      </c>
      <c r="Z86">
        <v>10.3</v>
      </c>
      <c r="AA86">
        <v>99.5</v>
      </c>
      <c r="AB86">
        <v>0.5</v>
      </c>
      <c r="AC86">
        <v>0</v>
      </c>
      <c r="AE86" t="s">
        <v>491</v>
      </c>
      <c r="AF86" t="s">
        <v>346</v>
      </c>
      <c r="AG86">
        <v>22</v>
      </c>
      <c r="AH86" t="s">
        <v>410</v>
      </c>
      <c r="AI86">
        <v>74.2</v>
      </c>
      <c r="AJ86">
        <v>25.8</v>
      </c>
      <c r="AK86">
        <v>82.1</v>
      </c>
      <c r="AL86">
        <v>17.899999999999999</v>
      </c>
      <c r="AM86">
        <v>99.5</v>
      </c>
      <c r="AN86">
        <v>0.5</v>
      </c>
      <c r="AP86" t="s">
        <v>491</v>
      </c>
      <c r="AQ86" t="s">
        <v>346</v>
      </c>
      <c r="AR86">
        <v>22</v>
      </c>
      <c r="AS86" t="s">
        <v>410</v>
      </c>
      <c r="AT86">
        <v>67.7</v>
      </c>
      <c r="AU86">
        <v>74.2</v>
      </c>
      <c r="AV86">
        <v>77.5</v>
      </c>
      <c r="AW86">
        <v>93</v>
      </c>
      <c r="AX86">
        <v>82.1</v>
      </c>
      <c r="AY86">
        <v>98</v>
      </c>
      <c r="AZ86">
        <v>98.8</v>
      </c>
      <c r="BA86">
        <v>99.5</v>
      </c>
      <c r="BB86">
        <v>100</v>
      </c>
      <c r="BF86" t="b">
        <f t="shared" si="1"/>
        <v>1</v>
      </c>
      <c r="BI86" t="s">
        <v>491</v>
      </c>
      <c r="BJ86" t="s">
        <v>346</v>
      </c>
      <c r="BK86">
        <v>22</v>
      </c>
      <c r="BL86" t="s">
        <v>410</v>
      </c>
      <c r="BM86">
        <f>INDEX('2021MF'!$C$5:$BB$204,MATCH(Sheet2!$BJ86,'2021MF'!$B$5:$B$204,0),MATCH(Sheet2!BM$3,'2021MF'!$C$4:$BB$4,0))</f>
        <v>80.286136867853699</v>
      </c>
      <c r="BN86">
        <f>INDEX('2021MF'!$C$5:$BB$204,MATCH(Sheet2!$BJ86,'2021MF'!$B$5:$B$204,0),MATCH(Sheet2!BN$3,'2021MF'!$C$4:$BB$4,0))</f>
        <v>19.3380991207944</v>
      </c>
      <c r="BO86">
        <f>INDEX('2021MF'!$C$5:$BB$204,MATCH(Sheet2!$BJ86,'2021MF'!$B$5:$B$204,0),MATCH(Sheet2!BO$3,'2021MF'!$C$4:$BB$4,0))</f>
        <v>53.914076770894603</v>
      </c>
      <c r="BP86">
        <f>INDEX('2021MF'!$C$5:$BB$204,MATCH(Sheet2!$BJ86,'2021MF'!$B$5:$B$204,0),MATCH(Sheet2!BP$3,'2021MF'!$C$4:$BB$4,0))</f>
        <v>8.1441871930523195</v>
      </c>
      <c r="BQ86">
        <f>INDEX('2021MF'!$C$5:$BB$204,MATCH(Sheet2!$BJ86,'2021MF'!$B$5:$B$204,0),MATCH(Sheet2!BQ$3,'2021MF'!$C$4:$BB$4,0))</f>
        <v>56.776393550385201</v>
      </c>
      <c r="BR86">
        <f>INDEX('2021MF'!$C$5:$BB$204,MATCH(Sheet2!$BJ86,'2021MF'!$B$5:$B$204,0),MATCH(Sheet2!BR$3,'2021MF'!$C$4:$BB$4,0))</f>
        <v>5.2818704135616397</v>
      </c>
      <c r="BS86">
        <f>INDEX('2021MF'!$C$5:$BB$204,MATCH(Sheet2!$BJ86,'2021MF'!$B$5:$B$204,0),MATCH(Sheet2!BS$3,'2021MF'!$C$4:$BB$4,0))</f>
        <v>99.600533464803306</v>
      </c>
      <c r="BT86" t="str">
        <f>INDEX('2021MF'!$C$5:$BB$204,MATCH(Sheet2!$BJ86,'2021MF'!$B$5:$B$204,0),MATCH(Sheet2!BT$3,'2021MF'!$C$4:$BB$4,0))</f>
        <v>*</v>
      </c>
      <c r="BU86">
        <f>INDEX('2021MF'!$C$5:$BB$204,MATCH(Sheet2!$BJ86,'2021MF'!$B$5:$B$204,0),MATCH(Sheet2!BU$3,'2021MF'!$C$4:$BB$4,0))</f>
        <v>12.73204770844</v>
      </c>
      <c r="BV86">
        <f>INDEX('2021MF'!$C$5:$BB$204,MATCH(Sheet2!$BJ86,'2021MF'!$B$5:$B$204,0),MATCH(Sheet2!BV$3,'2021MF'!$C$4:$BB$4,0))</f>
        <v>16.473254072093599</v>
      </c>
      <c r="BW86">
        <f>INDEX('2021MF'!$C$5:$BB$204,MATCH(Sheet2!$BJ86,'2021MF'!$B$5:$B$204,0),MATCH(Sheet2!BW$3,'2021MF'!$C$4:$BB$4,0))</f>
        <v>2.9697682209201601</v>
      </c>
      <c r="BX86">
        <f>INDEX('2021MF'!$C$5:$BB$204,MATCH(Sheet2!$BJ86,'2021MF'!$B$5:$B$204,0),MATCH(Sheet2!BX$3,'2021MF'!$C$4:$BB$4,0))</f>
        <v>63.066669929103199</v>
      </c>
      <c r="BY86">
        <f>INDEX('2021MF'!$C$5:$BB$204,MATCH(Sheet2!$BJ86,'2021MF'!$B$5:$B$204,0),MATCH(Sheet2!BY$3,'2021MF'!$C$4:$BB$4,0))</f>
        <v>34.674296690054298</v>
      </c>
      <c r="BZ86">
        <f>INDEX('2021MF'!$C$5:$BB$204,MATCH(Sheet2!$BJ86,'2021MF'!$B$5:$B$204,0),MATCH(Sheet2!BZ$3,'2021MF'!$C$4:$BB$4,0))</f>
        <v>54.643772518458299</v>
      </c>
      <c r="CA86">
        <f>INDEX('2021MF'!$C$5:$BB$204,MATCH(Sheet2!$BJ86,'2021MF'!$B$5:$B$204,0),MATCH(Sheet2!CA$3,'2021MF'!$C$4:$BB$4,0))</f>
        <v>43.067526318687001</v>
      </c>
      <c r="CB86">
        <f>INDEX('2021MF'!$C$5:$BB$204,MATCH(Sheet2!$BJ86,'2021MF'!$B$5:$B$204,0),MATCH(Sheet2!CB$3,'2021MF'!$C$4:$BB$4,0))</f>
        <v>1.4072978490749699</v>
      </c>
      <c r="CC86">
        <f>INDEX('2021MF'!$C$5:$BB$204,MATCH(Sheet2!$BJ86,'2021MF'!$B$5:$B$204,0),MATCH(Sheet2!CC$3,'2021MF'!$C$4:$BB$4,0))</f>
        <v>98.592702150925007</v>
      </c>
    </row>
    <row r="87" spans="14:81" x14ac:dyDescent="0.3">
      <c r="N87" t="str">
        <f>VLOOKUP(P87,Sheet1!A$6:A$378,1,FALSE)</f>
        <v>Gloucestershire</v>
      </c>
      <c r="O87" t="s">
        <v>491</v>
      </c>
      <c r="P87" t="s">
        <v>347</v>
      </c>
      <c r="Q87" t="str">
        <f>VLOOKUP(P87,classifications!A$1:B$357,2,FALSE)</f>
        <v>Urban with Significant Rural</v>
      </c>
      <c r="R87" t="str">
        <f>VLOOKUP(P87,classifications!A$1:D$357,4,FALSE)</f>
        <v>Shire County</v>
      </c>
      <c r="S87">
        <v>23</v>
      </c>
      <c r="T87" t="s">
        <v>410</v>
      </c>
      <c r="U87">
        <v>75</v>
      </c>
      <c r="V87">
        <v>24.5</v>
      </c>
      <c r="W87">
        <v>0.5</v>
      </c>
      <c r="X87">
        <v>85</v>
      </c>
      <c r="Y87">
        <v>3.4</v>
      </c>
      <c r="Z87">
        <v>11.6</v>
      </c>
      <c r="AA87">
        <v>97.8</v>
      </c>
      <c r="AB87">
        <v>2.2000000000000002</v>
      </c>
      <c r="AC87">
        <v>0</v>
      </c>
      <c r="AE87" t="s">
        <v>491</v>
      </c>
      <c r="AF87" t="s">
        <v>347</v>
      </c>
      <c r="AG87">
        <v>23</v>
      </c>
      <c r="AH87" t="s">
        <v>410</v>
      </c>
      <c r="AI87">
        <v>75.400000000000006</v>
      </c>
      <c r="AJ87">
        <v>24.6</v>
      </c>
      <c r="AK87">
        <v>96.1</v>
      </c>
      <c r="AL87">
        <v>3.9</v>
      </c>
      <c r="AM87">
        <v>97.8</v>
      </c>
      <c r="AN87">
        <v>2.2000000000000002</v>
      </c>
      <c r="AP87" t="s">
        <v>491</v>
      </c>
      <c r="AQ87" t="s">
        <v>347</v>
      </c>
      <c r="AR87">
        <v>23</v>
      </c>
      <c r="AS87" t="s">
        <v>410</v>
      </c>
      <c r="AT87">
        <v>67.2</v>
      </c>
      <c r="AU87">
        <v>75.400000000000006</v>
      </c>
      <c r="AV87">
        <v>80.900000000000006</v>
      </c>
      <c r="AW87">
        <v>93.3</v>
      </c>
      <c r="AX87">
        <v>96.1</v>
      </c>
      <c r="AY87">
        <v>98.9</v>
      </c>
      <c r="AZ87">
        <v>95.3</v>
      </c>
      <c r="BA87">
        <v>97.8</v>
      </c>
      <c r="BB87">
        <v>100</v>
      </c>
      <c r="BF87" t="b">
        <f t="shared" si="1"/>
        <v>1</v>
      </c>
      <c r="BI87" t="s">
        <v>491</v>
      </c>
      <c r="BJ87" t="s">
        <v>347</v>
      </c>
      <c r="BK87">
        <v>23</v>
      </c>
      <c r="BL87" t="s">
        <v>410</v>
      </c>
      <c r="BM87">
        <f>INDEX('2021MF'!$C$5:$BB$204,MATCH(Sheet2!$BJ87,'2021MF'!$B$5:$B$204,0),MATCH(Sheet2!BM$3,'2021MF'!$C$4:$BB$4,0))</f>
        <v>81.532393019364093</v>
      </c>
      <c r="BN87">
        <f>INDEX('2021MF'!$C$5:$BB$204,MATCH(Sheet2!$BJ87,'2021MF'!$B$5:$B$204,0),MATCH(Sheet2!BN$3,'2021MF'!$C$4:$BB$4,0))</f>
        <v>18.4676069806359</v>
      </c>
      <c r="BO87">
        <f>INDEX('2021MF'!$C$5:$BB$204,MATCH(Sheet2!$BJ87,'2021MF'!$B$5:$B$204,0),MATCH(Sheet2!BO$3,'2021MF'!$C$4:$BB$4,0))</f>
        <v>67.977528089887599</v>
      </c>
      <c r="BP87">
        <f>INDEX('2021MF'!$C$5:$BB$204,MATCH(Sheet2!$BJ87,'2021MF'!$B$5:$B$204,0),MATCH(Sheet2!BP$3,'2021MF'!$C$4:$BB$4,0))</f>
        <v>8.0384891226392501</v>
      </c>
      <c r="BQ87">
        <f>INDEX('2021MF'!$C$5:$BB$204,MATCH(Sheet2!$BJ87,'2021MF'!$B$5:$B$204,0),MATCH(Sheet2!BQ$3,'2021MF'!$C$4:$BB$4,0))</f>
        <v>67.152014104709494</v>
      </c>
      <c r="BR87">
        <f>INDEX('2021MF'!$C$5:$BB$204,MATCH(Sheet2!$BJ87,'2021MF'!$B$5:$B$204,0),MATCH(Sheet2!BR$3,'2021MF'!$C$4:$BB$4,0))</f>
        <v>8.8640031078173607</v>
      </c>
      <c r="BS87">
        <f>INDEX('2021MF'!$C$5:$BB$204,MATCH(Sheet2!$BJ87,'2021MF'!$B$5:$B$204,0),MATCH(Sheet2!BS$3,'2021MF'!$C$4:$BB$4,0))</f>
        <v>99.530092039206295</v>
      </c>
      <c r="BT87" t="str">
        <f>INDEX('2021MF'!$C$5:$BB$204,MATCH(Sheet2!$BJ87,'2021MF'!$B$5:$B$204,0),MATCH(Sheet2!BT$3,'2021MF'!$C$4:$BB$4,0))</f>
        <v>*</v>
      </c>
      <c r="BU87">
        <f>INDEX('2021MF'!$C$5:$BB$204,MATCH(Sheet2!$BJ87,'2021MF'!$B$5:$B$204,0),MATCH(Sheet2!BU$3,'2021MF'!$C$4:$BB$4,0))</f>
        <v>10.6405390867798</v>
      </c>
      <c r="BV87">
        <f>INDEX('2021MF'!$C$5:$BB$204,MATCH(Sheet2!$BJ87,'2021MF'!$B$5:$B$204,0),MATCH(Sheet2!BV$3,'2021MF'!$C$4:$BB$4,0))</f>
        <v>17.522561558689901</v>
      </c>
      <c r="BW87">
        <f>INDEX('2021MF'!$C$5:$BB$204,MATCH(Sheet2!$BJ87,'2021MF'!$B$5:$B$204,0),MATCH(Sheet2!BW$3,'2021MF'!$C$4:$BB$4,0))</f>
        <v>1.7175173320583299</v>
      </c>
      <c r="BX87">
        <f>INDEX('2021MF'!$C$5:$BB$204,MATCH(Sheet2!$BJ87,'2021MF'!$B$5:$B$204,0),MATCH(Sheet2!BX$3,'2021MF'!$C$4:$BB$4,0))</f>
        <v>59.239447100365801</v>
      </c>
      <c r="BY87">
        <f>INDEX('2021MF'!$C$5:$BB$204,MATCH(Sheet2!$BJ87,'2021MF'!$B$5:$B$204,0),MATCH(Sheet2!BY$3,'2021MF'!$C$4:$BB$4,0))</f>
        <v>36.811069224775203</v>
      </c>
      <c r="BZ87">
        <f>INDEX('2021MF'!$C$5:$BB$204,MATCH(Sheet2!$BJ87,'2021MF'!$B$5:$B$204,0),MATCH(Sheet2!BZ$3,'2021MF'!$C$4:$BB$4,0))</f>
        <v>62.4209366159117</v>
      </c>
      <c r="CA87">
        <f>INDEX('2021MF'!$C$5:$BB$204,MATCH(Sheet2!$BJ87,'2021MF'!$B$5:$B$204,0),MATCH(Sheet2!CA$3,'2021MF'!$C$4:$BB$4,0))</f>
        <v>34.179250117585902</v>
      </c>
      <c r="CB87">
        <f>INDEX('2021MF'!$C$5:$BB$204,MATCH(Sheet2!$BJ87,'2021MF'!$B$5:$B$204,0),MATCH(Sheet2!CB$3,'2021MF'!$C$4:$BB$4,0))</f>
        <v>1.3514523069567299</v>
      </c>
      <c r="CC87">
        <f>INDEX('2021MF'!$C$5:$BB$204,MATCH(Sheet2!$BJ87,'2021MF'!$B$5:$B$204,0),MATCH(Sheet2!CC$3,'2021MF'!$C$4:$BB$4,0))</f>
        <v>98.648547693043298</v>
      </c>
    </row>
    <row r="88" spans="14:81" x14ac:dyDescent="0.3">
      <c r="N88" t="str">
        <f>VLOOKUP(P88,Sheet1!A$6:A$378,1,FALSE)</f>
        <v>Hampshire</v>
      </c>
      <c r="O88" t="s">
        <v>491</v>
      </c>
      <c r="P88" t="s">
        <v>348</v>
      </c>
      <c r="Q88" t="str">
        <f>VLOOKUP(P88,classifications!A$1:B$357,2,FALSE)</f>
        <v>Urban with Significant Rural</v>
      </c>
      <c r="R88" t="str">
        <f>VLOOKUP(P88,classifications!A$1:D$357,4,FALSE)</f>
        <v>Shire County</v>
      </c>
      <c r="S88">
        <v>24</v>
      </c>
      <c r="T88" t="s">
        <v>410</v>
      </c>
      <c r="U88">
        <v>72.8</v>
      </c>
      <c r="V88">
        <v>25.9</v>
      </c>
      <c r="W88">
        <v>1.2</v>
      </c>
      <c r="X88">
        <v>76.3</v>
      </c>
      <c r="Y88">
        <v>16.8</v>
      </c>
      <c r="Z88">
        <v>6.9</v>
      </c>
      <c r="AA88">
        <v>99.6</v>
      </c>
      <c r="AB88">
        <v>0.4</v>
      </c>
      <c r="AC88">
        <v>0</v>
      </c>
      <c r="AE88" t="s">
        <v>491</v>
      </c>
      <c r="AF88" t="s">
        <v>348</v>
      </c>
      <c r="AG88">
        <v>24</v>
      </c>
      <c r="AH88" t="s">
        <v>410</v>
      </c>
      <c r="AI88">
        <v>73.7</v>
      </c>
      <c r="AJ88">
        <v>26.3</v>
      </c>
      <c r="AK88">
        <v>81.900000000000006</v>
      </c>
      <c r="AL88">
        <v>18.100000000000001</v>
      </c>
      <c r="AM88">
        <v>99.6</v>
      </c>
      <c r="AN88">
        <v>0.4</v>
      </c>
      <c r="AP88" t="s">
        <v>491</v>
      </c>
      <c r="AQ88" t="s">
        <v>348</v>
      </c>
      <c r="AR88">
        <v>24</v>
      </c>
      <c r="AS88" t="s">
        <v>410</v>
      </c>
      <c r="AT88">
        <v>68</v>
      </c>
      <c r="AU88">
        <v>73.7</v>
      </c>
      <c r="AV88">
        <v>77.2</v>
      </c>
      <c r="AW88">
        <v>90.4</v>
      </c>
      <c r="AX88">
        <v>81.900000000000006</v>
      </c>
      <c r="AY88">
        <v>96.1</v>
      </c>
      <c r="AZ88">
        <v>98.8</v>
      </c>
      <c r="BA88">
        <v>99.6</v>
      </c>
      <c r="BB88">
        <v>100</v>
      </c>
      <c r="BF88" t="b">
        <f t="shared" si="1"/>
        <v>1</v>
      </c>
      <c r="BI88" t="s">
        <v>491</v>
      </c>
      <c r="BJ88" t="s">
        <v>348</v>
      </c>
      <c r="BK88">
        <v>24</v>
      </c>
      <c r="BL88" t="s">
        <v>410</v>
      </c>
      <c r="BM88">
        <f>INDEX('2021MF'!$C$5:$BB$204,MATCH(Sheet2!$BJ88,'2021MF'!$B$5:$B$204,0),MATCH(Sheet2!BM$3,'2021MF'!$C$4:$BB$4,0))</f>
        <v>78.709240924092398</v>
      </c>
      <c r="BN88">
        <f>INDEX('2021MF'!$C$5:$BB$204,MATCH(Sheet2!$BJ88,'2021MF'!$B$5:$B$204,0),MATCH(Sheet2!BN$3,'2021MF'!$C$4:$BB$4,0))</f>
        <v>20.5594059405941</v>
      </c>
      <c r="BO88">
        <f>INDEX('2021MF'!$C$5:$BB$204,MATCH(Sheet2!$BJ88,'2021MF'!$B$5:$B$204,0),MATCH(Sheet2!BO$3,'2021MF'!$C$4:$BB$4,0))</f>
        <v>58.409900990098997</v>
      </c>
      <c r="BP88">
        <f>INDEX('2021MF'!$C$5:$BB$204,MATCH(Sheet2!$BJ88,'2021MF'!$B$5:$B$204,0),MATCH(Sheet2!BP$3,'2021MF'!$C$4:$BB$4,0))</f>
        <v>10.668976897689801</v>
      </c>
      <c r="BQ88">
        <f>INDEX('2021MF'!$C$5:$BB$204,MATCH(Sheet2!$BJ88,'2021MF'!$B$5:$B$204,0),MATCH(Sheet2!BQ$3,'2021MF'!$C$4:$BB$4,0))</f>
        <v>60.228712871287101</v>
      </c>
      <c r="BR88">
        <f>INDEX('2021MF'!$C$5:$BB$204,MATCH(Sheet2!$BJ88,'2021MF'!$B$5:$B$204,0),MATCH(Sheet2!BR$3,'2021MF'!$C$4:$BB$4,0))</f>
        <v>8.8501650165016503</v>
      </c>
      <c r="BS88">
        <f>INDEX('2021MF'!$C$5:$BB$204,MATCH(Sheet2!$BJ88,'2021MF'!$B$5:$B$204,0),MATCH(Sheet2!BS$3,'2021MF'!$C$4:$BB$4,0))</f>
        <v>98.936303630363</v>
      </c>
      <c r="BT88">
        <f>INDEX('2021MF'!$C$5:$BB$204,MATCH(Sheet2!$BJ88,'2021MF'!$B$5:$B$204,0),MATCH(Sheet2!BT$3,'2021MF'!$C$4:$BB$4,0))</f>
        <v>0.93663366336633702</v>
      </c>
      <c r="BU88">
        <f>INDEX('2021MF'!$C$5:$BB$204,MATCH(Sheet2!$BJ88,'2021MF'!$B$5:$B$204,0),MATCH(Sheet2!BU$3,'2021MF'!$C$4:$BB$4,0))</f>
        <v>12.4085808580858</v>
      </c>
      <c r="BV88">
        <f>INDEX('2021MF'!$C$5:$BB$204,MATCH(Sheet2!$BJ88,'2021MF'!$B$5:$B$204,0),MATCH(Sheet2!BV$3,'2021MF'!$C$4:$BB$4,0))</f>
        <v>16.462376237623801</v>
      </c>
      <c r="BW88">
        <f>INDEX('2021MF'!$C$5:$BB$204,MATCH(Sheet2!$BJ88,'2021MF'!$B$5:$B$204,0),MATCH(Sheet2!BW$3,'2021MF'!$C$4:$BB$4,0))</f>
        <v>0.76666666666666705</v>
      </c>
      <c r="BX88">
        <f>INDEX('2021MF'!$C$5:$BB$204,MATCH(Sheet2!$BJ88,'2021MF'!$B$5:$B$204,0),MATCH(Sheet2!BX$3,'2021MF'!$C$4:$BB$4,0))</f>
        <v>55.017700429513901</v>
      </c>
      <c r="BY88">
        <f>INDEX('2021MF'!$C$5:$BB$204,MATCH(Sheet2!$BJ88,'2021MF'!$B$5:$B$204,0),MATCH(Sheet2!BY$3,'2021MF'!$C$4:$BB$4,0))</f>
        <v>40.363168253103801</v>
      </c>
      <c r="BZ88">
        <f>INDEX('2021MF'!$C$5:$BB$204,MATCH(Sheet2!$BJ88,'2021MF'!$B$5:$B$204,0),MATCH(Sheet2!BZ$3,'2021MF'!$C$4:$BB$4,0))</f>
        <v>57.258104444912</v>
      </c>
      <c r="CA88">
        <f>INDEX('2021MF'!$C$5:$BB$204,MATCH(Sheet2!$BJ88,'2021MF'!$B$5:$B$204,0),MATCH(Sheet2!CA$3,'2021MF'!$C$4:$BB$4,0))</f>
        <v>38.729901347955803</v>
      </c>
      <c r="CB88">
        <f>INDEX('2021MF'!$C$5:$BB$204,MATCH(Sheet2!$BJ88,'2021MF'!$B$5:$B$204,0),MATCH(Sheet2!CB$3,'2021MF'!$C$4:$BB$4,0))</f>
        <v>2.8884488448844898</v>
      </c>
      <c r="CC88">
        <f>INDEX('2021MF'!$C$5:$BB$204,MATCH(Sheet2!$BJ88,'2021MF'!$B$5:$B$204,0),MATCH(Sheet2!CC$3,'2021MF'!$C$4:$BB$4,0))</f>
        <v>97.111551155115507</v>
      </c>
    </row>
    <row r="89" spans="14:81" x14ac:dyDescent="0.3">
      <c r="N89" t="str">
        <f>VLOOKUP(P89,Sheet1!A$6:A$378,1,FALSE)</f>
        <v>Hertfordshire</v>
      </c>
      <c r="O89" t="s">
        <v>491</v>
      </c>
      <c r="P89" t="s">
        <v>349</v>
      </c>
      <c r="Q89" t="str">
        <f>VLOOKUP(P89,classifications!A$1:B$357,2,FALSE)</f>
        <v>Predominantly Urban</v>
      </c>
      <c r="R89" t="str">
        <f>VLOOKUP(P89,classifications!A$1:D$357,4,FALSE)</f>
        <v>Shire County</v>
      </c>
      <c r="S89">
        <v>26</v>
      </c>
      <c r="T89" t="s">
        <v>410</v>
      </c>
      <c r="U89">
        <v>75.2</v>
      </c>
      <c r="V89">
        <v>24</v>
      </c>
      <c r="W89">
        <v>0.8</v>
      </c>
      <c r="X89">
        <v>72.900000000000006</v>
      </c>
      <c r="Y89">
        <v>19</v>
      </c>
      <c r="Z89">
        <v>8.1</v>
      </c>
      <c r="AA89" t="s">
        <v>417</v>
      </c>
      <c r="AB89" t="s">
        <v>417</v>
      </c>
      <c r="AC89" t="s">
        <v>417</v>
      </c>
      <c r="AE89" t="s">
        <v>491</v>
      </c>
      <c r="AF89" t="s">
        <v>349</v>
      </c>
      <c r="AG89">
        <v>26</v>
      </c>
      <c r="AH89" t="s">
        <v>410</v>
      </c>
      <c r="AI89">
        <v>75.8</v>
      </c>
      <c r="AJ89">
        <v>24.2</v>
      </c>
      <c r="AK89">
        <v>79.3</v>
      </c>
      <c r="AL89">
        <v>20.7</v>
      </c>
      <c r="AM89" t="s">
        <v>417</v>
      </c>
      <c r="AN89" t="s">
        <v>417</v>
      </c>
      <c r="AP89" t="s">
        <v>491</v>
      </c>
      <c r="AQ89" t="s">
        <v>349</v>
      </c>
      <c r="AR89">
        <v>26</v>
      </c>
      <c r="AS89" t="s">
        <v>410</v>
      </c>
      <c r="AT89">
        <v>69.2</v>
      </c>
      <c r="AU89">
        <v>75.8</v>
      </c>
      <c r="AV89">
        <v>79.900000000000006</v>
      </c>
      <c r="AW89">
        <v>73.8</v>
      </c>
      <c r="AX89">
        <v>79.3</v>
      </c>
      <c r="AY89">
        <v>84.9</v>
      </c>
      <c r="AZ89" t="s">
        <v>417</v>
      </c>
      <c r="BA89" t="s">
        <v>417</v>
      </c>
      <c r="BB89" t="s">
        <v>417</v>
      </c>
      <c r="BF89" t="b">
        <f t="shared" si="1"/>
        <v>1</v>
      </c>
      <c r="BI89" t="s">
        <v>491</v>
      </c>
      <c r="BJ89" t="s">
        <v>349</v>
      </c>
      <c r="BK89">
        <v>26</v>
      </c>
      <c r="BL89" t="s">
        <v>410</v>
      </c>
      <c r="BM89">
        <f>INDEX('2021MF'!$C$5:$BB$204,MATCH(Sheet2!$BJ89,'2021MF'!$B$5:$B$204,0),MATCH(Sheet2!BM$3,'2021MF'!$C$4:$BB$4,0))</f>
        <v>78.370774737821193</v>
      </c>
      <c r="BN89">
        <f>INDEX('2021MF'!$C$5:$BB$204,MATCH(Sheet2!$BJ89,'2021MF'!$B$5:$B$204,0),MATCH(Sheet2!BN$3,'2021MF'!$C$4:$BB$4,0))</f>
        <v>20.8515521060075</v>
      </c>
      <c r="BO89">
        <f>INDEX('2021MF'!$C$5:$BB$204,MATCH(Sheet2!$BJ89,'2021MF'!$B$5:$B$204,0),MATCH(Sheet2!BO$3,'2021MF'!$C$4:$BB$4,0))</f>
        <v>58.8389797233161</v>
      </c>
      <c r="BP89">
        <f>INDEX('2021MF'!$C$5:$BB$204,MATCH(Sheet2!$BJ89,'2021MF'!$B$5:$B$204,0),MATCH(Sheet2!BP$3,'2021MF'!$C$4:$BB$4,0))</f>
        <v>13.510546239149701</v>
      </c>
      <c r="BQ89">
        <f>INDEX('2021MF'!$C$5:$BB$204,MATCH(Sheet2!$BJ89,'2021MF'!$B$5:$B$204,0),MATCH(Sheet2!BQ$3,'2021MF'!$C$4:$BB$4,0))</f>
        <v>66.228780768600302</v>
      </c>
      <c r="BR89">
        <f>INDEX('2021MF'!$C$5:$BB$204,MATCH(Sheet2!$BJ89,'2021MF'!$B$5:$B$204,0),MATCH(Sheet2!BR$3,'2021MF'!$C$4:$BB$4,0))</f>
        <v>6.1207451938655302</v>
      </c>
      <c r="BS89">
        <f>INDEX('2021MF'!$C$5:$BB$204,MATCH(Sheet2!$BJ89,'2021MF'!$B$5:$B$204,0),MATCH(Sheet2!BS$3,'2021MF'!$C$4:$BB$4,0))</f>
        <v>99.551313085875705</v>
      </c>
      <c r="BT89" t="str">
        <f>INDEX('2021MF'!$C$5:$BB$204,MATCH(Sheet2!$BJ89,'2021MF'!$B$5:$B$204,0),MATCH(Sheet2!BT$3,'2021MF'!$C$4:$BB$4,0))</f>
        <v>*</v>
      </c>
      <c r="BU89">
        <f>INDEX('2021MF'!$C$5:$BB$204,MATCH(Sheet2!$BJ89,'2021MF'!$B$5:$B$204,0),MATCH(Sheet2!BU$3,'2021MF'!$C$4:$BB$4,0))</f>
        <v>9.3820166894758703</v>
      </c>
      <c r="BV89">
        <f>INDEX('2021MF'!$C$5:$BB$204,MATCH(Sheet2!$BJ89,'2021MF'!$B$5:$B$204,0),MATCH(Sheet2!BV$3,'2021MF'!$C$4:$BB$4,0))</f>
        <v>20.927413359967399</v>
      </c>
      <c r="BW89">
        <f>INDEX('2021MF'!$C$5:$BB$204,MATCH(Sheet2!$BJ89,'2021MF'!$B$5:$B$204,0),MATCH(Sheet2!BW$3,'2021MF'!$C$4:$BB$4,0))</f>
        <v>1.5599208603199901</v>
      </c>
      <c r="BX89">
        <f>INDEX('2021MF'!$C$5:$BB$204,MATCH(Sheet2!$BJ89,'2021MF'!$B$5:$B$204,0),MATCH(Sheet2!BX$3,'2021MF'!$C$4:$BB$4,0))</f>
        <v>55.118671044800102</v>
      </c>
      <c r="BY89">
        <f>INDEX('2021MF'!$C$5:$BB$204,MATCH(Sheet2!$BJ89,'2021MF'!$B$5:$B$204,0),MATCH(Sheet2!BY$3,'2021MF'!$C$4:$BB$4,0))</f>
        <v>40.424059225177402</v>
      </c>
      <c r="BZ89">
        <f>INDEX('2021MF'!$C$5:$BB$204,MATCH(Sheet2!$BJ89,'2021MF'!$B$5:$B$204,0),MATCH(Sheet2!BZ$3,'2021MF'!$C$4:$BB$4,0))</f>
        <v>53.507633868562401</v>
      </c>
      <c r="CA89">
        <f>INDEX('2021MF'!$C$5:$BB$204,MATCH(Sheet2!$BJ89,'2021MF'!$B$5:$B$204,0),MATCH(Sheet2!CA$3,'2021MF'!$C$4:$BB$4,0))</f>
        <v>43.007135644113902</v>
      </c>
      <c r="CB89">
        <f>INDEX('2021MF'!$C$5:$BB$204,MATCH(Sheet2!$BJ89,'2021MF'!$B$5:$B$204,0),MATCH(Sheet2!CB$3,'2021MF'!$C$4:$BB$4,0))</f>
        <v>2.3867704072491298</v>
      </c>
      <c r="CC89">
        <f>INDEX('2021MF'!$C$5:$BB$204,MATCH(Sheet2!$BJ89,'2021MF'!$B$5:$B$204,0),MATCH(Sheet2!CC$3,'2021MF'!$C$4:$BB$4,0))</f>
        <v>97.613229592750898</v>
      </c>
    </row>
    <row r="90" spans="14:81" x14ac:dyDescent="0.3">
      <c r="N90" t="str">
        <f>VLOOKUP(P90,Sheet1!A$6:A$378,1,FALSE)</f>
        <v>Kent</v>
      </c>
      <c r="O90" t="s">
        <v>491</v>
      </c>
      <c r="P90" t="s">
        <v>350</v>
      </c>
      <c r="Q90" t="str">
        <f>VLOOKUP(P90,classifications!A$1:B$357,2,FALSE)</f>
        <v>Urban with Significant Rural</v>
      </c>
      <c r="R90" t="str">
        <f>VLOOKUP(P90,classifications!A$1:D$357,4,FALSE)</f>
        <v>Shire County</v>
      </c>
      <c r="S90">
        <v>29</v>
      </c>
      <c r="T90" t="s">
        <v>410</v>
      </c>
      <c r="U90">
        <v>72.900000000000006</v>
      </c>
      <c r="V90">
        <v>26.1</v>
      </c>
      <c r="W90">
        <v>1</v>
      </c>
      <c r="X90">
        <v>81.8</v>
      </c>
      <c r="Y90">
        <v>6.5</v>
      </c>
      <c r="Z90">
        <v>11.7</v>
      </c>
      <c r="AA90">
        <v>98</v>
      </c>
      <c r="AB90">
        <v>2</v>
      </c>
      <c r="AC90">
        <v>0</v>
      </c>
      <c r="AE90" t="s">
        <v>491</v>
      </c>
      <c r="AF90" t="s">
        <v>350</v>
      </c>
      <c r="AG90">
        <v>29</v>
      </c>
      <c r="AH90" t="s">
        <v>410</v>
      </c>
      <c r="AI90">
        <v>73.7</v>
      </c>
      <c r="AJ90">
        <v>26.3</v>
      </c>
      <c r="AK90">
        <v>92.7</v>
      </c>
      <c r="AL90">
        <v>7.3</v>
      </c>
      <c r="AM90">
        <v>98</v>
      </c>
      <c r="AN90">
        <v>2</v>
      </c>
      <c r="AP90" t="s">
        <v>491</v>
      </c>
      <c r="AQ90" t="s">
        <v>350</v>
      </c>
      <c r="AR90">
        <v>29</v>
      </c>
      <c r="AS90" t="s">
        <v>410</v>
      </c>
      <c r="AT90">
        <v>66.7</v>
      </c>
      <c r="AU90">
        <v>73.7</v>
      </c>
      <c r="AV90">
        <v>77</v>
      </c>
      <c r="AW90">
        <v>89.2</v>
      </c>
      <c r="AX90">
        <v>92.7</v>
      </c>
      <c r="AY90">
        <v>96</v>
      </c>
      <c r="AZ90">
        <v>96.1</v>
      </c>
      <c r="BA90">
        <v>98</v>
      </c>
      <c r="BB90">
        <v>99.5</v>
      </c>
      <c r="BF90" t="b">
        <f t="shared" si="1"/>
        <v>1</v>
      </c>
      <c r="BI90" t="s">
        <v>491</v>
      </c>
      <c r="BJ90" t="s">
        <v>350</v>
      </c>
      <c r="BK90">
        <v>29</v>
      </c>
      <c r="BL90" t="s">
        <v>410</v>
      </c>
      <c r="BM90">
        <f>INDEX('2021MF'!$C$5:$BB$204,MATCH(Sheet2!$BJ90,'2021MF'!$B$5:$B$204,0),MATCH(Sheet2!BM$3,'2021MF'!$C$4:$BB$4,0))</f>
        <v>75.044626218638996</v>
      </c>
      <c r="BN90">
        <f>INDEX('2021MF'!$C$5:$BB$204,MATCH(Sheet2!$BJ90,'2021MF'!$B$5:$B$204,0),MATCH(Sheet2!BN$3,'2021MF'!$C$4:$BB$4,0))</f>
        <v>24.236450303066</v>
      </c>
      <c r="BO90">
        <f>INDEX('2021MF'!$C$5:$BB$204,MATCH(Sheet2!$BJ90,'2021MF'!$B$5:$B$204,0),MATCH(Sheet2!BO$3,'2021MF'!$C$4:$BB$4,0))</f>
        <v>60.122468728953699</v>
      </c>
      <c r="BP90">
        <f>INDEX('2021MF'!$C$5:$BB$204,MATCH(Sheet2!$BJ90,'2021MF'!$B$5:$B$204,0),MATCH(Sheet2!BP$3,'2021MF'!$C$4:$BB$4,0))</f>
        <v>9.8030561603797608</v>
      </c>
      <c r="BQ90">
        <f>INDEX('2021MF'!$C$5:$BB$204,MATCH(Sheet2!$BJ90,'2021MF'!$B$5:$B$204,0),MATCH(Sheet2!BQ$3,'2021MF'!$C$4:$BB$4,0))</f>
        <v>60.921817480400399</v>
      </c>
      <c r="BR90">
        <f>INDEX('2021MF'!$C$5:$BB$204,MATCH(Sheet2!$BJ90,'2021MF'!$B$5:$B$204,0),MATCH(Sheet2!BR$3,'2021MF'!$C$4:$BB$4,0))</f>
        <v>9.0037074089330904</v>
      </c>
      <c r="BS90">
        <f>INDEX('2021MF'!$C$5:$BB$204,MATCH(Sheet2!$BJ90,'2021MF'!$B$5:$B$204,0),MATCH(Sheet2!BS$3,'2021MF'!$C$4:$BB$4,0))</f>
        <v>98.951529060985905</v>
      </c>
      <c r="BT90">
        <f>INDEX('2021MF'!$C$5:$BB$204,MATCH(Sheet2!$BJ90,'2021MF'!$B$5:$B$204,0),MATCH(Sheet2!BT$3,'2021MF'!$C$4:$BB$4,0))</f>
        <v>1.0484709390141</v>
      </c>
      <c r="BU90">
        <f>INDEX('2021MF'!$C$5:$BB$204,MATCH(Sheet2!$BJ90,'2021MF'!$B$5:$B$204,0),MATCH(Sheet2!BU$3,'2021MF'!$C$4:$BB$4,0))</f>
        <v>12.9219874850429</v>
      </c>
      <c r="BV90">
        <f>INDEX('2021MF'!$C$5:$BB$204,MATCH(Sheet2!$BJ90,'2021MF'!$B$5:$B$204,0),MATCH(Sheet2!BV$3,'2021MF'!$C$4:$BB$4,0))</f>
        <v>13.6082177628697</v>
      </c>
      <c r="BW90">
        <f>INDEX('2021MF'!$C$5:$BB$204,MATCH(Sheet2!$BJ90,'2021MF'!$B$5:$B$204,0),MATCH(Sheet2!BW$3,'2021MF'!$C$4:$BB$4,0))</f>
        <v>2.30977461307597</v>
      </c>
      <c r="BX90">
        <f>INDEX('2021MF'!$C$5:$BB$204,MATCH(Sheet2!$BJ90,'2021MF'!$B$5:$B$204,0),MATCH(Sheet2!BX$3,'2021MF'!$C$4:$BB$4,0))</f>
        <v>64.006876346171893</v>
      </c>
      <c r="BY90">
        <f>INDEX('2021MF'!$C$5:$BB$204,MATCH(Sheet2!$BJ90,'2021MF'!$B$5:$B$204,0),MATCH(Sheet2!BY$3,'2021MF'!$C$4:$BB$4,0))</f>
        <v>32.963651687648003</v>
      </c>
      <c r="BZ90">
        <f>INDEX('2021MF'!$C$5:$BB$204,MATCH(Sheet2!$BJ90,'2021MF'!$B$5:$B$204,0),MATCH(Sheet2!BZ$3,'2021MF'!$C$4:$BB$4,0))</f>
        <v>58.6021217675153</v>
      </c>
      <c r="CA90">
        <f>INDEX('2021MF'!$C$5:$BB$204,MATCH(Sheet2!$BJ90,'2021MF'!$B$5:$B$204,0),MATCH(Sheet2!CA$3,'2021MF'!$C$4:$BB$4,0))</f>
        <v>38.376433129540203</v>
      </c>
      <c r="CB90">
        <f>INDEX('2021MF'!$C$5:$BB$204,MATCH(Sheet2!$BJ90,'2021MF'!$B$5:$B$204,0),MATCH(Sheet2!CB$3,'2021MF'!$C$4:$BB$4,0))</f>
        <v>3.1110849565507399</v>
      </c>
      <c r="CC90">
        <f>INDEX('2021MF'!$C$5:$BB$204,MATCH(Sheet2!$BJ90,'2021MF'!$B$5:$B$204,0),MATCH(Sheet2!CC$3,'2021MF'!$C$4:$BB$4,0))</f>
        <v>96.560675310748906</v>
      </c>
    </row>
    <row r="91" spans="14:81" x14ac:dyDescent="0.3">
      <c r="N91" t="str">
        <f>VLOOKUP(P91,Sheet1!A$6:A$378,1,FALSE)</f>
        <v>Lancashire</v>
      </c>
      <c r="O91" t="s">
        <v>491</v>
      </c>
      <c r="P91" t="s">
        <v>351</v>
      </c>
      <c r="Q91" t="str">
        <f>VLOOKUP(P91,classifications!A$1:B$357,2,FALSE)</f>
        <v>Predominantly Urban</v>
      </c>
      <c r="R91" t="str">
        <f>VLOOKUP(P91,classifications!A$1:D$357,4,FALSE)</f>
        <v>Shire County</v>
      </c>
      <c r="S91">
        <v>30</v>
      </c>
      <c r="T91" t="s">
        <v>410</v>
      </c>
      <c r="U91">
        <v>78</v>
      </c>
      <c r="V91">
        <v>21</v>
      </c>
      <c r="W91">
        <v>1</v>
      </c>
      <c r="X91">
        <v>79.900000000000006</v>
      </c>
      <c r="Y91">
        <v>4</v>
      </c>
      <c r="Z91">
        <v>16.100000000000001</v>
      </c>
      <c r="AA91">
        <v>98.6</v>
      </c>
      <c r="AB91">
        <v>1.2</v>
      </c>
      <c r="AC91">
        <v>0.2</v>
      </c>
      <c r="AE91" t="s">
        <v>491</v>
      </c>
      <c r="AF91" t="s">
        <v>351</v>
      </c>
      <c r="AG91">
        <v>30</v>
      </c>
      <c r="AH91" t="s">
        <v>410</v>
      </c>
      <c r="AI91">
        <v>78.8</v>
      </c>
      <c r="AJ91">
        <v>21.2</v>
      </c>
      <c r="AK91">
        <v>95.3</v>
      </c>
      <c r="AL91">
        <v>4.7</v>
      </c>
      <c r="AM91">
        <v>98.8</v>
      </c>
      <c r="AN91">
        <v>1.2</v>
      </c>
      <c r="AP91" t="s">
        <v>491</v>
      </c>
      <c r="AQ91" t="s">
        <v>351</v>
      </c>
      <c r="AR91">
        <v>30</v>
      </c>
      <c r="AS91" t="s">
        <v>410</v>
      </c>
      <c r="AT91">
        <v>71.3</v>
      </c>
      <c r="AU91">
        <v>78.8</v>
      </c>
      <c r="AV91">
        <v>80.8</v>
      </c>
      <c r="AW91">
        <v>92.4</v>
      </c>
      <c r="AX91">
        <v>95.3</v>
      </c>
      <c r="AY91">
        <v>98.2</v>
      </c>
      <c r="AZ91">
        <v>97.3</v>
      </c>
      <c r="BA91">
        <v>98.8</v>
      </c>
      <c r="BB91">
        <v>100</v>
      </c>
      <c r="BF91" t="b">
        <f t="shared" si="1"/>
        <v>1</v>
      </c>
      <c r="BI91" t="s">
        <v>491</v>
      </c>
      <c r="BJ91" t="s">
        <v>351</v>
      </c>
      <c r="BK91">
        <v>30</v>
      </c>
      <c r="BL91" t="s">
        <v>410</v>
      </c>
      <c r="BM91">
        <f>INDEX('2021MF'!$C$5:$BB$204,MATCH(Sheet2!$BJ91,'2021MF'!$B$5:$B$204,0),MATCH(Sheet2!BM$3,'2021MF'!$C$4:$BB$4,0))</f>
        <v>80.4145008400981</v>
      </c>
      <c r="BN91">
        <f>INDEX('2021MF'!$C$5:$BB$204,MATCH(Sheet2!$BJ91,'2021MF'!$B$5:$B$204,0),MATCH(Sheet2!BN$3,'2021MF'!$C$4:$BB$4,0))</f>
        <v>19.4540739837174</v>
      </c>
      <c r="BO91">
        <f>INDEX('2021MF'!$C$5:$BB$204,MATCH(Sheet2!$BJ91,'2021MF'!$B$5:$B$204,0),MATCH(Sheet2!BO$3,'2021MF'!$C$4:$BB$4,0))</f>
        <v>60.493355945808801</v>
      </c>
      <c r="BP91">
        <f>INDEX('2021MF'!$C$5:$BB$204,MATCH(Sheet2!$BJ91,'2021MF'!$B$5:$B$204,0),MATCH(Sheet2!BP$3,'2021MF'!$C$4:$BB$4,0))</f>
        <v>7.5006787677512499</v>
      </c>
      <c r="BQ91">
        <f>INDEX('2021MF'!$C$5:$BB$204,MATCH(Sheet2!$BJ91,'2021MF'!$B$5:$B$204,0),MATCH(Sheet2!BQ$3,'2021MF'!$C$4:$BB$4,0))</f>
        <v>55.336688479048703</v>
      </c>
      <c r="BR91">
        <f>INDEX('2021MF'!$C$5:$BB$204,MATCH(Sheet2!$BJ91,'2021MF'!$B$5:$B$204,0),MATCH(Sheet2!BR$3,'2021MF'!$C$4:$BB$4,0))</f>
        <v>12.6573462345113</v>
      </c>
      <c r="BS91">
        <f>INDEX('2021MF'!$C$5:$BB$204,MATCH(Sheet2!$BJ91,'2021MF'!$B$5:$B$204,0),MATCH(Sheet2!BS$3,'2021MF'!$C$4:$BB$4,0))</f>
        <v>98.840389238875105</v>
      </c>
      <c r="BT91">
        <f>INDEX('2021MF'!$C$5:$BB$204,MATCH(Sheet2!$BJ91,'2021MF'!$B$5:$B$204,0),MATCH(Sheet2!BT$3,'2021MF'!$C$4:$BB$4,0))</f>
        <v>1.15961076112491</v>
      </c>
      <c r="BU91">
        <f>INDEX('2021MF'!$C$5:$BB$204,MATCH(Sheet2!$BJ91,'2021MF'!$B$5:$B$204,0),MATCH(Sheet2!BU$3,'2021MF'!$C$4:$BB$4,0))</f>
        <v>16.709097848798098</v>
      </c>
      <c r="BV91">
        <f>INDEX('2021MF'!$C$5:$BB$204,MATCH(Sheet2!$BJ91,'2021MF'!$B$5:$B$204,0),MATCH(Sheet2!BV$3,'2021MF'!$C$4:$BB$4,0))</f>
        <v>11.9364752082538</v>
      </c>
      <c r="BW91">
        <f>INDEX('2021MF'!$C$5:$BB$204,MATCH(Sheet2!$BJ91,'2021MF'!$B$5:$B$204,0),MATCH(Sheet2!BW$3,'2021MF'!$C$4:$BB$4,0))</f>
        <v>2.20707728508639</v>
      </c>
      <c r="BX91">
        <f>INDEX('2021MF'!$C$5:$BB$204,MATCH(Sheet2!$BJ91,'2021MF'!$B$5:$B$204,0),MATCH(Sheet2!BX$3,'2021MF'!$C$4:$BB$4,0))</f>
        <v>55.1258168595337</v>
      </c>
      <c r="BY91">
        <f>INDEX('2021MF'!$C$5:$BB$204,MATCH(Sheet2!$BJ91,'2021MF'!$B$5:$B$204,0),MATCH(Sheet2!BY$3,'2021MF'!$C$4:$BB$4,0))</f>
        <v>43.781435586387801</v>
      </c>
      <c r="BZ91">
        <f>INDEX('2021MF'!$C$5:$BB$204,MATCH(Sheet2!$BJ91,'2021MF'!$B$5:$B$204,0),MATCH(Sheet2!BZ$3,'2021MF'!$C$4:$BB$4,0))</f>
        <v>57.633584942214398</v>
      </c>
      <c r="CA91">
        <f>INDEX('2021MF'!$C$5:$BB$204,MATCH(Sheet2!$BJ91,'2021MF'!$B$5:$B$204,0),MATCH(Sheet2!CA$3,'2021MF'!$C$4:$BB$4,0))</f>
        <v>41.447285083045799</v>
      </c>
      <c r="CB91">
        <f>INDEX('2021MF'!$C$5:$BB$204,MATCH(Sheet2!$BJ91,'2021MF'!$B$5:$B$204,0),MATCH(Sheet2!CB$3,'2021MF'!$C$4:$BB$4,0))</f>
        <v>2.12523166638467</v>
      </c>
      <c r="CC91">
        <f>INDEX('2021MF'!$C$5:$BB$204,MATCH(Sheet2!$BJ91,'2021MF'!$B$5:$B$204,0),MATCH(Sheet2!CC$3,'2021MF'!$C$4:$BB$4,0))</f>
        <v>97.874768333615293</v>
      </c>
    </row>
    <row r="92" spans="14:81" x14ac:dyDescent="0.3">
      <c r="N92" t="str">
        <f>VLOOKUP(P92,Sheet1!A$6:A$378,1,FALSE)</f>
        <v>Leicestershire</v>
      </c>
      <c r="O92" t="s">
        <v>491</v>
      </c>
      <c r="P92" t="s">
        <v>352</v>
      </c>
      <c r="Q92" t="str">
        <f>VLOOKUP(P92,classifications!A$1:B$357,2,FALSE)</f>
        <v>Urban with Significant Rural</v>
      </c>
      <c r="R92" t="str">
        <f>VLOOKUP(P92,classifications!A$1:D$357,4,FALSE)</f>
        <v>Shire County</v>
      </c>
      <c r="S92">
        <v>31</v>
      </c>
      <c r="T92" t="s">
        <v>410</v>
      </c>
      <c r="U92">
        <v>73.400000000000006</v>
      </c>
      <c r="V92">
        <v>26.1</v>
      </c>
      <c r="W92">
        <v>0.4</v>
      </c>
      <c r="X92">
        <v>84.6</v>
      </c>
      <c r="Y92">
        <v>5.4</v>
      </c>
      <c r="Z92">
        <v>10</v>
      </c>
      <c r="AA92">
        <v>99</v>
      </c>
      <c r="AB92">
        <v>1</v>
      </c>
      <c r="AC92">
        <v>0</v>
      </c>
      <c r="AE92" t="s">
        <v>491</v>
      </c>
      <c r="AF92" t="s">
        <v>352</v>
      </c>
      <c r="AG92">
        <v>31</v>
      </c>
      <c r="AH92" t="s">
        <v>410</v>
      </c>
      <c r="AI92">
        <v>73.8</v>
      </c>
      <c r="AJ92">
        <v>26.2</v>
      </c>
      <c r="AK92">
        <v>94</v>
      </c>
      <c r="AL92">
        <v>6</v>
      </c>
      <c r="AM92">
        <v>99</v>
      </c>
      <c r="AN92">
        <v>1</v>
      </c>
      <c r="AP92" t="s">
        <v>491</v>
      </c>
      <c r="AQ92" t="s">
        <v>352</v>
      </c>
      <c r="AR92">
        <v>31</v>
      </c>
      <c r="AS92" t="s">
        <v>410</v>
      </c>
      <c r="AT92">
        <v>65.8</v>
      </c>
      <c r="AU92">
        <v>73.8</v>
      </c>
      <c r="AV92">
        <v>78.900000000000006</v>
      </c>
      <c r="AW92">
        <v>90.6</v>
      </c>
      <c r="AX92">
        <v>94</v>
      </c>
      <c r="AY92">
        <v>97.4</v>
      </c>
      <c r="AZ92">
        <v>97.5</v>
      </c>
      <c r="BA92">
        <v>99</v>
      </c>
      <c r="BB92">
        <v>100</v>
      </c>
      <c r="BF92" t="b">
        <f t="shared" si="1"/>
        <v>1</v>
      </c>
      <c r="BI92" t="s">
        <v>491</v>
      </c>
      <c r="BJ92" t="s">
        <v>352</v>
      </c>
      <c r="BK92">
        <v>31</v>
      </c>
      <c r="BL92" t="s">
        <v>410</v>
      </c>
      <c r="BM92">
        <f>INDEX('2021MF'!$C$5:$BB$204,MATCH(Sheet2!$BJ92,'2021MF'!$B$5:$B$204,0),MATCH(Sheet2!BM$3,'2021MF'!$C$4:$BB$4,0))</f>
        <v>76.288099169221894</v>
      </c>
      <c r="BN92">
        <f>INDEX('2021MF'!$C$5:$BB$204,MATCH(Sheet2!$BJ92,'2021MF'!$B$5:$B$204,0),MATCH(Sheet2!BN$3,'2021MF'!$C$4:$BB$4,0))</f>
        <v>23.2414760070236</v>
      </c>
      <c r="BO92">
        <f>INDEX('2021MF'!$C$5:$BB$204,MATCH(Sheet2!$BJ92,'2021MF'!$B$5:$B$204,0),MATCH(Sheet2!BO$3,'2021MF'!$C$4:$BB$4,0))</f>
        <v>56.3389417407029</v>
      </c>
      <c r="BP92">
        <f>INDEX('2021MF'!$C$5:$BB$204,MATCH(Sheet2!$BJ92,'2021MF'!$B$5:$B$204,0),MATCH(Sheet2!BP$3,'2021MF'!$C$4:$BB$4,0))</f>
        <v>7.6244201588175198</v>
      </c>
      <c r="BQ92">
        <f>INDEX('2021MF'!$C$5:$BB$204,MATCH(Sheet2!$BJ92,'2021MF'!$B$5:$B$204,0),MATCH(Sheet2!BQ$3,'2021MF'!$C$4:$BB$4,0))</f>
        <v>56.744502974552503</v>
      </c>
      <c r="BR92">
        <f>INDEX('2021MF'!$C$5:$BB$204,MATCH(Sheet2!$BJ92,'2021MF'!$B$5:$B$204,0),MATCH(Sheet2!BR$3,'2021MF'!$C$4:$BB$4,0))</f>
        <v>7.2188589249678996</v>
      </c>
      <c r="BS92">
        <f>INDEX('2021MF'!$C$5:$BB$204,MATCH(Sheet2!$BJ92,'2021MF'!$B$5:$B$204,0),MATCH(Sheet2!BS$3,'2021MF'!$C$4:$BB$4,0))</f>
        <v>99.141048824593099</v>
      </c>
      <c r="BT92" t="str">
        <f>INDEX('2021MF'!$C$5:$BB$204,MATCH(Sheet2!$BJ92,'2021MF'!$B$5:$B$204,0),MATCH(Sheet2!BT$3,'2021MF'!$C$4:$BB$4,0))</f>
        <v>*</v>
      </c>
      <c r="BU92">
        <f>INDEX('2021MF'!$C$5:$BB$204,MATCH(Sheet2!$BJ92,'2021MF'!$B$5:$B$204,0),MATCH(Sheet2!BU$3,'2021MF'!$C$4:$BB$4,0))</f>
        <v>15.415913200723301</v>
      </c>
      <c r="BV92">
        <f>INDEX('2021MF'!$C$5:$BB$204,MATCH(Sheet2!$BJ92,'2021MF'!$B$5:$B$204,0),MATCH(Sheet2!BV$3,'2021MF'!$C$4:$BB$4,0))</f>
        <v>18.428466598527098</v>
      </c>
      <c r="BW92">
        <f>INDEX('2021MF'!$C$5:$BB$204,MATCH(Sheet2!$BJ92,'2021MF'!$B$5:$B$204,0),MATCH(Sheet2!BW$3,'2021MF'!$C$4:$BB$4,0))</f>
        <v>1.48072437560605</v>
      </c>
      <c r="BX92">
        <f>INDEX('2021MF'!$C$5:$BB$204,MATCH(Sheet2!$BJ92,'2021MF'!$B$5:$B$204,0),MATCH(Sheet2!BX$3,'2021MF'!$C$4:$BB$4,0))</f>
        <v>47.142452781637601</v>
      </c>
      <c r="BY92">
        <f>INDEX('2021MF'!$C$5:$BB$204,MATCH(Sheet2!$BJ92,'2021MF'!$B$5:$B$204,0),MATCH(Sheet2!BY$3,'2021MF'!$C$4:$BB$4,0))</f>
        <v>47.388837424733701</v>
      </c>
      <c r="BZ92">
        <f>INDEX('2021MF'!$C$5:$BB$204,MATCH(Sheet2!$BJ92,'2021MF'!$B$5:$B$204,0),MATCH(Sheet2!BZ$3,'2021MF'!$C$4:$BB$4,0))</f>
        <v>54.752071432247398</v>
      </c>
      <c r="CA92">
        <f>INDEX('2021MF'!$C$5:$BB$204,MATCH(Sheet2!$BJ92,'2021MF'!$B$5:$B$204,0),MATCH(Sheet2!CA$3,'2021MF'!$C$4:$BB$4,0))</f>
        <v>40.208944470176498</v>
      </c>
      <c r="CB92">
        <f>INDEX('2021MF'!$C$5:$BB$204,MATCH(Sheet2!$BJ92,'2021MF'!$B$5:$B$204,0),MATCH(Sheet2!CB$3,'2021MF'!$C$4:$BB$4,0))</f>
        <v>2.0992216369211398</v>
      </c>
      <c r="CC92">
        <f>INDEX('2021MF'!$C$5:$BB$204,MATCH(Sheet2!$BJ92,'2021MF'!$B$5:$B$204,0),MATCH(Sheet2!CC$3,'2021MF'!$C$4:$BB$4,0))</f>
        <v>97.900778363078899</v>
      </c>
    </row>
    <row r="93" spans="14:81" x14ac:dyDescent="0.3">
      <c r="N93" t="str">
        <f>VLOOKUP(P93,Sheet1!A$6:A$378,1,FALSE)</f>
        <v>Lincolnshire</v>
      </c>
      <c r="O93" t="s">
        <v>491</v>
      </c>
      <c r="P93" t="s">
        <v>353</v>
      </c>
      <c r="Q93" t="str">
        <f>VLOOKUP(P93,classifications!A$1:B$357,2,FALSE)</f>
        <v>Predominantly Rural</v>
      </c>
      <c r="R93" t="str">
        <f>VLOOKUP(P93,classifications!A$1:D$357,4,FALSE)</f>
        <v>Shire County</v>
      </c>
      <c r="S93">
        <v>32</v>
      </c>
      <c r="T93" t="s">
        <v>410</v>
      </c>
      <c r="U93">
        <v>73.099999999999994</v>
      </c>
      <c r="V93">
        <v>26.1</v>
      </c>
      <c r="W93">
        <v>0.8</v>
      </c>
      <c r="X93">
        <v>78.5</v>
      </c>
      <c r="Y93">
        <v>6.1</v>
      </c>
      <c r="Z93">
        <v>15.4</v>
      </c>
      <c r="AA93">
        <v>99.3</v>
      </c>
      <c r="AB93">
        <v>0.7</v>
      </c>
      <c r="AC93">
        <v>0</v>
      </c>
      <c r="AE93" t="s">
        <v>491</v>
      </c>
      <c r="AF93" t="s">
        <v>353</v>
      </c>
      <c r="AG93">
        <v>32</v>
      </c>
      <c r="AH93" t="s">
        <v>410</v>
      </c>
      <c r="AI93">
        <v>73.7</v>
      </c>
      <c r="AJ93">
        <v>26.3</v>
      </c>
      <c r="AK93">
        <v>92.7</v>
      </c>
      <c r="AL93">
        <v>7.3</v>
      </c>
      <c r="AM93">
        <v>99.3</v>
      </c>
      <c r="AN93">
        <v>0.7</v>
      </c>
      <c r="AP93" t="s">
        <v>491</v>
      </c>
      <c r="AQ93" t="s">
        <v>353</v>
      </c>
      <c r="AR93">
        <v>32</v>
      </c>
      <c r="AS93" t="s">
        <v>410</v>
      </c>
      <c r="AT93">
        <v>63.8</v>
      </c>
      <c r="AU93">
        <v>73.7</v>
      </c>
      <c r="AV93">
        <v>77.099999999999994</v>
      </c>
      <c r="AW93">
        <v>88.7</v>
      </c>
      <c r="AX93">
        <v>92.7</v>
      </c>
      <c r="AY93">
        <v>96.8</v>
      </c>
      <c r="AZ93">
        <v>98</v>
      </c>
      <c r="BA93">
        <v>99.3</v>
      </c>
      <c r="BB93">
        <v>100</v>
      </c>
      <c r="BF93" t="b">
        <f t="shared" si="1"/>
        <v>1</v>
      </c>
      <c r="BI93" t="s">
        <v>491</v>
      </c>
      <c r="BJ93" t="s">
        <v>353</v>
      </c>
      <c r="BK93">
        <v>32</v>
      </c>
      <c r="BL93" t="s">
        <v>410</v>
      </c>
      <c r="BM93">
        <f>INDEX('2021MF'!$C$5:$BB$204,MATCH(Sheet2!$BJ93,'2021MF'!$B$5:$B$204,0),MATCH(Sheet2!BM$3,'2021MF'!$C$4:$BB$4,0))</f>
        <v>77.540482485128905</v>
      </c>
      <c r="BN93">
        <f>INDEX('2021MF'!$C$5:$BB$204,MATCH(Sheet2!$BJ93,'2021MF'!$B$5:$B$204,0),MATCH(Sheet2!BN$3,'2021MF'!$C$4:$BB$4,0))</f>
        <v>21.648490857016998</v>
      </c>
      <c r="BO93">
        <f>INDEX('2021MF'!$C$5:$BB$204,MATCH(Sheet2!$BJ93,'2021MF'!$B$5:$B$204,0),MATCH(Sheet2!BO$3,'2021MF'!$C$4:$BB$4,0))</f>
        <v>62.077274730116798</v>
      </c>
      <c r="BP93">
        <f>INDEX('2021MF'!$C$5:$BB$204,MATCH(Sheet2!$BJ93,'2021MF'!$B$5:$B$204,0),MATCH(Sheet2!BP$3,'2021MF'!$C$4:$BB$4,0))</f>
        <v>5.8699603436880397</v>
      </c>
      <c r="BQ93">
        <f>INDEX('2021MF'!$C$5:$BB$204,MATCH(Sheet2!$BJ93,'2021MF'!$B$5:$B$204,0),MATCH(Sheet2!BQ$3,'2021MF'!$C$4:$BB$4,0))</f>
        <v>53.556675479180399</v>
      </c>
      <c r="BR93">
        <f>INDEX('2021MF'!$C$5:$BB$204,MATCH(Sheet2!$BJ93,'2021MF'!$B$5:$B$204,0),MATCH(Sheet2!BR$3,'2021MF'!$C$4:$BB$4,0))</f>
        <v>14.390559594624399</v>
      </c>
      <c r="BS93">
        <f>INDEX('2021MF'!$C$5:$BB$204,MATCH(Sheet2!$BJ93,'2021MF'!$B$5:$B$204,0),MATCH(Sheet2!BS$3,'2021MF'!$C$4:$BB$4,0))</f>
        <v>98.578982154659599</v>
      </c>
      <c r="BT93">
        <f>INDEX('2021MF'!$C$5:$BB$204,MATCH(Sheet2!$BJ93,'2021MF'!$B$5:$B$204,0),MATCH(Sheet2!BT$3,'2021MF'!$C$4:$BB$4,0))</f>
        <v>1.4210178453403799</v>
      </c>
      <c r="BU93">
        <f>INDEX('2021MF'!$C$5:$BB$204,MATCH(Sheet2!$BJ93,'2021MF'!$B$5:$B$204,0),MATCH(Sheet2!BU$3,'2021MF'!$C$4:$BB$4,0))</f>
        <v>13.6759198061247</v>
      </c>
      <c r="BV93">
        <f>INDEX('2021MF'!$C$5:$BB$204,MATCH(Sheet2!$BJ93,'2021MF'!$B$5:$B$204,0),MATCH(Sheet2!BV$3,'2021MF'!$C$4:$BB$4,0))</f>
        <v>15.698667107292399</v>
      </c>
      <c r="BW93">
        <f>INDEX('2021MF'!$C$5:$BB$204,MATCH(Sheet2!$BJ93,'2021MF'!$B$5:$B$204,0),MATCH(Sheet2!BW$3,'2021MF'!$C$4:$BB$4,0))</f>
        <v>0.79519167217448805</v>
      </c>
      <c r="BX93">
        <f>INDEX('2021MF'!$C$5:$BB$204,MATCH(Sheet2!$BJ93,'2021MF'!$B$5:$B$204,0),MATCH(Sheet2!BX$3,'2021MF'!$C$4:$BB$4,0))</f>
        <v>44.994438639657602</v>
      </c>
      <c r="BY93">
        <f>INDEX('2021MF'!$C$5:$BB$204,MATCH(Sheet2!$BJ93,'2021MF'!$B$5:$B$204,0),MATCH(Sheet2!BY$3,'2021MF'!$C$4:$BB$4,0))</f>
        <v>53.313559607671301</v>
      </c>
      <c r="BZ93">
        <f>INDEX('2021MF'!$C$5:$BB$204,MATCH(Sheet2!$BJ93,'2021MF'!$B$5:$B$204,0),MATCH(Sheet2!BZ$3,'2021MF'!$C$4:$BB$4,0))</f>
        <v>51.8581684586606</v>
      </c>
      <c r="CA93">
        <f>INDEX('2021MF'!$C$5:$BB$204,MATCH(Sheet2!$BJ93,'2021MF'!$B$5:$B$204,0),MATCH(Sheet2!CA$3,'2021MF'!$C$4:$BB$4,0))</f>
        <v>46.8913680946442</v>
      </c>
      <c r="CB93">
        <f>INDEX('2021MF'!$C$5:$BB$204,MATCH(Sheet2!$BJ93,'2021MF'!$B$5:$B$204,0),MATCH(Sheet2!CB$3,'2021MF'!$C$4:$BB$4,0))</f>
        <v>1.83066204009694</v>
      </c>
      <c r="CC93">
        <f>INDEX('2021MF'!$C$5:$BB$204,MATCH(Sheet2!$BJ93,'2021MF'!$B$5:$B$204,0),MATCH(Sheet2!CC$3,'2021MF'!$C$4:$BB$4,0))</f>
        <v>98.169337959903103</v>
      </c>
    </row>
    <row r="94" spans="14:81" x14ac:dyDescent="0.3">
      <c r="N94" t="str">
        <f>VLOOKUP(P94,Sheet1!A$6:A$378,1,FALSE)</f>
        <v>Norfolk</v>
      </c>
      <c r="O94" t="s">
        <v>491</v>
      </c>
      <c r="P94" t="s">
        <v>354</v>
      </c>
      <c r="Q94" t="str">
        <f>VLOOKUP(P94,classifications!A$1:B$357,2,FALSE)</f>
        <v>Predominantly Rural</v>
      </c>
      <c r="R94" t="str">
        <f>VLOOKUP(P94,classifications!A$1:D$357,4,FALSE)</f>
        <v>Shire County</v>
      </c>
      <c r="S94">
        <v>33</v>
      </c>
      <c r="T94" t="s">
        <v>410</v>
      </c>
      <c r="U94">
        <v>72.8</v>
      </c>
      <c r="V94">
        <v>26.5</v>
      </c>
      <c r="W94">
        <v>0.8</v>
      </c>
      <c r="X94">
        <v>81.400000000000006</v>
      </c>
      <c r="Y94">
        <v>7.4</v>
      </c>
      <c r="Z94">
        <v>11.3</v>
      </c>
      <c r="AA94">
        <v>99</v>
      </c>
      <c r="AB94">
        <v>1</v>
      </c>
      <c r="AC94">
        <v>0</v>
      </c>
      <c r="AE94" t="s">
        <v>491</v>
      </c>
      <c r="AF94" t="s">
        <v>354</v>
      </c>
      <c r="AG94">
        <v>33</v>
      </c>
      <c r="AH94" t="s">
        <v>410</v>
      </c>
      <c r="AI94">
        <v>73.3</v>
      </c>
      <c r="AJ94">
        <v>26.7</v>
      </c>
      <c r="AK94">
        <v>91.7</v>
      </c>
      <c r="AL94">
        <v>8.3000000000000007</v>
      </c>
      <c r="AM94">
        <v>99</v>
      </c>
      <c r="AN94">
        <v>1</v>
      </c>
      <c r="AP94" t="s">
        <v>491</v>
      </c>
      <c r="AQ94" t="s">
        <v>354</v>
      </c>
      <c r="AR94">
        <v>33</v>
      </c>
      <c r="AS94" t="s">
        <v>410</v>
      </c>
      <c r="AT94">
        <v>65.400000000000006</v>
      </c>
      <c r="AU94">
        <v>73.3</v>
      </c>
      <c r="AV94">
        <v>77.400000000000006</v>
      </c>
      <c r="AW94">
        <v>87.8</v>
      </c>
      <c r="AX94">
        <v>91.7</v>
      </c>
      <c r="AY94">
        <v>95.5</v>
      </c>
      <c r="AZ94">
        <v>97.4</v>
      </c>
      <c r="BA94">
        <v>99</v>
      </c>
      <c r="BB94">
        <v>100</v>
      </c>
      <c r="BF94" t="b">
        <f t="shared" si="1"/>
        <v>1</v>
      </c>
      <c r="BI94" t="s">
        <v>491</v>
      </c>
      <c r="BJ94" t="s">
        <v>354</v>
      </c>
      <c r="BK94">
        <v>33</v>
      </c>
      <c r="BL94" t="s">
        <v>410</v>
      </c>
      <c r="BM94">
        <f>INDEX('2021MF'!$C$5:$BB$204,MATCH(Sheet2!$BJ94,'2021MF'!$B$5:$B$204,0),MATCH(Sheet2!BM$3,'2021MF'!$C$4:$BB$4,0))</f>
        <v>78.333369286191896</v>
      </c>
      <c r="BN94">
        <f>INDEX('2021MF'!$C$5:$BB$204,MATCH(Sheet2!$BJ94,'2021MF'!$B$5:$B$204,0),MATCH(Sheet2!BN$3,'2021MF'!$C$4:$BB$4,0))</f>
        <v>21.195828030286702</v>
      </c>
      <c r="BO94">
        <f>INDEX('2021MF'!$C$5:$BB$204,MATCH(Sheet2!$BJ94,'2021MF'!$B$5:$B$204,0),MATCH(Sheet2!BO$3,'2021MF'!$C$4:$BB$4,0))</f>
        <v>54.829907025907602</v>
      </c>
      <c r="BP94">
        <f>INDEX('2021MF'!$C$5:$BB$204,MATCH(Sheet2!$BJ94,'2021MF'!$B$5:$B$204,0),MATCH(Sheet2!BP$3,'2021MF'!$C$4:$BB$4,0))</f>
        <v>5.7440084561123497</v>
      </c>
      <c r="BQ94">
        <f>INDEX('2021MF'!$C$5:$BB$204,MATCH(Sheet2!$BJ94,'2021MF'!$B$5:$B$204,0),MATCH(Sheet2!BQ$3,'2021MF'!$C$4:$BB$4,0))</f>
        <v>49.719567702828101</v>
      </c>
      <c r="BR94">
        <f>INDEX('2021MF'!$C$5:$BB$204,MATCH(Sheet2!$BJ94,'2021MF'!$B$5:$B$204,0),MATCH(Sheet2!BR$3,'2021MF'!$C$4:$BB$4,0))</f>
        <v>10.854347779191899</v>
      </c>
      <c r="BS94">
        <f>INDEX('2021MF'!$C$5:$BB$204,MATCH(Sheet2!$BJ94,'2021MF'!$B$5:$B$204,0),MATCH(Sheet2!BS$3,'2021MF'!$C$4:$BB$4,0))</f>
        <v>97.810470910542094</v>
      </c>
      <c r="BT94">
        <f>INDEX('2021MF'!$C$5:$BB$204,MATCH(Sheet2!$BJ94,'2021MF'!$B$5:$B$204,0),MATCH(Sheet2!BT$3,'2021MF'!$C$4:$BB$4,0))</f>
        <v>2.1895290894579</v>
      </c>
      <c r="BU94">
        <f>INDEX('2021MF'!$C$5:$BB$204,MATCH(Sheet2!$BJ94,'2021MF'!$B$5:$B$204,0),MATCH(Sheet2!BU$3,'2021MF'!$C$4:$BB$4,0))</f>
        <v>13.2245399831741</v>
      </c>
      <c r="BV94">
        <f>INDEX('2021MF'!$C$5:$BB$204,MATCH(Sheet2!$BJ94,'2021MF'!$B$5:$B$204,0),MATCH(Sheet2!BV$3,'2021MF'!$C$4:$BB$4,0))</f>
        <v>11.3467221778804</v>
      </c>
      <c r="BW94">
        <f>INDEX('2021MF'!$C$5:$BB$204,MATCH(Sheet2!$BJ94,'2021MF'!$B$5:$B$204,0),MATCH(Sheet2!BW$3,'2021MF'!$C$4:$BB$4,0))</f>
        <v>2.98336820760619</v>
      </c>
      <c r="BX94">
        <f>INDEX('2021MF'!$C$5:$BB$204,MATCH(Sheet2!$BJ94,'2021MF'!$B$5:$B$204,0),MATCH(Sheet2!BX$3,'2021MF'!$C$4:$BB$4,0))</f>
        <v>48.008450424351402</v>
      </c>
      <c r="BY94">
        <f>INDEX('2021MF'!$C$5:$BB$204,MATCH(Sheet2!$BJ94,'2021MF'!$B$5:$B$204,0),MATCH(Sheet2!BY$3,'2021MF'!$C$4:$BB$4,0))</f>
        <v>48.913106001579202</v>
      </c>
      <c r="BZ94">
        <f>INDEX('2021MF'!$C$5:$BB$204,MATCH(Sheet2!$BJ94,'2021MF'!$B$5:$B$204,0),MATCH(Sheet2!BZ$3,'2021MF'!$C$4:$BB$4,0))</f>
        <v>51.617660131881003</v>
      </c>
      <c r="CA94">
        <f>INDEX('2021MF'!$C$5:$BB$204,MATCH(Sheet2!$BJ94,'2021MF'!$B$5:$B$204,0),MATCH(Sheet2!CA$3,'2021MF'!$C$4:$BB$4,0))</f>
        <v>47.634560980583899</v>
      </c>
      <c r="CB94">
        <f>INDEX('2021MF'!$C$5:$BB$204,MATCH(Sheet2!$BJ94,'2021MF'!$B$5:$B$204,0),MATCH(Sheet2!CB$3,'2021MF'!$C$4:$BB$4,0))</f>
        <v>2.9391461915136898</v>
      </c>
      <c r="CC94">
        <f>INDEX('2021MF'!$C$5:$BB$204,MATCH(Sheet2!$BJ94,'2021MF'!$B$5:$B$204,0),MATCH(Sheet2!CC$3,'2021MF'!$C$4:$BB$4,0))</f>
        <v>97.0608538084863</v>
      </c>
    </row>
    <row r="95" spans="14:81" x14ac:dyDescent="0.3">
      <c r="N95" t="str">
        <f>VLOOKUP(P95,Sheet1!A$6:A$378,1,FALSE)</f>
        <v>Northamptonshire</v>
      </c>
      <c r="O95" t="s">
        <v>491</v>
      </c>
      <c r="P95" t="s">
        <v>355</v>
      </c>
      <c r="Q95" t="str">
        <f>VLOOKUP(P95,classifications!A$1:B$357,2,FALSE)</f>
        <v>Urban with Significant Rural</v>
      </c>
      <c r="R95" t="str">
        <f>VLOOKUP(P95,classifications!A$1:D$357,4,FALSE)</f>
        <v>Shire County</v>
      </c>
      <c r="S95">
        <v>34</v>
      </c>
      <c r="T95" t="s">
        <v>410</v>
      </c>
      <c r="U95">
        <v>70.7</v>
      </c>
      <c r="V95">
        <v>28.1</v>
      </c>
      <c r="W95">
        <v>1.2</v>
      </c>
      <c r="X95">
        <v>85.6</v>
      </c>
      <c r="Y95">
        <v>4.5</v>
      </c>
      <c r="Z95">
        <v>9.9</v>
      </c>
      <c r="AA95">
        <v>97.2</v>
      </c>
      <c r="AB95">
        <v>2.5</v>
      </c>
      <c r="AC95">
        <v>0.4</v>
      </c>
      <c r="AE95" t="s">
        <v>491</v>
      </c>
      <c r="AF95" t="s">
        <v>355</v>
      </c>
      <c r="AG95">
        <v>34</v>
      </c>
      <c r="AH95" t="s">
        <v>410</v>
      </c>
      <c r="AI95">
        <v>71.599999999999994</v>
      </c>
      <c r="AJ95">
        <v>28.4</v>
      </c>
      <c r="AK95">
        <v>95</v>
      </c>
      <c r="AL95">
        <v>5</v>
      </c>
      <c r="AM95">
        <v>97.5</v>
      </c>
      <c r="AN95">
        <v>2.5</v>
      </c>
      <c r="AP95" t="s">
        <v>491</v>
      </c>
      <c r="AQ95" t="s">
        <v>355</v>
      </c>
      <c r="AR95">
        <v>34</v>
      </c>
      <c r="AS95" t="s">
        <v>410</v>
      </c>
      <c r="AT95">
        <v>63.4</v>
      </c>
      <c r="AU95">
        <v>71.599999999999994</v>
      </c>
      <c r="AV95">
        <v>75.7</v>
      </c>
      <c r="AW95">
        <v>92</v>
      </c>
      <c r="AX95">
        <v>95</v>
      </c>
      <c r="AY95">
        <v>97.9</v>
      </c>
      <c r="AZ95">
        <v>95.3</v>
      </c>
      <c r="BA95">
        <v>97.5</v>
      </c>
      <c r="BB95">
        <v>99.3</v>
      </c>
      <c r="BF95" t="b">
        <f t="shared" si="1"/>
        <v>1</v>
      </c>
      <c r="BI95" t="s">
        <v>491</v>
      </c>
      <c r="BJ95" t="s">
        <v>355</v>
      </c>
      <c r="BK95">
        <v>34</v>
      </c>
      <c r="BL95" t="s">
        <v>410</v>
      </c>
      <c r="BM95">
        <f>INDEX('2021MF'!$C$5:$BB$204,MATCH(Sheet2!$BJ95,'2021MF'!$B$5:$B$204,0),MATCH(Sheet2!BM$3,'2021MF'!$C$4:$BB$4,0))</f>
        <v>82.331765995132301</v>
      </c>
      <c r="BN95">
        <f>INDEX('2021MF'!$C$5:$BB$204,MATCH(Sheet2!$BJ95,'2021MF'!$B$5:$B$204,0),MATCH(Sheet2!BN$3,'2021MF'!$C$4:$BB$4,0))</f>
        <v>17.668234004867699</v>
      </c>
      <c r="BO95">
        <f>INDEX('2021MF'!$C$5:$BB$204,MATCH(Sheet2!$BJ95,'2021MF'!$B$5:$B$204,0),MATCH(Sheet2!BO$3,'2021MF'!$C$4:$BB$4,0))</f>
        <v>69.491698204569502</v>
      </c>
      <c r="BP95">
        <f>INDEX('2021MF'!$C$5:$BB$204,MATCH(Sheet2!$BJ95,'2021MF'!$B$5:$B$204,0),MATCH(Sheet2!BP$3,'2021MF'!$C$4:$BB$4,0))</f>
        <v>8.0877199689080896</v>
      </c>
      <c r="BQ95">
        <f>INDEX('2021MF'!$C$5:$BB$204,MATCH(Sheet2!$BJ95,'2021MF'!$B$5:$B$204,0),MATCH(Sheet2!BQ$3,'2021MF'!$C$4:$BB$4,0))</f>
        <v>66.836780203116803</v>
      </c>
      <c r="BR95">
        <f>INDEX('2021MF'!$C$5:$BB$204,MATCH(Sheet2!$BJ95,'2021MF'!$B$5:$B$204,0),MATCH(Sheet2!BR$3,'2021MF'!$C$4:$BB$4,0))</f>
        <v>10.7426379703607</v>
      </c>
      <c r="BS95">
        <f>INDEX('2021MF'!$C$5:$BB$204,MATCH(Sheet2!$BJ95,'2021MF'!$B$5:$B$204,0),MATCH(Sheet2!BS$3,'2021MF'!$C$4:$BB$4,0))</f>
        <v>97.287103227697301</v>
      </c>
      <c r="BT95">
        <f>INDEX('2021MF'!$C$5:$BB$204,MATCH(Sheet2!$BJ95,'2021MF'!$B$5:$B$204,0),MATCH(Sheet2!BT$3,'2021MF'!$C$4:$BB$4,0))</f>
        <v>2.4108974604024098</v>
      </c>
      <c r="BU95">
        <f>INDEX('2021MF'!$C$5:$BB$204,MATCH(Sheet2!$BJ95,'2021MF'!$B$5:$B$204,0),MATCH(Sheet2!BU$3,'2021MF'!$C$4:$BB$4,0))</f>
        <v>16.809383641066798</v>
      </c>
      <c r="BV95">
        <f>INDEX('2021MF'!$C$5:$BB$204,MATCH(Sheet2!$BJ95,'2021MF'!$B$5:$B$204,0),MATCH(Sheet2!BV$3,'2021MF'!$C$4:$BB$4,0))</f>
        <v>15.426812951565401</v>
      </c>
      <c r="BW95">
        <f>INDEX('2021MF'!$C$5:$BB$204,MATCH(Sheet2!$BJ95,'2021MF'!$B$5:$B$204,0),MATCH(Sheet2!BW$3,'2021MF'!$C$4:$BB$4,0))</f>
        <v>0.53072874855053098</v>
      </c>
      <c r="BX95">
        <f>INDEX('2021MF'!$C$5:$BB$204,MATCH(Sheet2!$BJ95,'2021MF'!$B$5:$B$204,0),MATCH(Sheet2!BX$3,'2021MF'!$C$4:$BB$4,0))</f>
        <v>48.601473639029997</v>
      </c>
      <c r="BY95">
        <f>INDEX('2021MF'!$C$5:$BB$204,MATCH(Sheet2!$BJ95,'2021MF'!$B$5:$B$204,0),MATCH(Sheet2!BY$3,'2021MF'!$C$4:$BB$4,0))</f>
        <v>50.319985472714599</v>
      </c>
      <c r="BZ95">
        <f>INDEX('2021MF'!$C$5:$BB$204,MATCH(Sheet2!$BJ95,'2021MF'!$B$5:$B$204,0),MATCH(Sheet2!BZ$3,'2021MF'!$C$4:$BB$4,0))</f>
        <v>64.168230367529304</v>
      </c>
      <c r="CA95">
        <f>INDEX('2021MF'!$C$5:$BB$204,MATCH(Sheet2!$BJ95,'2021MF'!$B$5:$B$204,0),MATCH(Sheet2!CA$3,'2021MF'!$C$4:$BB$4,0))</f>
        <v>34.387845504520499</v>
      </c>
      <c r="CB95">
        <f>INDEX('2021MF'!$C$5:$BB$204,MATCH(Sheet2!$BJ95,'2021MF'!$B$5:$B$204,0),MATCH(Sheet2!CB$3,'2021MF'!$C$4:$BB$4,0))</f>
        <v>1.7973418963518</v>
      </c>
      <c r="CC95">
        <f>INDEX('2021MF'!$C$5:$BB$204,MATCH(Sheet2!$BJ95,'2021MF'!$B$5:$B$204,0),MATCH(Sheet2!CC$3,'2021MF'!$C$4:$BB$4,0))</f>
        <v>98.202658103648204</v>
      </c>
    </row>
    <row r="96" spans="14:81" x14ac:dyDescent="0.3">
      <c r="N96" t="str">
        <f>VLOOKUP(P96,Sheet1!A$6:A$378,1,FALSE)</f>
        <v>North Yorkshire</v>
      </c>
      <c r="O96" t="s">
        <v>491</v>
      </c>
      <c r="P96" t="s">
        <v>356</v>
      </c>
      <c r="Q96" t="str">
        <f>VLOOKUP(P96,classifications!A$1:B$357,2,FALSE)</f>
        <v>Predominantly Rural</v>
      </c>
      <c r="R96" t="str">
        <f>VLOOKUP(P96,classifications!A$1:D$357,4,FALSE)</f>
        <v>Shire County</v>
      </c>
      <c r="S96">
        <v>36</v>
      </c>
      <c r="T96" t="s">
        <v>410</v>
      </c>
      <c r="U96">
        <v>69.2</v>
      </c>
      <c r="V96">
        <v>29.4</v>
      </c>
      <c r="W96">
        <v>1.4</v>
      </c>
      <c r="X96">
        <v>76.7</v>
      </c>
      <c r="Y96">
        <v>10.5</v>
      </c>
      <c r="Z96">
        <v>12.8</v>
      </c>
      <c r="AA96" t="s">
        <v>417</v>
      </c>
      <c r="AB96" t="s">
        <v>417</v>
      </c>
      <c r="AC96" t="s">
        <v>417</v>
      </c>
      <c r="AE96" t="s">
        <v>491</v>
      </c>
      <c r="AF96" t="s">
        <v>356</v>
      </c>
      <c r="AG96">
        <v>36</v>
      </c>
      <c r="AH96" t="s">
        <v>410</v>
      </c>
      <c r="AI96">
        <v>70.2</v>
      </c>
      <c r="AJ96">
        <v>29.8</v>
      </c>
      <c r="AK96">
        <v>87.9</v>
      </c>
      <c r="AL96">
        <v>12.1</v>
      </c>
      <c r="AM96" t="s">
        <v>417</v>
      </c>
      <c r="AN96" t="s">
        <v>417</v>
      </c>
      <c r="AP96" t="s">
        <v>491</v>
      </c>
      <c r="AQ96" t="s">
        <v>356</v>
      </c>
      <c r="AR96">
        <v>36</v>
      </c>
      <c r="AS96" t="s">
        <v>410</v>
      </c>
      <c r="AT96">
        <v>60.1</v>
      </c>
      <c r="AU96">
        <v>70.2</v>
      </c>
      <c r="AV96">
        <v>74.900000000000006</v>
      </c>
      <c r="AW96">
        <v>82.3</v>
      </c>
      <c r="AX96">
        <v>87.9</v>
      </c>
      <c r="AY96">
        <v>93.4</v>
      </c>
      <c r="AZ96" t="s">
        <v>417</v>
      </c>
      <c r="BA96" t="s">
        <v>417</v>
      </c>
      <c r="BB96" t="s">
        <v>417</v>
      </c>
      <c r="BF96" t="b">
        <f t="shared" si="1"/>
        <v>1</v>
      </c>
      <c r="BI96" t="s">
        <v>491</v>
      </c>
      <c r="BJ96" t="s">
        <v>356</v>
      </c>
      <c r="BK96">
        <v>36</v>
      </c>
      <c r="BL96" t="s">
        <v>410</v>
      </c>
      <c r="BM96">
        <f>INDEX('2021MF'!$C$5:$BB$204,MATCH(Sheet2!$BJ96,'2021MF'!$B$5:$B$204,0),MATCH(Sheet2!BM$3,'2021MF'!$C$4:$BB$4,0))</f>
        <v>82.518195415841504</v>
      </c>
      <c r="BN96">
        <f>INDEX('2021MF'!$C$5:$BB$204,MATCH(Sheet2!$BJ96,'2021MF'!$B$5:$B$204,0),MATCH(Sheet2!BN$3,'2021MF'!$C$4:$BB$4,0))</f>
        <v>17.153409708121298</v>
      </c>
      <c r="BO96">
        <f>INDEX('2021MF'!$C$5:$BB$204,MATCH(Sheet2!$BJ96,'2021MF'!$B$5:$B$204,0),MATCH(Sheet2!BO$3,'2021MF'!$C$4:$BB$4,0))</f>
        <v>66.159451171107904</v>
      </c>
      <c r="BP96">
        <f>INDEX('2021MF'!$C$5:$BB$204,MATCH(Sheet2!$BJ96,'2021MF'!$B$5:$B$204,0),MATCH(Sheet2!BP$3,'2021MF'!$C$4:$BB$4,0))</f>
        <v>10.238733883165001</v>
      </c>
      <c r="BQ96">
        <f>INDEX('2021MF'!$C$5:$BB$204,MATCH(Sheet2!$BJ96,'2021MF'!$B$5:$B$204,0),MATCH(Sheet2!BQ$3,'2021MF'!$C$4:$BB$4,0))</f>
        <v>62.709215946788298</v>
      </c>
      <c r="BR96">
        <f>INDEX('2021MF'!$C$5:$BB$204,MATCH(Sheet2!$BJ96,'2021MF'!$B$5:$B$204,0),MATCH(Sheet2!BR$3,'2021MF'!$C$4:$BB$4,0))</f>
        <v>13.688969107484599</v>
      </c>
      <c r="BS96">
        <f>INDEX('2021MF'!$C$5:$BB$204,MATCH(Sheet2!$BJ96,'2021MF'!$B$5:$B$204,0),MATCH(Sheet2!BS$3,'2021MF'!$C$4:$BB$4,0))</f>
        <v>99.162718407660904</v>
      </c>
      <c r="BT96" t="str">
        <f>INDEX('2021MF'!$C$5:$BB$204,MATCH(Sheet2!$BJ96,'2021MF'!$B$5:$B$204,0),MATCH(Sheet2!BT$3,'2021MF'!$C$4:$BB$4,0))</f>
        <v>*</v>
      </c>
      <c r="BU96">
        <f>INDEX('2021MF'!$C$5:$BB$204,MATCH(Sheet2!$BJ96,'2021MF'!$B$5:$B$204,0),MATCH(Sheet2!BU$3,'2021MF'!$C$4:$BB$4,0))</f>
        <v>13.9371453878486</v>
      </c>
      <c r="BV96">
        <f>INDEX('2021MF'!$C$5:$BB$204,MATCH(Sheet2!$BJ96,'2021MF'!$B$5:$B$204,0),MATCH(Sheet2!BV$3,'2021MF'!$C$4:$BB$4,0))</f>
        <v>14.8195499402539</v>
      </c>
      <c r="BW96">
        <f>INDEX('2021MF'!$C$5:$BB$204,MATCH(Sheet2!$BJ96,'2021MF'!$B$5:$B$204,0),MATCH(Sheet2!BW$3,'2021MF'!$C$4:$BB$4,0))</f>
        <v>1.37040100941733</v>
      </c>
      <c r="BX96">
        <f>INDEX('2021MF'!$C$5:$BB$204,MATCH(Sheet2!$BJ96,'2021MF'!$B$5:$B$204,0),MATCH(Sheet2!BX$3,'2021MF'!$C$4:$BB$4,0))</f>
        <v>46.111266034578897</v>
      </c>
      <c r="BY96">
        <f>INDEX('2021MF'!$C$5:$BB$204,MATCH(Sheet2!$BJ96,'2021MF'!$B$5:$B$204,0),MATCH(Sheet2!BY$3,'2021MF'!$C$4:$BB$4,0))</f>
        <v>49.346765197992198</v>
      </c>
      <c r="BZ96">
        <f>INDEX('2021MF'!$C$5:$BB$204,MATCH(Sheet2!$BJ96,'2021MF'!$B$5:$B$204,0),MATCH(Sheet2!BZ$3,'2021MF'!$C$4:$BB$4,0))</f>
        <v>53.581985499163402</v>
      </c>
      <c r="CA96">
        <f>INDEX('2021MF'!$C$5:$BB$204,MATCH(Sheet2!$BJ96,'2021MF'!$B$5:$B$204,0),MATCH(Sheet2!CA$3,'2021MF'!$C$4:$BB$4,0))</f>
        <v>44.719743446737297</v>
      </c>
      <c r="CB96">
        <f>INDEX('2021MF'!$C$5:$BB$204,MATCH(Sheet2!$BJ96,'2021MF'!$B$5:$B$204,0),MATCH(Sheet2!CB$3,'2021MF'!$C$4:$BB$4,0))</f>
        <v>3.6006450912068702</v>
      </c>
      <c r="CC96">
        <f>INDEX('2021MF'!$C$5:$BB$204,MATCH(Sheet2!$BJ96,'2021MF'!$B$5:$B$204,0),MATCH(Sheet2!CC$3,'2021MF'!$C$4:$BB$4,0))</f>
        <v>96.3993549087931</v>
      </c>
    </row>
    <row r="97" spans="14:81" x14ac:dyDescent="0.3">
      <c r="N97" t="str">
        <f>VLOOKUP(P97,Sheet1!A$6:A$378,1,FALSE)</f>
        <v>Nottinghamshire</v>
      </c>
      <c r="O97" t="s">
        <v>491</v>
      </c>
      <c r="P97" t="s">
        <v>357</v>
      </c>
      <c r="Q97" t="str">
        <f>VLOOKUP(P97,classifications!A$1:B$357,2,FALSE)</f>
        <v>Urban with Significant Rural</v>
      </c>
      <c r="R97" t="str">
        <f>VLOOKUP(P97,classifications!A$1:D$357,4,FALSE)</f>
        <v>Shire County</v>
      </c>
      <c r="S97">
        <v>37</v>
      </c>
      <c r="T97" t="s">
        <v>410</v>
      </c>
      <c r="U97">
        <v>76.7</v>
      </c>
      <c r="V97">
        <v>21.9</v>
      </c>
      <c r="W97">
        <v>1.4</v>
      </c>
      <c r="X97">
        <v>79</v>
      </c>
      <c r="Y97">
        <v>6.1</v>
      </c>
      <c r="Z97">
        <v>15</v>
      </c>
      <c r="AA97">
        <v>98.6</v>
      </c>
      <c r="AB97">
        <v>1.1000000000000001</v>
      </c>
      <c r="AC97">
        <v>0.3</v>
      </c>
      <c r="AE97" t="s">
        <v>491</v>
      </c>
      <c r="AF97" t="s">
        <v>357</v>
      </c>
      <c r="AG97">
        <v>37</v>
      </c>
      <c r="AH97" t="s">
        <v>410</v>
      </c>
      <c r="AI97">
        <v>77.8</v>
      </c>
      <c r="AJ97">
        <v>22.2</v>
      </c>
      <c r="AK97">
        <v>92.9</v>
      </c>
      <c r="AL97">
        <v>7.1</v>
      </c>
      <c r="AM97">
        <v>98.9</v>
      </c>
      <c r="AN97">
        <v>1.1000000000000001</v>
      </c>
      <c r="AP97" t="s">
        <v>491</v>
      </c>
      <c r="AQ97" t="s">
        <v>357</v>
      </c>
      <c r="AR97">
        <v>37</v>
      </c>
      <c r="AS97" t="s">
        <v>410</v>
      </c>
      <c r="AT97">
        <v>69.2</v>
      </c>
      <c r="AU97">
        <v>77.8</v>
      </c>
      <c r="AV97">
        <v>81.5</v>
      </c>
      <c r="AW97">
        <v>97.6</v>
      </c>
      <c r="AX97">
        <v>92.9</v>
      </c>
      <c r="AY97">
        <v>100</v>
      </c>
      <c r="AZ97">
        <v>97.1</v>
      </c>
      <c r="BA97">
        <v>98.9</v>
      </c>
      <c r="BB97">
        <v>100</v>
      </c>
      <c r="BF97" t="b">
        <f t="shared" si="1"/>
        <v>1</v>
      </c>
      <c r="BI97" t="s">
        <v>491</v>
      </c>
      <c r="BJ97" t="s">
        <v>357</v>
      </c>
      <c r="BK97">
        <v>37</v>
      </c>
      <c r="BL97" t="s">
        <v>410</v>
      </c>
      <c r="BM97">
        <f>INDEX('2021MF'!$C$5:$BB$204,MATCH(Sheet2!$BJ97,'2021MF'!$B$5:$B$204,0),MATCH(Sheet2!BM$3,'2021MF'!$C$4:$BB$4,0))</f>
        <v>77.709349474055401</v>
      </c>
      <c r="BN97">
        <f>INDEX('2021MF'!$C$5:$BB$204,MATCH(Sheet2!$BJ97,'2021MF'!$B$5:$B$204,0),MATCH(Sheet2!BN$3,'2021MF'!$C$4:$BB$4,0))</f>
        <v>21.721807604160499</v>
      </c>
      <c r="BO97">
        <f>INDEX('2021MF'!$C$5:$BB$204,MATCH(Sheet2!$BJ97,'2021MF'!$B$5:$B$204,0),MATCH(Sheet2!BO$3,'2021MF'!$C$4:$BB$4,0))</f>
        <v>55.406945995181303</v>
      </c>
      <c r="BP97">
        <f>INDEX('2021MF'!$C$5:$BB$204,MATCH(Sheet2!$BJ97,'2021MF'!$B$5:$B$204,0),MATCH(Sheet2!BP$3,'2021MF'!$C$4:$BB$4,0))</f>
        <v>9.3482987600634697</v>
      </c>
      <c r="BQ97">
        <f>INDEX('2021MF'!$C$5:$BB$204,MATCH(Sheet2!$BJ97,'2021MF'!$B$5:$B$204,0),MATCH(Sheet2!BQ$3,'2021MF'!$C$4:$BB$4,0))</f>
        <v>53.079861315155398</v>
      </c>
      <c r="BR97">
        <f>INDEX('2021MF'!$C$5:$BB$204,MATCH(Sheet2!$BJ97,'2021MF'!$B$5:$B$204,0),MATCH(Sheet2!BR$3,'2021MF'!$C$4:$BB$4,0))</f>
        <v>11.6753834400893</v>
      </c>
      <c r="BS97">
        <f>INDEX('2021MF'!$C$5:$BB$204,MATCH(Sheet2!$BJ97,'2021MF'!$B$5:$B$204,0),MATCH(Sheet2!BS$3,'2021MF'!$C$4:$BB$4,0))</f>
        <v>99.600399600399598</v>
      </c>
      <c r="BT97" t="str">
        <f>INDEX('2021MF'!$C$5:$BB$204,MATCH(Sheet2!$BJ97,'2021MF'!$B$5:$B$204,0),MATCH(Sheet2!BT$3,'2021MF'!$C$4:$BB$4,0))</f>
        <v>*</v>
      </c>
      <c r="BU97">
        <f>INDEX('2021MF'!$C$5:$BB$204,MATCH(Sheet2!$BJ97,'2021MF'!$B$5:$B$204,0),MATCH(Sheet2!BU$3,'2021MF'!$C$4:$BB$4,0))</f>
        <v>14.916260210377899</v>
      </c>
      <c r="BV97">
        <f>INDEX('2021MF'!$C$5:$BB$204,MATCH(Sheet2!$BJ97,'2021MF'!$B$5:$B$204,0),MATCH(Sheet2!BV$3,'2021MF'!$C$4:$BB$4,0))</f>
        <v>15.209496385967</v>
      </c>
      <c r="BW97" t="str">
        <f>INDEX('2021MF'!$C$5:$BB$204,MATCH(Sheet2!$BJ97,'2021MF'!$B$5:$B$204,0),MATCH(Sheet2!BW$3,'2021MF'!$C$4:$BB$4,0))</f>
        <v>*</v>
      </c>
      <c r="BX97">
        <f>INDEX('2021MF'!$C$5:$BB$204,MATCH(Sheet2!$BJ97,'2021MF'!$B$5:$B$204,0),MATCH(Sheet2!BX$3,'2021MF'!$C$4:$BB$4,0))</f>
        <v>45.221205483716702</v>
      </c>
      <c r="BY97">
        <f>INDEX('2021MF'!$C$5:$BB$204,MATCH(Sheet2!$BJ97,'2021MF'!$B$5:$B$204,0),MATCH(Sheet2!BY$3,'2021MF'!$C$4:$BB$4,0))</f>
        <v>53.688055237438697</v>
      </c>
      <c r="BZ97">
        <f>INDEX('2021MF'!$C$5:$BB$204,MATCH(Sheet2!$BJ97,'2021MF'!$B$5:$B$204,0),MATCH(Sheet2!BZ$3,'2021MF'!$C$4:$BB$4,0))</f>
        <v>46.528758380680202</v>
      </c>
      <c r="CA97">
        <f>INDEX('2021MF'!$C$5:$BB$204,MATCH(Sheet2!$BJ97,'2021MF'!$B$5:$B$204,0),MATCH(Sheet2!CA$3,'2021MF'!$C$4:$BB$4,0))</f>
        <v>52.006359866131497</v>
      </c>
      <c r="CB97">
        <f>INDEX('2021MF'!$C$5:$BB$204,MATCH(Sheet2!$BJ97,'2021MF'!$B$5:$B$204,0),MATCH(Sheet2!CB$3,'2021MF'!$C$4:$BB$4,0))</f>
        <v>2.0785097255685501</v>
      </c>
      <c r="CC97">
        <f>INDEX('2021MF'!$C$5:$BB$204,MATCH(Sheet2!$BJ97,'2021MF'!$B$5:$B$204,0),MATCH(Sheet2!CC$3,'2021MF'!$C$4:$BB$4,0))</f>
        <v>97.675853558206498</v>
      </c>
    </row>
    <row r="98" spans="14:81" x14ac:dyDescent="0.3">
      <c r="N98" t="str">
        <f>VLOOKUP(P98,Sheet1!A$6:A$378,1,FALSE)</f>
        <v>Oxfordshire</v>
      </c>
      <c r="O98" t="s">
        <v>491</v>
      </c>
      <c r="P98" t="s">
        <v>358</v>
      </c>
      <c r="Q98" t="str">
        <f>VLOOKUP(P98,classifications!A$1:B$357,2,FALSE)</f>
        <v>Predominantly Rural</v>
      </c>
      <c r="R98" t="str">
        <f>VLOOKUP(P98,classifications!A$1:D$357,4,FALSE)</f>
        <v>Shire County</v>
      </c>
      <c r="S98">
        <v>38</v>
      </c>
      <c r="T98" t="s">
        <v>410</v>
      </c>
      <c r="U98">
        <v>80.5</v>
      </c>
      <c r="V98">
        <v>18.8</v>
      </c>
      <c r="W98">
        <v>0.7</v>
      </c>
      <c r="X98">
        <v>76.2</v>
      </c>
      <c r="Y98">
        <v>18.3</v>
      </c>
      <c r="Z98">
        <v>5.5</v>
      </c>
      <c r="AA98">
        <v>96.9</v>
      </c>
      <c r="AB98">
        <v>3.1</v>
      </c>
      <c r="AC98">
        <v>0</v>
      </c>
      <c r="AE98" t="s">
        <v>491</v>
      </c>
      <c r="AF98" t="s">
        <v>358</v>
      </c>
      <c r="AG98">
        <v>38</v>
      </c>
      <c r="AH98" t="s">
        <v>410</v>
      </c>
      <c r="AI98">
        <v>81</v>
      </c>
      <c r="AJ98">
        <v>19</v>
      </c>
      <c r="AK98">
        <v>80.599999999999994</v>
      </c>
      <c r="AL98">
        <v>19.399999999999999</v>
      </c>
      <c r="AM98">
        <v>96.9</v>
      </c>
      <c r="AN98">
        <v>3.1</v>
      </c>
      <c r="AP98" t="s">
        <v>491</v>
      </c>
      <c r="AQ98" t="s">
        <v>358</v>
      </c>
      <c r="AR98">
        <v>38</v>
      </c>
      <c r="AS98" t="s">
        <v>410</v>
      </c>
      <c r="AT98">
        <v>74.8</v>
      </c>
      <c r="AU98">
        <v>81</v>
      </c>
      <c r="AV98">
        <v>85.8</v>
      </c>
      <c r="AW98">
        <v>74</v>
      </c>
      <c r="AX98">
        <v>80.599999999999994</v>
      </c>
      <c r="AY98">
        <v>87.2</v>
      </c>
      <c r="AZ98">
        <v>93.9</v>
      </c>
      <c r="BA98">
        <v>96.9</v>
      </c>
      <c r="BB98">
        <v>99.6</v>
      </c>
      <c r="BF98" t="b">
        <f t="shared" si="1"/>
        <v>1</v>
      </c>
      <c r="BI98" t="s">
        <v>491</v>
      </c>
      <c r="BJ98" t="s">
        <v>358</v>
      </c>
      <c r="BK98">
        <v>38</v>
      </c>
      <c r="BL98" t="s">
        <v>410</v>
      </c>
      <c r="BM98">
        <f>INDEX('2021MF'!$C$5:$BB$204,MATCH(Sheet2!$BJ98,'2021MF'!$B$5:$B$204,0),MATCH(Sheet2!BM$3,'2021MF'!$C$4:$BB$4,0))</f>
        <v>77.999353949805894</v>
      </c>
      <c r="BN98">
        <f>INDEX('2021MF'!$C$5:$BB$204,MATCH(Sheet2!$BJ98,'2021MF'!$B$5:$B$204,0),MATCH(Sheet2!BN$3,'2021MF'!$C$4:$BB$4,0))</f>
        <v>22.000646050194099</v>
      </c>
      <c r="BO98">
        <f>INDEX('2021MF'!$C$5:$BB$204,MATCH(Sheet2!$BJ98,'2021MF'!$B$5:$B$204,0),MATCH(Sheet2!BO$3,'2021MF'!$C$4:$BB$4,0))</f>
        <v>68.568339585077595</v>
      </c>
      <c r="BP98">
        <f>INDEX('2021MF'!$C$5:$BB$204,MATCH(Sheet2!$BJ98,'2021MF'!$B$5:$B$204,0),MATCH(Sheet2!BP$3,'2021MF'!$C$4:$BB$4,0))</f>
        <v>5.8131332775181104</v>
      </c>
      <c r="BQ98">
        <f>INDEX('2021MF'!$C$5:$BB$204,MATCH(Sheet2!$BJ98,'2021MF'!$B$5:$B$204,0),MATCH(Sheet2!BQ$3,'2021MF'!$C$4:$BB$4,0))</f>
        <v>70.442544382989098</v>
      </c>
      <c r="BR98">
        <f>INDEX('2021MF'!$C$5:$BB$204,MATCH(Sheet2!$BJ98,'2021MF'!$B$5:$B$204,0),MATCH(Sheet2!BR$3,'2021MF'!$C$4:$BB$4,0))</f>
        <v>3.9389284796065702</v>
      </c>
      <c r="BS98">
        <f>INDEX('2021MF'!$C$5:$BB$204,MATCH(Sheet2!$BJ98,'2021MF'!$B$5:$B$204,0),MATCH(Sheet2!BS$3,'2021MF'!$C$4:$BB$4,0))</f>
        <v>95.182970644270299</v>
      </c>
      <c r="BT98">
        <f>INDEX('2021MF'!$C$5:$BB$204,MATCH(Sheet2!$BJ98,'2021MF'!$B$5:$B$204,0),MATCH(Sheet2!BT$3,'2021MF'!$C$4:$BB$4,0))</f>
        <v>4.0628646392996304</v>
      </c>
      <c r="BU98">
        <f>INDEX('2021MF'!$C$5:$BB$204,MATCH(Sheet2!$BJ98,'2021MF'!$B$5:$B$204,0),MATCH(Sheet2!BU$3,'2021MF'!$C$4:$BB$4,0))</f>
        <v>8.80935586158704</v>
      </c>
      <c r="BV98">
        <f>INDEX('2021MF'!$C$5:$BB$204,MATCH(Sheet2!$BJ98,'2021MF'!$B$5:$B$204,0),MATCH(Sheet2!BV$3,'2021MF'!$C$4:$BB$4,0))</f>
        <v>18.743366448899401</v>
      </c>
      <c r="BW98">
        <f>INDEX('2021MF'!$C$5:$BB$204,MATCH(Sheet2!$BJ98,'2021MF'!$B$5:$B$204,0),MATCH(Sheet2!BW$3,'2021MF'!$C$4:$BB$4,0))</f>
        <v>1.20178520808749</v>
      </c>
      <c r="BX98">
        <f>INDEX('2021MF'!$C$5:$BB$204,MATCH(Sheet2!$BJ98,'2021MF'!$B$5:$B$204,0),MATCH(Sheet2!BX$3,'2021MF'!$C$4:$BB$4,0))</f>
        <v>67.041564202709907</v>
      </c>
      <c r="BY98">
        <f>INDEX('2021MF'!$C$5:$BB$204,MATCH(Sheet2!$BJ98,'2021MF'!$B$5:$B$204,0),MATCH(Sheet2!BY$3,'2021MF'!$C$4:$BB$4,0))</f>
        <v>30.788610829837499</v>
      </c>
      <c r="BZ98">
        <f>INDEX('2021MF'!$C$5:$BB$204,MATCH(Sheet2!$BJ98,'2021MF'!$B$5:$B$204,0),MATCH(Sheet2!BZ$3,'2021MF'!$C$4:$BB$4,0))</f>
        <v>58.524398476300703</v>
      </c>
      <c r="CA98">
        <f>INDEX('2021MF'!$C$5:$BB$204,MATCH(Sheet2!$BJ98,'2021MF'!$B$5:$B$204,0),MATCH(Sheet2!CA$3,'2021MF'!$C$4:$BB$4,0))</f>
        <v>39.825931819277699</v>
      </c>
      <c r="CB98">
        <f>INDEX('2021MF'!$C$5:$BB$204,MATCH(Sheet2!$BJ98,'2021MF'!$B$5:$B$204,0),MATCH(Sheet2!CB$3,'2021MF'!$C$4:$BB$4,0))</f>
        <v>2.3917041881192702</v>
      </c>
      <c r="CC98">
        <f>INDEX('2021MF'!$C$5:$BB$204,MATCH(Sheet2!$BJ98,'2021MF'!$B$5:$B$204,0),MATCH(Sheet2!CC$3,'2021MF'!$C$4:$BB$4,0))</f>
        <v>97.608295811880694</v>
      </c>
    </row>
    <row r="99" spans="14:81" x14ac:dyDescent="0.3">
      <c r="N99" t="str">
        <f>VLOOKUP(P99,Sheet1!A$6:A$378,1,FALSE)</f>
        <v>Shropshire</v>
      </c>
      <c r="O99" t="s">
        <v>491</v>
      </c>
      <c r="P99" t="s">
        <v>286</v>
      </c>
      <c r="Q99" t="str">
        <f>VLOOKUP(P99,classifications!A$1:B$357,2,FALSE)</f>
        <v>Predominantly Rural</v>
      </c>
      <c r="R99" t="str">
        <f>VLOOKUP(P99,classifications!A$1:D$357,4,FALSE)</f>
        <v>Unitary Authority</v>
      </c>
      <c r="S99">
        <v>39</v>
      </c>
      <c r="T99" t="s">
        <v>410</v>
      </c>
      <c r="U99">
        <v>66.8</v>
      </c>
      <c r="V99">
        <v>31.3</v>
      </c>
      <c r="W99">
        <v>1.9</v>
      </c>
      <c r="X99">
        <v>76.7</v>
      </c>
      <c r="Y99">
        <v>5.2</v>
      </c>
      <c r="Z99">
        <v>18.100000000000001</v>
      </c>
      <c r="AA99" t="s">
        <v>417</v>
      </c>
      <c r="AB99" t="s">
        <v>417</v>
      </c>
      <c r="AC99" t="s">
        <v>417</v>
      </c>
      <c r="AE99" t="s">
        <v>491</v>
      </c>
      <c r="AF99" t="s">
        <v>286</v>
      </c>
      <c r="AG99">
        <v>39</v>
      </c>
      <c r="AH99" t="s">
        <v>410</v>
      </c>
      <c r="AI99">
        <v>68.099999999999994</v>
      </c>
      <c r="AJ99">
        <v>31.9</v>
      </c>
      <c r="AK99">
        <v>93.7</v>
      </c>
      <c r="AL99">
        <v>6.3</v>
      </c>
      <c r="AM99" t="s">
        <v>417</v>
      </c>
      <c r="AN99" t="s">
        <v>417</v>
      </c>
      <c r="AP99" t="s">
        <v>491</v>
      </c>
      <c r="AQ99" t="s">
        <v>286</v>
      </c>
      <c r="AR99">
        <v>39</v>
      </c>
      <c r="AS99" t="s">
        <v>410</v>
      </c>
      <c r="AT99">
        <v>57.6</v>
      </c>
      <c r="AU99">
        <v>68.099999999999994</v>
      </c>
      <c r="AV99">
        <v>72.099999999999994</v>
      </c>
      <c r="AW99">
        <v>89.1</v>
      </c>
      <c r="AX99">
        <v>93.7</v>
      </c>
      <c r="AY99">
        <v>98.3</v>
      </c>
      <c r="AZ99" t="s">
        <v>417</v>
      </c>
      <c r="BA99" t="s">
        <v>417</v>
      </c>
      <c r="BB99" t="s">
        <v>417</v>
      </c>
      <c r="BF99" t="b">
        <f t="shared" si="1"/>
        <v>1</v>
      </c>
      <c r="BI99" t="s">
        <v>491</v>
      </c>
      <c r="BJ99" t="s">
        <v>286</v>
      </c>
      <c r="BK99">
        <v>39</v>
      </c>
      <c r="BL99" t="s">
        <v>410</v>
      </c>
      <c r="BM99">
        <f>INDEX('2021MF'!$C$5:$BB$204,MATCH(Sheet2!$BJ99,'2021MF'!$B$5:$B$204,0),MATCH(Sheet2!BM$3,'2021MF'!$C$4:$BB$4,0))</f>
        <v>77.853347502656703</v>
      </c>
      <c r="BN99">
        <f>INDEX('2021MF'!$C$5:$BB$204,MATCH(Sheet2!$BJ99,'2021MF'!$B$5:$B$204,0),MATCH(Sheet2!BN$3,'2021MF'!$C$4:$BB$4,0))</f>
        <v>22.1466524973433</v>
      </c>
      <c r="BO99">
        <f>INDEX('2021MF'!$C$5:$BB$204,MATCH(Sheet2!$BJ99,'2021MF'!$B$5:$B$204,0),MATCH(Sheet2!BO$3,'2021MF'!$C$4:$BB$4,0))</f>
        <v>56.5143464399575</v>
      </c>
      <c r="BP99">
        <f>INDEX('2021MF'!$C$5:$BB$204,MATCH(Sheet2!$BJ99,'2021MF'!$B$5:$B$204,0),MATCH(Sheet2!BP$3,'2021MF'!$C$4:$BB$4,0))</f>
        <v>5.8371171867452398</v>
      </c>
      <c r="BQ99">
        <f>INDEX('2021MF'!$C$5:$BB$204,MATCH(Sheet2!$BJ99,'2021MF'!$B$5:$B$204,0),MATCH(Sheet2!BQ$3,'2021MF'!$C$4:$BB$4,0))</f>
        <v>54.609216500821198</v>
      </c>
      <c r="BR99">
        <f>INDEX('2021MF'!$C$5:$BB$204,MATCH(Sheet2!$BJ99,'2021MF'!$B$5:$B$204,0),MATCH(Sheet2!BR$3,'2021MF'!$C$4:$BB$4,0))</f>
        <v>7.7422471258815602</v>
      </c>
      <c r="BS99">
        <f>INDEX('2021MF'!$C$5:$BB$204,MATCH(Sheet2!$BJ99,'2021MF'!$B$5:$B$204,0),MATCH(Sheet2!BS$3,'2021MF'!$C$4:$BB$4,0))</f>
        <v>100</v>
      </c>
      <c r="BT99">
        <f>INDEX('2021MF'!$C$5:$BB$204,MATCH(Sheet2!$BJ99,'2021MF'!$B$5:$B$204,0),MATCH(Sheet2!BT$3,'2021MF'!$C$4:$BB$4,0))</f>
        <v>0</v>
      </c>
      <c r="BU99">
        <f>INDEX('2021MF'!$C$5:$BB$204,MATCH(Sheet2!$BJ99,'2021MF'!$B$5:$B$204,0),MATCH(Sheet2!BU$3,'2021MF'!$C$4:$BB$4,0))</f>
        <v>12.1128393391943</v>
      </c>
      <c r="BV99">
        <f>INDEX('2021MF'!$C$5:$BB$204,MATCH(Sheet2!$BJ99,'2021MF'!$B$5:$B$204,0),MATCH(Sheet2!BV$3,'2021MF'!$C$4:$BB$4,0))</f>
        <v>23.564872959134401</v>
      </c>
      <c r="BW99" t="str">
        <f>INDEX('2021MF'!$C$5:$BB$204,MATCH(Sheet2!$BJ99,'2021MF'!$B$5:$B$204,0),MATCH(Sheet2!BW$3,'2021MF'!$C$4:$BB$4,0))</f>
        <v>*</v>
      </c>
      <c r="BX99">
        <f>INDEX('2021MF'!$C$5:$BB$204,MATCH(Sheet2!$BJ99,'2021MF'!$B$5:$B$204,0),MATCH(Sheet2!BX$3,'2021MF'!$C$4:$BB$4,0))</f>
        <v>56.817398157726203</v>
      </c>
      <c r="BY99">
        <f>INDEX('2021MF'!$C$5:$BB$204,MATCH(Sheet2!$BJ99,'2021MF'!$B$5:$B$204,0),MATCH(Sheet2!BY$3,'2021MF'!$C$4:$BB$4,0))</f>
        <v>39.187724742623502</v>
      </c>
      <c r="BZ99">
        <f>INDEX('2021MF'!$C$5:$BB$204,MATCH(Sheet2!$BJ99,'2021MF'!$B$5:$B$204,0),MATCH(Sheet2!BZ$3,'2021MF'!$C$4:$BB$4,0))</f>
        <v>55.861780207871497</v>
      </c>
      <c r="CA99">
        <f>INDEX('2021MF'!$C$5:$BB$204,MATCH(Sheet2!$BJ99,'2021MF'!$B$5:$B$204,0),MATCH(Sheet2!CA$3,'2021MF'!$C$4:$BB$4,0))</f>
        <v>42.500369439929102</v>
      </c>
      <c r="CB99">
        <f>INDEX('2021MF'!$C$5:$BB$204,MATCH(Sheet2!$BJ99,'2021MF'!$B$5:$B$204,0),MATCH(Sheet2!CB$3,'2021MF'!$C$4:$BB$4,0))</f>
        <v>2.1099410684958002</v>
      </c>
      <c r="CC99">
        <f>INDEX('2021MF'!$C$5:$BB$204,MATCH(Sheet2!$BJ99,'2021MF'!$B$5:$B$204,0),MATCH(Sheet2!CC$3,'2021MF'!$C$4:$BB$4,0))</f>
        <v>97.8900589315042</v>
      </c>
    </row>
    <row r="100" spans="14:81" x14ac:dyDescent="0.3">
      <c r="N100" t="str">
        <f>VLOOKUP(P100,Sheet1!A$6:A$378,1,FALSE)</f>
        <v>Somerset</v>
      </c>
      <c r="O100" t="s">
        <v>491</v>
      </c>
      <c r="P100" t="s">
        <v>359</v>
      </c>
      <c r="Q100" t="str">
        <f>VLOOKUP(P100,classifications!A$1:B$357,2,FALSE)</f>
        <v>Predominantly Rural</v>
      </c>
      <c r="R100" t="str">
        <f>VLOOKUP(P100,classifications!A$1:D$357,4,FALSE)</f>
        <v>Shire County</v>
      </c>
      <c r="S100">
        <v>40</v>
      </c>
      <c r="T100" t="s">
        <v>410</v>
      </c>
      <c r="U100">
        <v>68.8</v>
      </c>
      <c r="V100">
        <v>30.1</v>
      </c>
      <c r="W100">
        <v>1.1000000000000001</v>
      </c>
      <c r="X100">
        <v>80.2</v>
      </c>
      <c r="Y100">
        <v>5.2</v>
      </c>
      <c r="Z100">
        <v>14.5</v>
      </c>
      <c r="AA100" t="s">
        <v>417</v>
      </c>
      <c r="AB100" t="s">
        <v>417</v>
      </c>
      <c r="AC100" t="s">
        <v>417</v>
      </c>
      <c r="AE100" t="s">
        <v>491</v>
      </c>
      <c r="AF100" t="s">
        <v>359</v>
      </c>
      <c r="AG100">
        <v>40</v>
      </c>
      <c r="AH100" t="s">
        <v>410</v>
      </c>
      <c r="AI100">
        <v>69.5</v>
      </c>
      <c r="AJ100">
        <v>30.5</v>
      </c>
      <c r="AK100">
        <v>93.9</v>
      </c>
      <c r="AL100">
        <v>6.1</v>
      </c>
      <c r="AM100" t="s">
        <v>417</v>
      </c>
      <c r="AN100" t="s">
        <v>417</v>
      </c>
      <c r="AP100" t="s">
        <v>491</v>
      </c>
      <c r="AQ100" t="s">
        <v>359</v>
      </c>
      <c r="AR100">
        <v>40</v>
      </c>
      <c r="AS100" t="s">
        <v>410</v>
      </c>
      <c r="AT100">
        <v>58.8</v>
      </c>
      <c r="AU100">
        <v>69.5</v>
      </c>
      <c r="AV100">
        <v>74</v>
      </c>
      <c r="AW100">
        <v>92.2</v>
      </c>
      <c r="AX100">
        <v>93.9</v>
      </c>
      <c r="AY100">
        <v>99.5</v>
      </c>
      <c r="AZ100" t="s">
        <v>417</v>
      </c>
      <c r="BA100" t="s">
        <v>417</v>
      </c>
      <c r="BB100" t="s">
        <v>417</v>
      </c>
      <c r="BF100" t="b">
        <f t="shared" si="1"/>
        <v>1</v>
      </c>
      <c r="BI100" t="s">
        <v>491</v>
      </c>
      <c r="BJ100" t="s">
        <v>359</v>
      </c>
      <c r="BK100">
        <v>40</v>
      </c>
      <c r="BL100" t="s">
        <v>410</v>
      </c>
      <c r="BM100">
        <f>INDEX('2021MF'!$C$5:$BB$204,MATCH(Sheet2!$BJ100,'2021MF'!$B$5:$B$204,0),MATCH(Sheet2!BM$3,'2021MF'!$C$4:$BB$4,0))</f>
        <v>75.880976620407594</v>
      </c>
      <c r="BN100">
        <f>INDEX('2021MF'!$C$5:$BB$204,MATCH(Sheet2!$BJ100,'2021MF'!$B$5:$B$204,0),MATCH(Sheet2!BN$3,'2021MF'!$C$4:$BB$4,0))</f>
        <v>23.0741752844309</v>
      </c>
      <c r="BO100">
        <f>INDEX('2021MF'!$C$5:$BB$204,MATCH(Sheet2!$BJ100,'2021MF'!$B$5:$B$204,0),MATCH(Sheet2!BO$3,'2021MF'!$C$4:$BB$4,0))</f>
        <v>57.563092750361697</v>
      </c>
      <c r="BP100">
        <f>INDEX('2021MF'!$C$5:$BB$204,MATCH(Sheet2!$BJ100,'2021MF'!$B$5:$B$204,0),MATCH(Sheet2!BP$3,'2021MF'!$C$4:$BB$4,0))</f>
        <v>9.6608262337244799</v>
      </c>
      <c r="BQ100">
        <f>INDEX('2021MF'!$C$5:$BB$204,MATCH(Sheet2!$BJ100,'2021MF'!$B$5:$B$204,0),MATCH(Sheet2!BQ$3,'2021MF'!$C$4:$BB$4,0))</f>
        <v>51.9637785993677</v>
      </c>
      <c r="BR100">
        <f>INDEX('2021MF'!$C$5:$BB$204,MATCH(Sheet2!$BJ100,'2021MF'!$B$5:$B$204,0),MATCH(Sheet2!BR$3,'2021MF'!$C$4:$BB$4,0))</f>
        <v>15.260140384718399</v>
      </c>
      <c r="BS100">
        <f>INDEX('2021MF'!$C$5:$BB$204,MATCH(Sheet2!$BJ100,'2021MF'!$B$5:$B$204,0),MATCH(Sheet2!BS$3,'2021MF'!$C$4:$BB$4,0))</f>
        <v>98.818517923163498</v>
      </c>
      <c r="BT100" t="str">
        <f>INDEX('2021MF'!$C$5:$BB$204,MATCH(Sheet2!$BJ100,'2021MF'!$B$5:$B$204,0),MATCH(Sheet2!BT$3,'2021MF'!$C$4:$BB$4,0))</f>
        <v>*</v>
      </c>
      <c r="BU100">
        <f>INDEX('2021MF'!$C$5:$BB$204,MATCH(Sheet2!$BJ100,'2021MF'!$B$5:$B$204,0),MATCH(Sheet2!BU$3,'2021MF'!$C$4:$BB$4,0))</f>
        <v>17.021200592973599</v>
      </c>
      <c r="BV100">
        <f>INDEX('2021MF'!$C$5:$BB$204,MATCH(Sheet2!$BJ100,'2021MF'!$B$5:$B$204,0),MATCH(Sheet2!BV$3,'2021MF'!$C$4:$BB$4,0))</f>
        <v>14.906499490971401</v>
      </c>
      <c r="BW100">
        <f>INDEX('2021MF'!$C$5:$BB$204,MATCH(Sheet2!$BJ100,'2021MF'!$B$5:$B$204,0),MATCH(Sheet2!BW$3,'2021MF'!$C$4:$BB$4,0))</f>
        <v>0.68049081069495798</v>
      </c>
      <c r="BX100">
        <f>INDEX('2021MF'!$C$5:$BB$204,MATCH(Sheet2!$BJ100,'2021MF'!$B$5:$B$204,0),MATCH(Sheet2!BX$3,'2021MF'!$C$4:$BB$4,0))</f>
        <v>59.5694972275871</v>
      </c>
      <c r="BY100">
        <f>INDEX('2021MF'!$C$5:$BB$204,MATCH(Sheet2!$BJ100,'2021MF'!$B$5:$B$204,0),MATCH(Sheet2!BY$3,'2021MF'!$C$4:$BB$4,0))</f>
        <v>36.921375615226502</v>
      </c>
      <c r="BZ100">
        <f>INDEX('2021MF'!$C$5:$BB$204,MATCH(Sheet2!$BJ100,'2021MF'!$B$5:$B$204,0),MATCH(Sheet2!BZ$3,'2021MF'!$C$4:$BB$4,0))</f>
        <v>56.336053828421903</v>
      </c>
      <c r="CA100">
        <f>INDEX('2021MF'!$C$5:$BB$204,MATCH(Sheet2!$BJ100,'2021MF'!$B$5:$B$204,0),MATCH(Sheet2!CA$3,'2021MF'!$C$4:$BB$4,0))</f>
        <v>39.780231761261</v>
      </c>
      <c r="CB100">
        <f>INDEX('2021MF'!$C$5:$BB$204,MATCH(Sheet2!$BJ100,'2021MF'!$B$5:$B$204,0),MATCH(Sheet2!CB$3,'2021MF'!$C$4:$BB$4,0))</f>
        <v>1.5270856775438</v>
      </c>
      <c r="CC100">
        <f>INDEX('2021MF'!$C$5:$BB$204,MATCH(Sheet2!$BJ100,'2021MF'!$B$5:$B$204,0),MATCH(Sheet2!CC$3,'2021MF'!$C$4:$BB$4,0))</f>
        <v>98.472914322456205</v>
      </c>
    </row>
    <row r="101" spans="14:81" x14ac:dyDescent="0.3">
      <c r="N101" t="str">
        <f>VLOOKUP(P101,Sheet1!A$6:A$378,1,FALSE)</f>
        <v>Staffordshire</v>
      </c>
      <c r="O101" t="s">
        <v>491</v>
      </c>
      <c r="P101" t="s">
        <v>360</v>
      </c>
      <c r="Q101" t="str">
        <f>VLOOKUP(P101,classifications!A$1:B$357,2,FALSE)</f>
        <v>Urban with Significant Rural</v>
      </c>
      <c r="R101" t="str">
        <f>VLOOKUP(P101,classifications!A$1:D$357,4,FALSE)</f>
        <v>Shire County</v>
      </c>
      <c r="S101">
        <v>41</v>
      </c>
      <c r="T101" t="s">
        <v>410</v>
      </c>
      <c r="U101">
        <v>71.8</v>
      </c>
      <c r="V101">
        <v>27.6</v>
      </c>
      <c r="W101">
        <v>0.6</v>
      </c>
      <c r="X101">
        <v>82.5</v>
      </c>
      <c r="Y101">
        <v>6.1</v>
      </c>
      <c r="Z101">
        <v>11.5</v>
      </c>
      <c r="AA101" t="s">
        <v>417</v>
      </c>
      <c r="AB101" t="s">
        <v>417</v>
      </c>
      <c r="AC101" t="s">
        <v>417</v>
      </c>
      <c r="AE101" t="s">
        <v>491</v>
      </c>
      <c r="AF101" t="s">
        <v>360</v>
      </c>
      <c r="AG101">
        <v>41</v>
      </c>
      <c r="AH101" t="s">
        <v>410</v>
      </c>
      <c r="AI101">
        <v>72.3</v>
      </c>
      <c r="AJ101">
        <v>27.7</v>
      </c>
      <c r="AK101">
        <v>93.1</v>
      </c>
      <c r="AL101">
        <v>6.9</v>
      </c>
      <c r="AM101" t="s">
        <v>417</v>
      </c>
      <c r="AN101" t="s">
        <v>417</v>
      </c>
      <c r="AP101" t="s">
        <v>491</v>
      </c>
      <c r="AQ101" t="s">
        <v>360</v>
      </c>
      <c r="AR101">
        <v>41</v>
      </c>
      <c r="AS101" t="s">
        <v>410</v>
      </c>
      <c r="AT101">
        <v>64.099999999999994</v>
      </c>
      <c r="AU101">
        <v>72.3</v>
      </c>
      <c r="AV101">
        <v>76.5</v>
      </c>
      <c r="AW101">
        <v>89.6</v>
      </c>
      <c r="AX101">
        <v>93.1</v>
      </c>
      <c r="AY101">
        <v>96.7</v>
      </c>
      <c r="AZ101" t="s">
        <v>417</v>
      </c>
      <c r="BA101" t="s">
        <v>417</v>
      </c>
      <c r="BB101" t="s">
        <v>417</v>
      </c>
      <c r="BF101" t="b">
        <f t="shared" si="1"/>
        <v>1</v>
      </c>
      <c r="BI101" t="s">
        <v>491</v>
      </c>
      <c r="BJ101" t="s">
        <v>360</v>
      </c>
      <c r="BK101">
        <v>41</v>
      </c>
      <c r="BL101" t="s">
        <v>410</v>
      </c>
      <c r="BM101">
        <f>INDEX('2021MF'!$C$5:$BB$204,MATCH(Sheet2!$BJ101,'2021MF'!$B$5:$B$204,0),MATCH(Sheet2!BM$3,'2021MF'!$C$4:$BB$4,0))</f>
        <v>80.290317167309993</v>
      </c>
      <c r="BN101">
        <f>INDEX('2021MF'!$C$5:$BB$204,MATCH(Sheet2!$BJ101,'2021MF'!$B$5:$B$204,0),MATCH(Sheet2!BN$3,'2021MF'!$C$4:$BB$4,0))</f>
        <v>19.3936342786821</v>
      </c>
      <c r="BO101">
        <f>INDEX('2021MF'!$C$5:$BB$204,MATCH(Sheet2!$BJ101,'2021MF'!$B$5:$B$204,0),MATCH(Sheet2!BO$3,'2021MF'!$C$4:$BB$4,0))</f>
        <v>57.048721821334702</v>
      </c>
      <c r="BP101">
        <f>INDEX('2021MF'!$C$5:$BB$204,MATCH(Sheet2!$BJ101,'2021MF'!$B$5:$B$204,0),MATCH(Sheet2!BP$3,'2021MF'!$C$4:$BB$4,0))</f>
        <v>12.4254628852716</v>
      </c>
      <c r="BQ101">
        <f>INDEX('2021MF'!$C$5:$BB$204,MATCH(Sheet2!$BJ101,'2021MF'!$B$5:$B$204,0),MATCH(Sheet2!BQ$3,'2021MF'!$C$4:$BB$4,0))</f>
        <v>55.010348492476403</v>
      </c>
      <c r="BR101">
        <f>INDEX('2021MF'!$C$5:$BB$204,MATCH(Sheet2!$BJ101,'2021MF'!$B$5:$B$204,0),MATCH(Sheet2!BR$3,'2021MF'!$C$4:$BB$4,0))</f>
        <v>14.4638362141299</v>
      </c>
      <c r="BS101">
        <f>INDEX('2021MF'!$C$5:$BB$204,MATCH(Sheet2!$BJ101,'2021MF'!$B$5:$B$204,0),MATCH(Sheet2!BS$3,'2021MF'!$C$4:$BB$4,0))</f>
        <v>99.525647480002206</v>
      </c>
      <c r="BT101" t="str">
        <f>INDEX('2021MF'!$C$5:$BB$204,MATCH(Sheet2!$BJ101,'2021MF'!$B$5:$B$204,0),MATCH(Sheet2!BT$3,'2021MF'!$C$4:$BB$4,0))</f>
        <v>*</v>
      </c>
      <c r="BU101">
        <f>INDEX('2021MF'!$C$5:$BB$204,MATCH(Sheet2!$BJ101,'2021MF'!$B$5:$B$204,0),MATCH(Sheet2!BU$3,'2021MF'!$C$4:$BB$4,0))</f>
        <v>17.829054091849901</v>
      </c>
      <c r="BV101">
        <f>INDEX('2021MF'!$C$5:$BB$204,MATCH(Sheet2!$BJ101,'2021MF'!$B$5:$B$204,0),MATCH(Sheet2!BV$3,'2021MF'!$C$4:$BB$4,0))</f>
        <v>17.391061140012301</v>
      </c>
      <c r="BW101">
        <f>INDEX('2021MF'!$C$5:$BB$204,MATCH(Sheet2!$BJ101,'2021MF'!$B$5:$B$204,0),MATCH(Sheet2!BW$3,'2021MF'!$C$4:$BB$4,0))</f>
        <v>1.1014152262683901</v>
      </c>
      <c r="BX101">
        <f>INDEX('2021MF'!$C$5:$BB$204,MATCH(Sheet2!$BJ101,'2021MF'!$B$5:$B$204,0),MATCH(Sheet2!BX$3,'2021MF'!$C$4:$BB$4,0))</f>
        <v>55.696803219594997</v>
      </c>
      <c r="BY101">
        <f>INDEX('2021MF'!$C$5:$BB$204,MATCH(Sheet2!$BJ101,'2021MF'!$B$5:$B$204,0),MATCH(Sheet2!BY$3,'2021MF'!$C$4:$BB$4,0))</f>
        <v>42.1987789631225</v>
      </c>
      <c r="BZ101">
        <f>INDEX('2021MF'!$C$5:$BB$204,MATCH(Sheet2!$BJ101,'2021MF'!$B$5:$B$204,0),MATCH(Sheet2!BZ$3,'2021MF'!$C$4:$BB$4,0))</f>
        <v>58.030279524361397</v>
      </c>
      <c r="CA101">
        <f>INDEX('2021MF'!$C$5:$BB$204,MATCH(Sheet2!$BJ101,'2021MF'!$B$5:$B$204,0),MATCH(Sheet2!CA$3,'2021MF'!$C$4:$BB$4,0))</f>
        <v>40.147747287345197</v>
      </c>
      <c r="CB101">
        <f>INDEX('2021MF'!$C$5:$BB$204,MATCH(Sheet2!$BJ101,'2021MF'!$B$5:$B$204,0),MATCH(Sheet2!CB$3,'2021MF'!$C$4:$BB$4,0))</f>
        <v>1.54612071376629</v>
      </c>
      <c r="CC101">
        <f>INDEX('2021MF'!$C$5:$BB$204,MATCH(Sheet2!$BJ101,'2021MF'!$B$5:$B$204,0),MATCH(Sheet2!CC$3,'2021MF'!$C$4:$BB$4,0))</f>
        <v>98.4538792862337</v>
      </c>
    </row>
    <row r="102" spans="14:81" x14ac:dyDescent="0.3">
      <c r="N102" t="str">
        <f>VLOOKUP(P102,Sheet1!A$6:A$378,1,FALSE)</f>
        <v>Suffolk</v>
      </c>
      <c r="O102" t="s">
        <v>491</v>
      </c>
      <c r="P102" t="s">
        <v>361</v>
      </c>
      <c r="Q102" t="str">
        <f>VLOOKUP(P102,classifications!A$1:B$357,2,FALSE)</f>
        <v>Predominantly Rural</v>
      </c>
      <c r="R102" t="str">
        <f>VLOOKUP(P102,classifications!A$1:D$357,4,FALSE)</f>
        <v>Shire County</v>
      </c>
      <c r="S102">
        <v>42</v>
      </c>
      <c r="T102" t="s">
        <v>410</v>
      </c>
      <c r="U102">
        <v>75</v>
      </c>
      <c r="V102">
        <v>24.5</v>
      </c>
      <c r="W102">
        <v>0.5</v>
      </c>
      <c r="X102">
        <v>88.5</v>
      </c>
      <c r="Y102">
        <v>2</v>
      </c>
      <c r="Z102">
        <v>9.5</v>
      </c>
      <c r="AA102">
        <v>99.1</v>
      </c>
      <c r="AB102">
        <v>0.9</v>
      </c>
      <c r="AC102">
        <v>0</v>
      </c>
      <c r="AE102" t="s">
        <v>491</v>
      </c>
      <c r="AF102" t="s">
        <v>361</v>
      </c>
      <c r="AG102">
        <v>42</v>
      </c>
      <c r="AH102" t="s">
        <v>410</v>
      </c>
      <c r="AI102">
        <v>75.400000000000006</v>
      </c>
      <c r="AJ102">
        <v>24.6</v>
      </c>
      <c r="AK102">
        <v>97.8</v>
      </c>
      <c r="AL102">
        <v>2.2000000000000002</v>
      </c>
      <c r="AM102">
        <v>99.1</v>
      </c>
      <c r="AN102">
        <v>0.9</v>
      </c>
      <c r="AP102" t="s">
        <v>491</v>
      </c>
      <c r="AQ102" t="s">
        <v>361</v>
      </c>
      <c r="AR102">
        <v>42</v>
      </c>
      <c r="AS102" t="s">
        <v>410</v>
      </c>
      <c r="AT102">
        <v>68.599999999999994</v>
      </c>
      <c r="AU102">
        <v>75.400000000000006</v>
      </c>
      <c r="AV102">
        <v>79.599999999999994</v>
      </c>
      <c r="AW102">
        <v>95.8</v>
      </c>
      <c r="AX102">
        <v>97.8</v>
      </c>
      <c r="AY102">
        <v>99.7</v>
      </c>
      <c r="AZ102">
        <v>97.7</v>
      </c>
      <c r="BA102">
        <v>99.1</v>
      </c>
      <c r="BB102">
        <v>100</v>
      </c>
      <c r="BF102" t="b">
        <f t="shared" si="1"/>
        <v>1</v>
      </c>
      <c r="BI102" t="s">
        <v>491</v>
      </c>
      <c r="BJ102" t="s">
        <v>361</v>
      </c>
      <c r="BK102">
        <v>42</v>
      </c>
      <c r="BL102" t="s">
        <v>410</v>
      </c>
      <c r="BM102">
        <f>INDEX('2021MF'!$C$5:$BB$204,MATCH(Sheet2!$BJ102,'2021MF'!$B$5:$B$204,0),MATCH(Sheet2!BM$3,'2021MF'!$C$4:$BB$4,0))</f>
        <v>76.298434988024496</v>
      </c>
      <c r="BN102">
        <f>INDEX('2021MF'!$C$5:$BB$204,MATCH(Sheet2!$BJ102,'2021MF'!$B$5:$B$204,0),MATCH(Sheet2!BN$3,'2021MF'!$C$4:$BB$4,0))</f>
        <v>23.319006529085598</v>
      </c>
      <c r="BO102">
        <f>INDEX('2021MF'!$C$5:$BB$204,MATCH(Sheet2!$BJ102,'2021MF'!$B$5:$B$204,0),MATCH(Sheet2!BO$3,'2021MF'!$C$4:$BB$4,0))</f>
        <v>58.247974014895497</v>
      </c>
      <c r="BP102">
        <f>INDEX('2021MF'!$C$5:$BB$204,MATCH(Sheet2!$BJ102,'2021MF'!$B$5:$B$204,0),MATCH(Sheet2!BP$3,'2021MF'!$C$4:$BB$4,0))</f>
        <v>10.347452344237</v>
      </c>
      <c r="BQ102">
        <f>INDEX('2021MF'!$C$5:$BB$204,MATCH(Sheet2!$BJ102,'2021MF'!$B$5:$B$204,0),MATCH(Sheet2!BQ$3,'2021MF'!$C$4:$BB$4,0))</f>
        <v>57.623937793234703</v>
      </c>
      <c r="BR102">
        <f>INDEX('2021MF'!$C$5:$BB$204,MATCH(Sheet2!$BJ102,'2021MF'!$B$5:$B$204,0),MATCH(Sheet2!BR$3,'2021MF'!$C$4:$BB$4,0))</f>
        <v>10.971488565897801</v>
      </c>
      <c r="BS102">
        <f>INDEX('2021MF'!$C$5:$BB$204,MATCH(Sheet2!$BJ102,'2021MF'!$B$5:$B$204,0),MATCH(Sheet2!BS$3,'2021MF'!$C$4:$BB$4,0))</f>
        <v>99.137766987105906</v>
      </c>
      <c r="BT102" t="str">
        <f>INDEX('2021MF'!$C$5:$BB$204,MATCH(Sheet2!$BJ102,'2021MF'!$B$5:$B$204,0),MATCH(Sheet2!BT$3,'2021MF'!$C$4:$BB$4,0))</f>
        <v>*</v>
      </c>
      <c r="BU102">
        <f>INDEX('2021MF'!$C$5:$BB$204,MATCH(Sheet2!$BJ102,'2021MF'!$B$5:$B$204,0),MATCH(Sheet2!BU$3,'2021MF'!$C$4:$BB$4,0))</f>
        <v>13.810820564979201</v>
      </c>
      <c r="BV102">
        <f>INDEX('2021MF'!$C$5:$BB$204,MATCH(Sheet2!$BJ102,'2021MF'!$B$5:$B$204,0),MATCH(Sheet2!BV$3,'2021MF'!$C$4:$BB$4,0))</f>
        <v>14.1992847534368</v>
      </c>
      <c r="BW102">
        <f>INDEX('2021MF'!$C$5:$BB$204,MATCH(Sheet2!$BJ102,'2021MF'!$B$5:$B$204,0),MATCH(Sheet2!BW$3,'2021MF'!$C$4:$BB$4,0))</f>
        <v>1.1161783523081501</v>
      </c>
      <c r="BX102">
        <f>INDEX('2021MF'!$C$5:$BB$204,MATCH(Sheet2!$BJ102,'2021MF'!$B$5:$B$204,0),MATCH(Sheet2!BX$3,'2021MF'!$C$4:$BB$4,0))</f>
        <v>54.654221841800499</v>
      </c>
      <c r="BY102">
        <f>INDEX('2021MF'!$C$5:$BB$204,MATCH(Sheet2!$BJ102,'2021MF'!$B$5:$B$204,0),MATCH(Sheet2!BY$3,'2021MF'!$C$4:$BB$4,0))</f>
        <v>41.527994562207297</v>
      </c>
      <c r="BZ102">
        <f>INDEX('2021MF'!$C$5:$BB$204,MATCH(Sheet2!$BJ102,'2021MF'!$B$5:$B$204,0),MATCH(Sheet2!BZ$3,'2021MF'!$C$4:$BB$4,0))</f>
        <v>54.350234127183903</v>
      </c>
      <c r="CA102">
        <f>INDEX('2021MF'!$C$5:$BB$204,MATCH(Sheet2!$BJ102,'2021MF'!$B$5:$B$204,0),MATCH(Sheet2!CA$3,'2021MF'!$C$4:$BB$4,0))</f>
        <v>43.041639393786802</v>
      </c>
      <c r="CB102">
        <f>INDEX('2021MF'!$C$5:$BB$204,MATCH(Sheet2!$BJ102,'2021MF'!$B$5:$B$204,0),MATCH(Sheet2!CB$3,'2021MF'!$C$4:$BB$4,0))</f>
        <v>1.92919715213754</v>
      </c>
      <c r="CC102">
        <f>INDEX('2021MF'!$C$5:$BB$204,MATCH(Sheet2!$BJ102,'2021MF'!$B$5:$B$204,0),MATCH(Sheet2!CC$3,'2021MF'!$C$4:$BB$4,0))</f>
        <v>98.070802847862495</v>
      </c>
    </row>
    <row r="103" spans="14:81" x14ac:dyDescent="0.3">
      <c r="N103" t="str">
        <f>VLOOKUP(P103,Sheet1!A$6:A$378,1,FALSE)</f>
        <v>Surrey</v>
      </c>
      <c r="O103" t="s">
        <v>491</v>
      </c>
      <c r="P103" t="s">
        <v>362</v>
      </c>
      <c r="Q103" t="str">
        <f>VLOOKUP(P103,classifications!A$1:B$357,2,FALSE)</f>
        <v>Predominantly Urban</v>
      </c>
      <c r="R103" t="str">
        <f>VLOOKUP(P103,classifications!A$1:D$357,4,FALSE)</f>
        <v>Shire County</v>
      </c>
      <c r="S103">
        <v>43</v>
      </c>
      <c r="T103" t="s">
        <v>410</v>
      </c>
      <c r="U103">
        <v>69.7</v>
      </c>
      <c r="V103">
        <v>28.6</v>
      </c>
      <c r="W103">
        <v>1.7</v>
      </c>
      <c r="X103">
        <v>72.3</v>
      </c>
      <c r="Y103">
        <v>17.899999999999999</v>
      </c>
      <c r="Z103">
        <v>9.8000000000000007</v>
      </c>
      <c r="AA103" t="s">
        <v>417</v>
      </c>
      <c r="AB103" t="s">
        <v>417</v>
      </c>
      <c r="AC103" t="s">
        <v>417</v>
      </c>
      <c r="AE103" t="s">
        <v>491</v>
      </c>
      <c r="AF103" t="s">
        <v>362</v>
      </c>
      <c r="AG103">
        <v>43</v>
      </c>
      <c r="AH103" t="s">
        <v>410</v>
      </c>
      <c r="AI103">
        <v>70.900000000000006</v>
      </c>
      <c r="AJ103">
        <v>29.1</v>
      </c>
      <c r="AK103">
        <v>80.2</v>
      </c>
      <c r="AL103">
        <v>19.8</v>
      </c>
      <c r="AM103" t="s">
        <v>417</v>
      </c>
      <c r="AN103" t="s">
        <v>417</v>
      </c>
      <c r="AP103" t="s">
        <v>491</v>
      </c>
      <c r="AQ103" t="s">
        <v>362</v>
      </c>
      <c r="AR103">
        <v>43</v>
      </c>
      <c r="AS103" t="s">
        <v>410</v>
      </c>
      <c r="AT103">
        <v>63.3</v>
      </c>
      <c r="AU103">
        <v>70.900000000000006</v>
      </c>
      <c r="AV103">
        <v>74.8</v>
      </c>
      <c r="AW103">
        <v>85.5</v>
      </c>
      <c r="AX103">
        <v>80.2</v>
      </c>
      <c r="AY103">
        <v>93.2</v>
      </c>
      <c r="AZ103" t="s">
        <v>417</v>
      </c>
      <c r="BA103" t="s">
        <v>417</v>
      </c>
      <c r="BB103" t="s">
        <v>417</v>
      </c>
      <c r="BF103" t="b">
        <f t="shared" si="1"/>
        <v>1</v>
      </c>
      <c r="BI103" t="s">
        <v>491</v>
      </c>
      <c r="BJ103" t="s">
        <v>362</v>
      </c>
      <c r="BK103">
        <v>43</v>
      </c>
      <c r="BL103" t="s">
        <v>410</v>
      </c>
      <c r="BM103">
        <f>INDEX('2021MF'!$C$5:$BB$204,MATCH(Sheet2!$BJ103,'2021MF'!$B$5:$B$204,0),MATCH(Sheet2!BM$3,'2021MF'!$C$4:$BB$4,0))</f>
        <v>78.165170597751896</v>
      </c>
      <c r="BN103">
        <f>INDEX('2021MF'!$C$5:$BB$204,MATCH(Sheet2!$BJ103,'2021MF'!$B$5:$B$204,0),MATCH(Sheet2!BN$3,'2021MF'!$C$4:$BB$4,0))</f>
        <v>21.834829402248101</v>
      </c>
      <c r="BO103">
        <f>INDEX('2021MF'!$C$5:$BB$204,MATCH(Sheet2!$BJ103,'2021MF'!$B$5:$B$204,0),MATCH(Sheet2!BO$3,'2021MF'!$C$4:$BB$4,0))</f>
        <v>56.014044052122102</v>
      </c>
      <c r="BP103">
        <f>INDEX('2021MF'!$C$5:$BB$204,MATCH(Sheet2!$BJ103,'2021MF'!$B$5:$B$204,0),MATCH(Sheet2!BP$3,'2021MF'!$C$4:$BB$4,0))</f>
        <v>14.7649954295636</v>
      </c>
      <c r="BQ103">
        <f>INDEX('2021MF'!$C$5:$BB$204,MATCH(Sheet2!$BJ103,'2021MF'!$B$5:$B$204,0),MATCH(Sheet2!BQ$3,'2021MF'!$C$4:$BB$4,0))</f>
        <v>63.761220516860902</v>
      </c>
      <c r="BR103">
        <f>INDEX('2021MF'!$C$5:$BB$204,MATCH(Sheet2!$BJ103,'2021MF'!$B$5:$B$204,0),MATCH(Sheet2!BR$3,'2021MF'!$C$4:$BB$4,0))</f>
        <v>7.0178189648248503</v>
      </c>
      <c r="BS103">
        <f>INDEX('2021MF'!$C$5:$BB$204,MATCH(Sheet2!$BJ103,'2021MF'!$B$5:$B$204,0),MATCH(Sheet2!BS$3,'2021MF'!$C$4:$BB$4,0))</f>
        <v>98.615865342323801</v>
      </c>
      <c r="BT103">
        <f>INDEX('2021MF'!$C$5:$BB$204,MATCH(Sheet2!$BJ103,'2021MF'!$B$5:$B$204,0),MATCH(Sheet2!BT$3,'2021MF'!$C$4:$BB$4,0))</f>
        <v>1.3841346576762299</v>
      </c>
      <c r="BU103">
        <f>INDEX('2021MF'!$C$5:$BB$204,MATCH(Sheet2!$BJ103,'2021MF'!$B$5:$B$204,0),MATCH(Sheet2!BU$3,'2021MF'!$C$4:$BB$4,0))</f>
        <v>6.73250134818311</v>
      </c>
      <c r="BV103">
        <f>INDEX('2021MF'!$C$5:$BB$204,MATCH(Sheet2!$BJ103,'2021MF'!$B$5:$B$204,0),MATCH(Sheet2!BV$3,'2021MF'!$C$4:$BB$4,0))</f>
        <v>24.711335829543799</v>
      </c>
      <c r="BW103">
        <f>INDEX('2021MF'!$C$5:$BB$204,MATCH(Sheet2!$BJ103,'2021MF'!$B$5:$B$204,0),MATCH(Sheet2!BW$3,'2021MF'!$C$4:$BB$4,0))</f>
        <v>1.3676887360735599</v>
      </c>
      <c r="BX103">
        <f>INDEX('2021MF'!$C$5:$BB$204,MATCH(Sheet2!$BJ103,'2021MF'!$B$5:$B$204,0),MATCH(Sheet2!BX$3,'2021MF'!$C$4:$BB$4,0))</f>
        <v>64.467709478818307</v>
      </c>
      <c r="BY103">
        <f>INDEX('2021MF'!$C$5:$BB$204,MATCH(Sheet2!$BJ103,'2021MF'!$B$5:$B$204,0),MATCH(Sheet2!BY$3,'2021MF'!$C$4:$BB$4,0))</f>
        <v>32.730761462330797</v>
      </c>
      <c r="BZ103">
        <f>INDEX('2021MF'!$C$5:$BB$204,MATCH(Sheet2!$BJ103,'2021MF'!$B$5:$B$204,0),MATCH(Sheet2!BZ$3,'2021MF'!$C$4:$BB$4,0))</f>
        <v>57.768352072532998</v>
      </c>
      <c r="CA103">
        <f>INDEX('2021MF'!$C$5:$BB$204,MATCH(Sheet2!$BJ103,'2021MF'!$B$5:$B$204,0),MATCH(Sheet2!CA$3,'2021MF'!$C$4:$BB$4,0))</f>
        <v>38.343918549937499</v>
      </c>
      <c r="CB103">
        <f>INDEX('2021MF'!$C$5:$BB$204,MATCH(Sheet2!$BJ103,'2021MF'!$B$5:$B$204,0),MATCH(Sheet2!CB$3,'2021MF'!$C$4:$BB$4,0))</f>
        <v>1.88133693868731</v>
      </c>
      <c r="CC103">
        <f>INDEX('2021MF'!$C$5:$BB$204,MATCH(Sheet2!$BJ103,'2021MF'!$B$5:$B$204,0),MATCH(Sheet2!CC$3,'2021MF'!$C$4:$BB$4,0))</f>
        <v>98.118663061312702</v>
      </c>
    </row>
    <row r="104" spans="14:81" x14ac:dyDescent="0.3">
      <c r="N104" t="str">
        <f>VLOOKUP(P104,Sheet1!A$6:A$378,1,FALSE)</f>
        <v>Warwickshire</v>
      </c>
      <c r="O104" t="s">
        <v>491</v>
      </c>
      <c r="P104" t="s">
        <v>363</v>
      </c>
      <c r="Q104" t="str">
        <f>VLOOKUP(P104,classifications!A$1:B$357,2,FALSE)</f>
        <v>Urban with Significant Rural</v>
      </c>
      <c r="R104" t="str">
        <f>VLOOKUP(P104,classifications!A$1:D$357,4,FALSE)</f>
        <v>Shire County</v>
      </c>
      <c r="S104">
        <v>44</v>
      </c>
      <c r="T104" t="s">
        <v>410</v>
      </c>
      <c r="U104">
        <v>78.2</v>
      </c>
      <c r="V104">
        <v>21.3</v>
      </c>
      <c r="W104">
        <v>0.5</v>
      </c>
      <c r="X104">
        <v>80.8</v>
      </c>
      <c r="Y104">
        <v>6.7</v>
      </c>
      <c r="Z104">
        <v>12.6</v>
      </c>
      <c r="AA104">
        <v>98.9</v>
      </c>
      <c r="AB104">
        <v>1.1000000000000001</v>
      </c>
      <c r="AC104">
        <v>0</v>
      </c>
      <c r="AE104" t="s">
        <v>491</v>
      </c>
      <c r="AF104" t="s">
        <v>363</v>
      </c>
      <c r="AG104">
        <v>44</v>
      </c>
      <c r="AH104" t="s">
        <v>410</v>
      </c>
      <c r="AI104">
        <v>78.599999999999994</v>
      </c>
      <c r="AJ104">
        <v>21.4</v>
      </c>
      <c r="AK104">
        <v>92.4</v>
      </c>
      <c r="AL104">
        <v>7.6</v>
      </c>
      <c r="AM104">
        <v>98.9</v>
      </c>
      <c r="AN104">
        <v>1.1000000000000001</v>
      </c>
      <c r="AP104" t="s">
        <v>491</v>
      </c>
      <c r="AQ104" t="s">
        <v>363</v>
      </c>
      <c r="AR104">
        <v>44</v>
      </c>
      <c r="AS104" t="s">
        <v>410</v>
      </c>
      <c r="AT104">
        <v>69.3</v>
      </c>
      <c r="AU104">
        <v>78.599999999999994</v>
      </c>
      <c r="AV104">
        <v>84.3</v>
      </c>
      <c r="AW104">
        <v>87.6</v>
      </c>
      <c r="AX104">
        <v>92.4</v>
      </c>
      <c r="AY104">
        <v>97.2</v>
      </c>
      <c r="AZ104">
        <v>97.2</v>
      </c>
      <c r="BA104">
        <v>98.9</v>
      </c>
      <c r="BB104">
        <v>100</v>
      </c>
      <c r="BF104" t="b">
        <f t="shared" si="1"/>
        <v>1</v>
      </c>
      <c r="BI104" t="s">
        <v>491</v>
      </c>
      <c r="BJ104" t="s">
        <v>363</v>
      </c>
      <c r="BK104">
        <v>44</v>
      </c>
      <c r="BL104" t="s">
        <v>410</v>
      </c>
      <c r="BM104">
        <f>INDEX('2021MF'!$C$5:$BB$204,MATCH(Sheet2!$BJ104,'2021MF'!$B$5:$B$204,0),MATCH(Sheet2!BM$3,'2021MF'!$C$4:$BB$4,0))</f>
        <v>81.370128375106205</v>
      </c>
      <c r="BN104">
        <f>INDEX('2021MF'!$C$5:$BB$204,MATCH(Sheet2!$BJ104,'2021MF'!$B$5:$B$204,0),MATCH(Sheet2!BN$3,'2021MF'!$C$4:$BB$4,0))</f>
        <v>18.3591486118499</v>
      </c>
      <c r="BO104">
        <f>INDEX('2021MF'!$C$5:$BB$204,MATCH(Sheet2!$BJ104,'2021MF'!$B$5:$B$204,0),MATCH(Sheet2!BO$3,'2021MF'!$C$4:$BB$4,0))</f>
        <v>56.129375431688104</v>
      </c>
      <c r="BP104">
        <f>INDEX('2021MF'!$C$5:$BB$204,MATCH(Sheet2!$BJ104,'2021MF'!$B$5:$B$204,0),MATCH(Sheet2!BP$3,'2021MF'!$C$4:$BB$4,0))</f>
        <v>8.2487158519835795</v>
      </c>
      <c r="BQ104">
        <f>INDEX('2021MF'!$C$5:$BB$204,MATCH(Sheet2!$BJ104,'2021MF'!$B$5:$B$204,0),MATCH(Sheet2!BQ$3,'2021MF'!$C$4:$BB$4,0))</f>
        <v>57.136052207464303</v>
      </c>
      <c r="BR104">
        <f>INDEX('2021MF'!$C$5:$BB$204,MATCH(Sheet2!$BJ104,'2021MF'!$B$5:$B$204,0),MATCH(Sheet2!BR$3,'2021MF'!$C$4:$BB$4,0))</f>
        <v>7.2420390762073401</v>
      </c>
      <c r="BS104">
        <f>INDEX('2021MF'!$C$5:$BB$204,MATCH(Sheet2!$BJ104,'2021MF'!$B$5:$B$204,0),MATCH(Sheet2!BS$3,'2021MF'!$C$4:$BB$4,0))</f>
        <v>98.586841750093299</v>
      </c>
      <c r="BT104">
        <f>INDEX('2021MF'!$C$5:$BB$204,MATCH(Sheet2!$BJ104,'2021MF'!$B$5:$B$204,0),MATCH(Sheet2!BT$3,'2021MF'!$C$4:$BB$4,0))</f>
        <v>1.4131582499067199</v>
      </c>
      <c r="BU104">
        <f>INDEX('2021MF'!$C$5:$BB$204,MATCH(Sheet2!$BJ104,'2021MF'!$B$5:$B$204,0),MATCH(Sheet2!BU$3,'2021MF'!$C$4:$BB$4,0))</f>
        <v>14.878650989607699</v>
      </c>
      <c r="BV104">
        <f>INDEX('2021MF'!$C$5:$BB$204,MATCH(Sheet2!$BJ104,'2021MF'!$B$5:$B$204,0),MATCH(Sheet2!BV$3,'2021MF'!$C$4:$BB$4,0))</f>
        <v>17.377083019077599</v>
      </c>
      <c r="BW104">
        <f>INDEX('2021MF'!$C$5:$BB$204,MATCH(Sheet2!$BJ104,'2021MF'!$B$5:$B$204,0),MATCH(Sheet2!BW$3,'2021MF'!$C$4:$BB$4,0))</f>
        <v>0.95507268238077503</v>
      </c>
      <c r="BX104">
        <f>INDEX('2021MF'!$C$5:$BB$204,MATCH(Sheet2!$BJ104,'2021MF'!$B$5:$B$204,0),MATCH(Sheet2!BX$3,'2021MF'!$C$4:$BB$4,0))</f>
        <v>56.590025906735796</v>
      </c>
      <c r="BY104">
        <f>INDEX('2021MF'!$C$5:$BB$204,MATCH(Sheet2!$BJ104,'2021MF'!$B$5:$B$204,0),MATCH(Sheet2!BY$3,'2021MF'!$C$4:$BB$4,0))</f>
        <v>40.829420336787599</v>
      </c>
      <c r="BZ104">
        <f>INDEX('2021MF'!$C$5:$BB$204,MATCH(Sheet2!$BJ104,'2021MF'!$B$5:$B$204,0),MATCH(Sheet2!BZ$3,'2021MF'!$C$4:$BB$4,0))</f>
        <v>68.214998920552702</v>
      </c>
      <c r="CA104">
        <f>INDEX('2021MF'!$C$5:$BB$204,MATCH(Sheet2!$BJ104,'2021MF'!$B$5:$B$204,0),MATCH(Sheet2!CA$3,'2021MF'!$C$4:$BB$4,0))</f>
        <v>29.4405764248705</v>
      </c>
      <c r="CB104">
        <f>INDEX('2021MF'!$C$5:$BB$204,MATCH(Sheet2!$BJ104,'2021MF'!$B$5:$B$204,0),MATCH(Sheet2!CB$3,'2021MF'!$C$4:$BB$4,0))</f>
        <v>1.9903301868068199</v>
      </c>
      <c r="CC104">
        <f>INDEX('2021MF'!$C$5:$BB$204,MATCH(Sheet2!$BJ104,'2021MF'!$B$5:$B$204,0),MATCH(Sheet2!CC$3,'2021MF'!$C$4:$BB$4,0))</f>
        <v>97.595249247771093</v>
      </c>
    </row>
    <row r="105" spans="14:81" x14ac:dyDescent="0.3">
      <c r="N105" t="str">
        <f>VLOOKUP(P105,Sheet1!A$6:A$378,1,FALSE)</f>
        <v>West Sussex</v>
      </c>
      <c r="O105" t="s">
        <v>491</v>
      </c>
      <c r="P105" t="s">
        <v>364</v>
      </c>
      <c r="Q105" t="str">
        <f>VLOOKUP(P105,classifications!A$1:B$357,2,FALSE)</f>
        <v>Predominantly Urban</v>
      </c>
      <c r="R105" t="str">
        <f>VLOOKUP(P105,classifications!A$1:D$357,4,FALSE)</f>
        <v>Shire County</v>
      </c>
      <c r="S105">
        <v>45</v>
      </c>
      <c r="T105" t="s">
        <v>410</v>
      </c>
      <c r="U105">
        <v>79.8</v>
      </c>
      <c r="V105">
        <v>19.7</v>
      </c>
      <c r="W105">
        <v>0.5</v>
      </c>
      <c r="X105">
        <v>68.400000000000006</v>
      </c>
      <c r="Y105">
        <v>23</v>
      </c>
      <c r="Z105">
        <v>8.6</v>
      </c>
      <c r="AA105">
        <v>98.7</v>
      </c>
      <c r="AB105">
        <v>1.3</v>
      </c>
      <c r="AC105">
        <v>0</v>
      </c>
      <c r="AE105" t="s">
        <v>491</v>
      </c>
      <c r="AF105" t="s">
        <v>364</v>
      </c>
      <c r="AG105">
        <v>45</v>
      </c>
      <c r="AH105" t="s">
        <v>410</v>
      </c>
      <c r="AI105">
        <v>80.2</v>
      </c>
      <c r="AJ105">
        <v>19.8</v>
      </c>
      <c r="AK105">
        <v>74.8</v>
      </c>
      <c r="AL105">
        <v>25.2</v>
      </c>
      <c r="AM105">
        <v>98.7</v>
      </c>
      <c r="AN105">
        <v>1.3</v>
      </c>
      <c r="AP105" t="s">
        <v>491</v>
      </c>
      <c r="AQ105" t="s">
        <v>364</v>
      </c>
      <c r="AR105">
        <v>45</v>
      </c>
      <c r="AS105" t="s">
        <v>410</v>
      </c>
      <c r="AT105">
        <v>73.3</v>
      </c>
      <c r="AU105">
        <v>80.2</v>
      </c>
      <c r="AV105">
        <v>84.9</v>
      </c>
      <c r="AW105">
        <v>92.2</v>
      </c>
      <c r="AX105">
        <v>74.8</v>
      </c>
      <c r="AY105">
        <v>98.2</v>
      </c>
      <c r="AZ105">
        <v>97</v>
      </c>
      <c r="BA105">
        <v>98.7</v>
      </c>
      <c r="BB105">
        <v>100</v>
      </c>
      <c r="BF105" t="b">
        <f t="shared" si="1"/>
        <v>1</v>
      </c>
      <c r="BI105" t="s">
        <v>491</v>
      </c>
      <c r="BJ105" t="s">
        <v>364</v>
      </c>
      <c r="BK105">
        <v>45</v>
      </c>
      <c r="BL105" t="s">
        <v>410</v>
      </c>
      <c r="BM105">
        <f>INDEX('2021MF'!$C$5:$BB$204,MATCH(Sheet2!$BJ105,'2021MF'!$B$5:$B$204,0),MATCH(Sheet2!BM$3,'2021MF'!$C$4:$BB$4,0))</f>
        <v>73.735142641575493</v>
      </c>
      <c r="BN105">
        <f>INDEX('2021MF'!$C$5:$BB$204,MATCH(Sheet2!$BJ105,'2021MF'!$B$5:$B$204,0),MATCH(Sheet2!BN$3,'2021MF'!$C$4:$BB$4,0))</f>
        <v>26.2648573584245</v>
      </c>
      <c r="BO105">
        <f>INDEX('2021MF'!$C$5:$BB$204,MATCH(Sheet2!$BJ105,'2021MF'!$B$5:$B$204,0),MATCH(Sheet2!BO$3,'2021MF'!$C$4:$BB$4,0))</f>
        <v>60.047784107683697</v>
      </c>
      <c r="BP105">
        <f>INDEX('2021MF'!$C$5:$BB$204,MATCH(Sheet2!$BJ105,'2021MF'!$B$5:$B$204,0),MATCH(Sheet2!BP$3,'2021MF'!$C$4:$BB$4,0))</f>
        <v>13.374629591156101</v>
      </c>
      <c r="BQ105">
        <f>INDEX('2021MF'!$C$5:$BB$204,MATCH(Sheet2!$BJ105,'2021MF'!$B$5:$B$204,0),MATCH(Sheet2!BQ$3,'2021MF'!$C$4:$BB$4,0))</f>
        <v>61.553475555749898</v>
      </c>
      <c r="BR105">
        <f>INDEX('2021MF'!$C$5:$BB$204,MATCH(Sheet2!$BJ105,'2021MF'!$B$5:$B$204,0),MATCH(Sheet2!BR$3,'2021MF'!$C$4:$BB$4,0))</f>
        <v>11.868938143089901</v>
      </c>
      <c r="BS105">
        <f>INDEX('2021MF'!$C$5:$BB$204,MATCH(Sheet2!$BJ105,'2021MF'!$B$5:$B$204,0),MATCH(Sheet2!BS$3,'2021MF'!$C$4:$BB$4,0))</f>
        <v>96.702677878254406</v>
      </c>
      <c r="BT105">
        <f>INDEX('2021MF'!$C$5:$BB$204,MATCH(Sheet2!$BJ105,'2021MF'!$B$5:$B$204,0),MATCH(Sheet2!BT$3,'2021MF'!$C$4:$BB$4,0))</f>
        <v>3.2973221217456001</v>
      </c>
      <c r="BU105">
        <f>INDEX('2021MF'!$C$5:$BB$204,MATCH(Sheet2!$BJ105,'2021MF'!$B$5:$B$204,0),MATCH(Sheet2!BU$3,'2021MF'!$C$4:$BB$4,0))</f>
        <v>12.6611483494254</v>
      </c>
      <c r="BV105">
        <f>INDEX('2021MF'!$C$5:$BB$204,MATCH(Sheet2!$BJ105,'2021MF'!$B$5:$B$204,0),MATCH(Sheet2!BV$3,'2021MF'!$C$4:$BB$4,0))</f>
        <v>19.238843996369699</v>
      </c>
      <c r="BW105">
        <f>INDEX('2021MF'!$C$5:$BB$204,MATCH(Sheet2!$BJ105,'2021MF'!$B$5:$B$204,0),MATCH(Sheet2!BW$3,'2021MF'!$C$4:$BB$4,0))</f>
        <v>1.51662602648355</v>
      </c>
      <c r="BX105">
        <f>INDEX('2021MF'!$C$5:$BB$204,MATCH(Sheet2!$BJ105,'2021MF'!$B$5:$B$204,0),MATCH(Sheet2!BX$3,'2021MF'!$C$4:$BB$4,0))</f>
        <v>68.066199961592901</v>
      </c>
      <c r="BY105">
        <f>INDEX('2021MF'!$C$5:$BB$204,MATCH(Sheet2!$BJ105,'2021MF'!$B$5:$B$204,0),MATCH(Sheet2!BY$3,'2021MF'!$C$4:$BB$4,0))</f>
        <v>29.917424625966699</v>
      </c>
      <c r="BZ105">
        <f>INDEX('2021MF'!$C$5:$BB$204,MATCH(Sheet2!$BJ105,'2021MF'!$B$5:$B$204,0),MATCH(Sheet2!BZ$3,'2021MF'!$C$4:$BB$4,0))</f>
        <v>58.358501655581001</v>
      </c>
      <c r="CA105">
        <f>INDEX('2021MF'!$C$5:$BB$204,MATCH(Sheet2!$BJ105,'2021MF'!$B$5:$B$204,0),MATCH(Sheet2!CA$3,'2021MF'!$C$4:$BB$4,0))</f>
        <v>39.678660172366598</v>
      </c>
      <c r="CB105">
        <f>INDEX('2021MF'!$C$5:$BB$204,MATCH(Sheet2!$BJ105,'2021MF'!$B$5:$B$204,0),MATCH(Sheet2!CB$3,'2021MF'!$C$4:$BB$4,0))</f>
        <v>3.2989623085081998</v>
      </c>
      <c r="CC105">
        <f>INDEX('2021MF'!$C$5:$BB$204,MATCH(Sheet2!$BJ105,'2021MF'!$B$5:$B$204,0),MATCH(Sheet2!CC$3,'2021MF'!$C$4:$BB$4,0))</f>
        <v>95.886411599400802</v>
      </c>
    </row>
    <row r="106" spans="14:81" x14ac:dyDescent="0.3">
      <c r="N106" t="str">
        <f>VLOOKUP(P106,Sheet1!A$6:A$378,1,FALSE)</f>
        <v>Wiltshire</v>
      </c>
      <c r="O106" t="s">
        <v>491</v>
      </c>
      <c r="P106" t="s">
        <v>315</v>
      </c>
      <c r="Q106" t="str">
        <f>VLOOKUP(P106,classifications!A$1:B$357,2,FALSE)</f>
        <v>Predominantly Rural</v>
      </c>
      <c r="R106" t="str">
        <f>VLOOKUP(P106,classifications!A$1:D$357,4,FALSE)</f>
        <v>Unitary Authority</v>
      </c>
      <c r="S106">
        <v>46</v>
      </c>
      <c r="T106" t="s">
        <v>410</v>
      </c>
      <c r="U106">
        <v>70.3</v>
      </c>
      <c r="V106">
        <v>28.4</v>
      </c>
      <c r="W106">
        <v>1.3</v>
      </c>
      <c r="X106">
        <v>88.7</v>
      </c>
      <c r="Y106">
        <v>3.3</v>
      </c>
      <c r="Z106">
        <v>8.1</v>
      </c>
      <c r="AA106" t="s">
        <v>417</v>
      </c>
      <c r="AB106" t="s">
        <v>417</v>
      </c>
      <c r="AC106" t="s">
        <v>417</v>
      </c>
      <c r="AE106" t="s">
        <v>491</v>
      </c>
      <c r="AF106" t="s">
        <v>315</v>
      </c>
      <c r="AG106">
        <v>46</v>
      </c>
      <c r="AH106" t="s">
        <v>410</v>
      </c>
      <c r="AI106">
        <v>71.2</v>
      </c>
      <c r="AJ106">
        <v>28.8</v>
      </c>
      <c r="AK106">
        <v>96.4</v>
      </c>
      <c r="AL106">
        <v>3.6</v>
      </c>
      <c r="AM106" t="s">
        <v>417</v>
      </c>
      <c r="AN106" t="s">
        <v>417</v>
      </c>
      <c r="AP106" t="s">
        <v>491</v>
      </c>
      <c r="AQ106" t="s">
        <v>315</v>
      </c>
      <c r="AR106">
        <v>46</v>
      </c>
      <c r="AS106" t="s">
        <v>410</v>
      </c>
      <c r="AT106">
        <v>63.2</v>
      </c>
      <c r="AU106">
        <v>71.2</v>
      </c>
      <c r="AV106">
        <v>75.8</v>
      </c>
      <c r="AW106">
        <v>94.1</v>
      </c>
      <c r="AX106">
        <v>96.4</v>
      </c>
      <c r="AY106">
        <v>98.7</v>
      </c>
      <c r="AZ106" t="s">
        <v>417</v>
      </c>
      <c r="BA106" t="s">
        <v>417</v>
      </c>
      <c r="BB106" t="s">
        <v>417</v>
      </c>
      <c r="BF106" t="b">
        <f t="shared" si="1"/>
        <v>1</v>
      </c>
      <c r="BI106" t="s">
        <v>491</v>
      </c>
      <c r="BJ106" t="s">
        <v>315</v>
      </c>
      <c r="BK106">
        <v>46</v>
      </c>
      <c r="BL106" t="s">
        <v>410</v>
      </c>
      <c r="BM106">
        <f>INDEX('2021MF'!$C$5:$BB$204,MATCH(Sheet2!$BJ106,'2021MF'!$B$5:$B$204,0),MATCH(Sheet2!BM$3,'2021MF'!$C$4:$BB$4,0))</f>
        <v>76.296539893877096</v>
      </c>
      <c r="BN106">
        <f>INDEX('2021MF'!$C$5:$BB$204,MATCH(Sheet2!$BJ106,'2021MF'!$B$5:$B$204,0),MATCH(Sheet2!BN$3,'2021MF'!$C$4:$BB$4,0))</f>
        <v>22.789771666770399</v>
      </c>
      <c r="BO106">
        <f>INDEX('2021MF'!$C$5:$BB$204,MATCH(Sheet2!$BJ106,'2021MF'!$B$5:$B$204,0),MATCH(Sheet2!BO$3,'2021MF'!$C$4:$BB$4,0))</f>
        <v>61.0758059211988</v>
      </c>
      <c r="BP106">
        <f>INDEX('2021MF'!$C$5:$BB$204,MATCH(Sheet2!$BJ106,'2021MF'!$B$5:$B$204,0),MATCH(Sheet2!BP$3,'2021MF'!$C$4:$BB$4,0))</f>
        <v>13.0707219738514</v>
      </c>
      <c r="BQ106">
        <f>INDEX('2021MF'!$C$5:$BB$204,MATCH(Sheet2!$BJ106,'2021MF'!$B$5:$B$204,0),MATCH(Sheet2!BQ$3,'2021MF'!$C$4:$BB$4,0))</f>
        <v>61.745962616988599</v>
      </c>
      <c r="BR106">
        <f>INDEX('2021MF'!$C$5:$BB$204,MATCH(Sheet2!$BJ106,'2021MF'!$B$5:$B$204,0),MATCH(Sheet2!BR$3,'2021MF'!$C$4:$BB$4,0))</f>
        <v>12.4005652780617</v>
      </c>
      <c r="BS106">
        <f>INDEX('2021MF'!$C$5:$BB$204,MATCH(Sheet2!$BJ106,'2021MF'!$B$5:$B$204,0),MATCH(Sheet2!BS$3,'2021MF'!$C$4:$BB$4,0))</f>
        <v>99.370728195465304</v>
      </c>
      <c r="BT106" t="str">
        <f>INDEX('2021MF'!$C$5:$BB$204,MATCH(Sheet2!$BJ106,'2021MF'!$B$5:$B$204,0),MATCH(Sheet2!BT$3,'2021MF'!$C$4:$BB$4,0))</f>
        <v>*</v>
      </c>
      <c r="BU106">
        <f>INDEX('2021MF'!$C$5:$BB$204,MATCH(Sheet2!$BJ106,'2021MF'!$B$5:$B$204,0),MATCH(Sheet2!BU$3,'2021MF'!$C$4:$BB$4,0))</f>
        <v>12.525886357778401</v>
      </c>
      <c r="BV106">
        <f>INDEX('2021MF'!$C$5:$BB$204,MATCH(Sheet2!$BJ106,'2021MF'!$B$5:$B$204,0),MATCH(Sheet2!BV$3,'2021MF'!$C$4:$BB$4,0))</f>
        <v>18.7012825412626</v>
      </c>
      <c r="BW106">
        <f>INDEX('2021MF'!$C$5:$BB$204,MATCH(Sheet2!$BJ106,'2021MF'!$B$5:$B$204,0),MATCH(Sheet2!BW$3,'2021MF'!$C$4:$BB$4,0))</f>
        <v>3.9445032041311499</v>
      </c>
      <c r="BX106">
        <f>INDEX('2021MF'!$C$5:$BB$204,MATCH(Sheet2!$BJ106,'2021MF'!$B$5:$B$204,0),MATCH(Sheet2!BX$3,'2021MF'!$C$4:$BB$4,0))</f>
        <v>50.257201195306401</v>
      </c>
      <c r="BY106">
        <f>INDEX('2021MF'!$C$5:$BB$204,MATCH(Sheet2!$BJ106,'2021MF'!$B$5:$B$204,0),MATCH(Sheet2!BY$3,'2021MF'!$C$4:$BB$4,0))</f>
        <v>46.263791154382098</v>
      </c>
      <c r="BZ106">
        <f>INDEX('2021MF'!$C$5:$BB$204,MATCH(Sheet2!$BJ106,'2021MF'!$B$5:$B$204,0),MATCH(Sheet2!BZ$3,'2021MF'!$C$4:$BB$4,0))</f>
        <v>49.1556614934319</v>
      </c>
      <c r="CA106">
        <f>INDEX('2021MF'!$C$5:$BB$204,MATCH(Sheet2!$BJ106,'2021MF'!$B$5:$B$204,0),MATCH(Sheet2!CA$3,'2021MF'!$C$4:$BB$4,0))</f>
        <v>48.8953931629175</v>
      </c>
      <c r="CB106">
        <f>INDEX('2021MF'!$C$5:$BB$204,MATCH(Sheet2!$BJ106,'2021MF'!$B$5:$B$204,0),MATCH(Sheet2!CB$3,'2021MF'!$C$4:$BB$4,0))</f>
        <v>3.7480779657100198</v>
      </c>
      <c r="CC106">
        <f>INDEX('2021MF'!$C$5:$BB$204,MATCH(Sheet2!$BJ106,'2021MF'!$B$5:$B$204,0),MATCH(Sheet2!CC$3,'2021MF'!$C$4:$BB$4,0))</f>
        <v>95.693754388459794</v>
      </c>
    </row>
    <row r="107" spans="14:81" x14ac:dyDescent="0.3">
      <c r="N107" t="str">
        <f>VLOOKUP(P107,Sheet1!A$6:A$378,1,FALSE)</f>
        <v>Worcestershire</v>
      </c>
      <c r="O107" t="s">
        <v>491</v>
      </c>
      <c r="P107" t="s">
        <v>365</v>
      </c>
      <c r="Q107" t="str">
        <f>VLOOKUP(P107,classifications!A$1:B$357,2,FALSE)</f>
        <v>Urban with Significant Rural</v>
      </c>
      <c r="R107" t="str">
        <f>VLOOKUP(P107,classifications!A$1:D$357,4,FALSE)</f>
        <v>Shire County</v>
      </c>
      <c r="S107">
        <v>47</v>
      </c>
      <c r="T107" t="s">
        <v>410</v>
      </c>
      <c r="U107">
        <v>66.8</v>
      </c>
      <c r="V107">
        <v>31.2</v>
      </c>
      <c r="W107">
        <v>2</v>
      </c>
      <c r="X107">
        <v>69.900000000000006</v>
      </c>
      <c r="Y107">
        <v>16</v>
      </c>
      <c r="Z107">
        <v>14.1</v>
      </c>
      <c r="AA107">
        <v>99</v>
      </c>
      <c r="AB107">
        <v>1</v>
      </c>
      <c r="AC107">
        <v>0</v>
      </c>
      <c r="AE107" t="s">
        <v>491</v>
      </c>
      <c r="AF107" t="s">
        <v>365</v>
      </c>
      <c r="AG107">
        <v>47</v>
      </c>
      <c r="AH107" t="s">
        <v>410</v>
      </c>
      <c r="AI107">
        <v>68.099999999999994</v>
      </c>
      <c r="AJ107">
        <v>31.9</v>
      </c>
      <c r="AK107">
        <v>81.400000000000006</v>
      </c>
      <c r="AL107">
        <v>18.600000000000001</v>
      </c>
      <c r="AM107">
        <v>99</v>
      </c>
      <c r="AN107">
        <v>1</v>
      </c>
      <c r="AP107" t="s">
        <v>491</v>
      </c>
      <c r="AQ107" t="s">
        <v>365</v>
      </c>
      <c r="AR107">
        <v>47</v>
      </c>
      <c r="AS107" t="s">
        <v>410</v>
      </c>
      <c r="AT107">
        <v>58.3</v>
      </c>
      <c r="AU107">
        <v>68.099999999999994</v>
      </c>
      <c r="AV107">
        <v>72.599999999999994</v>
      </c>
      <c r="AW107">
        <v>94</v>
      </c>
      <c r="AX107">
        <v>81.400000000000006</v>
      </c>
      <c r="AY107">
        <v>100</v>
      </c>
      <c r="AZ107">
        <v>97.5</v>
      </c>
      <c r="BA107">
        <v>99</v>
      </c>
      <c r="BB107">
        <v>100</v>
      </c>
      <c r="BF107" t="b">
        <f t="shared" si="1"/>
        <v>1</v>
      </c>
      <c r="BI107" t="s">
        <v>491</v>
      </c>
      <c r="BJ107" t="s">
        <v>365</v>
      </c>
      <c r="BK107">
        <v>47</v>
      </c>
      <c r="BL107" t="s">
        <v>410</v>
      </c>
    </row>
    <row r="108" spans="14:81" x14ac:dyDescent="0.3">
      <c r="N108" t="str">
        <f>VLOOKUP(P108,Sheet1!A$6:A$378,1,FALSE)</f>
        <v>Gateshead</v>
      </c>
      <c r="O108" t="s">
        <v>491</v>
      </c>
      <c r="P108" t="s">
        <v>41</v>
      </c>
      <c r="Q108" t="str">
        <f>VLOOKUP(P108,classifications!A$1:B$357,2,FALSE)</f>
        <v>Predominantly Urban</v>
      </c>
      <c r="R108" t="str">
        <f>VLOOKUP(P108,classifications!A$1:D$357,4,FALSE)</f>
        <v>Met District</v>
      </c>
      <c r="S108" t="s">
        <v>495</v>
      </c>
      <c r="T108" t="s">
        <v>410</v>
      </c>
      <c r="U108">
        <v>80.8</v>
      </c>
      <c r="V108">
        <v>18.899999999999999</v>
      </c>
      <c r="W108">
        <v>0.4</v>
      </c>
      <c r="X108">
        <v>80.099999999999994</v>
      </c>
      <c r="Y108">
        <v>8.8000000000000007</v>
      </c>
      <c r="Z108">
        <v>11.1</v>
      </c>
      <c r="AA108">
        <v>97.4</v>
      </c>
      <c r="AB108">
        <v>2.6</v>
      </c>
      <c r="AC108">
        <v>0</v>
      </c>
      <c r="AE108" t="s">
        <v>491</v>
      </c>
      <c r="AF108" t="s">
        <v>41</v>
      </c>
      <c r="AG108" t="s">
        <v>495</v>
      </c>
      <c r="AH108" t="s">
        <v>410</v>
      </c>
      <c r="AI108">
        <v>81.099999999999994</v>
      </c>
      <c r="AJ108">
        <v>18.899999999999999</v>
      </c>
      <c r="AK108">
        <v>90.1</v>
      </c>
      <c r="AL108">
        <v>9.9</v>
      </c>
      <c r="AM108">
        <v>97.4</v>
      </c>
      <c r="AN108">
        <v>2.6</v>
      </c>
      <c r="AP108" t="s">
        <v>491</v>
      </c>
      <c r="AQ108" t="s">
        <v>41</v>
      </c>
      <c r="AR108" t="s">
        <v>495</v>
      </c>
      <c r="AS108" t="s">
        <v>410</v>
      </c>
      <c r="AT108">
        <v>73.900000000000006</v>
      </c>
      <c r="AU108">
        <v>81.099999999999994</v>
      </c>
      <c r="AV108">
        <v>85.1</v>
      </c>
      <c r="AW108">
        <v>100</v>
      </c>
      <c r="AX108">
        <v>90.1</v>
      </c>
      <c r="AY108">
        <v>100</v>
      </c>
      <c r="AZ108">
        <v>94.7</v>
      </c>
      <c r="BA108">
        <v>97.4</v>
      </c>
      <c r="BB108">
        <v>99.7</v>
      </c>
      <c r="BF108" t="b">
        <f t="shared" si="1"/>
        <v>1</v>
      </c>
      <c r="BI108" t="s">
        <v>491</v>
      </c>
      <c r="BJ108" t="s">
        <v>41</v>
      </c>
      <c r="BK108" t="s">
        <v>495</v>
      </c>
      <c r="BL108" t="s">
        <v>410</v>
      </c>
      <c r="BM108">
        <f>INDEX('2021MF'!$C$5:$BB$204,MATCH(Sheet2!$BJ108,'2021MF'!$B$5:$B$204,0),MATCH(Sheet2!BM$3,'2021MF'!$C$4:$BB$4,0))</f>
        <v>78.066676893183995</v>
      </c>
      <c r="BN108">
        <f>INDEX('2021MF'!$C$5:$BB$204,MATCH(Sheet2!$BJ108,'2021MF'!$B$5:$B$204,0),MATCH(Sheet2!BN$3,'2021MF'!$C$4:$BB$4,0))</f>
        <v>21.166334304852501</v>
      </c>
      <c r="BO108">
        <f>INDEX('2021MF'!$C$5:$BB$204,MATCH(Sheet2!$BJ108,'2021MF'!$B$5:$B$204,0),MATCH(Sheet2!BO$3,'2021MF'!$C$4:$BB$4,0))</f>
        <v>66.682006442705898</v>
      </c>
      <c r="BP108">
        <f>INDEX('2021MF'!$C$5:$BB$204,MATCH(Sheet2!$BJ108,'2021MF'!$B$5:$B$204,0),MATCH(Sheet2!BP$3,'2021MF'!$C$4:$BB$4,0))</f>
        <v>12.737127371273701</v>
      </c>
      <c r="BQ108">
        <f>INDEX('2021MF'!$C$5:$BB$204,MATCH(Sheet2!$BJ108,'2021MF'!$B$5:$B$204,0),MATCH(Sheet2!BQ$3,'2021MF'!$C$4:$BB$4,0))</f>
        <v>64.570230607966494</v>
      </c>
      <c r="BR108">
        <f>INDEX('2021MF'!$C$5:$BB$204,MATCH(Sheet2!$BJ108,'2021MF'!$B$5:$B$204,0),MATCH(Sheet2!BR$3,'2021MF'!$C$4:$BB$4,0))</f>
        <v>14.848903206013199</v>
      </c>
      <c r="BS108">
        <f>INDEX('2021MF'!$C$5:$BB$204,MATCH(Sheet2!$BJ108,'2021MF'!$B$5:$B$204,0),MATCH(Sheet2!BS$3,'2021MF'!$C$4:$BB$4,0))</f>
        <v>97.663240783351199</v>
      </c>
      <c r="BT108">
        <f>INDEX('2021MF'!$C$5:$BB$204,MATCH(Sheet2!$BJ108,'2021MF'!$B$5:$B$204,0),MATCH(Sheet2!BT$3,'2021MF'!$C$4:$BB$4,0))</f>
        <v>2.3367592166487698</v>
      </c>
      <c r="BU108">
        <f>INDEX('2021MF'!$C$5:$BB$204,MATCH(Sheet2!$BJ108,'2021MF'!$B$5:$B$204,0),MATCH(Sheet2!BU$3,'2021MF'!$C$4:$BB$4,0))</f>
        <v>19.583780743467798</v>
      </c>
      <c r="BV108">
        <f>INDEX('2021MF'!$C$5:$BB$204,MATCH(Sheet2!$BJ108,'2021MF'!$B$5:$B$204,0),MATCH(Sheet2!BV$3,'2021MF'!$C$4:$BB$4,0))</f>
        <v>10.377358490565999</v>
      </c>
      <c r="BW108" t="str">
        <f>INDEX('2021MF'!$C$5:$BB$204,MATCH(Sheet2!$BJ108,'2021MF'!$B$5:$B$204,0),MATCH(Sheet2!BW$3,'2021MF'!$C$4:$BB$4,0))</f>
        <v>*</v>
      </c>
      <c r="BX108">
        <f>INDEX('2021MF'!$C$5:$BB$204,MATCH(Sheet2!$BJ108,'2021MF'!$B$5:$B$204,0),MATCH(Sheet2!BX$3,'2021MF'!$C$4:$BB$4,0))</f>
        <v>53.445385469508601</v>
      </c>
      <c r="BY108">
        <f>INDEX('2021MF'!$C$5:$BB$204,MATCH(Sheet2!$BJ108,'2021MF'!$B$5:$B$204,0),MATCH(Sheet2!BY$3,'2021MF'!$C$4:$BB$4,0))</f>
        <v>46.260695390912502</v>
      </c>
      <c r="BZ108">
        <f>INDEX('2021MF'!$C$5:$BB$204,MATCH(Sheet2!$BJ108,'2021MF'!$B$5:$B$204,0),MATCH(Sheet2!BZ$3,'2021MF'!$C$4:$BB$4,0))</f>
        <v>49.428490561929799</v>
      </c>
      <c r="CA108">
        <f>INDEX('2021MF'!$C$5:$BB$204,MATCH(Sheet2!$BJ108,'2021MF'!$B$5:$B$204,0),MATCH(Sheet2!CA$3,'2021MF'!$C$4:$BB$4,0))</f>
        <v>49.195532429078398</v>
      </c>
      <c r="CB108">
        <f>INDEX('2021MF'!$C$5:$BB$204,MATCH(Sheet2!$BJ108,'2021MF'!$B$5:$B$204,0),MATCH(Sheet2!CB$3,'2021MF'!$C$4:$BB$4,0))</f>
        <v>1.7257248044178599</v>
      </c>
      <c r="CC108">
        <f>INDEX('2021MF'!$C$5:$BB$204,MATCH(Sheet2!$BJ108,'2021MF'!$B$5:$B$204,0),MATCH(Sheet2!CC$3,'2021MF'!$C$4:$BB$4,0))</f>
        <v>97.563532239096006</v>
      </c>
    </row>
    <row r="109" spans="14:81" x14ac:dyDescent="0.3">
      <c r="N109" t="str">
        <f>VLOOKUP(P109,Sheet1!A$6:A$378,1,FALSE)</f>
        <v>South Tyneside</v>
      </c>
      <c r="O109" t="s">
        <v>491</v>
      </c>
      <c r="P109" t="s">
        <v>39</v>
      </c>
      <c r="Q109" t="str">
        <f>VLOOKUP(P109,classifications!A$1:B$357,2,FALSE)</f>
        <v>Predominantly Urban</v>
      </c>
      <c r="R109" t="str">
        <f>VLOOKUP(P109,classifications!A$1:D$357,4,FALSE)</f>
        <v>Met District</v>
      </c>
      <c r="S109" t="s">
        <v>496</v>
      </c>
      <c r="T109" t="s">
        <v>410</v>
      </c>
      <c r="U109">
        <v>72.7</v>
      </c>
      <c r="V109">
        <v>26.4</v>
      </c>
      <c r="W109">
        <v>0.9</v>
      </c>
      <c r="X109">
        <v>83.3</v>
      </c>
      <c r="Y109">
        <v>5.2</v>
      </c>
      <c r="Z109">
        <v>11.6</v>
      </c>
      <c r="AA109">
        <v>97.8</v>
      </c>
      <c r="AB109">
        <v>2.2000000000000002</v>
      </c>
      <c r="AC109">
        <v>0</v>
      </c>
      <c r="AE109" t="s">
        <v>491</v>
      </c>
      <c r="AF109" t="s">
        <v>39</v>
      </c>
      <c r="AG109" t="s">
        <v>496</v>
      </c>
      <c r="AH109" t="s">
        <v>410</v>
      </c>
      <c r="AI109">
        <v>73.400000000000006</v>
      </c>
      <c r="AJ109">
        <v>26.6</v>
      </c>
      <c r="AK109">
        <v>94.2</v>
      </c>
      <c r="AL109">
        <v>5.8</v>
      </c>
      <c r="AM109">
        <v>97.8</v>
      </c>
      <c r="AN109">
        <v>2.2000000000000002</v>
      </c>
      <c r="AP109" t="s">
        <v>491</v>
      </c>
      <c r="AQ109" t="s">
        <v>39</v>
      </c>
      <c r="AR109" t="s">
        <v>496</v>
      </c>
      <c r="AS109" t="s">
        <v>410</v>
      </c>
      <c r="AT109">
        <v>64.900000000000006</v>
      </c>
      <c r="AU109">
        <v>73.400000000000006</v>
      </c>
      <c r="AV109">
        <v>78.2</v>
      </c>
      <c r="AW109">
        <v>90.1</v>
      </c>
      <c r="AX109">
        <v>94.2</v>
      </c>
      <c r="AY109">
        <v>98.3</v>
      </c>
      <c r="AZ109">
        <v>95.2</v>
      </c>
      <c r="BA109">
        <v>97.8</v>
      </c>
      <c r="BB109">
        <v>100</v>
      </c>
      <c r="BF109" t="b">
        <f t="shared" si="1"/>
        <v>1</v>
      </c>
      <c r="BI109" t="s">
        <v>491</v>
      </c>
      <c r="BJ109" t="s">
        <v>39</v>
      </c>
      <c r="BK109" t="s">
        <v>496</v>
      </c>
      <c r="BL109" t="s">
        <v>410</v>
      </c>
      <c r="BM109">
        <f>INDEX('2021MF'!$C$5:$BB$204,MATCH(Sheet2!$BJ109,'2021MF'!$B$5:$B$204,0),MATCH(Sheet2!BM$3,'2021MF'!$C$4:$BB$4,0))</f>
        <v>85.000339974162003</v>
      </c>
      <c r="BN109">
        <f>INDEX('2021MF'!$C$5:$BB$204,MATCH(Sheet2!$BJ109,'2021MF'!$B$5:$B$204,0),MATCH(Sheet2!BN$3,'2021MF'!$C$4:$BB$4,0))</f>
        <v>12.8714217719453</v>
      </c>
      <c r="BO109">
        <f>INDEX('2021MF'!$C$5:$BB$204,MATCH(Sheet2!$BJ109,'2021MF'!$B$5:$B$204,0),MATCH(Sheet2!BO$3,'2021MF'!$C$4:$BB$4,0))</f>
        <v>74.223159039913</v>
      </c>
      <c r="BP109">
        <f>INDEX('2021MF'!$C$5:$BB$204,MATCH(Sheet2!$BJ109,'2021MF'!$B$5:$B$204,0),MATCH(Sheet2!BP$3,'2021MF'!$C$4:$BB$4,0))</f>
        <v>4.1782824505337599</v>
      </c>
      <c r="BQ109">
        <f>INDEX('2021MF'!$C$5:$BB$204,MATCH(Sheet2!$BJ109,'2021MF'!$B$5:$B$204,0),MATCH(Sheet2!BQ$3,'2021MF'!$C$4:$BB$4,0))</f>
        <v>67.093900863534401</v>
      </c>
      <c r="BR109">
        <f>INDEX('2021MF'!$C$5:$BB$204,MATCH(Sheet2!$BJ109,'2021MF'!$B$5:$B$204,0),MATCH(Sheet2!BR$3,'2021MF'!$C$4:$BB$4,0))</f>
        <v>11.307540626912401</v>
      </c>
      <c r="BS109">
        <f>INDEX('2021MF'!$C$5:$BB$204,MATCH(Sheet2!$BJ109,'2021MF'!$B$5:$B$204,0),MATCH(Sheet2!BS$3,'2021MF'!$C$4:$BB$4,0))</f>
        <v>97.677976473787993</v>
      </c>
      <c r="BT109">
        <f>INDEX('2021MF'!$C$5:$BB$204,MATCH(Sheet2!$BJ109,'2021MF'!$B$5:$B$204,0),MATCH(Sheet2!BT$3,'2021MF'!$C$4:$BB$4,0))</f>
        <v>2.3220235262120101</v>
      </c>
      <c r="BU109">
        <f>INDEX('2021MF'!$C$5:$BB$204,MATCH(Sheet2!$BJ109,'2021MF'!$B$5:$B$204,0),MATCH(Sheet2!BU$3,'2021MF'!$C$4:$BB$4,0))</f>
        <v>11.780104712041901</v>
      </c>
      <c r="BV109">
        <f>INDEX('2021MF'!$C$5:$BB$204,MATCH(Sheet2!$BJ109,'2021MF'!$B$5:$B$204,0),MATCH(Sheet2!BV$3,'2021MF'!$C$4:$BB$4,0))</f>
        <v>7.3264431903175398</v>
      </c>
      <c r="BW109">
        <f>INDEX('2021MF'!$C$5:$BB$204,MATCH(Sheet2!$BJ109,'2021MF'!$B$5:$B$204,0),MATCH(Sheet2!BW$3,'2021MF'!$C$4:$BB$4,0))</f>
        <v>1.9208540150948501</v>
      </c>
      <c r="BX109">
        <f>INDEX('2021MF'!$C$5:$BB$204,MATCH(Sheet2!$BJ109,'2021MF'!$B$5:$B$204,0),MATCH(Sheet2!BX$3,'2021MF'!$C$4:$BB$4,0))</f>
        <v>46.208058305830598</v>
      </c>
      <c r="BY109">
        <f>INDEX('2021MF'!$C$5:$BB$204,MATCH(Sheet2!$BJ109,'2021MF'!$B$5:$B$204,0),MATCH(Sheet2!BY$3,'2021MF'!$C$4:$BB$4,0))</f>
        <v>52.409928492849303</v>
      </c>
      <c r="BZ109">
        <f>INDEX('2021MF'!$C$5:$BB$204,MATCH(Sheet2!$BJ109,'2021MF'!$B$5:$B$204,0),MATCH(Sheet2!BZ$3,'2021MF'!$C$4:$BB$4,0))</f>
        <v>40.817519251925198</v>
      </c>
      <c r="CA109">
        <f>INDEX('2021MF'!$C$5:$BB$204,MATCH(Sheet2!$BJ109,'2021MF'!$B$5:$B$204,0),MATCH(Sheet2!CA$3,'2021MF'!$C$4:$BB$4,0))</f>
        <v>58.794004400440002</v>
      </c>
      <c r="CB109" t="str">
        <f>INDEX('2021MF'!$C$5:$BB$204,MATCH(Sheet2!$BJ109,'2021MF'!$B$5:$B$204,0),MATCH(Sheet2!CB$3,'2021MF'!$C$4:$BB$4,0))</f>
        <v>*</v>
      </c>
      <c r="CC109">
        <f>INDEX('2021MF'!$C$5:$BB$204,MATCH(Sheet2!$BJ109,'2021MF'!$B$5:$B$204,0),MATCH(Sheet2!CC$3,'2021MF'!$C$4:$BB$4,0))</f>
        <v>98.232134357788794</v>
      </c>
    </row>
    <row r="110" spans="14:81" x14ac:dyDescent="0.3">
      <c r="N110" t="str">
        <f>VLOOKUP(P110,Sheet1!A$6:A$378,1,FALSE)</f>
        <v>Sunderland</v>
      </c>
      <c r="O110" t="s">
        <v>491</v>
      </c>
      <c r="P110" t="s">
        <v>40</v>
      </c>
      <c r="Q110" t="str">
        <f>VLOOKUP(P110,classifications!A$1:B$357,2,FALSE)</f>
        <v>Predominantly Urban</v>
      </c>
      <c r="R110" t="str">
        <f>VLOOKUP(P110,classifications!A$1:D$357,4,FALSE)</f>
        <v>Met District</v>
      </c>
      <c r="S110" t="s">
        <v>497</v>
      </c>
      <c r="T110" t="s">
        <v>410</v>
      </c>
      <c r="U110">
        <v>74.099999999999994</v>
      </c>
      <c r="V110">
        <v>25.5</v>
      </c>
      <c r="W110">
        <v>0.5</v>
      </c>
      <c r="X110">
        <v>77.599999999999994</v>
      </c>
      <c r="Y110">
        <v>7.3</v>
      </c>
      <c r="Z110">
        <v>15.1</v>
      </c>
      <c r="AA110">
        <v>97.7</v>
      </c>
      <c r="AB110">
        <v>2.2999999999999998</v>
      </c>
      <c r="AC110">
        <v>0</v>
      </c>
      <c r="AE110" t="s">
        <v>491</v>
      </c>
      <c r="AF110" t="s">
        <v>40</v>
      </c>
      <c r="AG110" t="s">
        <v>497</v>
      </c>
      <c r="AH110" t="s">
        <v>410</v>
      </c>
      <c r="AI110">
        <v>74.400000000000006</v>
      </c>
      <c r="AJ110">
        <v>25.6</v>
      </c>
      <c r="AK110">
        <v>91.4</v>
      </c>
      <c r="AL110">
        <v>8.6</v>
      </c>
      <c r="AM110">
        <v>97.7</v>
      </c>
      <c r="AN110">
        <v>2.2999999999999998</v>
      </c>
      <c r="AP110" t="s">
        <v>491</v>
      </c>
      <c r="AQ110" t="s">
        <v>40</v>
      </c>
      <c r="AR110" t="s">
        <v>497</v>
      </c>
      <c r="AS110" t="s">
        <v>410</v>
      </c>
      <c r="AT110">
        <v>65.099999999999994</v>
      </c>
      <c r="AU110">
        <v>74.400000000000006</v>
      </c>
      <c r="AV110">
        <v>77.2</v>
      </c>
      <c r="AW110">
        <v>97</v>
      </c>
      <c r="AX110">
        <v>91.4</v>
      </c>
      <c r="AY110">
        <v>100</v>
      </c>
      <c r="AZ110">
        <v>94.9</v>
      </c>
      <c r="BA110">
        <v>97.7</v>
      </c>
      <c r="BB110">
        <v>99.9</v>
      </c>
      <c r="BF110" t="b">
        <f t="shared" si="1"/>
        <v>1</v>
      </c>
      <c r="BI110" t="s">
        <v>491</v>
      </c>
      <c r="BJ110" t="s">
        <v>40</v>
      </c>
      <c r="BK110" t="s">
        <v>497</v>
      </c>
      <c r="BL110" t="s">
        <v>410</v>
      </c>
      <c r="BM110">
        <f>INDEX('2021MF'!$C$5:$BB$204,MATCH(Sheet2!$BJ110,'2021MF'!$B$5:$B$204,0),MATCH(Sheet2!BM$3,'2021MF'!$C$4:$BB$4,0))</f>
        <v>83.415197919676402</v>
      </c>
      <c r="BN110">
        <f>INDEX('2021MF'!$C$5:$BB$204,MATCH(Sheet2!$BJ110,'2021MF'!$B$5:$B$204,0),MATCH(Sheet2!BN$3,'2021MF'!$C$4:$BB$4,0))</f>
        <v>16.584802080323598</v>
      </c>
      <c r="BO110">
        <f>INDEX('2021MF'!$C$5:$BB$204,MATCH(Sheet2!$BJ110,'2021MF'!$B$5:$B$204,0),MATCH(Sheet2!BO$3,'2021MF'!$C$4:$BB$4,0))</f>
        <v>75.166136954637395</v>
      </c>
      <c r="BP110">
        <f>INDEX('2021MF'!$C$5:$BB$204,MATCH(Sheet2!$BJ110,'2021MF'!$B$5:$B$204,0),MATCH(Sheet2!BP$3,'2021MF'!$C$4:$BB$4,0))</f>
        <v>5.1899739959549303</v>
      </c>
      <c r="BQ110">
        <f>INDEX('2021MF'!$C$5:$BB$204,MATCH(Sheet2!$BJ110,'2021MF'!$B$5:$B$204,0),MATCH(Sheet2!BQ$3,'2021MF'!$C$4:$BB$4,0))</f>
        <v>66.685928922276801</v>
      </c>
      <c r="BR110">
        <f>INDEX('2021MF'!$C$5:$BB$204,MATCH(Sheet2!$BJ110,'2021MF'!$B$5:$B$204,0),MATCH(Sheet2!BR$3,'2021MF'!$C$4:$BB$4,0))</f>
        <v>13.6701820283155</v>
      </c>
      <c r="BS110">
        <f>INDEX('2021MF'!$C$5:$BB$204,MATCH(Sheet2!$BJ110,'2021MF'!$B$5:$B$204,0),MATCH(Sheet2!BS$3,'2021MF'!$C$4:$BB$4,0))</f>
        <v>97.867307136665701</v>
      </c>
      <c r="BT110">
        <f>INDEX('2021MF'!$C$5:$BB$204,MATCH(Sheet2!$BJ110,'2021MF'!$B$5:$B$204,0),MATCH(Sheet2!BT$3,'2021MF'!$C$4:$BB$4,0))</f>
        <v>2.1326928633343001</v>
      </c>
      <c r="BU110">
        <f>INDEX('2021MF'!$C$5:$BB$204,MATCH(Sheet2!$BJ110,'2021MF'!$B$5:$B$204,0),MATCH(Sheet2!BU$3,'2021MF'!$C$4:$BB$4,0))</f>
        <v>20.118824039294999</v>
      </c>
      <c r="BV110">
        <f>INDEX('2021MF'!$C$5:$BB$204,MATCH(Sheet2!$BJ110,'2021MF'!$B$5:$B$204,0),MATCH(Sheet2!BV$3,'2021MF'!$C$4:$BB$4,0))</f>
        <v>6.3926610806125401</v>
      </c>
      <c r="BW110">
        <f>INDEX('2021MF'!$C$5:$BB$204,MATCH(Sheet2!$BJ110,'2021MF'!$B$5:$B$204,0),MATCH(Sheet2!BW$3,'2021MF'!$C$4:$BB$4,0))</f>
        <v>3.8482375036116698</v>
      </c>
      <c r="BX110">
        <f>INDEX('2021MF'!$C$5:$BB$204,MATCH(Sheet2!$BJ110,'2021MF'!$B$5:$B$204,0),MATCH(Sheet2!BX$3,'2021MF'!$C$4:$BB$4,0))</f>
        <v>35.308467612505602</v>
      </c>
      <c r="BY110">
        <f>INDEX('2021MF'!$C$5:$BB$204,MATCH(Sheet2!$BJ110,'2021MF'!$B$5:$B$204,0),MATCH(Sheet2!BY$3,'2021MF'!$C$4:$BB$4,0))</f>
        <v>64.478076651473302</v>
      </c>
      <c r="BZ110">
        <f>INDEX('2021MF'!$C$5:$BB$204,MATCH(Sheet2!$BJ110,'2021MF'!$B$5:$B$204,0),MATCH(Sheet2!BZ$3,'2021MF'!$C$4:$BB$4,0))</f>
        <v>42.192013866598202</v>
      </c>
      <c r="CA110">
        <f>INDEX('2021MF'!$C$5:$BB$204,MATCH(Sheet2!$BJ110,'2021MF'!$B$5:$B$204,0),MATCH(Sheet2!CA$3,'2021MF'!$C$4:$BB$4,0))</f>
        <v>57.807986133401798</v>
      </c>
      <c r="CB110">
        <f>INDEX('2021MF'!$C$5:$BB$204,MATCH(Sheet2!$BJ110,'2021MF'!$B$5:$B$204,0),MATCH(Sheet2!CB$3,'2021MF'!$C$4:$BB$4,0))</f>
        <v>3.2541173071366698</v>
      </c>
      <c r="CC110">
        <f>INDEX('2021MF'!$C$5:$BB$204,MATCH(Sheet2!$BJ110,'2021MF'!$B$5:$B$204,0),MATCH(Sheet2!CC$3,'2021MF'!$C$4:$BB$4,0))</f>
        <v>96.028965616873705</v>
      </c>
    </row>
    <row r="111" spans="14:81" x14ac:dyDescent="0.3">
      <c r="N111" t="str">
        <f>VLOOKUP(P111,Sheet1!A$6:A$378,1,FALSE)</f>
        <v>Bradford</v>
      </c>
      <c r="O111" t="s">
        <v>491</v>
      </c>
      <c r="P111" t="s">
        <v>61</v>
      </c>
      <c r="Q111" t="str">
        <f>VLOOKUP(P111,classifications!A$1:B$357,2,FALSE)</f>
        <v>Predominantly Urban</v>
      </c>
      <c r="R111" t="str">
        <f>VLOOKUP(P111,classifications!A$1:D$357,4,FALSE)</f>
        <v>Met District</v>
      </c>
      <c r="S111" t="s">
        <v>498</v>
      </c>
      <c r="T111" t="s">
        <v>410</v>
      </c>
      <c r="U111">
        <v>67.5</v>
      </c>
      <c r="V111">
        <v>27</v>
      </c>
      <c r="W111">
        <v>5.5</v>
      </c>
      <c r="X111">
        <v>73</v>
      </c>
      <c r="Y111">
        <v>3.8</v>
      </c>
      <c r="Z111">
        <v>23.1</v>
      </c>
      <c r="AA111">
        <v>96.9</v>
      </c>
      <c r="AB111">
        <v>3.1</v>
      </c>
      <c r="AC111">
        <v>0</v>
      </c>
      <c r="AE111" t="s">
        <v>491</v>
      </c>
      <c r="AF111" t="s">
        <v>61</v>
      </c>
      <c r="AG111" t="s">
        <v>498</v>
      </c>
      <c r="AH111" t="s">
        <v>410</v>
      </c>
      <c r="AI111">
        <v>71.400000000000006</v>
      </c>
      <c r="AJ111">
        <v>28.6</v>
      </c>
      <c r="AK111">
        <v>95</v>
      </c>
      <c r="AL111">
        <v>5</v>
      </c>
      <c r="AM111">
        <v>96.9</v>
      </c>
      <c r="AN111">
        <v>3.1</v>
      </c>
      <c r="AP111" t="s">
        <v>491</v>
      </c>
      <c r="AQ111" t="s">
        <v>61</v>
      </c>
      <c r="AR111" t="s">
        <v>498</v>
      </c>
      <c r="AS111" t="s">
        <v>410</v>
      </c>
      <c r="AT111">
        <v>59.1</v>
      </c>
      <c r="AU111">
        <v>71.400000000000006</v>
      </c>
      <c r="AV111">
        <v>76.599999999999994</v>
      </c>
      <c r="AW111">
        <v>90.4</v>
      </c>
      <c r="AX111">
        <v>95</v>
      </c>
      <c r="AY111">
        <v>99.6</v>
      </c>
      <c r="AZ111">
        <v>92.6</v>
      </c>
      <c r="BA111">
        <v>96.9</v>
      </c>
      <c r="BB111">
        <v>100</v>
      </c>
      <c r="BF111" t="b">
        <f t="shared" si="1"/>
        <v>1</v>
      </c>
      <c r="BI111" t="s">
        <v>491</v>
      </c>
      <c r="BJ111" t="s">
        <v>61</v>
      </c>
      <c r="BK111" t="s">
        <v>498</v>
      </c>
      <c r="BL111" t="s">
        <v>410</v>
      </c>
      <c r="BM111">
        <f>INDEX('2021MF'!$C$5:$BB$204,MATCH(Sheet2!$BJ111,'2021MF'!$B$5:$B$204,0),MATCH(Sheet2!BM$3,'2021MF'!$C$4:$BB$4,0))</f>
        <v>81.309563638101594</v>
      </c>
      <c r="BN111">
        <f>INDEX('2021MF'!$C$5:$BB$204,MATCH(Sheet2!$BJ111,'2021MF'!$B$5:$B$204,0),MATCH(Sheet2!BN$3,'2021MF'!$C$4:$BB$4,0))</f>
        <v>18.690436361898399</v>
      </c>
      <c r="BO111">
        <f>INDEX('2021MF'!$C$5:$BB$204,MATCH(Sheet2!$BJ111,'2021MF'!$B$5:$B$204,0),MATCH(Sheet2!BO$3,'2021MF'!$C$4:$BB$4,0))</f>
        <v>55.7338813745639</v>
      </c>
      <c r="BP111">
        <f>INDEX('2021MF'!$C$5:$BB$204,MATCH(Sheet2!$BJ111,'2021MF'!$B$5:$B$204,0),MATCH(Sheet2!BP$3,'2021MF'!$C$4:$BB$4,0))</f>
        <v>10.451656072264999</v>
      </c>
      <c r="BQ111">
        <f>INDEX('2021MF'!$C$5:$BB$204,MATCH(Sheet2!$BJ111,'2021MF'!$B$5:$B$204,0),MATCH(Sheet2!BQ$3,'2021MF'!$C$4:$BB$4,0))</f>
        <v>54.604980165368303</v>
      </c>
      <c r="BR111">
        <f>INDEX('2021MF'!$C$5:$BB$204,MATCH(Sheet2!$BJ111,'2021MF'!$B$5:$B$204,0),MATCH(Sheet2!BR$3,'2021MF'!$C$4:$BB$4,0))</f>
        <v>11.580557281460599</v>
      </c>
      <c r="BS111">
        <f>INDEX('2021MF'!$C$5:$BB$204,MATCH(Sheet2!$BJ111,'2021MF'!$B$5:$B$204,0),MATCH(Sheet2!BS$3,'2021MF'!$C$4:$BB$4,0))</f>
        <v>98.079625292740005</v>
      </c>
      <c r="BT111">
        <f>INDEX('2021MF'!$C$5:$BB$204,MATCH(Sheet2!$BJ111,'2021MF'!$B$5:$B$204,0),MATCH(Sheet2!BT$3,'2021MF'!$C$4:$BB$4,0))</f>
        <v>1.92037470725995</v>
      </c>
      <c r="BU111">
        <f>INDEX('2021MF'!$C$5:$BB$204,MATCH(Sheet2!$BJ111,'2021MF'!$B$5:$B$204,0),MATCH(Sheet2!BU$3,'2021MF'!$C$4:$BB$4,0))</f>
        <v>11.6933518137934</v>
      </c>
      <c r="BV111">
        <f>INDEX('2021MF'!$C$5:$BB$204,MATCH(Sheet2!$BJ111,'2021MF'!$B$5:$B$204,0),MATCH(Sheet2!BV$3,'2021MF'!$C$4:$BB$4,0))</f>
        <v>9.3093724609281594</v>
      </c>
      <c r="BW111" t="str">
        <f>INDEX('2021MF'!$C$5:$BB$204,MATCH(Sheet2!$BJ111,'2021MF'!$B$5:$B$204,0),MATCH(Sheet2!BW$3,'2021MF'!$C$4:$BB$4,0))</f>
        <v>*</v>
      </c>
      <c r="BX111">
        <f>INDEX('2021MF'!$C$5:$BB$204,MATCH(Sheet2!$BJ111,'2021MF'!$B$5:$B$204,0),MATCH(Sheet2!BX$3,'2021MF'!$C$4:$BB$4,0))</f>
        <v>59.561164273564401</v>
      </c>
      <c r="BY111">
        <f>INDEX('2021MF'!$C$5:$BB$204,MATCH(Sheet2!$BJ111,'2021MF'!$B$5:$B$204,0),MATCH(Sheet2!BY$3,'2021MF'!$C$4:$BB$4,0))</f>
        <v>36.547470850398597</v>
      </c>
      <c r="BZ111">
        <f>INDEX('2021MF'!$C$5:$BB$204,MATCH(Sheet2!$BJ111,'2021MF'!$B$5:$B$204,0),MATCH(Sheet2!BZ$3,'2021MF'!$C$4:$BB$4,0))</f>
        <v>68.562143053984997</v>
      </c>
      <c r="CA111">
        <f>INDEX('2021MF'!$C$5:$BB$204,MATCH(Sheet2!$BJ111,'2021MF'!$B$5:$B$204,0),MATCH(Sheet2!CA$3,'2021MF'!$C$4:$BB$4,0))</f>
        <v>28.059639086598299</v>
      </c>
      <c r="CB111">
        <f>INDEX('2021MF'!$C$5:$BB$204,MATCH(Sheet2!$BJ111,'2021MF'!$B$5:$B$204,0),MATCH(Sheet2!CB$3,'2021MF'!$C$4:$BB$4,0))</f>
        <v>1.85824212589017</v>
      </c>
      <c r="CC111">
        <f>INDEX('2021MF'!$C$5:$BB$204,MATCH(Sheet2!$BJ111,'2021MF'!$B$5:$B$204,0),MATCH(Sheet2!CC$3,'2021MF'!$C$4:$BB$4,0))</f>
        <v>98.1417578741098</v>
      </c>
    </row>
    <row r="112" spans="14:81" x14ac:dyDescent="0.3">
      <c r="N112" t="str">
        <f>VLOOKUP(P112,Sheet1!A$6:A$378,1,FALSE)</f>
        <v>Calderdale</v>
      </c>
      <c r="O112" t="s">
        <v>491</v>
      </c>
      <c r="P112" t="s">
        <v>62</v>
      </c>
      <c r="Q112" t="str">
        <f>VLOOKUP(P112,classifications!A$1:B$357,2,FALSE)</f>
        <v>Predominantly Urban</v>
      </c>
      <c r="R112" t="str">
        <f>VLOOKUP(P112,classifications!A$1:D$357,4,FALSE)</f>
        <v>Met District</v>
      </c>
      <c r="S112" t="s">
        <v>499</v>
      </c>
      <c r="T112" t="s">
        <v>410</v>
      </c>
      <c r="U112">
        <v>71.900000000000006</v>
      </c>
      <c r="V112">
        <v>24.3</v>
      </c>
      <c r="W112">
        <v>3.8</v>
      </c>
      <c r="X112">
        <v>76.400000000000006</v>
      </c>
      <c r="Y112">
        <v>9</v>
      </c>
      <c r="Z112">
        <v>14.7</v>
      </c>
      <c r="AA112">
        <v>99.5</v>
      </c>
      <c r="AB112">
        <v>0.5</v>
      </c>
      <c r="AC112">
        <v>0</v>
      </c>
      <c r="AE112" t="s">
        <v>491</v>
      </c>
      <c r="AF112" t="s">
        <v>62</v>
      </c>
      <c r="AG112" t="s">
        <v>499</v>
      </c>
      <c r="AH112" t="s">
        <v>410</v>
      </c>
      <c r="AI112">
        <v>74.8</v>
      </c>
      <c r="AJ112">
        <v>25.2</v>
      </c>
      <c r="AK112">
        <v>89.5</v>
      </c>
      <c r="AL112">
        <v>10.5</v>
      </c>
      <c r="AM112">
        <v>99.5</v>
      </c>
      <c r="AN112">
        <v>0.5</v>
      </c>
      <c r="AP112" t="s">
        <v>491</v>
      </c>
      <c r="AQ112" t="s">
        <v>62</v>
      </c>
      <c r="AR112" t="s">
        <v>499</v>
      </c>
      <c r="AS112" t="s">
        <v>410</v>
      </c>
      <c r="AT112">
        <v>64.400000000000006</v>
      </c>
      <c r="AU112">
        <v>74.8</v>
      </c>
      <c r="AV112">
        <v>80.5</v>
      </c>
      <c r="AW112">
        <v>82</v>
      </c>
      <c r="AX112">
        <v>89.5</v>
      </c>
      <c r="AY112">
        <v>96.1</v>
      </c>
      <c r="AZ112">
        <v>98.4</v>
      </c>
      <c r="BA112">
        <v>99.5</v>
      </c>
      <c r="BB112">
        <v>100</v>
      </c>
      <c r="BF112" t="b">
        <f t="shared" si="1"/>
        <v>1</v>
      </c>
      <c r="BI112" t="s">
        <v>491</v>
      </c>
      <c r="BJ112" t="s">
        <v>62</v>
      </c>
      <c r="BK112" t="s">
        <v>499</v>
      </c>
      <c r="BL112" t="s">
        <v>410</v>
      </c>
      <c r="BM112">
        <f>INDEX('2021MF'!$C$5:$BB$204,MATCH(Sheet2!$BJ112,'2021MF'!$B$5:$B$204,0),MATCH(Sheet2!BM$3,'2021MF'!$C$4:$BB$4,0))</f>
        <v>85.486591130430696</v>
      </c>
      <c r="BN112">
        <f>INDEX('2021MF'!$C$5:$BB$204,MATCH(Sheet2!$BJ112,'2021MF'!$B$5:$B$204,0),MATCH(Sheet2!BN$3,'2021MF'!$C$4:$BB$4,0))</f>
        <v>14.081094562816199</v>
      </c>
      <c r="BO112">
        <f>INDEX('2021MF'!$C$5:$BB$204,MATCH(Sheet2!$BJ112,'2021MF'!$B$5:$B$204,0),MATCH(Sheet2!BO$3,'2021MF'!$C$4:$BB$4,0))</f>
        <v>66.129836813226007</v>
      </c>
      <c r="BP112">
        <f>INDEX('2021MF'!$C$5:$BB$204,MATCH(Sheet2!$BJ112,'2021MF'!$B$5:$B$204,0),MATCH(Sheet2!BP$3,'2021MF'!$C$4:$BB$4,0))</f>
        <v>12.3185823891304</v>
      </c>
      <c r="BQ112">
        <f>INDEX('2021MF'!$C$5:$BB$204,MATCH(Sheet2!$BJ112,'2021MF'!$B$5:$B$204,0),MATCH(Sheet2!BQ$3,'2021MF'!$C$4:$BB$4,0))</f>
        <v>63.673721466068102</v>
      </c>
      <c r="BR112">
        <f>INDEX('2021MF'!$C$5:$BB$204,MATCH(Sheet2!$BJ112,'2021MF'!$B$5:$B$204,0),MATCH(Sheet2!BR$3,'2021MF'!$C$4:$BB$4,0))</f>
        <v>14.774697736288299</v>
      </c>
      <c r="BS112">
        <f>INDEX('2021MF'!$C$5:$BB$204,MATCH(Sheet2!$BJ112,'2021MF'!$B$5:$B$204,0),MATCH(Sheet2!BS$3,'2021MF'!$C$4:$BB$4,0))</f>
        <v>97.360982446138905</v>
      </c>
      <c r="BT112">
        <f>INDEX('2021MF'!$C$5:$BB$204,MATCH(Sheet2!$BJ112,'2021MF'!$B$5:$B$204,0),MATCH(Sheet2!BT$3,'2021MF'!$C$4:$BB$4,0))</f>
        <v>2.63901755386114</v>
      </c>
      <c r="BU112">
        <f>INDEX('2021MF'!$C$5:$BB$204,MATCH(Sheet2!$BJ112,'2021MF'!$B$5:$B$204,0),MATCH(Sheet2!BU$3,'2021MF'!$C$4:$BB$4,0))</f>
        <v>11.769875769020601</v>
      </c>
      <c r="BV112">
        <f>INDEX('2021MF'!$C$5:$BB$204,MATCH(Sheet2!$BJ112,'2021MF'!$B$5:$B$204,0),MATCH(Sheet2!BV$3,'2021MF'!$C$4:$BB$4,0))</f>
        <v>8.5655241217131</v>
      </c>
      <c r="BW112" t="str">
        <f>INDEX('2021MF'!$C$5:$BB$204,MATCH(Sheet2!$BJ112,'2021MF'!$B$5:$B$204,0),MATCH(Sheet2!BW$3,'2021MF'!$C$4:$BB$4,0))</f>
        <v>*</v>
      </c>
      <c r="BX112">
        <f>INDEX('2021MF'!$C$5:$BB$204,MATCH(Sheet2!$BJ112,'2021MF'!$B$5:$B$204,0),MATCH(Sheet2!BX$3,'2021MF'!$C$4:$BB$4,0))</f>
        <v>54.490754973868</v>
      </c>
      <c r="BY112">
        <f>INDEX('2021MF'!$C$5:$BB$204,MATCH(Sheet2!$BJ112,'2021MF'!$B$5:$B$204,0),MATCH(Sheet2!BY$3,'2021MF'!$C$4:$BB$4,0))</f>
        <v>43.113443717335002</v>
      </c>
      <c r="BZ112">
        <f>INDEX('2021MF'!$C$5:$BB$204,MATCH(Sheet2!$BJ112,'2021MF'!$B$5:$B$204,0),MATCH(Sheet2!BZ$3,'2021MF'!$C$4:$BB$4,0))</f>
        <v>57.655145153498196</v>
      </c>
      <c r="CA112">
        <f>INDEX('2021MF'!$C$5:$BB$204,MATCH(Sheet2!$BJ112,'2021MF'!$B$5:$B$204,0),MATCH(Sheet2!CA$3,'2021MF'!$C$4:$BB$4,0))</f>
        <v>38.717115376169403</v>
      </c>
      <c r="CB112" t="str">
        <f>INDEX('2021MF'!$C$5:$BB$204,MATCH(Sheet2!$BJ112,'2021MF'!$B$5:$B$204,0),MATCH(Sheet2!CB$3,'2021MF'!$C$4:$BB$4,0))</f>
        <v>*</v>
      </c>
      <c r="CC112">
        <f>INDEX('2021MF'!$C$5:$BB$204,MATCH(Sheet2!$BJ112,'2021MF'!$B$5:$B$204,0),MATCH(Sheet2!CC$3,'2021MF'!$C$4:$BB$4,0))</f>
        <v>99.296895413192701</v>
      </c>
    </row>
    <row r="113" spans="14:81" x14ac:dyDescent="0.3">
      <c r="N113" t="str">
        <f>VLOOKUP(P113,Sheet1!A$6:A$378,1,FALSE)</f>
        <v>Kirklees</v>
      </c>
      <c r="O113" t="s">
        <v>491</v>
      </c>
      <c r="P113" t="s">
        <v>63</v>
      </c>
      <c r="Q113" t="str">
        <f>VLOOKUP(P113,classifications!A$1:B$357,2,FALSE)</f>
        <v>Predominantly Urban</v>
      </c>
      <c r="R113" t="str">
        <f>VLOOKUP(P113,classifications!A$1:D$357,4,FALSE)</f>
        <v>Met District</v>
      </c>
      <c r="S113" t="s">
        <v>500</v>
      </c>
      <c r="T113" t="s">
        <v>410</v>
      </c>
      <c r="U113">
        <v>73.5</v>
      </c>
      <c r="V113">
        <v>23.1</v>
      </c>
      <c r="W113">
        <v>3.4</v>
      </c>
      <c r="X113">
        <v>79.900000000000006</v>
      </c>
      <c r="Y113">
        <v>5.9</v>
      </c>
      <c r="Z113">
        <v>14.3</v>
      </c>
      <c r="AA113" t="s">
        <v>417</v>
      </c>
      <c r="AB113" t="s">
        <v>417</v>
      </c>
      <c r="AC113" t="s">
        <v>417</v>
      </c>
      <c r="AE113" t="s">
        <v>491</v>
      </c>
      <c r="AF113" t="s">
        <v>63</v>
      </c>
      <c r="AG113" t="s">
        <v>500</v>
      </c>
      <c r="AH113" t="s">
        <v>410</v>
      </c>
      <c r="AI113">
        <v>76.099999999999994</v>
      </c>
      <c r="AJ113">
        <v>23.9</v>
      </c>
      <c r="AK113">
        <v>93.2</v>
      </c>
      <c r="AL113">
        <v>6.8</v>
      </c>
      <c r="AM113" t="s">
        <v>417</v>
      </c>
      <c r="AN113" t="s">
        <v>417</v>
      </c>
      <c r="AP113" t="s">
        <v>491</v>
      </c>
      <c r="AQ113" t="s">
        <v>63</v>
      </c>
      <c r="AR113" t="s">
        <v>500</v>
      </c>
      <c r="AS113" t="s">
        <v>410</v>
      </c>
      <c r="AT113">
        <v>66</v>
      </c>
      <c r="AU113">
        <v>76.099999999999994</v>
      </c>
      <c r="AV113">
        <v>80.7</v>
      </c>
      <c r="AW113">
        <v>87.1</v>
      </c>
      <c r="AX113">
        <v>93.2</v>
      </c>
      <c r="AY113">
        <v>99</v>
      </c>
      <c r="AZ113" t="s">
        <v>417</v>
      </c>
      <c r="BA113" t="s">
        <v>417</v>
      </c>
      <c r="BB113" t="s">
        <v>417</v>
      </c>
      <c r="BF113" t="b">
        <f t="shared" si="1"/>
        <v>1</v>
      </c>
      <c r="BI113" t="s">
        <v>491</v>
      </c>
      <c r="BJ113" t="s">
        <v>63</v>
      </c>
      <c r="BK113" t="s">
        <v>500</v>
      </c>
      <c r="BL113" t="s">
        <v>410</v>
      </c>
      <c r="BM113">
        <f>INDEX('2021MF'!$C$5:$BB$204,MATCH(Sheet2!$BJ113,'2021MF'!$B$5:$B$204,0),MATCH(Sheet2!BM$3,'2021MF'!$C$4:$BB$4,0))</f>
        <v>78.762142308380405</v>
      </c>
      <c r="BN113">
        <f>INDEX('2021MF'!$C$5:$BB$204,MATCH(Sheet2!$BJ113,'2021MF'!$B$5:$B$204,0),MATCH(Sheet2!BN$3,'2021MF'!$C$4:$BB$4,0))</f>
        <v>19.595028362748501</v>
      </c>
      <c r="BO113">
        <f>INDEX('2021MF'!$C$5:$BB$204,MATCH(Sheet2!$BJ113,'2021MF'!$B$5:$B$204,0),MATCH(Sheet2!BO$3,'2021MF'!$C$4:$BB$4,0))</f>
        <v>68.155842515707405</v>
      </c>
      <c r="BP113">
        <f>INDEX('2021MF'!$C$5:$BB$204,MATCH(Sheet2!$BJ113,'2021MF'!$B$5:$B$204,0),MATCH(Sheet2!BP$3,'2021MF'!$C$4:$BB$4,0))</f>
        <v>5.4031299003357196</v>
      </c>
      <c r="BQ113">
        <f>INDEX('2021MF'!$C$5:$BB$204,MATCH(Sheet2!$BJ113,'2021MF'!$B$5:$B$204,0),MATCH(Sheet2!BQ$3,'2021MF'!$C$4:$BB$4,0))</f>
        <v>61.896041844262697</v>
      </c>
      <c r="BR113">
        <f>INDEX('2021MF'!$C$5:$BB$204,MATCH(Sheet2!$BJ113,'2021MF'!$B$5:$B$204,0),MATCH(Sheet2!BR$3,'2021MF'!$C$4:$BB$4,0))</f>
        <v>11.6629305717804</v>
      </c>
      <c r="BS113">
        <f>INDEX('2021MF'!$C$5:$BB$204,MATCH(Sheet2!$BJ113,'2021MF'!$B$5:$B$204,0),MATCH(Sheet2!BS$3,'2021MF'!$C$4:$BB$4,0))</f>
        <v>96.912196508066799</v>
      </c>
      <c r="BT113">
        <f>INDEX('2021MF'!$C$5:$BB$204,MATCH(Sheet2!$BJ113,'2021MF'!$B$5:$B$204,0),MATCH(Sheet2!BT$3,'2021MF'!$C$4:$BB$4,0))</f>
        <v>3.0878034919331898</v>
      </c>
      <c r="BU113">
        <f>INDEX('2021MF'!$C$5:$BB$204,MATCH(Sheet2!$BJ113,'2021MF'!$B$5:$B$204,0),MATCH(Sheet2!BU$3,'2021MF'!$C$4:$BB$4,0))</f>
        <v>10.665235373977801</v>
      </c>
      <c r="BV113">
        <f>INDEX('2021MF'!$C$5:$BB$204,MATCH(Sheet2!$BJ113,'2021MF'!$B$5:$B$204,0),MATCH(Sheet2!BV$3,'2021MF'!$C$4:$BB$4,0))</f>
        <v>9.5117818541554904</v>
      </c>
      <c r="BW113" t="str">
        <f>INDEX('2021MF'!$C$5:$BB$204,MATCH(Sheet2!$BJ113,'2021MF'!$B$5:$B$204,0),MATCH(Sheet2!BW$3,'2021MF'!$C$4:$BB$4,0))</f>
        <v>*</v>
      </c>
      <c r="BX113">
        <f>INDEX('2021MF'!$C$5:$BB$204,MATCH(Sheet2!$BJ113,'2021MF'!$B$5:$B$204,0),MATCH(Sheet2!BX$3,'2021MF'!$C$4:$BB$4,0))</f>
        <v>48.6623159553289</v>
      </c>
      <c r="BY113">
        <f>INDEX('2021MF'!$C$5:$BB$204,MATCH(Sheet2!$BJ113,'2021MF'!$B$5:$B$204,0),MATCH(Sheet2!BY$3,'2021MF'!$C$4:$BB$4,0))</f>
        <v>47.315582714971598</v>
      </c>
      <c r="BZ113">
        <f>INDEX('2021MF'!$C$5:$BB$204,MATCH(Sheet2!$BJ113,'2021MF'!$B$5:$B$204,0),MATCH(Sheet2!BZ$3,'2021MF'!$C$4:$BB$4,0))</f>
        <v>46.3712725298357</v>
      </c>
      <c r="CA113">
        <f>INDEX('2021MF'!$C$5:$BB$204,MATCH(Sheet2!$BJ113,'2021MF'!$B$5:$B$204,0),MATCH(Sheet2!CA$3,'2021MF'!$C$4:$BB$4,0))</f>
        <v>42.3459773663647</v>
      </c>
      <c r="CB113">
        <f>INDEX('2021MF'!$C$5:$BB$204,MATCH(Sheet2!$BJ113,'2021MF'!$B$5:$B$204,0),MATCH(Sheet2!CB$3,'2021MF'!$C$4:$BB$4,0))</f>
        <v>2.0532735558151498</v>
      </c>
      <c r="CC113">
        <f>INDEX('2021MF'!$C$5:$BB$204,MATCH(Sheet2!$BJ113,'2021MF'!$B$5:$B$204,0),MATCH(Sheet2!CC$3,'2021MF'!$C$4:$BB$4,0))</f>
        <v>97.946726444184804</v>
      </c>
    </row>
    <row r="114" spans="14:81" x14ac:dyDescent="0.3">
      <c r="N114" t="str">
        <f>VLOOKUP(P114,Sheet1!A$6:A$378,1,FALSE)</f>
        <v>Leeds</v>
      </c>
      <c r="O114" t="s">
        <v>491</v>
      </c>
      <c r="P114" t="s">
        <v>64</v>
      </c>
      <c r="Q114" t="str">
        <f>VLOOKUP(P114,classifications!A$1:B$357,2,FALSE)</f>
        <v>Predominantly Urban</v>
      </c>
      <c r="R114" t="str">
        <f>VLOOKUP(P114,classifications!A$1:D$357,4,FALSE)</f>
        <v>Met District</v>
      </c>
      <c r="S114" t="s">
        <v>501</v>
      </c>
      <c r="T114" t="s">
        <v>410</v>
      </c>
      <c r="U114">
        <v>78.5</v>
      </c>
      <c r="V114">
        <v>17.5</v>
      </c>
      <c r="W114">
        <v>4</v>
      </c>
      <c r="X114">
        <v>82</v>
      </c>
      <c r="Y114">
        <v>5.3</v>
      </c>
      <c r="Z114">
        <v>12.8</v>
      </c>
      <c r="AA114">
        <v>99.3</v>
      </c>
      <c r="AB114">
        <v>0.7</v>
      </c>
      <c r="AC114">
        <v>0</v>
      </c>
      <c r="AE114" t="s">
        <v>491</v>
      </c>
      <c r="AF114" t="s">
        <v>64</v>
      </c>
      <c r="AG114" t="s">
        <v>501</v>
      </c>
      <c r="AH114" t="s">
        <v>410</v>
      </c>
      <c r="AI114">
        <v>81.8</v>
      </c>
      <c r="AJ114">
        <v>18.2</v>
      </c>
      <c r="AK114">
        <v>94</v>
      </c>
      <c r="AL114">
        <v>6</v>
      </c>
      <c r="AM114">
        <v>99.3</v>
      </c>
      <c r="AN114">
        <v>0.7</v>
      </c>
      <c r="AP114" t="s">
        <v>491</v>
      </c>
      <c r="AQ114" t="s">
        <v>64</v>
      </c>
      <c r="AR114" t="s">
        <v>501</v>
      </c>
      <c r="AS114" t="s">
        <v>410</v>
      </c>
      <c r="AT114">
        <v>75.3</v>
      </c>
      <c r="AU114">
        <v>81.8</v>
      </c>
      <c r="AV114">
        <v>86.1</v>
      </c>
      <c r="AW114">
        <v>90.2</v>
      </c>
      <c r="AX114">
        <v>94</v>
      </c>
      <c r="AY114">
        <v>97.6</v>
      </c>
      <c r="AZ114">
        <v>98.1</v>
      </c>
      <c r="BA114">
        <v>99.3</v>
      </c>
      <c r="BB114">
        <v>100</v>
      </c>
      <c r="BF114" t="b">
        <f t="shared" si="1"/>
        <v>1</v>
      </c>
      <c r="BI114" t="s">
        <v>491</v>
      </c>
      <c r="BJ114" t="s">
        <v>64</v>
      </c>
      <c r="BK114" t="s">
        <v>501</v>
      </c>
      <c r="BL114" t="s">
        <v>410</v>
      </c>
      <c r="BM114">
        <f>INDEX('2021MF'!$C$5:$BB$204,MATCH(Sheet2!$BJ114,'2021MF'!$B$5:$B$204,0),MATCH(Sheet2!BM$3,'2021MF'!$C$4:$BB$4,0))</f>
        <v>82.797510869815298</v>
      </c>
      <c r="BN114">
        <f>INDEX('2021MF'!$C$5:$BB$204,MATCH(Sheet2!$BJ114,'2021MF'!$B$5:$B$204,0),MATCH(Sheet2!BN$3,'2021MF'!$C$4:$BB$4,0))</f>
        <v>15.5168050794819</v>
      </c>
      <c r="BO114">
        <f>INDEX('2021MF'!$C$5:$BB$204,MATCH(Sheet2!$BJ114,'2021MF'!$B$5:$B$204,0),MATCH(Sheet2!BO$3,'2021MF'!$C$4:$BB$4,0))</f>
        <v>57.431157836619199</v>
      </c>
      <c r="BP114">
        <f>INDEX('2021MF'!$C$5:$BB$204,MATCH(Sheet2!$BJ114,'2021MF'!$B$5:$B$204,0),MATCH(Sheet2!BP$3,'2021MF'!$C$4:$BB$4,0))</f>
        <v>13.192735052566199</v>
      </c>
      <c r="BQ114">
        <f>INDEX('2021MF'!$C$5:$BB$204,MATCH(Sheet2!$BJ114,'2021MF'!$B$5:$B$204,0),MATCH(Sheet2!BQ$3,'2021MF'!$C$4:$BB$4,0))</f>
        <v>60.7363868503991</v>
      </c>
      <c r="BR114">
        <f>INDEX('2021MF'!$C$5:$BB$204,MATCH(Sheet2!$BJ114,'2021MF'!$B$5:$B$204,0),MATCH(Sheet2!BR$3,'2021MF'!$C$4:$BB$4,0))</f>
        <v>9.8875060387862597</v>
      </c>
      <c r="BS114">
        <f>INDEX('2021MF'!$C$5:$BB$204,MATCH(Sheet2!$BJ114,'2021MF'!$B$5:$B$204,0),MATCH(Sheet2!BS$3,'2021MF'!$C$4:$BB$4,0))</f>
        <v>97.827762313372702</v>
      </c>
      <c r="BT114">
        <f>INDEX('2021MF'!$C$5:$BB$204,MATCH(Sheet2!$BJ114,'2021MF'!$B$5:$B$204,0),MATCH(Sheet2!BT$3,'2021MF'!$C$4:$BB$4,0))</f>
        <v>1.4464330902482201</v>
      </c>
      <c r="BU114">
        <f>INDEX('2021MF'!$C$5:$BB$204,MATCH(Sheet2!$BJ114,'2021MF'!$B$5:$B$204,0),MATCH(Sheet2!BU$3,'2021MF'!$C$4:$BB$4,0))</f>
        <v>11.7802341898824</v>
      </c>
      <c r="BV114">
        <f>INDEX('2021MF'!$C$5:$BB$204,MATCH(Sheet2!$BJ114,'2021MF'!$B$5:$B$204,0),MATCH(Sheet2!BV$3,'2021MF'!$C$4:$BB$4,0))</f>
        <v>18.689180795509401</v>
      </c>
      <c r="BW114">
        <f>INDEX('2021MF'!$C$5:$BB$204,MATCH(Sheet2!$BJ114,'2021MF'!$B$5:$B$204,0),MATCH(Sheet2!BW$3,'2021MF'!$C$4:$BB$4,0))</f>
        <v>1.7489475258230001</v>
      </c>
      <c r="BX114">
        <f>INDEX('2021MF'!$C$5:$BB$204,MATCH(Sheet2!$BJ114,'2021MF'!$B$5:$B$204,0),MATCH(Sheet2!BX$3,'2021MF'!$C$4:$BB$4,0))</f>
        <v>56.587544929433498</v>
      </c>
      <c r="BY114">
        <f>INDEX('2021MF'!$C$5:$BB$204,MATCH(Sheet2!$BJ114,'2021MF'!$B$5:$B$204,0),MATCH(Sheet2!BY$3,'2021MF'!$C$4:$BB$4,0))</f>
        <v>42.540852769260802</v>
      </c>
      <c r="BZ114">
        <f>INDEX('2021MF'!$C$5:$BB$204,MATCH(Sheet2!$BJ114,'2021MF'!$B$5:$B$204,0),MATCH(Sheet2!BZ$3,'2021MF'!$C$4:$BB$4,0))</f>
        <v>50.474271080947602</v>
      </c>
      <c r="CA114">
        <f>INDEX('2021MF'!$C$5:$BB$204,MATCH(Sheet2!$BJ114,'2021MF'!$B$5:$B$204,0),MATCH(Sheet2!CA$3,'2021MF'!$C$4:$BB$4,0))</f>
        <v>48.292968615427</v>
      </c>
      <c r="CB114">
        <f>INDEX('2021MF'!$C$5:$BB$204,MATCH(Sheet2!$BJ114,'2021MF'!$B$5:$B$204,0),MATCH(Sheet2!CB$3,'2021MF'!$C$4:$BB$4,0))</f>
        <v>2.9687823506406898</v>
      </c>
      <c r="CC114">
        <f>INDEX('2021MF'!$C$5:$BB$204,MATCH(Sheet2!$BJ114,'2021MF'!$B$5:$B$204,0),MATCH(Sheet2!CC$3,'2021MF'!$C$4:$BB$4,0))</f>
        <v>96.564218178472004</v>
      </c>
    </row>
    <row r="115" spans="14:81" x14ac:dyDescent="0.3">
      <c r="N115" t="str">
        <f>VLOOKUP(P115,Sheet1!A$6:A$378,1,FALSE)</f>
        <v>Wakefield</v>
      </c>
      <c r="O115" t="s">
        <v>491</v>
      </c>
      <c r="P115" t="s">
        <v>65</v>
      </c>
      <c r="Q115" t="str">
        <f>VLOOKUP(P115,classifications!A$1:B$357,2,FALSE)</f>
        <v>Predominantly Urban</v>
      </c>
      <c r="R115" t="str">
        <f>VLOOKUP(P115,classifications!A$1:D$357,4,FALSE)</f>
        <v>Met District</v>
      </c>
      <c r="S115" t="s">
        <v>502</v>
      </c>
      <c r="T115" t="s">
        <v>410</v>
      </c>
      <c r="U115">
        <v>71.099999999999994</v>
      </c>
      <c r="V115">
        <v>27.7</v>
      </c>
      <c r="W115">
        <v>1.3</v>
      </c>
      <c r="X115">
        <v>80.5</v>
      </c>
      <c r="Y115">
        <v>8.1999999999999993</v>
      </c>
      <c r="Z115">
        <v>11.2</v>
      </c>
      <c r="AA115">
        <v>98.4</v>
      </c>
      <c r="AB115">
        <v>1.6</v>
      </c>
      <c r="AC115">
        <v>0</v>
      </c>
      <c r="AE115" t="s">
        <v>491</v>
      </c>
      <c r="AF115" t="s">
        <v>65</v>
      </c>
      <c r="AG115" t="s">
        <v>502</v>
      </c>
      <c r="AH115" t="s">
        <v>410</v>
      </c>
      <c r="AI115">
        <v>72</v>
      </c>
      <c r="AJ115">
        <v>28</v>
      </c>
      <c r="AK115">
        <v>90.7</v>
      </c>
      <c r="AL115">
        <v>9.3000000000000007</v>
      </c>
      <c r="AM115">
        <v>98.4</v>
      </c>
      <c r="AN115">
        <v>1.6</v>
      </c>
      <c r="AP115" t="s">
        <v>491</v>
      </c>
      <c r="AQ115" t="s">
        <v>65</v>
      </c>
      <c r="AR115" t="s">
        <v>502</v>
      </c>
      <c r="AS115" t="s">
        <v>410</v>
      </c>
      <c r="AT115">
        <v>64.099999999999994</v>
      </c>
      <c r="AU115">
        <v>72</v>
      </c>
      <c r="AV115">
        <v>76.099999999999994</v>
      </c>
      <c r="AW115">
        <v>85.8</v>
      </c>
      <c r="AX115">
        <v>90.7</v>
      </c>
      <c r="AY115">
        <v>95.4</v>
      </c>
      <c r="AZ115">
        <v>96.6</v>
      </c>
      <c r="BA115">
        <v>98.4</v>
      </c>
      <c r="BB115">
        <v>100</v>
      </c>
      <c r="BF115" t="b">
        <f t="shared" si="1"/>
        <v>1</v>
      </c>
      <c r="BI115" t="s">
        <v>491</v>
      </c>
      <c r="BJ115" t="s">
        <v>65</v>
      </c>
      <c r="BK115" t="s">
        <v>502</v>
      </c>
      <c r="BL115" t="s">
        <v>410</v>
      </c>
      <c r="BM115">
        <f>INDEX('2021MF'!$C$5:$BB$204,MATCH(Sheet2!$BJ115,'2021MF'!$B$5:$B$204,0),MATCH(Sheet2!BM$3,'2021MF'!$C$4:$BB$4,0))</f>
        <v>77.409575305790298</v>
      </c>
      <c r="BN115">
        <f>INDEX('2021MF'!$C$5:$BB$204,MATCH(Sheet2!$BJ115,'2021MF'!$B$5:$B$204,0),MATCH(Sheet2!BN$3,'2021MF'!$C$4:$BB$4,0))</f>
        <v>22.590424694209698</v>
      </c>
      <c r="BO115">
        <f>INDEX('2021MF'!$C$5:$BB$204,MATCH(Sheet2!$BJ115,'2021MF'!$B$5:$B$204,0),MATCH(Sheet2!BO$3,'2021MF'!$C$4:$BB$4,0))</f>
        <v>74.921255708961098</v>
      </c>
      <c r="BP115">
        <f>INDEX('2021MF'!$C$5:$BB$204,MATCH(Sheet2!$BJ115,'2021MF'!$B$5:$B$204,0),MATCH(Sheet2!BP$3,'2021MF'!$C$4:$BB$4,0))</f>
        <v>9.3955063257913807</v>
      </c>
      <c r="BQ115">
        <f>INDEX('2021MF'!$C$5:$BB$204,MATCH(Sheet2!$BJ115,'2021MF'!$B$5:$B$204,0),MATCH(Sheet2!BQ$3,'2021MF'!$C$4:$BB$4,0))</f>
        <v>66.162265735734195</v>
      </c>
      <c r="BR115">
        <f>INDEX('2021MF'!$C$5:$BB$204,MATCH(Sheet2!$BJ115,'2021MF'!$B$5:$B$204,0),MATCH(Sheet2!BR$3,'2021MF'!$C$4:$BB$4,0))</f>
        <v>18.154496299018302</v>
      </c>
      <c r="BS115">
        <f>INDEX('2021MF'!$C$5:$BB$204,MATCH(Sheet2!$BJ115,'2021MF'!$B$5:$B$204,0),MATCH(Sheet2!BS$3,'2021MF'!$C$4:$BB$4,0))</f>
        <v>97.830594781878304</v>
      </c>
      <c r="BT115">
        <f>INDEX('2021MF'!$C$5:$BB$204,MATCH(Sheet2!$BJ115,'2021MF'!$B$5:$B$204,0),MATCH(Sheet2!BT$3,'2021MF'!$C$4:$BB$4,0))</f>
        <v>2.1694052181216898</v>
      </c>
      <c r="BU115">
        <f>INDEX('2021MF'!$C$5:$BB$204,MATCH(Sheet2!$BJ115,'2021MF'!$B$5:$B$204,0),MATCH(Sheet2!BU$3,'2021MF'!$C$4:$BB$4,0))</f>
        <v>20.535198698094401</v>
      </c>
      <c r="BV115">
        <f>INDEX('2021MF'!$C$5:$BB$204,MATCH(Sheet2!$BJ115,'2021MF'!$B$5:$B$204,0),MATCH(Sheet2!BV$3,'2021MF'!$C$4:$BB$4,0))</f>
        <v>8.0161688277599907</v>
      </c>
      <c r="BW115">
        <f>INDEX('2021MF'!$C$5:$BB$204,MATCH(Sheet2!$BJ115,'2021MF'!$B$5:$B$204,0),MATCH(Sheet2!BW$3,'2021MF'!$C$4:$BB$4,0))</f>
        <v>2.6169352721927699</v>
      </c>
      <c r="BX115">
        <f>INDEX('2021MF'!$C$5:$BB$204,MATCH(Sheet2!$BJ115,'2021MF'!$B$5:$B$204,0),MATCH(Sheet2!BX$3,'2021MF'!$C$4:$BB$4,0))</f>
        <v>45.2697757097297</v>
      </c>
      <c r="BY115">
        <f>INDEX('2021MF'!$C$5:$BB$204,MATCH(Sheet2!$BJ115,'2021MF'!$B$5:$B$204,0),MATCH(Sheet2!BY$3,'2021MF'!$C$4:$BB$4,0))</f>
        <v>54.7302242902703</v>
      </c>
      <c r="BZ115">
        <f>INDEX('2021MF'!$C$5:$BB$204,MATCH(Sheet2!$BJ115,'2021MF'!$B$5:$B$204,0),MATCH(Sheet2!BZ$3,'2021MF'!$C$4:$BB$4,0))</f>
        <v>44.160087833951998</v>
      </c>
      <c r="CA115">
        <f>INDEX('2021MF'!$C$5:$BB$204,MATCH(Sheet2!$BJ115,'2021MF'!$B$5:$B$204,0),MATCH(Sheet2!CA$3,'2021MF'!$C$4:$BB$4,0))</f>
        <v>55.3994353531657</v>
      </c>
      <c r="CB115">
        <f>INDEX('2021MF'!$C$5:$BB$204,MATCH(Sheet2!$BJ115,'2021MF'!$B$5:$B$204,0),MATCH(Sheet2!CB$3,'2021MF'!$C$4:$BB$4,0))</f>
        <v>0</v>
      </c>
      <c r="CC115">
        <f>INDEX('2021MF'!$C$5:$BB$204,MATCH(Sheet2!$BJ115,'2021MF'!$B$5:$B$204,0),MATCH(Sheet2!CC$3,'2021MF'!$C$4:$BB$4,0))</f>
        <v>100</v>
      </c>
    </row>
    <row r="116" spans="14:81" x14ac:dyDescent="0.3">
      <c r="N116" t="str">
        <f>VLOOKUP(P116,Sheet1!A$6:A$378,1,FALSE)</f>
        <v>Warrington</v>
      </c>
      <c r="O116" t="s">
        <v>491</v>
      </c>
      <c r="P116" t="s">
        <v>269</v>
      </c>
      <c r="Q116" t="str">
        <f>VLOOKUP(P116,classifications!A$1:B$357,2,FALSE)</f>
        <v>Predominantly Urban</v>
      </c>
      <c r="R116" t="str">
        <f>VLOOKUP(P116,classifications!A$1:D$357,4,FALSE)</f>
        <v>Unitary Authority</v>
      </c>
      <c r="S116" t="s">
        <v>503</v>
      </c>
      <c r="T116" t="s">
        <v>410</v>
      </c>
      <c r="U116">
        <v>83.3</v>
      </c>
      <c r="V116">
        <v>13.8</v>
      </c>
      <c r="W116">
        <v>3</v>
      </c>
      <c r="X116">
        <v>82.2</v>
      </c>
      <c r="Y116">
        <v>4.9000000000000004</v>
      </c>
      <c r="Z116">
        <v>13</v>
      </c>
      <c r="AA116">
        <v>98.6</v>
      </c>
      <c r="AB116">
        <v>1.4</v>
      </c>
      <c r="AC116">
        <v>0</v>
      </c>
      <c r="AE116" t="s">
        <v>491</v>
      </c>
      <c r="AF116" t="s">
        <v>269</v>
      </c>
      <c r="AG116" t="s">
        <v>503</v>
      </c>
      <c r="AH116" t="s">
        <v>410</v>
      </c>
      <c r="AI116">
        <v>85.8</v>
      </c>
      <c r="AJ116">
        <v>14.2</v>
      </c>
      <c r="AK116">
        <v>94.4</v>
      </c>
      <c r="AL116">
        <v>5.6</v>
      </c>
      <c r="AM116">
        <v>98.6</v>
      </c>
      <c r="AN116">
        <v>1.4</v>
      </c>
      <c r="AP116" t="s">
        <v>491</v>
      </c>
      <c r="AQ116" t="s">
        <v>269</v>
      </c>
      <c r="AR116" t="s">
        <v>503</v>
      </c>
      <c r="AS116" t="s">
        <v>410</v>
      </c>
      <c r="AT116">
        <v>78.8</v>
      </c>
      <c r="AU116">
        <v>85.8</v>
      </c>
      <c r="AV116">
        <v>89.8</v>
      </c>
      <c r="AW116">
        <v>90.8</v>
      </c>
      <c r="AX116">
        <v>94.4</v>
      </c>
      <c r="AY116">
        <v>98</v>
      </c>
      <c r="AZ116">
        <v>96.5</v>
      </c>
      <c r="BA116">
        <v>98.6</v>
      </c>
      <c r="BB116">
        <v>100</v>
      </c>
      <c r="BF116" t="b">
        <f t="shared" si="1"/>
        <v>1</v>
      </c>
      <c r="BI116" t="s">
        <v>491</v>
      </c>
      <c r="BJ116" t="s">
        <v>269</v>
      </c>
      <c r="BK116" t="s">
        <v>503</v>
      </c>
      <c r="BL116" t="s">
        <v>410</v>
      </c>
      <c r="BM116">
        <f>INDEX('2021MF'!$C$5:$BB$204,MATCH(Sheet2!$BJ116,'2021MF'!$B$5:$B$204,0),MATCH(Sheet2!BM$3,'2021MF'!$C$4:$BB$4,0))</f>
        <v>74.793524942187005</v>
      </c>
      <c r="BN116">
        <f>INDEX('2021MF'!$C$5:$BB$204,MATCH(Sheet2!$BJ116,'2021MF'!$B$5:$B$204,0),MATCH(Sheet2!BN$3,'2021MF'!$C$4:$BB$4,0))</f>
        <v>23.668235877106</v>
      </c>
      <c r="BO116">
        <f>INDEX('2021MF'!$C$5:$BB$204,MATCH(Sheet2!$BJ116,'2021MF'!$B$5:$B$204,0),MATCH(Sheet2!BO$3,'2021MF'!$C$4:$BB$4,0))</f>
        <v>62.025107367030103</v>
      </c>
      <c r="BP116">
        <f>INDEX('2021MF'!$C$5:$BB$204,MATCH(Sheet2!$BJ116,'2021MF'!$B$5:$B$204,0),MATCH(Sheet2!BP$3,'2021MF'!$C$4:$BB$4,0))</f>
        <v>6.7414106375949796</v>
      </c>
      <c r="BQ116">
        <f>INDEX('2021MF'!$C$5:$BB$204,MATCH(Sheet2!$BJ116,'2021MF'!$B$5:$B$204,0),MATCH(Sheet2!BQ$3,'2021MF'!$C$4:$BB$4,0))</f>
        <v>62.025107367030103</v>
      </c>
      <c r="BR116">
        <f>INDEX('2021MF'!$C$5:$BB$204,MATCH(Sheet2!$BJ116,'2021MF'!$B$5:$B$204,0),MATCH(Sheet2!BR$3,'2021MF'!$C$4:$BB$4,0))</f>
        <v>6.7414106375949796</v>
      </c>
      <c r="BS116">
        <f>INDEX('2021MF'!$C$5:$BB$204,MATCH(Sheet2!$BJ116,'2021MF'!$B$5:$B$204,0),MATCH(Sheet2!BS$3,'2021MF'!$C$4:$BB$4,0))</f>
        <v>96.570449289725801</v>
      </c>
      <c r="BT116">
        <f>INDEX('2021MF'!$C$5:$BB$204,MATCH(Sheet2!$BJ116,'2021MF'!$B$5:$B$204,0),MATCH(Sheet2!BT$3,'2021MF'!$C$4:$BB$4,0))</f>
        <v>3.4295507102742002</v>
      </c>
      <c r="BU116">
        <f>INDEX('2021MF'!$C$5:$BB$204,MATCH(Sheet2!$BJ116,'2021MF'!$B$5:$B$204,0),MATCH(Sheet2!BU$3,'2021MF'!$C$4:$BB$4,0))</f>
        <v>15.8820614469772</v>
      </c>
      <c r="BV116">
        <f>INDEX('2021MF'!$C$5:$BB$204,MATCH(Sheet2!$BJ116,'2021MF'!$B$5:$B$204,0),MATCH(Sheet2!BV$3,'2021MF'!$C$4:$BB$4,0))</f>
        <v>17.319127849355802</v>
      </c>
      <c r="BW116">
        <f>INDEX('2021MF'!$C$5:$BB$204,MATCH(Sheet2!$BJ116,'2021MF'!$B$5:$B$204,0),MATCH(Sheet2!BW$3,'2021MF'!$C$4:$BB$4,0))</f>
        <v>3.39238519986786</v>
      </c>
      <c r="BX116">
        <f>INDEX('2021MF'!$C$5:$BB$204,MATCH(Sheet2!$BJ116,'2021MF'!$B$5:$B$204,0),MATCH(Sheet2!BX$3,'2021MF'!$C$4:$BB$4,0))</f>
        <v>57.421982066643203</v>
      </c>
      <c r="BY116">
        <f>INDEX('2021MF'!$C$5:$BB$204,MATCH(Sheet2!$BJ116,'2021MF'!$B$5:$B$204,0),MATCH(Sheet2!BY$3,'2021MF'!$C$4:$BB$4,0))</f>
        <v>40.316770429539098</v>
      </c>
      <c r="BZ116">
        <f>INDEX('2021MF'!$C$5:$BB$204,MATCH(Sheet2!$BJ116,'2021MF'!$B$5:$B$204,0),MATCH(Sheet2!BZ$3,'2021MF'!$C$4:$BB$4,0))</f>
        <v>43.975880026625902</v>
      </c>
      <c r="CA116">
        <f>INDEX('2021MF'!$C$5:$BB$204,MATCH(Sheet2!$BJ116,'2021MF'!$B$5:$B$204,0),MATCH(Sheet2!CA$3,'2021MF'!$C$4:$BB$4,0))</f>
        <v>52.686087943928896</v>
      </c>
      <c r="CB116">
        <f>INDEX('2021MF'!$C$5:$BB$204,MATCH(Sheet2!$BJ116,'2021MF'!$B$5:$B$204,0),MATCH(Sheet2!CB$3,'2021MF'!$C$4:$BB$4,0))</f>
        <v>2.7956722827882401</v>
      </c>
      <c r="CC116">
        <f>INDEX('2021MF'!$C$5:$BB$204,MATCH(Sheet2!$BJ116,'2021MF'!$B$5:$B$204,0),MATCH(Sheet2!CC$3,'2021MF'!$C$4:$BB$4,0))</f>
        <v>97.204327717211797</v>
      </c>
    </row>
    <row r="117" spans="14:81" x14ac:dyDescent="0.3">
      <c r="N117" t="str">
        <f>VLOOKUP(P117,Sheet1!A$6:A$378,1,FALSE)</f>
        <v>Blackburn with Darwen</v>
      </c>
      <c r="O117" t="s">
        <v>491</v>
      </c>
      <c r="P117" t="s">
        <v>270</v>
      </c>
      <c r="Q117" t="str">
        <f>VLOOKUP(P117,classifications!A$1:B$357,2,FALSE)</f>
        <v>Predominantly Urban</v>
      </c>
      <c r="R117" t="str">
        <f>VLOOKUP(P117,classifications!A$1:D$357,4,FALSE)</f>
        <v>Unitary Authority</v>
      </c>
      <c r="S117" t="s">
        <v>504</v>
      </c>
      <c r="T117" t="s">
        <v>410</v>
      </c>
      <c r="U117">
        <v>72.7</v>
      </c>
      <c r="V117">
        <v>25.3</v>
      </c>
      <c r="W117">
        <v>2</v>
      </c>
      <c r="X117">
        <v>75.8</v>
      </c>
      <c r="Y117">
        <v>6.4</v>
      </c>
      <c r="Z117">
        <v>17.8</v>
      </c>
      <c r="AA117">
        <v>98.3</v>
      </c>
      <c r="AB117">
        <v>1.7</v>
      </c>
      <c r="AC117">
        <v>0</v>
      </c>
      <c r="AE117" t="s">
        <v>491</v>
      </c>
      <c r="AF117" t="s">
        <v>270</v>
      </c>
      <c r="AG117" t="s">
        <v>504</v>
      </c>
      <c r="AH117" t="s">
        <v>410</v>
      </c>
      <c r="AI117">
        <v>74.2</v>
      </c>
      <c r="AJ117">
        <v>25.8</v>
      </c>
      <c r="AK117">
        <v>92.2</v>
      </c>
      <c r="AL117">
        <v>7.8</v>
      </c>
      <c r="AM117">
        <v>98.3</v>
      </c>
      <c r="AN117">
        <v>1.7</v>
      </c>
      <c r="AP117" t="s">
        <v>491</v>
      </c>
      <c r="AQ117" t="s">
        <v>270</v>
      </c>
      <c r="AR117" t="s">
        <v>504</v>
      </c>
      <c r="AS117" t="s">
        <v>410</v>
      </c>
      <c r="AT117">
        <v>63.7</v>
      </c>
      <c r="AU117">
        <v>74.2</v>
      </c>
      <c r="AV117">
        <v>78</v>
      </c>
      <c r="AW117">
        <v>95.8</v>
      </c>
      <c r="AX117">
        <v>92.2</v>
      </c>
      <c r="AY117">
        <v>100</v>
      </c>
      <c r="AZ117">
        <v>96.2</v>
      </c>
      <c r="BA117">
        <v>98.3</v>
      </c>
      <c r="BB117">
        <v>100</v>
      </c>
      <c r="BF117" t="b">
        <f t="shared" si="1"/>
        <v>1</v>
      </c>
      <c r="BI117" t="s">
        <v>491</v>
      </c>
      <c r="BJ117" t="s">
        <v>270</v>
      </c>
      <c r="BK117" t="s">
        <v>504</v>
      </c>
      <c r="BL117" t="s">
        <v>410</v>
      </c>
      <c r="BM117">
        <f>INDEX('2021MF'!$C$5:$BB$204,MATCH(Sheet2!$BJ117,'2021MF'!$B$5:$B$204,0),MATCH(Sheet2!BM$3,'2021MF'!$C$4:$BB$4,0))</f>
        <v>79.270389217439103</v>
      </c>
      <c r="BN117">
        <f>INDEX('2021MF'!$C$5:$BB$204,MATCH(Sheet2!$BJ117,'2021MF'!$B$5:$B$204,0),MATCH(Sheet2!BN$3,'2021MF'!$C$4:$BB$4,0))</f>
        <v>19.8150185669096</v>
      </c>
      <c r="BO117">
        <f>INDEX('2021MF'!$C$5:$BB$204,MATCH(Sheet2!$BJ117,'2021MF'!$B$5:$B$204,0),MATCH(Sheet2!BO$3,'2021MF'!$C$4:$BB$4,0))</f>
        <v>61.538990510246201</v>
      </c>
      <c r="BP117">
        <f>INDEX('2021MF'!$C$5:$BB$204,MATCH(Sheet2!$BJ117,'2021MF'!$B$5:$B$204,0),MATCH(Sheet2!BP$3,'2021MF'!$C$4:$BB$4,0))</f>
        <v>5.8795213863292499</v>
      </c>
      <c r="BQ117">
        <f>INDEX('2021MF'!$C$5:$BB$204,MATCH(Sheet2!$BJ117,'2021MF'!$B$5:$B$204,0),MATCH(Sheet2!BQ$3,'2021MF'!$C$4:$BB$4,0))</f>
        <v>50.890523999449897</v>
      </c>
      <c r="BR117">
        <f>INDEX('2021MF'!$C$5:$BB$204,MATCH(Sheet2!$BJ117,'2021MF'!$B$5:$B$204,0),MATCH(Sheet2!BR$3,'2021MF'!$C$4:$BB$4,0))</f>
        <v>16.527987897125598</v>
      </c>
      <c r="BS117">
        <f>INDEX('2021MF'!$C$5:$BB$204,MATCH(Sheet2!$BJ117,'2021MF'!$B$5:$B$204,0),MATCH(Sheet2!BS$3,'2021MF'!$C$4:$BB$4,0))</f>
        <v>98.958190070141697</v>
      </c>
      <c r="BT117" t="str">
        <f>INDEX('2021MF'!$C$5:$BB$204,MATCH(Sheet2!$BJ117,'2021MF'!$B$5:$B$204,0),MATCH(Sheet2!BT$3,'2021MF'!$C$4:$BB$4,0))</f>
        <v>*</v>
      </c>
      <c r="BU117">
        <f>INDEX('2021MF'!$C$5:$BB$204,MATCH(Sheet2!$BJ117,'2021MF'!$B$5:$B$204,0),MATCH(Sheet2!BU$3,'2021MF'!$C$4:$BB$4,0))</f>
        <v>10.9441617384129</v>
      </c>
      <c r="BV117">
        <f>INDEX('2021MF'!$C$5:$BB$204,MATCH(Sheet2!$BJ117,'2021MF'!$B$5:$B$204,0),MATCH(Sheet2!BV$3,'2021MF'!$C$4:$BB$4,0))</f>
        <v>10.3905927657819</v>
      </c>
      <c r="BW117">
        <f>INDEX('2021MF'!$C$5:$BB$204,MATCH(Sheet2!$BJ117,'2021MF'!$B$5:$B$204,0),MATCH(Sheet2!BW$3,'2021MF'!$C$4:$BB$4,0))</f>
        <v>0</v>
      </c>
      <c r="BX117">
        <f>INDEX('2021MF'!$C$5:$BB$204,MATCH(Sheet2!$BJ117,'2021MF'!$B$5:$B$204,0),MATCH(Sheet2!BX$3,'2021MF'!$C$4:$BB$4,0))</f>
        <v>51.794833283268197</v>
      </c>
      <c r="BY117">
        <f>INDEX('2021MF'!$C$5:$BB$204,MATCH(Sheet2!$BJ117,'2021MF'!$B$5:$B$204,0),MATCH(Sheet2!BY$3,'2021MF'!$C$4:$BB$4,0))</f>
        <v>45.854610994292599</v>
      </c>
      <c r="BZ117">
        <f>INDEX('2021MF'!$C$5:$BB$204,MATCH(Sheet2!$BJ117,'2021MF'!$B$5:$B$204,0),MATCH(Sheet2!BZ$3,'2021MF'!$C$4:$BB$4,0))</f>
        <v>59.349654550916199</v>
      </c>
      <c r="CA117">
        <f>INDEX('2021MF'!$C$5:$BB$204,MATCH(Sheet2!$BJ117,'2021MF'!$B$5:$B$204,0),MATCH(Sheet2!CA$3,'2021MF'!$C$4:$BB$4,0))</f>
        <v>39.3999699609492</v>
      </c>
      <c r="CB117">
        <f>INDEX('2021MF'!$C$5:$BB$204,MATCH(Sheet2!$BJ117,'2021MF'!$B$5:$B$204,0),MATCH(Sheet2!CB$3,'2021MF'!$C$4:$BB$4,0))</f>
        <v>3.5517810479989</v>
      </c>
      <c r="CC117">
        <f>INDEX('2021MF'!$C$5:$BB$204,MATCH(Sheet2!$BJ117,'2021MF'!$B$5:$B$204,0),MATCH(Sheet2!CC$3,'2021MF'!$C$4:$BB$4,0))</f>
        <v>96.448218952001099</v>
      </c>
    </row>
    <row r="118" spans="14:81" x14ac:dyDescent="0.3">
      <c r="N118" t="str">
        <f>VLOOKUP(P118,Sheet1!A$6:A$378,1,FALSE)</f>
        <v>Blackpool</v>
      </c>
      <c r="O118" t="s">
        <v>491</v>
      </c>
      <c r="P118" t="s">
        <v>271</v>
      </c>
      <c r="Q118" t="str">
        <f>VLOOKUP(P118,classifications!A$1:B$357,2,FALSE)</f>
        <v>Predominantly Urban</v>
      </c>
      <c r="R118" t="str">
        <f>VLOOKUP(P118,classifications!A$1:D$357,4,FALSE)</f>
        <v>Unitary Authority</v>
      </c>
      <c r="S118" t="s">
        <v>505</v>
      </c>
      <c r="T118" t="s">
        <v>410</v>
      </c>
      <c r="U118">
        <v>74.599999999999994</v>
      </c>
      <c r="V118">
        <v>24.2</v>
      </c>
      <c r="W118">
        <v>1.2</v>
      </c>
      <c r="X118">
        <v>78.5</v>
      </c>
      <c r="Y118">
        <v>4.2</v>
      </c>
      <c r="Z118">
        <v>17.3</v>
      </c>
      <c r="AA118">
        <v>96.5</v>
      </c>
      <c r="AB118">
        <v>3.5</v>
      </c>
      <c r="AC118">
        <v>0</v>
      </c>
      <c r="AE118" t="s">
        <v>491</v>
      </c>
      <c r="AF118" t="s">
        <v>271</v>
      </c>
      <c r="AG118" t="s">
        <v>505</v>
      </c>
      <c r="AH118" t="s">
        <v>410</v>
      </c>
      <c r="AI118">
        <v>75.5</v>
      </c>
      <c r="AJ118">
        <v>24.5</v>
      </c>
      <c r="AK118">
        <v>95</v>
      </c>
      <c r="AL118">
        <v>5</v>
      </c>
      <c r="AM118">
        <v>96.5</v>
      </c>
      <c r="AN118">
        <v>3.5</v>
      </c>
      <c r="AP118" t="s">
        <v>491</v>
      </c>
      <c r="AQ118" t="s">
        <v>271</v>
      </c>
      <c r="AR118" t="s">
        <v>505</v>
      </c>
      <c r="AS118" t="s">
        <v>410</v>
      </c>
      <c r="AT118">
        <v>66.2</v>
      </c>
      <c r="AU118">
        <v>75.5</v>
      </c>
      <c r="AV118">
        <v>78.900000000000006</v>
      </c>
      <c r="AW118">
        <v>96.4</v>
      </c>
      <c r="AX118">
        <v>95</v>
      </c>
      <c r="AY118">
        <v>100</v>
      </c>
      <c r="AZ118">
        <v>93.2</v>
      </c>
      <c r="BA118">
        <v>96.5</v>
      </c>
      <c r="BB118">
        <v>98.8</v>
      </c>
      <c r="BF118" t="b">
        <f t="shared" si="1"/>
        <v>1</v>
      </c>
      <c r="BI118" t="s">
        <v>491</v>
      </c>
      <c r="BJ118" t="s">
        <v>271</v>
      </c>
      <c r="BK118" t="s">
        <v>505</v>
      </c>
      <c r="BL118" t="s">
        <v>410</v>
      </c>
      <c r="BM118">
        <f>INDEX('2021MF'!$C$5:$BB$204,MATCH(Sheet2!$BJ118,'2021MF'!$B$5:$B$204,0),MATCH(Sheet2!BM$3,'2021MF'!$C$4:$BB$4,0))</f>
        <v>78.270436334952507</v>
      </c>
      <c r="BN118">
        <f>INDEX('2021MF'!$C$5:$BB$204,MATCH(Sheet2!$BJ118,'2021MF'!$B$5:$B$204,0),MATCH(Sheet2!BN$3,'2021MF'!$C$4:$BB$4,0))</f>
        <v>20.911695105243499</v>
      </c>
      <c r="BO118">
        <f>INDEX('2021MF'!$C$5:$BB$204,MATCH(Sheet2!$BJ118,'2021MF'!$B$5:$B$204,0),MATCH(Sheet2!BO$3,'2021MF'!$C$4:$BB$4,0))</f>
        <v>66.753850624818398</v>
      </c>
      <c r="BP118">
        <f>INDEX('2021MF'!$C$5:$BB$204,MATCH(Sheet2!$BJ118,'2021MF'!$B$5:$B$204,0),MATCH(Sheet2!BP$3,'2021MF'!$C$4:$BB$4,0))</f>
        <v>6.7588325652841803</v>
      </c>
      <c r="BQ118">
        <f>INDEX('2021MF'!$C$5:$BB$204,MATCH(Sheet2!$BJ118,'2021MF'!$B$5:$B$204,0),MATCH(Sheet2!BQ$3,'2021MF'!$C$4:$BB$4,0))</f>
        <v>62.469381824220498</v>
      </c>
      <c r="BR118">
        <f>INDEX('2021MF'!$C$5:$BB$204,MATCH(Sheet2!$BJ118,'2021MF'!$B$5:$B$204,0),MATCH(Sheet2!BR$3,'2021MF'!$C$4:$BB$4,0))</f>
        <v>11.043301365882</v>
      </c>
      <c r="BS118">
        <f>INDEX('2021MF'!$C$5:$BB$204,MATCH(Sheet2!$BJ118,'2021MF'!$B$5:$B$204,0),MATCH(Sheet2!BS$3,'2021MF'!$C$4:$BB$4,0))</f>
        <v>97.525636235313698</v>
      </c>
      <c r="BT118" t="str">
        <f>INDEX('2021MF'!$C$5:$BB$204,MATCH(Sheet2!$BJ118,'2021MF'!$B$5:$B$204,0),MATCH(Sheet2!BT$3,'2021MF'!$C$4:$BB$4,0))</f>
        <v>*</v>
      </c>
      <c r="BU118">
        <f>INDEX('2021MF'!$C$5:$BB$204,MATCH(Sheet2!$BJ118,'2021MF'!$B$5:$B$204,0),MATCH(Sheet2!BU$3,'2021MF'!$C$4:$BB$4,0))</f>
        <v>20.077220077220101</v>
      </c>
      <c r="BV118">
        <f>INDEX('2021MF'!$C$5:$BB$204,MATCH(Sheet2!$BJ118,'2021MF'!$B$5:$B$204,0),MATCH(Sheet2!BV$3,'2021MF'!$C$4:$BB$4,0))</f>
        <v>7.6804915514592897</v>
      </c>
      <c r="BW118">
        <f>INDEX('2021MF'!$C$5:$BB$204,MATCH(Sheet2!$BJ118,'2021MF'!$B$5:$B$204,0),MATCH(Sheet2!BW$3,'2021MF'!$C$4:$BB$4,0))</f>
        <v>4.9113629758791104</v>
      </c>
      <c r="BX118">
        <f>INDEX('2021MF'!$C$5:$BB$204,MATCH(Sheet2!$BJ118,'2021MF'!$B$5:$B$204,0),MATCH(Sheet2!BX$3,'2021MF'!$C$4:$BB$4,0))</f>
        <v>61.934840425531902</v>
      </c>
      <c r="BY118">
        <f>INDEX('2021MF'!$C$5:$BB$204,MATCH(Sheet2!$BJ118,'2021MF'!$B$5:$B$204,0),MATCH(Sheet2!BY$3,'2021MF'!$C$4:$BB$4,0))</f>
        <v>36.186835106383</v>
      </c>
      <c r="BZ118">
        <f>INDEX('2021MF'!$C$5:$BB$204,MATCH(Sheet2!$BJ118,'2021MF'!$B$5:$B$204,0),MATCH(Sheet2!BZ$3,'2021MF'!$C$4:$BB$4,0))</f>
        <v>52.451795212766001</v>
      </c>
      <c r="CA118">
        <f>INDEX('2021MF'!$C$5:$BB$204,MATCH(Sheet2!$BJ118,'2021MF'!$B$5:$B$204,0),MATCH(Sheet2!CA$3,'2021MF'!$C$4:$BB$4,0))</f>
        <v>46.264128989361701</v>
      </c>
      <c r="CB118">
        <f>INDEX('2021MF'!$C$5:$BB$204,MATCH(Sheet2!$BJ118,'2021MF'!$B$5:$B$204,0),MATCH(Sheet2!CB$3,'2021MF'!$C$4:$BB$4,0))</f>
        <v>1.8557728235147599</v>
      </c>
      <c r="CC118">
        <f>INDEX('2021MF'!$C$5:$BB$204,MATCH(Sheet2!$BJ118,'2021MF'!$B$5:$B$204,0),MATCH(Sheet2!CC$3,'2021MF'!$C$4:$BB$4,0))</f>
        <v>98.144227176485202</v>
      </c>
    </row>
    <row r="119" spans="14:81" x14ac:dyDescent="0.3">
      <c r="N119" t="str">
        <f>VLOOKUP(P119,Sheet1!A$6:A$378,1,FALSE)</f>
        <v>Kingston upon Hull, City of</v>
      </c>
      <c r="O119" t="s">
        <v>491</v>
      </c>
      <c r="P119" t="s">
        <v>274</v>
      </c>
      <c r="Q119" t="str">
        <f>VLOOKUP(P119,classifications!A$1:B$357,2,FALSE)</f>
        <v>Predominantly Urban</v>
      </c>
      <c r="R119" t="str">
        <f>VLOOKUP(P119,classifications!A$1:D$357,4,FALSE)</f>
        <v>Unitary Authority</v>
      </c>
      <c r="S119" t="s">
        <v>506</v>
      </c>
      <c r="T119" t="s">
        <v>410</v>
      </c>
      <c r="U119">
        <v>67.2</v>
      </c>
      <c r="V119">
        <v>28.7</v>
      </c>
      <c r="W119">
        <v>4</v>
      </c>
      <c r="X119">
        <v>83.3</v>
      </c>
      <c r="Y119">
        <v>2.2000000000000002</v>
      </c>
      <c r="Z119">
        <v>14.5</v>
      </c>
      <c r="AA119">
        <v>97.9</v>
      </c>
      <c r="AB119">
        <v>1.3</v>
      </c>
      <c r="AC119">
        <v>0.8</v>
      </c>
      <c r="AE119" t="s">
        <v>491</v>
      </c>
      <c r="AF119" t="s">
        <v>274</v>
      </c>
      <c r="AG119" t="s">
        <v>506</v>
      </c>
      <c r="AH119" t="s">
        <v>410</v>
      </c>
      <c r="AI119">
        <v>70.099999999999994</v>
      </c>
      <c r="AJ119">
        <v>29.9</v>
      </c>
      <c r="AK119">
        <v>97.4</v>
      </c>
      <c r="AL119">
        <v>2.6</v>
      </c>
      <c r="AM119">
        <v>98.7</v>
      </c>
      <c r="AN119">
        <v>1.3</v>
      </c>
      <c r="AP119" t="s">
        <v>491</v>
      </c>
      <c r="AQ119" t="s">
        <v>274</v>
      </c>
      <c r="AR119" t="s">
        <v>506</v>
      </c>
      <c r="AS119" t="s">
        <v>410</v>
      </c>
      <c r="AT119">
        <v>60.6</v>
      </c>
      <c r="AU119">
        <v>70.099999999999994</v>
      </c>
      <c r="AV119">
        <v>75.5</v>
      </c>
      <c r="AW119">
        <v>94.3</v>
      </c>
      <c r="AX119">
        <v>97.4</v>
      </c>
      <c r="AY119">
        <v>100</v>
      </c>
      <c r="AZ119">
        <v>96.6</v>
      </c>
      <c r="BA119">
        <v>98.7</v>
      </c>
      <c r="BB119">
        <v>100</v>
      </c>
      <c r="BF119" t="b">
        <f t="shared" si="1"/>
        <v>1</v>
      </c>
      <c r="BI119" t="s">
        <v>491</v>
      </c>
      <c r="BJ119" t="s">
        <v>274</v>
      </c>
      <c r="BK119" t="s">
        <v>506</v>
      </c>
      <c r="BL119" t="s">
        <v>410</v>
      </c>
      <c r="BM119">
        <f>INDEX('2021MF'!$C$5:$BB$204,MATCH(Sheet2!$BJ119,'2021MF'!$B$5:$B$204,0),MATCH(Sheet2!BM$3,'2021MF'!$C$4:$BB$4,0))</f>
        <v>86.848842487517004</v>
      </c>
      <c r="BN119">
        <f>INDEX('2021MF'!$C$5:$BB$204,MATCH(Sheet2!$BJ119,'2021MF'!$B$5:$B$204,0),MATCH(Sheet2!BN$3,'2021MF'!$C$4:$BB$4,0))</f>
        <v>13.151157512483</v>
      </c>
      <c r="BO119">
        <f>INDEX('2021MF'!$C$5:$BB$204,MATCH(Sheet2!$BJ119,'2021MF'!$B$5:$B$204,0),MATCH(Sheet2!BO$3,'2021MF'!$C$4:$BB$4,0))</f>
        <v>76.234226055378997</v>
      </c>
      <c r="BP119">
        <f>INDEX('2021MF'!$C$5:$BB$204,MATCH(Sheet2!$BJ119,'2021MF'!$B$5:$B$204,0),MATCH(Sheet2!BP$3,'2021MF'!$C$4:$BB$4,0))</f>
        <v>3.6513844757149299</v>
      </c>
      <c r="BQ119">
        <f>INDEX('2021MF'!$C$5:$BB$204,MATCH(Sheet2!$BJ119,'2021MF'!$B$5:$B$204,0),MATCH(Sheet2!BQ$3,'2021MF'!$C$4:$BB$4,0))</f>
        <v>69.467090331366293</v>
      </c>
      <c r="BR119">
        <f>INDEX('2021MF'!$C$5:$BB$204,MATCH(Sheet2!$BJ119,'2021MF'!$B$5:$B$204,0),MATCH(Sheet2!BR$3,'2021MF'!$C$4:$BB$4,0))</f>
        <v>10.418520199727601</v>
      </c>
      <c r="BS119">
        <f>INDEX('2021MF'!$C$5:$BB$204,MATCH(Sheet2!$BJ119,'2021MF'!$B$5:$B$204,0),MATCH(Sheet2!BS$3,'2021MF'!$C$4:$BB$4,0))</f>
        <v>96.978665456196097</v>
      </c>
      <c r="BT119">
        <f>INDEX('2021MF'!$C$5:$BB$204,MATCH(Sheet2!$BJ119,'2021MF'!$B$5:$B$204,0),MATCH(Sheet2!BT$3,'2021MF'!$C$4:$BB$4,0))</f>
        <v>3.0213345438039001</v>
      </c>
      <c r="BU119">
        <f>INDEX('2021MF'!$C$5:$BB$204,MATCH(Sheet2!$BJ119,'2021MF'!$B$5:$B$204,0),MATCH(Sheet2!BU$3,'2021MF'!$C$4:$BB$4,0))</f>
        <v>13.3581479800272</v>
      </c>
      <c r="BV119">
        <f>INDEX('2021MF'!$C$5:$BB$204,MATCH(Sheet2!$BJ119,'2021MF'!$B$5:$B$204,0),MATCH(Sheet2!BV$3,'2021MF'!$C$4:$BB$4,0))</f>
        <v>7.1611438946890598</v>
      </c>
      <c r="BW119" t="str">
        <f>INDEX('2021MF'!$C$5:$BB$204,MATCH(Sheet2!$BJ119,'2021MF'!$B$5:$B$204,0),MATCH(Sheet2!BW$3,'2021MF'!$C$4:$BB$4,0))</f>
        <v>*</v>
      </c>
      <c r="BX119">
        <f>INDEX('2021MF'!$C$5:$BB$204,MATCH(Sheet2!$BJ119,'2021MF'!$B$5:$B$204,0),MATCH(Sheet2!BX$3,'2021MF'!$C$4:$BB$4,0))</f>
        <v>46.272164805917498</v>
      </c>
      <c r="BY119">
        <f>INDEX('2021MF'!$C$5:$BB$204,MATCH(Sheet2!$BJ119,'2021MF'!$B$5:$B$204,0),MATCH(Sheet2!BY$3,'2021MF'!$C$4:$BB$4,0))</f>
        <v>46.4501745532474</v>
      </c>
      <c r="BZ119">
        <f>INDEX('2021MF'!$C$5:$BB$204,MATCH(Sheet2!$BJ119,'2021MF'!$B$5:$B$204,0),MATCH(Sheet2!BZ$3,'2021MF'!$C$4:$BB$4,0))</f>
        <v>49.616328505755099</v>
      </c>
      <c r="CA119">
        <f>INDEX('2021MF'!$C$5:$BB$204,MATCH(Sheet2!$BJ119,'2021MF'!$B$5:$B$204,0),MATCH(Sheet2!CA$3,'2021MF'!$C$4:$BB$4,0))</f>
        <v>43.510421347343701</v>
      </c>
      <c r="CB119" t="str">
        <f>INDEX('2021MF'!$C$5:$BB$204,MATCH(Sheet2!$BJ119,'2021MF'!$B$5:$B$204,0),MATCH(Sheet2!CB$3,'2021MF'!$C$4:$BB$4,0))</f>
        <v>*</v>
      </c>
      <c r="CC119">
        <f>INDEX('2021MF'!$C$5:$BB$204,MATCH(Sheet2!$BJ119,'2021MF'!$B$5:$B$204,0),MATCH(Sheet2!CC$3,'2021MF'!$C$4:$BB$4,0))</f>
        <v>99.103041307308203</v>
      </c>
    </row>
    <row r="120" spans="14:81" x14ac:dyDescent="0.3">
      <c r="N120" t="str">
        <f>VLOOKUP(P120,Sheet1!A$6:A$378,1,FALSE)</f>
        <v>East Riding of Yorkshire</v>
      </c>
      <c r="O120" t="s">
        <v>491</v>
      </c>
      <c r="P120" t="s">
        <v>275</v>
      </c>
      <c r="Q120" t="str">
        <f>VLOOKUP(P120,classifications!A$1:B$357,2,FALSE)</f>
        <v>Predominantly Rural</v>
      </c>
      <c r="R120" t="str">
        <f>VLOOKUP(P120,classifications!A$1:D$357,4,FALSE)</f>
        <v>Unitary Authority</v>
      </c>
      <c r="S120" t="s">
        <v>507</v>
      </c>
      <c r="T120" t="s">
        <v>410</v>
      </c>
      <c r="U120">
        <v>65.8</v>
      </c>
      <c r="V120">
        <v>33.700000000000003</v>
      </c>
      <c r="W120">
        <v>0.5</v>
      </c>
      <c r="X120">
        <v>83.7</v>
      </c>
      <c r="Y120">
        <v>4.5999999999999996</v>
      </c>
      <c r="Z120">
        <v>11.7</v>
      </c>
      <c r="AA120">
        <v>97.1</v>
      </c>
      <c r="AB120">
        <v>2.2999999999999998</v>
      </c>
      <c r="AC120">
        <v>0.6</v>
      </c>
      <c r="AE120" t="s">
        <v>491</v>
      </c>
      <c r="AF120" t="s">
        <v>275</v>
      </c>
      <c r="AG120" t="s">
        <v>507</v>
      </c>
      <c r="AH120" t="s">
        <v>410</v>
      </c>
      <c r="AI120">
        <v>66.099999999999994</v>
      </c>
      <c r="AJ120">
        <v>33.9</v>
      </c>
      <c r="AK120">
        <v>94.8</v>
      </c>
      <c r="AL120">
        <v>5.2</v>
      </c>
      <c r="AM120">
        <v>97.7</v>
      </c>
      <c r="AN120">
        <v>2.2999999999999998</v>
      </c>
      <c r="AP120" t="s">
        <v>491</v>
      </c>
      <c r="AQ120" t="s">
        <v>275</v>
      </c>
      <c r="AR120" t="s">
        <v>507</v>
      </c>
      <c r="AS120" t="s">
        <v>410</v>
      </c>
      <c r="AT120">
        <v>56.2</v>
      </c>
      <c r="AU120">
        <v>66.099999999999994</v>
      </c>
      <c r="AV120">
        <v>70.599999999999994</v>
      </c>
      <c r="AW120">
        <v>91.1</v>
      </c>
      <c r="AX120">
        <v>94.8</v>
      </c>
      <c r="AY120">
        <v>98.3</v>
      </c>
      <c r="AZ120">
        <v>95.1</v>
      </c>
      <c r="BA120">
        <v>97.7</v>
      </c>
      <c r="BB120">
        <v>99.9</v>
      </c>
      <c r="BF120" t="b">
        <f t="shared" si="1"/>
        <v>1</v>
      </c>
      <c r="BI120" t="s">
        <v>491</v>
      </c>
      <c r="BJ120" t="s">
        <v>275</v>
      </c>
      <c r="BK120" t="s">
        <v>507</v>
      </c>
      <c r="BL120" t="s">
        <v>410</v>
      </c>
      <c r="BM120">
        <f>INDEX('2021MF'!$C$5:$BB$204,MATCH(Sheet2!$BJ120,'2021MF'!$B$5:$B$204,0),MATCH(Sheet2!BM$3,'2021MF'!$C$4:$BB$4,0))</f>
        <v>80.471366376423305</v>
      </c>
      <c r="BN120">
        <f>INDEX('2021MF'!$C$5:$BB$204,MATCH(Sheet2!$BJ120,'2021MF'!$B$5:$B$204,0),MATCH(Sheet2!BN$3,'2021MF'!$C$4:$BB$4,0))</f>
        <v>19.528633623576699</v>
      </c>
      <c r="BO120">
        <f>INDEX('2021MF'!$C$5:$BB$204,MATCH(Sheet2!$BJ120,'2021MF'!$B$5:$B$204,0),MATCH(Sheet2!BO$3,'2021MF'!$C$4:$BB$4,0))</f>
        <v>65.057769591426705</v>
      </c>
      <c r="BP120">
        <f>INDEX('2021MF'!$C$5:$BB$204,MATCH(Sheet2!$BJ120,'2021MF'!$B$5:$B$204,0),MATCH(Sheet2!BP$3,'2021MF'!$C$4:$BB$4,0))</f>
        <v>10.962268363473999</v>
      </c>
      <c r="BQ120">
        <f>INDEX('2021MF'!$C$5:$BB$204,MATCH(Sheet2!$BJ120,'2021MF'!$B$5:$B$204,0),MATCH(Sheet2!BQ$3,'2021MF'!$C$4:$BB$4,0))</f>
        <v>63.305146237999601</v>
      </c>
      <c r="BR120">
        <f>INDEX('2021MF'!$C$5:$BB$204,MATCH(Sheet2!$BJ120,'2021MF'!$B$5:$B$204,0),MATCH(Sheet2!BR$3,'2021MF'!$C$4:$BB$4,0))</f>
        <v>12.7148917169011</v>
      </c>
      <c r="BS120">
        <f>INDEX('2021MF'!$C$5:$BB$204,MATCH(Sheet2!$BJ120,'2021MF'!$B$5:$B$204,0),MATCH(Sheet2!BS$3,'2021MF'!$C$4:$BB$4,0))</f>
        <v>97.994809109176103</v>
      </c>
      <c r="BT120">
        <f>INDEX('2021MF'!$C$5:$BB$204,MATCH(Sheet2!$BJ120,'2021MF'!$B$5:$B$204,0),MATCH(Sheet2!BT$3,'2021MF'!$C$4:$BB$4,0))</f>
        <v>2.0051908908238398</v>
      </c>
      <c r="BU120">
        <f>INDEX('2021MF'!$C$5:$BB$204,MATCH(Sheet2!$BJ120,'2021MF'!$B$5:$B$204,0),MATCH(Sheet2!BU$3,'2021MF'!$C$4:$BB$4,0))</f>
        <v>18.1290466622014</v>
      </c>
      <c r="BV120">
        <f>INDEX('2021MF'!$C$5:$BB$204,MATCH(Sheet2!$BJ120,'2021MF'!$B$5:$B$204,0),MATCH(Sheet2!BV$3,'2021MF'!$C$4:$BB$4,0))</f>
        <v>15.551741460147401</v>
      </c>
      <c r="BW120">
        <f>INDEX('2021MF'!$C$5:$BB$204,MATCH(Sheet2!$BJ120,'2021MF'!$B$5:$B$204,0),MATCH(Sheet2!BW$3,'2021MF'!$C$4:$BB$4,0))</f>
        <v>1.38842375530252</v>
      </c>
      <c r="BX120">
        <f>INDEX('2021MF'!$C$5:$BB$204,MATCH(Sheet2!$BJ120,'2021MF'!$B$5:$B$204,0),MATCH(Sheet2!BX$3,'2021MF'!$C$4:$BB$4,0))</f>
        <v>47.177207395281101</v>
      </c>
      <c r="BY120">
        <f>INDEX('2021MF'!$C$5:$BB$204,MATCH(Sheet2!$BJ120,'2021MF'!$B$5:$B$204,0),MATCH(Sheet2!BY$3,'2021MF'!$C$4:$BB$4,0))</f>
        <v>50.6210293918868</v>
      </c>
      <c r="BZ120">
        <f>INDEX('2021MF'!$C$5:$BB$204,MATCH(Sheet2!$BJ120,'2021MF'!$B$5:$B$204,0),MATCH(Sheet2!BZ$3,'2021MF'!$C$4:$BB$4,0))</f>
        <v>49.686857005542002</v>
      </c>
      <c r="CA120">
        <f>INDEX('2021MF'!$C$5:$BB$204,MATCH(Sheet2!$BJ120,'2021MF'!$B$5:$B$204,0),MATCH(Sheet2!CA$3,'2021MF'!$C$4:$BB$4,0))</f>
        <v>48.249553189252502</v>
      </c>
      <c r="CB120">
        <f>INDEX('2021MF'!$C$5:$BB$204,MATCH(Sheet2!$BJ120,'2021MF'!$B$5:$B$204,0),MATCH(Sheet2!CB$3,'2021MF'!$C$4:$BB$4,0))</f>
        <v>3.84711989283322</v>
      </c>
      <c r="CC120">
        <f>INDEX('2021MF'!$C$5:$BB$204,MATCH(Sheet2!$BJ120,'2021MF'!$B$5:$B$204,0),MATCH(Sheet2!CC$3,'2021MF'!$C$4:$BB$4,0))</f>
        <v>96.152880107166794</v>
      </c>
    </row>
    <row r="121" spans="14:81" x14ac:dyDescent="0.3">
      <c r="N121" t="str">
        <f>VLOOKUP(P121,Sheet1!A$6:A$378,1,FALSE)</f>
        <v>North East Lincolnshire</v>
      </c>
      <c r="O121" t="s">
        <v>491</v>
      </c>
      <c r="P121" t="s">
        <v>276</v>
      </c>
      <c r="Q121" t="str">
        <f>VLOOKUP(P121,classifications!A$1:B$357,2,FALSE)</f>
        <v>Predominantly Urban</v>
      </c>
      <c r="R121" t="str">
        <f>VLOOKUP(P121,classifications!A$1:D$357,4,FALSE)</f>
        <v>Unitary Authority</v>
      </c>
      <c r="S121" t="s">
        <v>508</v>
      </c>
      <c r="T121" t="s">
        <v>410</v>
      </c>
      <c r="U121">
        <v>70.2</v>
      </c>
      <c r="V121">
        <v>28</v>
      </c>
      <c r="W121">
        <v>1.8</v>
      </c>
      <c r="X121">
        <v>75.5</v>
      </c>
      <c r="Y121">
        <v>8.6</v>
      </c>
      <c r="Z121">
        <v>15.8</v>
      </c>
      <c r="AA121">
        <v>95.8</v>
      </c>
      <c r="AB121">
        <v>4.2</v>
      </c>
      <c r="AC121">
        <v>0</v>
      </c>
      <c r="AE121" t="s">
        <v>491</v>
      </c>
      <c r="AF121" t="s">
        <v>276</v>
      </c>
      <c r="AG121" t="s">
        <v>508</v>
      </c>
      <c r="AH121" t="s">
        <v>410</v>
      </c>
      <c r="AI121">
        <v>71.5</v>
      </c>
      <c r="AJ121">
        <v>28.5</v>
      </c>
      <c r="AK121">
        <v>89.7</v>
      </c>
      <c r="AL121">
        <v>10.3</v>
      </c>
      <c r="AM121">
        <v>95.8</v>
      </c>
      <c r="AN121">
        <v>4.2</v>
      </c>
      <c r="AP121" t="s">
        <v>491</v>
      </c>
      <c r="AQ121" t="s">
        <v>276</v>
      </c>
      <c r="AR121" t="s">
        <v>508</v>
      </c>
      <c r="AS121" t="s">
        <v>410</v>
      </c>
      <c r="AT121">
        <v>61.4</v>
      </c>
      <c r="AU121">
        <v>71.5</v>
      </c>
      <c r="AV121">
        <v>75.5</v>
      </c>
      <c r="AW121">
        <v>100</v>
      </c>
      <c r="AX121">
        <v>89.7</v>
      </c>
      <c r="AY121">
        <v>100</v>
      </c>
      <c r="AZ121">
        <v>91.9</v>
      </c>
      <c r="BA121">
        <v>95.8</v>
      </c>
      <c r="BB121">
        <v>98.6</v>
      </c>
      <c r="BF121" t="b">
        <f t="shared" si="1"/>
        <v>1</v>
      </c>
      <c r="BI121" t="s">
        <v>491</v>
      </c>
      <c r="BJ121" t="s">
        <v>276</v>
      </c>
      <c r="BK121" t="s">
        <v>508</v>
      </c>
      <c r="BL121" t="s">
        <v>410</v>
      </c>
      <c r="BM121">
        <f>INDEX('2021MF'!$C$5:$BB$204,MATCH(Sheet2!$BJ121,'2021MF'!$B$5:$B$204,0),MATCH(Sheet2!BM$3,'2021MF'!$C$4:$BB$4,0))</f>
        <v>70.3182414698163</v>
      </c>
      <c r="BN121">
        <f>INDEX('2021MF'!$C$5:$BB$204,MATCH(Sheet2!$BJ121,'2021MF'!$B$5:$B$204,0),MATCH(Sheet2!BN$3,'2021MF'!$C$4:$BB$4,0))</f>
        <v>29.6817585301837</v>
      </c>
      <c r="BO121">
        <f>INDEX('2021MF'!$C$5:$BB$204,MATCH(Sheet2!$BJ121,'2021MF'!$B$5:$B$204,0),MATCH(Sheet2!BO$3,'2021MF'!$C$4:$BB$4,0))</f>
        <v>77.575459317585299</v>
      </c>
      <c r="BP121">
        <f>INDEX('2021MF'!$C$5:$BB$204,MATCH(Sheet2!$BJ121,'2021MF'!$B$5:$B$204,0),MATCH(Sheet2!BP$3,'2021MF'!$C$4:$BB$4,0))</f>
        <v>4.2224409448818898</v>
      </c>
      <c r="BQ121">
        <f>INDEX('2021MF'!$C$5:$BB$204,MATCH(Sheet2!$BJ121,'2021MF'!$B$5:$B$204,0),MATCH(Sheet2!BQ$3,'2021MF'!$C$4:$BB$4,0))</f>
        <v>62.578740157480297</v>
      </c>
      <c r="BR121">
        <f>INDEX('2021MF'!$C$5:$BB$204,MATCH(Sheet2!$BJ121,'2021MF'!$B$5:$B$204,0),MATCH(Sheet2!BR$3,'2021MF'!$C$4:$BB$4,0))</f>
        <v>19.219160104986901</v>
      </c>
      <c r="BS121">
        <f>INDEX('2021MF'!$C$5:$BB$204,MATCH(Sheet2!$BJ121,'2021MF'!$B$5:$B$204,0),MATCH(Sheet2!BS$3,'2021MF'!$C$4:$BB$4,0))</f>
        <v>96.069553805774305</v>
      </c>
      <c r="BT121">
        <f>INDEX('2021MF'!$C$5:$BB$204,MATCH(Sheet2!$BJ121,'2021MF'!$B$5:$B$204,0),MATCH(Sheet2!BT$3,'2021MF'!$C$4:$BB$4,0))</f>
        <v>3.5400262467191599</v>
      </c>
      <c r="BU121">
        <f>INDEX('2021MF'!$C$5:$BB$204,MATCH(Sheet2!$BJ121,'2021MF'!$B$5:$B$204,0),MATCH(Sheet2!BU$3,'2021MF'!$C$4:$BB$4,0))</f>
        <v>20.928477690288702</v>
      </c>
      <c r="BV121">
        <f>INDEX('2021MF'!$C$5:$BB$204,MATCH(Sheet2!$BJ121,'2021MF'!$B$5:$B$204,0),MATCH(Sheet2!BV$3,'2021MF'!$C$4:$BB$4,0))</f>
        <v>7.9593175853018403</v>
      </c>
      <c r="BW121">
        <f>INDEX('2021MF'!$C$5:$BB$204,MATCH(Sheet2!$BJ121,'2021MF'!$B$5:$B$204,0),MATCH(Sheet2!BW$3,'2021MF'!$C$4:$BB$4,0))</f>
        <v>3.83530183727034</v>
      </c>
      <c r="BX121">
        <f>INDEX('2021MF'!$C$5:$BB$204,MATCH(Sheet2!$BJ121,'2021MF'!$B$5:$B$204,0),MATCH(Sheet2!BX$3,'2021MF'!$C$4:$BB$4,0))</f>
        <v>46.7477805680331</v>
      </c>
      <c r="BY121">
        <f>INDEX('2021MF'!$C$5:$BB$204,MATCH(Sheet2!$BJ121,'2021MF'!$B$5:$B$204,0),MATCH(Sheet2!BY$3,'2021MF'!$C$4:$BB$4,0))</f>
        <v>51.9187917801436</v>
      </c>
      <c r="BZ121">
        <f>INDEX('2021MF'!$C$5:$BB$204,MATCH(Sheet2!$BJ121,'2021MF'!$B$5:$B$204,0),MATCH(Sheet2!BZ$3,'2021MF'!$C$4:$BB$4,0))</f>
        <v>47.228804866834103</v>
      </c>
      <c r="CA121">
        <f>INDEX('2021MF'!$C$5:$BB$204,MATCH(Sheet2!$BJ121,'2021MF'!$B$5:$B$204,0),MATCH(Sheet2!CA$3,'2021MF'!$C$4:$BB$4,0))</f>
        <v>52.771195133165897</v>
      </c>
      <c r="CB121">
        <f>INDEX('2021MF'!$C$5:$BB$204,MATCH(Sheet2!$BJ121,'2021MF'!$B$5:$B$204,0),MATCH(Sheet2!CB$3,'2021MF'!$C$4:$BB$4,0))</f>
        <v>4.7703412073490803</v>
      </c>
      <c r="CC121">
        <f>INDEX('2021MF'!$C$5:$BB$204,MATCH(Sheet2!$BJ121,'2021MF'!$B$5:$B$204,0),MATCH(Sheet2!CC$3,'2021MF'!$C$4:$BB$4,0))</f>
        <v>95.229658792650895</v>
      </c>
    </row>
    <row r="122" spans="14:81" x14ac:dyDescent="0.3">
      <c r="N122" t="str">
        <f>VLOOKUP(P122,Sheet1!A$6:A$378,1,FALSE)</f>
        <v>North Lincolnshire</v>
      </c>
      <c r="O122" t="s">
        <v>491</v>
      </c>
      <c r="P122" t="s">
        <v>277</v>
      </c>
      <c r="Q122" t="str">
        <f>VLOOKUP(P122,classifications!A$1:B$357,2,FALSE)</f>
        <v>Urban with Significant Rural</v>
      </c>
      <c r="R122" t="str">
        <f>VLOOKUP(P122,classifications!A$1:D$357,4,FALSE)</f>
        <v>Unitary Authority</v>
      </c>
      <c r="S122" t="s">
        <v>509</v>
      </c>
      <c r="T122" t="s">
        <v>410</v>
      </c>
      <c r="U122">
        <v>67.2</v>
      </c>
      <c r="V122">
        <v>32.299999999999997</v>
      </c>
      <c r="W122">
        <v>0.5</v>
      </c>
      <c r="X122">
        <v>79.8</v>
      </c>
      <c r="Y122">
        <v>10</v>
      </c>
      <c r="Z122">
        <v>10.199999999999999</v>
      </c>
      <c r="AA122">
        <v>94.6</v>
      </c>
      <c r="AB122">
        <v>5.4</v>
      </c>
      <c r="AC122">
        <v>0</v>
      </c>
      <c r="AE122" t="s">
        <v>491</v>
      </c>
      <c r="AF122" t="s">
        <v>277</v>
      </c>
      <c r="AG122" t="s">
        <v>509</v>
      </c>
      <c r="AH122" t="s">
        <v>410</v>
      </c>
      <c r="AI122">
        <v>67.5</v>
      </c>
      <c r="AJ122">
        <v>32.5</v>
      </c>
      <c r="AK122">
        <v>88.8</v>
      </c>
      <c r="AL122">
        <v>11.2</v>
      </c>
      <c r="AM122">
        <v>94.6</v>
      </c>
      <c r="AN122">
        <v>5.4</v>
      </c>
      <c r="AP122" t="s">
        <v>491</v>
      </c>
      <c r="AQ122" t="s">
        <v>277</v>
      </c>
      <c r="AR122" t="s">
        <v>509</v>
      </c>
      <c r="AS122" t="s">
        <v>410</v>
      </c>
      <c r="AT122">
        <v>57.4</v>
      </c>
      <c r="AU122">
        <v>67.5</v>
      </c>
      <c r="AV122">
        <v>73.099999999999994</v>
      </c>
      <c r="AW122">
        <v>100</v>
      </c>
      <c r="AX122">
        <v>88.8</v>
      </c>
      <c r="AY122">
        <v>100</v>
      </c>
      <c r="AZ122">
        <v>89.9</v>
      </c>
      <c r="BA122">
        <v>94.6</v>
      </c>
      <c r="BB122">
        <v>98.3</v>
      </c>
      <c r="BF122" t="b">
        <f t="shared" si="1"/>
        <v>1</v>
      </c>
      <c r="BI122" t="s">
        <v>491</v>
      </c>
      <c r="BJ122" t="s">
        <v>277</v>
      </c>
      <c r="BK122" t="s">
        <v>509</v>
      </c>
      <c r="BL122" t="s">
        <v>410</v>
      </c>
      <c r="BM122">
        <f>INDEX('2021MF'!$C$5:$BB$204,MATCH(Sheet2!$BJ122,'2021MF'!$B$5:$B$204,0),MATCH(Sheet2!BM$3,'2021MF'!$C$4:$BB$4,0))</f>
        <v>74.990361517245503</v>
      </c>
      <c r="BN122">
        <f>INDEX('2021MF'!$C$5:$BB$204,MATCH(Sheet2!$BJ122,'2021MF'!$B$5:$B$204,0),MATCH(Sheet2!BN$3,'2021MF'!$C$4:$BB$4,0))</f>
        <v>25.0096384827545</v>
      </c>
      <c r="BO122">
        <f>INDEX('2021MF'!$C$5:$BB$204,MATCH(Sheet2!$BJ122,'2021MF'!$B$5:$B$204,0),MATCH(Sheet2!BO$3,'2021MF'!$C$4:$BB$4,0))</f>
        <v>67.694771493816503</v>
      </c>
      <c r="BP122">
        <f>INDEX('2021MF'!$C$5:$BB$204,MATCH(Sheet2!$BJ122,'2021MF'!$B$5:$B$204,0),MATCH(Sheet2!BP$3,'2021MF'!$C$4:$BB$4,0))</f>
        <v>7.7167175776268602</v>
      </c>
      <c r="BQ122">
        <f>INDEX('2021MF'!$C$5:$BB$204,MATCH(Sheet2!$BJ122,'2021MF'!$B$5:$B$204,0),MATCH(Sheet2!BQ$3,'2021MF'!$C$4:$BB$4,0))</f>
        <v>63.949108811056099</v>
      </c>
      <c r="BR122">
        <f>INDEX('2021MF'!$C$5:$BB$204,MATCH(Sheet2!$BJ122,'2021MF'!$B$5:$B$204,0),MATCH(Sheet2!BR$3,'2021MF'!$C$4:$BB$4,0))</f>
        <v>11.462380260387301</v>
      </c>
      <c r="BS122">
        <f>INDEX('2021MF'!$C$5:$BB$204,MATCH(Sheet2!$BJ122,'2021MF'!$B$5:$B$204,0),MATCH(Sheet2!BS$3,'2021MF'!$C$4:$BB$4,0))</f>
        <v>98.837450695453597</v>
      </c>
      <c r="BT122" t="str">
        <f>INDEX('2021MF'!$C$5:$BB$204,MATCH(Sheet2!$BJ122,'2021MF'!$B$5:$B$204,0),MATCH(Sheet2!BT$3,'2021MF'!$C$4:$BB$4,0))</f>
        <v>*</v>
      </c>
      <c r="BU122">
        <f>INDEX('2021MF'!$C$5:$BB$204,MATCH(Sheet2!$BJ122,'2021MF'!$B$5:$B$204,0),MATCH(Sheet2!BU$3,'2021MF'!$C$4:$BB$4,0))</f>
        <v>24.395741273466001</v>
      </c>
      <c r="BV122">
        <f>INDEX('2021MF'!$C$5:$BB$204,MATCH(Sheet2!$BJ122,'2021MF'!$B$5:$B$204,0),MATCH(Sheet2!BV$3,'2021MF'!$C$4:$BB$4,0))</f>
        <v>9.4190219164269404</v>
      </c>
      <c r="BW122">
        <f>INDEX('2021MF'!$C$5:$BB$204,MATCH(Sheet2!$BJ122,'2021MF'!$B$5:$B$204,0),MATCH(Sheet2!BW$3,'2021MF'!$C$4:$BB$4,0))</f>
        <v>4.7243393932204398</v>
      </c>
      <c r="BX122">
        <f>INDEX('2021MF'!$C$5:$BB$204,MATCH(Sheet2!$BJ122,'2021MF'!$B$5:$B$204,0),MATCH(Sheet2!BX$3,'2021MF'!$C$4:$BB$4,0))</f>
        <v>44.848693259972499</v>
      </c>
      <c r="BY122">
        <f>INDEX('2021MF'!$C$5:$BB$204,MATCH(Sheet2!$BJ122,'2021MF'!$B$5:$B$204,0),MATCH(Sheet2!BY$3,'2021MF'!$C$4:$BB$4,0))</f>
        <v>47.936726272352097</v>
      </c>
      <c r="BZ122">
        <f>INDEX('2021MF'!$C$5:$BB$204,MATCH(Sheet2!$BJ122,'2021MF'!$B$5:$B$204,0),MATCH(Sheet2!BZ$3,'2021MF'!$C$4:$BB$4,0))</f>
        <v>40.192572214580501</v>
      </c>
      <c r="CA122">
        <f>INDEX('2021MF'!$C$5:$BB$204,MATCH(Sheet2!$BJ122,'2021MF'!$B$5:$B$204,0),MATCH(Sheet2!CA$3,'2021MF'!$C$4:$BB$4,0))</f>
        <v>54.1471801925722</v>
      </c>
      <c r="CB122">
        <f>INDEX('2021MF'!$C$5:$BB$204,MATCH(Sheet2!$BJ122,'2021MF'!$B$5:$B$204,0),MATCH(Sheet2!CB$3,'2021MF'!$C$4:$BB$4,0))</f>
        <v>0</v>
      </c>
      <c r="CC122">
        <f>INDEX('2021MF'!$C$5:$BB$204,MATCH(Sheet2!$BJ122,'2021MF'!$B$5:$B$204,0),MATCH(Sheet2!CC$3,'2021MF'!$C$4:$BB$4,0))</f>
        <v>100</v>
      </c>
    </row>
    <row r="123" spans="14:81" x14ac:dyDescent="0.3">
      <c r="N123" t="str">
        <f>VLOOKUP(P123,Sheet1!A$6:A$378,1,FALSE)</f>
        <v>York</v>
      </c>
      <c r="O123" t="s">
        <v>491</v>
      </c>
      <c r="P123" t="s">
        <v>278</v>
      </c>
      <c r="Q123" t="str">
        <f>VLOOKUP(P123,classifications!A$1:B$357,2,FALSE)</f>
        <v>Predominantly Urban</v>
      </c>
      <c r="R123" t="str">
        <f>VLOOKUP(P123,classifications!A$1:D$357,4,FALSE)</f>
        <v>Unitary Authority</v>
      </c>
      <c r="S123" t="s">
        <v>510</v>
      </c>
      <c r="T123" t="s">
        <v>410</v>
      </c>
      <c r="U123">
        <v>80.2</v>
      </c>
      <c r="V123">
        <v>18.2</v>
      </c>
      <c r="W123">
        <v>1.7</v>
      </c>
      <c r="X123">
        <v>82.8</v>
      </c>
      <c r="Y123">
        <v>9.1999999999999993</v>
      </c>
      <c r="Z123">
        <v>7.9</v>
      </c>
      <c r="AA123">
        <v>97.6</v>
      </c>
      <c r="AB123">
        <v>2.4</v>
      </c>
      <c r="AC123">
        <v>0</v>
      </c>
      <c r="AE123" t="s">
        <v>491</v>
      </c>
      <c r="AF123" t="s">
        <v>278</v>
      </c>
      <c r="AG123" t="s">
        <v>510</v>
      </c>
      <c r="AH123" t="s">
        <v>410</v>
      </c>
      <c r="AI123">
        <v>81.5</v>
      </c>
      <c r="AJ123">
        <v>18.5</v>
      </c>
      <c r="AK123">
        <v>90</v>
      </c>
      <c r="AL123">
        <v>10</v>
      </c>
      <c r="AM123">
        <v>97.6</v>
      </c>
      <c r="AN123">
        <v>2.4</v>
      </c>
      <c r="AP123" t="s">
        <v>491</v>
      </c>
      <c r="AQ123" t="s">
        <v>278</v>
      </c>
      <c r="AR123" t="s">
        <v>510</v>
      </c>
      <c r="AS123" t="s">
        <v>410</v>
      </c>
      <c r="AT123">
        <v>75</v>
      </c>
      <c r="AU123">
        <v>81.5</v>
      </c>
      <c r="AV123">
        <v>86.1</v>
      </c>
      <c r="AW123">
        <v>85.2</v>
      </c>
      <c r="AX123">
        <v>90</v>
      </c>
      <c r="AY123">
        <v>94.7</v>
      </c>
      <c r="AZ123">
        <v>95</v>
      </c>
      <c r="BA123">
        <v>97.6</v>
      </c>
      <c r="BB123">
        <v>99.9</v>
      </c>
      <c r="BF123" t="b">
        <f t="shared" si="1"/>
        <v>1</v>
      </c>
      <c r="BI123" t="s">
        <v>491</v>
      </c>
      <c r="BJ123" t="s">
        <v>278</v>
      </c>
      <c r="BK123" t="s">
        <v>510</v>
      </c>
      <c r="BL123" t="s">
        <v>410</v>
      </c>
      <c r="BM123">
        <f>INDEX('2021MF'!$C$5:$BB$204,MATCH(Sheet2!$BJ123,'2021MF'!$B$5:$B$204,0),MATCH(Sheet2!BM$3,'2021MF'!$C$4:$BB$4,0))</f>
        <v>80.877903173045496</v>
      </c>
      <c r="BN123">
        <f>INDEX('2021MF'!$C$5:$BB$204,MATCH(Sheet2!$BJ123,'2021MF'!$B$5:$B$204,0),MATCH(Sheet2!BN$3,'2021MF'!$C$4:$BB$4,0))</f>
        <v>18.598707883545998</v>
      </c>
      <c r="BO123">
        <f>INDEX('2021MF'!$C$5:$BB$204,MATCH(Sheet2!$BJ123,'2021MF'!$B$5:$B$204,0),MATCH(Sheet2!BO$3,'2021MF'!$C$4:$BB$4,0))</f>
        <v>72.197006869479907</v>
      </c>
      <c r="BP123">
        <f>INDEX('2021MF'!$C$5:$BB$204,MATCH(Sheet2!$BJ123,'2021MF'!$B$5:$B$204,0),MATCH(Sheet2!BP$3,'2021MF'!$C$4:$BB$4,0))</f>
        <v>12.1851488387308</v>
      </c>
      <c r="BQ123">
        <f>INDEX('2021MF'!$C$5:$BB$204,MATCH(Sheet2!$BJ123,'2021MF'!$B$5:$B$204,0),MATCH(Sheet2!BQ$3,'2021MF'!$C$4:$BB$4,0))</f>
        <v>72.197006869479907</v>
      </c>
      <c r="BR123">
        <f>INDEX('2021MF'!$C$5:$BB$204,MATCH(Sheet2!$BJ123,'2021MF'!$B$5:$B$204,0),MATCH(Sheet2!BR$3,'2021MF'!$C$4:$BB$4,0))</f>
        <v>12.1851488387308</v>
      </c>
      <c r="BS123">
        <f>INDEX('2021MF'!$C$5:$BB$204,MATCH(Sheet2!$BJ123,'2021MF'!$B$5:$B$204,0),MATCH(Sheet2!BS$3,'2021MF'!$C$4:$BB$4,0))</f>
        <v>98.806018972849202</v>
      </c>
      <c r="BT123">
        <f>INDEX('2021MF'!$C$5:$BB$204,MATCH(Sheet2!$BJ123,'2021MF'!$B$5:$B$204,0),MATCH(Sheet2!BT$3,'2021MF'!$C$4:$BB$4,0))</f>
        <v>0</v>
      </c>
      <c r="BU123">
        <f>INDEX('2021MF'!$C$5:$BB$204,MATCH(Sheet2!$BJ123,'2021MF'!$B$5:$B$204,0),MATCH(Sheet2!BU$3,'2021MF'!$C$4:$BB$4,0))</f>
        <v>14.356395158652299</v>
      </c>
      <c r="BV123">
        <f>INDEX('2021MF'!$C$5:$BB$204,MATCH(Sheet2!$BJ123,'2021MF'!$B$5:$B$204,0),MATCH(Sheet2!BV$3,'2021MF'!$C$4:$BB$4,0))</f>
        <v>16.075809617271801</v>
      </c>
      <c r="BW123">
        <f>INDEX('2021MF'!$C$5:$BB$204,MATCH(Sheet2!$BJ123,'2021MF'!$B$5:$B$204,0),MATCH(Sheet2!BW$3,'2021MF'!$C$4:$BB$4,0))</f>
        <v>3.0953549231272501</v>
      </c>
      <c r="BX123">
        <f>INDEX('2021MF'!$C$5:$BB$204,MATCH(Sheet2!$BJ123,'2021MF'!$B$5:$B$204,0),MATCH(Sheet2!BX$3,'2021MF'!$C$4:$BB$4,0))</f>
        <v>47.558297031152797</v>
      </c>
      <c r="BY123">
        <f>INDEX('2021MF'!$C$5:$BB$204,MATCH(Sheet2!$BJ123,'2021MF'!$B$5:$B$204,0),MATCH(Sheet2!BY$3,'2021MF'!$C$4:$BB$4,0))</f>
        <v>52.0024160779002</v>
      </c>
      <c r="BZ123">
        <f>INDEX('2021MF'!$C$5:$BB$204,MATCH(Sheet2!$BJ123,'2021MF'!$B$5:$B$204,0),MATCH(Sheet2!BZ$3,'2021MF'!$C$4:$BB$4,0))</f>
        <v>41.216092543104999</v>
      </c>
      <c r="CA123">
        <f>INDEX('2021MF'!$C$5:$BB$204,MATCH(Sheet2!$BJ123,'2021MF'!$B$5:$B$204,0),MATCH(Sheet2!CA$3,'2021MF'!$C$4:$BB$4,0))</f>
        <v>57.9419409159132</v>
      </c>
      <c r="CB123">
        <f>INDEX('2021MF'!$C$5:$BB$204,MATCH(Sheet2!$BJ123,'2021MF'!$B$5:$B$204,0),MATCH(Sheet2!CB$3,'2021MF'!$C$4:$BB$4,0))</f>
        <v>3.4633627739613999</v>
      </c>
      <c r="CC123">
        <f>INDEX('2021MF'!$C$5:$BB$204,MATCH(Sheet2!$BJ123,'2021MF'!$B$5:$B$204,0),MATCH(Sheet2!CC$3,'2021MF'!$C$4:$BB$4,0))</f>
        <v>96.205430160287904</v>
      </c>
    </row>
    <row r="124" spans="14:81" x14ac:dyDescent="0.3">
      <c r="N124" t="str">
        <f>VLOOKUP(P124,Sheet1!A$6:A$378,1,FALSE)</f>
        <v>Derby</v>
      </c>
      <c r="O124" t="s">
        <v>491</v>
      </c>
      <c r="P124" t="s">
        <v>279</v>
      </c>
      <c r="Q124" t="str">
        <f>VLOOKUP(P124,classifications!A$1:B$357,2,FALSE)</f>
        <v>Predominantly Urban</v>
      </c>
      <c r="R124" t="str">
        <f>VLOOKUP(P124,classifications!A$1:D$357,4,FALSE)</f>
        <v>Unitary Authority</v>
      </c>
      <c r="S124" t="s">
        <v>511</v>
      </c>
      <c r="T124" t="s">
        <v>410</v>
      </c>
      <c r="U124">
        <v>74.3</v>
      </c>
      <c r="V124">
        <v>24.4</v>
      </c>
      <c r="W124">
        <v>1.2</v>
      </c>
      <c r="X124">
        <v>83.2</v>
      </c>
      <c r="Y124">
        <v>5.9</v>
      </c>
      <c r="Z124">
        <v>10.9</v>
      </c>
      <c r="AA124">
        <v>97.8</v>
      </c>
      <c r="AB124">
        <v>2.2000000000000002</v>
      </c>
      <c r="AC124">
        <v>0</v>
      </c>
      <c r="AE124" t="s">
        <v>491</v>
      </c>
      <c r="AF124" t="s">
        <v>279</v>
      </c>
      <c r="AG124" t="s">
        <v>511</v>
      </c>
      <c r="AH124" t="s">
        <v>410</v>
      </c>
      <c r="AI124">
        <v>75.3</v>
      </c>
      <c r="AJ124">
        <v>24.7</v>
      </c>
      <c r="AK124">
        <v>93.3</v>
      </c>
      <c r="AL124">
        <v>6.7</v>
      </c>
      <c r="AM124">
        <v>97.8</v>
      </c>
      <c r="AN124">
        <v>2.2000000000000002</v>
      </c>
      <c r="AP124" t="s">
        <v>491</v>
      </c>
      <c r="AQ124" t="s">
        <v>279</v>
      </c>
      <c r="AR124" t="s">
        <v>511</v>
      </c>
      <c r="AS124" t="s">
        <v>410</v>
      </c>
      <c r="AT124">
        <v>67.8</v>
      </c>
      <c r="AU124">
        <v>75.3</v>
      </c>
      <c r="AV124">
        <v>79.7</v>
      </c>
      <c r="AW124">
        <v>89.8</v>
      </c>
      <c r="AX124">
        <v>93.3</v>
      </c>
      <c r="AY124">
        <v>96.8</v>
      </c>
      <c r="AZ124">
        <v>95.5</v>
      </c>
      <c r="BA124">
        <v>97.8</v>
      </c>
      <c r="BB124">
        <v>99.7</v>
      </c>
      <c r="BF124" t="b">
        <f t="shared" si="1"/>
        <v>1</v>
      </c>
      <c r="BI124" t="s">
        <v>491</v>
      </c>
      <c r="BJ124" t="s">
        <v>279</v>
      </c>
      <c r="BK124" t="s">
        <v>511</v>
      </c>
      <c r="BL124" t="s">
        <v>410</v>
      </c>
      <c r="BM124">
        <f>INDEX('2021MF'!$C$5:$BB$204,MATCH(Sheet2!$BJ124,'2021MF'!$B$5:$B$204,0),MATCH(Sheet2!BM$3,'2021MF'!$C$4:$BB$4,0))</f>
        <v>78.579344367783193</v>
      </c>
      <c r="BN124">
        <f>INDEX('2021MF'!$C$5:$BB$204,MATCH(Sheet2!$BJ124,'2021MF'!$B$5:$B$204,0),MATCH(Sheet2!BN$3,'2021MF'!$C$4:$BB$4,0))</f>
        <v>20.147999857005001</v>
      </c>
      <c r="BO124">
        <f>INDEX('2021MF'!$C$5:$BB$204,MATCH(Sheet2!$BJ124,'2021MF'!$B$5:$B$204,0),MATCH(Sheet2!BO$3,'2021MF'!$C$4:$BB$4,0))</f>
        <v>70.846888070639594</v>
      </c>
      <c r="BP124">
        <f>INDEX('2021MF'!$C$5:$BB$204,MATCH(Sheet2!$BJ124,'2021MF'!$B$5:$B$204,0),MATCH(Sheet2!BP$3,'2021MF'!$C$4:$BB$4,0))</f>
        <v>10.115110999892799</v>
      </c>
      <c r="BQ124">
        <f>INDEX('2021MF'!$C$5:$BB$204,MATCH(Sheet2!$BJ124,'2021MF'!$B$5:$B$204,0),MATCH(Sheet2!BQ$3,'2021MF'!$C$4:$BB$4,0))</f>
        <v>69.649304686662106</v>
      </c>
      <c r="BR124">
        <f>INDEX('2021MF'!$C$5:$BB$204,MATCH(Sheet2!$BJ124,'2021MF'!$B$5:$B$204,0),MATCH(Sheet2!BR$3,'2021MF'!$C$4:$BB$4,0))</f>
        <v>11.3126943838702</v>
      </c>
      <c r="BS124">
        <f>INDEX('2021MF'!$C$5:$BB$204,MATCH(Sheet2!$BJ124,'2021MF'!$B$5:$B$204,0),MATCH(Sheet2!BS$3,'2021MF'!$C$4:$BB$4,0))</f>
        <v>96.702177099345803</v>
      </c>
      <c r="BT124">
        <f>INDEX('2021MF'!$C$5:$BB$204,MATCH(Sheet2!$BJ124,'2021MF'!$B$5:$B$204,0),MATCH(Sheet2!BT$3,'2021MF'!$C$4:$BB$4,0))</f>
        <v>3.2978229006542001</v>
      </c>
      <c r="BU124">
        <f>INDEX('2021MF'!$C$5:$BB$204,MATCH(Sheet2!$BJ124,'2021MF'!$B$5:$B$204,0),MATCH(Sheet2!BU$3,'2021MF'!$C$4:$BB$4,0))</f>
        <v>13.681049583527001</v>
      </c>
      <c r="BV124">
        <f>INDEX('2021MF'!$C$5:$BB$204,MATCH(Sheet2!$BJ124,'2021MF'!$B$5:$B$204,0),MATCH(Sheet2!BV$3,'2021MF'!$C$4:$BB$4,0))</f>
        <v>18.814571193650998</v>
      </c>
      <c r="BW124" t="str">
        <f>INDEX('2021MF'!$C$5:$BB$204,MATCH(Sheet2!$BJ124,'2021MF'!$B$5:$B$204,0),MATCH(Sheet2!BW$3,'2021MF'!$C$4:$BB$4,0))</f>
        <v>*</v>
      </c>
      <c r="BX124">
        <f>INDEX('2021MF'!$C$5:$BB$204,MATCH(Sheet2!$BJ124,'2021MF'!$B$5:$B$204,0),MATCH(Sheet2!BX$3,'2021MF'!$C$4:$BB$4,0))</f>
        <v>53.404985549132903</v>
      </c>
      <c r="BY124">
        <f>INDEX('2021MF'!$C$5:$BB$204,MATCH(Sheet2!$BJ124,'2021MF'!$B$5:$B$204,0),MATCH(Sheet2!BY$3,'2021MF'!$C$4:$BB$4,0))</f>
        <v>45.186054913294797</v>
      </c>
      <c r="BZ124">
        <f>INDEX('2021MF'!$C$5:$BB$204,MATCH(Sheet2!$BJ124,'2021MF'!$B$5:$B$204,0),MATCH(Sheet2!BZ$3,'2021MF'!$C$4:$BB$4,0))</f>
        <v>53.415522639691702</v>
      </c>
      <c r="CA124">
        <f>INDEX('2021MF'!$C$5:$BB$204,MATCH(Sheet2!$BJ124,'2021MF'!$B$5:$B$204,0),MATCH(Sheet2!CA$3,'2021MF'!$C$4:$BB$4,0))</f>
        <v>46.123855973025002</v>
      </c>
      <c r="CB124">
        <f>INDEX('2021MF'!$C$5:$BB$204,MATCH(Sheet2!$BJ124,'2021MF'!$B$5:$B$204,0),MATCH(Sheet2!CB$3,'2021MF'!$C$4:$BB$4,0))</f>
        <v>1.20473313552354</v>
      </c>
      <c r="CC124">
        <f>INDEX('2021MF'!$C$5:$BB$204,MATCH(Sheet2!$BJ124,'2021MF'!$B$5:$B$204,0),MATCH(Sheet2!CC$3,'2021MF'!$C$4:$BB$4,0))</f>
        <v>98.795266864476503</v>
      </c>
    </row>
    <row r="125" spans="14:81" x14ac:dyDescent="0.3">
      <c r="N125" t="str">
        <f>VLOOKUP(P125,Sheet1!A$6:A$378,1,FALSE)</f>
        <v>Leicester</v>
      </c>
      <c r="O125" t="s">
        <v>491</v>
      </c>
      <c r="P125" t="s">
        <v>280</v>
      </c>
      <c r="Q125" t="str">
        <f>VLOOKUP(P125,classifications!A$1:B$357,2,FALSE)</f>
        <v>Predominantly Urban</v>
      </c>
      <c r="R125" t="str">
        <f>VLOOKUP(P125,classifications!A$1:D$357,4,FALSE)</f>
        <v>Unitary Authority</v>
      </c>
      <c r="S125" t="s">
        <v>512</v>
      </c>
      <c r="T125" t="s">
        <v>410</v>
      </c>
      <c r="U125">
        <v>81.3</v>
      </c>
      <c r="V125">
        <v>17.7</v>
      </c>
      <c r="W125">
        <v>1</v>
      </c>
      <c r="X125">
        <v>66.5</v>
      </c>
      <c r="Y125">
        <v>7.3</v>
      </c>
      <c r="Z125">
        <v>26.2</v>
      </c>
      <c r="AA125">
        <v>95.7</v>
      </c>
      <c r="AB125">
        <v>4.3</v>
      </c>
      <c r="AC125">
        <v>0</v>
      </c>
      <c r="AE125" t="s">
        <v>491</v>
      </c>
      <c r="AF125" t="s">
        <v>280</v>
      </c>
      <c r="AG125" t="s">
        <v>512</v>
      </c>
      <c r="AH125" t="s">
        <v>410</v>
      </c>
      <c r="AI125">
        <v>82.1</v>
      </c>
      <c r="AJ125">
        <v>17.899999999999999</v>
      </c>
      <c r="AK125">
        <v>90</v>
      </c>
      <c r="AL125">
        <v>10</v>
      </c>
      <c r="AM125">
        <v>95.7</v>
      </c>
      <c r="AN125">
        <v>4.3</v>
      </c>
      <c r="AP125" t="s">
        <v>491</v>
      </c>
      <c r="AQ125" t="s">
        <v>280</v>
      </c>
      <c r="AR125" t="s">
        <v>512</v>
      </c>
      <c r="AS125" t="s">
        <v>410</v>
      </c>
      <c r="AT125">
        <v>71.3</v>
      </c>
      <c r="AU125">
        <v>82.1</v>
      </c>
      <c r="AV125">
        <v>84.2</v>
      </c>
      <c r="AW125">
        <v>97.4</v>
      </c>
      <c r="AX125">
        <v>90</v>
      </c>
      <c r="AY125">
        <v>100</v>
      </c>
      <c r="AZ125">
        <v>91.1</v>
      </c>
      <c r="BA125">
        <v>95.7</v>
      </c>
      <c r="BB125">
        <v>98</v>
      </c>
      <c r="BF125" t="b">
        <f t="shared" si="1"/>
        <v>1</v>
      </c>
      <c r="BI125" t="s">
        <v>491</v>
      </c>
      <c r="BJ125" t="s">
        <v>280</v>
      </c>
      <c r="BK125" t="s">
        <v>512</v>
      </c>
      <c r="BL125" t="s">
        <v>410</v>
      </c>
      <c r="BM125">
        <f>INDEX('2021MF'!$C$5:$BB$204,MATCH(Sheet2!$BJ125,'2021MF'!$B$5:$B$204,0),MATCH(Sheet2!BM$3,'2021MF'!$C$4:$BB$4,0))</f>
        <v>86.722758346242898</v>
      </c>
      <c r="BN125">
        <f>INDEX('2021MF'!$C$5:$BB$204,MATCH(Sheet2!$BJ125,'2021MF'!$B$5:$B$204,0),MATCH(Sheet2!BN$3,'2021MF'!$C$4:$BB$4,0))</f>
        <v>12.4614488139737</v>
      </c>
      <c r="BO125">
        <f>INDEX('2021MF'!$C$5:$BB$204,MATCH(Sheet2!$BJ125,'2021MF'!$B$5:$B$204,0),MATCH(Sheet2!BO$3,'2021MF'!$C$4:$BB$4,0))</f>
        <v>64.576967354074</v>
      </c>
      <c r="BP125">
        <f>INDEX('2021MF'!$C$5:$BB$204,MATCH(Sheet2!$BJ125,'2021MF'!$B$5:$B$204,0),MATCH(Sheet2!BP$3,'2021MF'!$C$4:$BB$4,0))</f>
        <v>9.5152143943377698</v>
      </c>
      <c r="BQ125">
        <f>INDEX('2021MF'!$C$5:$BB$204,MATCH(Sheet2!$BJ125,'2021MF'!$B$5:$B$204,0),MATCH(Sheet2!BQ$3,'2021MF'!$C$4:$BB$4,0))</f>
        <v>52.226375406830499</v>
      </c>
      <c r="BR125">
        <f>INDEX('2021MF'!$C$5:$BB$204,MATCH(Sheet2!$BJ125,'2021MF'!$B$5:$B$204,0),MATCH(Sheet2!BR$3,'2021MF'!$C$4:$BB$4,0))</f>
        <v>21.865806341581301</v>
      </c>
      <c r="BS125">
        <f>INDEX('2021MF'!$C$5:$BB$204,MATCH(Sheet2!$BJ125,'2021MF'!$B$5:$B$204,0),MATCH(Sheet2!BS$3,'2021MF'!$C$4:$BB$4,0))</f>
        <v>92.933585366893595</v>
      </c>
      <c r="BT125">
        <f>INDEX('2021MF'!$C$5:$BB$204,MATCH(Sheet2!$BJ125,'2021MF'!$B$5:$B$204,0),MATCH(Sheet2!BT$3,'2021MF'!$C$4:$BB$4,0))</f>
        <v>7.0664146331064099</v>
      </c>
      <c r="BU125">
        <f>INDEX('2021MF'!$C$5:$BB$204,MATCH(Sheet2!$BJ125,'2021MF'!$B$5:$B$204,0),MATCH(Sheet2!BU$3,'2021MF'!$C$4:$BB$4,0))</f>
        <v>12.9958357612882</v>
      </c>
      <c r="BV125">
        <f>INDEX('2021MF'!$C$5:$BB$204,MATCH(Sheet2!$BJ125,'2021MF'!$B$5:$B$204,0),MATCH(Sheet2!BV$3,'2021MF'!$C$4:$BB$4,0))</f>
        <v>10.876764116485001</v>
      </c>
      <c r="BW125" t="str">
        <f>INDEX('2021MF'!$C$5:$BB$204,MATCH(Sheet2!$BJ125,'2021MF'!$B$5:$B$204,0),MATCH(Sheet2!BW$3,'2021MF'!$C$4:$BB$4,0))</f>
        <v>*</v>
      </c>
      <c r="BX125">
        <f>INDEX('2021MF'!$C$5:$BB$204,MATCH(Sheet2!$BJ125,'2021MF'!$B$5:$B$204,0),MATCH(Sheet2!BX$3,'2021MF'!$C$4:$BB$4,0))</f>
        <v>52.899333270729599</v>
      </c>
      <c r="BY125">
        <f>INDEX('2021MF'!$C$5:$BB$204,MATCH(Sheet2!$BJ125,'2021MF'!$B$5:$B$204,0),MATCH(Sheet2!BY$3,'2021MF'!$C$4:$BB$4,0))</f>
        <v>36.009249694807004</v>
      </c>
      <c r="BZ125">
        <f>INDEX('2021MF'!$C$5:$BB$204,MATCH(Sheet2!$BJ125,'2021MF'!$B$5:$B$204,0),MATCH(Sheet2!BZ$3,'2021MF'!$C$4:$BB$4,0))</f>
        <v>43.495868156634401</v>
      </c>
      <c r="CA125">
        <f>INDEX('2021MF'!$C$5:$BB$204,MATCH(Sheet2!$BJ125,'2021MF'!$B$5:$B$204,0),MATCH(Sheet2!CA$3,'2021MF'!$C$4:$BB$4,0))</f>
        <v>44.876279462860403</v>
      </c>
      <c r="CB125">
        <f>INDEX('2021MF'!$C$5:$BB$204,MATCH(Sheet2!$BJ125,'2021MF'!$B$5:$B$204,0),MATCH(Sheet2!CB$3,'2021MF'!$C$4:$BB$4,0))</f>
        <v>2.6662497690481901</v>
      </c>
      <c r="CC125">
        <f>INDEX('2021MF'!$C$5:$BB$204,MATCH(Sheet2!$BJ125,'2021MF'!$B$5:$B$204,0),MATCH(Sheet2!CC$3,'2021MF'!$C$4:$BB$4,0))</f>
        <v>97.333750230951793</v>
      </c>
    </row>
    <row r="126" spans="14:81" x14ac:dyDescent="0.3">
      <c r="N126" t="str">
        <f>VLOOKUP(P126,Sheet1!A$6:A$378,1,FALSE)</f>
        <v>Rutland</v>
      </c>
      <c r="O126" t="s">
        <v>491</v>
      </c>
      <c r="P126" t="s">
        <v>281</v>
      </c>
      <c r="Q126" t="str">
        <f>VLOOKUP(P126,classifications!A$1:B$357,2,FALSE)</f>
        <v>Predominantly Rural</v>
      </c>
      <c r="R126" t="str">
        <f>VLOOKUP(P126,classifications!A$1:D$357,4,FALSE)</f>
        <v>Unitary Authority</v>
      </c>
      <c r="S126" t="s">
        <v>513</v>
      </c>
      <c r="T126" t="s">
        <v>410</v>
      </c>
      <c r="U126" t="s">
        <v>417</v>
      </c>
      <c r="V126" t="s">
        <v>417</v>
      </c>
      <c r="W126" t="s">
        <v>417</v>
      </c>
      <c r="X126" t="s">
        <v>417</v>
      </c>
      <c r="Y126" t="s">
        <v>417</v>
      </c>
      <c r="Z126" t="s">
        <v>417</v>
      </c>
      <c r="AA126" t="s">
        <v>417</v>
      </c>
      <c r="AB126" t="s">
        <v>417</v>
      </c>
      <c r="AC126" t="s">
        <v>417</v>
      </c>
      <c r="AE126" t="s">
        <v>491</v>
      </c>
      <c r="AF126" t="s">
        <v>281</v>
      </c>
      <c r="AG126" t="s">
        <v>513</v>
      </c>
      <c r="AH126" t="s">
        <v>410</v>
      </c>
      <c r="AI126" t="s">
        <v>417</v>
      </c>
      <c r="AJ126" t="s">
        <v>417</v>
      </c>
      <c r="AK126" t="s">
        <v>417</v>
      </c>
      <c r="AL126" t="s">
        <v>417</v>
      </c>
      <c r="AM126" t="s">
        <v>417</v>
      </c>
      <c r="AN126" t="s">
        <v>417</v>
      </c>
      <c r="AP126" t="s">
        <v>491</v>
      </c>
      <c r="AQ126" t="s">
        <v>281</v>
      </c>
      <c r="AR126" t="s">
        <v>513</v>
      </c>
      <c r="AS126" t="s">
        <v>410</v>
      </c>
      <c r="AT126" t="s">
        <v>417</v>
      </c>
      <c r="AU126" t="s">
        <v>417</v>
      </c>
      <c r="AV126" t="s">
        <v>417</v>
      </c>
      <c r="AW126" t="s">
        <v>417</v>
      </c>
      <c r="AX126" t="s">
        <v>417</v>
      </c>
      <c r="AY126" t="s">
        <v>417</v>
      </c>
      <c r="AZ126" t="s">
        <v>417</v>
      </c>
      <c r="BA126" t="s">
        <v>417</v>
      </c>
      <c r="BB126" t="s">
        <v>417</v>
      </c>
      <c r="BF126" t="b">
        <f t="shared" si="1"/>
        <v>1</v>
      </c>
      <c r="BI126" t="s">
        <v>491</v>
      </c>
      <c r="BJ126" t="s">
        <v>281</v>
      </c>
      <c r="BK126" t="s">
        <v>513</v>
      </c>
      <c r="BL126" t="s">
        <v>410</v>
      </c>
      <c r="BM126">
        <f>INDEX('2021MF'!$C$5:$BB$204,MATCH(Sheet2!$BJ126,'2021MF'!$B$5:$B$204,0),MATCH(Sheet2!BM$3,'2021MF'!$C$4:$BB$4,0))</f>
        <v>74.798418972332001</v>
      </c>
      <c r="BN126">
        <f>INDEX('2021MF'!$C$5:$BB$204,MATCH(Sheet2!$BJ126,'2021MF'!$B$5:$B$204,0),MATCH(Sheet2!BN$3,'2021MF'!$C$4:$BB$4,0))</f>
        <v>25.201581027667999</v>
      </c>
      <c r="BO126">
        <f>INDEX('2021MF'!$C$5:$BB$204,MATCH(Sheet2!$BJ126,'2021MF'!$B$5:$B$204,0),MATCH(Sheet2!BO$3,'2021MF'!$C$4:$BB$4,0))</f>
        <v>60.632411067193701</v>
      </c>
      <c r="BP126">
        <f>INDEX('2021MF'!$C$5:$BB$204,MATCH(Sheet2!$BJ126,'2021MF'!$B$5:$B$204,0),MATCH(Sheet2!BP$3,'2021MF'!$C$4:$BB$4,0))</f>
        <v>3.6521739130434798</v>
      </c>
      <c r="BQ126">
        <f>INDEX('2021MF'!$C$5:$BB$204,MATCH(Sheet2!$BJ126,'2021MF'!$B$5:$B$204,0),MATCH(Sheet2!BQ$3,'2021MF'!$C$4:$BB$4,0))</f>
        <v>45.9920948616601</v>
      </c>
      <c r="BR126">
        <f>INDEX('2021MF'!$C$5:$BB$204,MATCH(Sheet2!$BJ126,'2021MF'!$B$5:$B$204,0),MATCH(Sheet2!BR$3,'2021MF'!$C$4:$BB$4,0))</f>
        <v>18.292490118577099</v>
      </c>
      <c r="BS126">
        <f>INDEX('2021MF'!$C$5:$BB$204,MATCH(Sheet2!$BJ126,'2021MF'!$B$5:$B$204,0),MATCH(Sheet2!BS$3,'2021MF'!$C$4:$BB$4,0))</f>
        <v>94.245059288537504</v>
      </c>
      <c r="BT126" t="str">
        <f>INDEX('2021MF'!$C$5:$BB$204,MATCH(Sheet2!$BJ126,'2021MF'!$B$5:$B$204,0),MATCH(Sheet2!BT$3,'2021MF'!$C$4:$BB$4,0))</f>
        <v>*</v>
      </c>
      <c r="BU126">
        <f>INDEX('2021MF'!$C$5:$BB$204,MATCH(Sheet2!$BJ126,'2021MF'!$B$5:$B$204,0),MATCH(Sheet2!BU$3,'2021MF'!$C$4:$BB$4,0))</f>
        <v>7.8577075098814202</v>
      </c>
      <c r="BV126">
        <f>INDEX('2021MF'!$C$5:$BB$204,MATCH(Sheet2!$BJ126,'2021MF'!$B$5:$B$204,0),MATCH(Sheet2!BV$3,'2021MF'!$C$4:$BB$4,0))</f>
        <v>27.683794466403199</v>
      </c>
      <c r="BW126">
        <f>INDEX('2021MF'!$C$5:$BB$204,MATCH(Sheet2!$BJ126,'2021MF'!$B$5:$B$204,0),MATCH(Sheet2!BW$3,'2021MF'!$C$4:$BB$4,0))</f>
        <v>0</v>
      </c>
      <c r="BX126">
        <f>INDEX('2021MF'!$C$5:$BB$204,MATCH(Sheet2!$BJ126,'2021MF'!$B$5:$B$204,0),MATCH(Sheet2!BX$3,'2021MF'!$C$4:$BB$4,0))</f>
        <v>47.733274647887299</v>
      </c>
      <c r="BY126">
        <f>INDEX('2021MF'!$C$5:$BB$204,MATCH(Sheet2!$BJ126,'2021MF'!$B$5:$B$204,0),MATCH(Sheet2!BY$3,'2021MF'!$C$4:$BB$4,0))</f>
        <v>52.266725352112701</v>
      </c>
      <c r="BZ126">
        <f>INDEX('2021MF'!$C$5:$BB$204,MATCH(Sheet2!$BJ126,'2021MF'!$B$5:$B$204,0),MATCH(Sheet2!BZ$3,'2021MF'!$C$4:$BB$4,0))</f>
        <v>60.431338028169002</v>
      </c>
      <c r="CA126">
        <f>INDEX('2021MF'!$C$5:$BB$204,MATCH(Sheet2!$BJ126,'2021MF'!$B$5:$B$204,0),MATCH(Sheet2!CA$3,'2021MF'!$C$4:$BB$4,0))</f>
        <v>36.883802816901401</v>
      </c>
      <c r="CB126" t="str">
        <f>INDEX('2021MF'!$C$5:$BB$204,MATCH(Sheet2!$BJ126,'2021MF'!$B$5:$B$204,0),MATCH(Sheet2!CB$3,'2021MF'!$C$4:$BB$4,0))</f>
        <v>*</v>
      </c>
      <c r="CC126">
        <f>INDEX('2021MF'!$C$5:$BB$204,MATCH(Sheet2!$BJ126,'2021MF'!$B$5:$B$204,0),MATCH(Sheet2!CC$3,'2021MF'!$C$4:$BB$4,0))</f>
        <v>92.885375494071099</v>
      </c>
    </row>
    <row r="127" spans="14:81" x14ac:dyDescent="0.3">
      <c r="N127" t="str">
        <f>VLOOKUP(P127,Sheet1!A$6:A$378,1,FALSE)</f>
        <v>Nottingham</v>
      </c>
      <c r="O127" t="s">
        <v>491</v>
      </c>
      <c r="P127" t="s">
        <v>282</v>
      </c>
      <c r="Q127" t="str">
        <f>VLOOKUP(P127,classifications!A$1:B$357,2,FALSE)</f>
        <v>Predominantly Urban</v>
      </c>
      <c r="R127" t="str">
        <f>VLOOKUP(P127,classifications!A$1:D$357,4,FALSE)</f>
        <v>Unitary Authority</v>
      </c>
      <c r="S127" t="s">
        <v>514</v>
      </c>
      <c r="T127" t="s">
        <v>410</v>
      </c>
      <c r="U127">
        <v>80.7</v>
      </c>
      <c r="V127">
        <v>18.100000000000001</v>
      </c>
      <c r="W127">
        <v>1.2</v>
      </c>
      <c r="X127">
        <v>77.400000000000006</v>
      </c>
      <c r="Y127">
        <v>7.6</v>
      </c>
      <c r="Z127">
        <v>15.1</v>
      </c>
      <c r="AA127">
        <v>97.9</v>
      </c>
      <c r="AB127">
        <v>2.1</v>
      </c>
      <c r="AC127">
        <v>0</v>
      </c>
      <c r="AE127" t="s">
        <v>491</v>
      </c>
      <c r="AF127" t="s">
        <v>282</v>
      </c>
      <c r="AG127" t="s">
        <v>514</v>
      </c>
      <c r="AH127" t="s">
        <v>410</v>
      </c>
      <c r="AI127">
        <v>81.7</v>
      </c>
      <c r="AJ127">
        <v>18.3</v>
      </c>
      <c r="AK127">
        <v>91.1</v>
      </c>
      <c r="AL127">
        <v>8.9</v>
      </c>
      <c r="AM127">
        <v>97.9</v>
      </c>
      <c r="AN127">
        <v>2.1</v>
      </c>
      <c r="AP127" t="s">
        <v>491</v>
      </c>
      <c r="AQ127" t="s">
        <v>282</v>
      </c>
      <c r="AR127" t="s">
        <v>514</v>
      </c>
      <c r="AS127" t="s">
        <v>410</v>
      </c>
      <c r="AT127">
        <v>73.3</v>
      </c>
      <c r="AU127">
        <v>81.7</v>
      </c>
      <c r="AV127">
        <v>85.4</v>
      </c>
      <c r="AW127">
        <v>98</v>
      </c>
      <c r="AX127">
        <v>91.1</v>
      </c>
      <c r="AY127">
        <v>100</v>
      </c>
      <c r="AZ127">
        <v>95.1</v>
      </c>
      <c r="BA127">
        <v>97.9</v>
      </c>
      <c r="BB127">
        <v>100</v>
      </c>
      <c r="BF127" t="b">
        <f t="shared" si="1"/>
        <v>1</v>
      </c>
      <c r="BI127" t="s">
        <v>491</v>
      </c>
      <c r="BJ127" t="s">
        <v>282</v>
      </c>
      <c r="BK127" t="s">
        <v>514</v>
      </c>
      <c r="BL127" t="s">
        <v>410</v>
      </c>
      <c r="BM127">
        <f>INDEX('2021MF'!$C$5:$BB$204,MATCH(Sheet2!$BJ127,'2021MF'!$B$5:$B$204,0),MATCH(Sheet2!BM$3,'2021MF'!$C$4:$BB$4,0))</f>
        <v>73.967543043275896</v>
      </c>
      <c r="BN127">
        <f>INDEX('2021MF'!$C$5:$BB$204,MATCH(Sheet2!$BJ127,'2021MF'!$B$5:$B$204,0),MATCH(Sheet2!BN$3,'2021MF'!$C$4:$BB$4,0))</f>
        <v>23.827943229409001</v>
      </c>
      <c r="BO127">
        <f>INDEX('2021MF'!$C$5:$BB$204,MATCH(Sheet2!$BJ127,'2021MF'!$B$5:$B$204,0),MATCH(Sheet2!BO$3,'2021MF'!$C$4:$BB$4,0))</f>
        <v>67.464518380642204</v>
      </c>
      <c r="BP127">
        <f>INDEX('2021MF'!$C$5:$BB$204,MATCH(Sheet2!$BJ127,'2021MF'!$B$5:$B$204,0),MATCH(Sheet2!BP$3,'2021MF'!$C$4:$BB$4,0))</f>
        <v>4.8787226617031196</v>
      </c>
      <c r="BQ127">
        <f>INDEX('2021MF'!$C$5:$BB$204,MATCH(Sheet2!$BJ127,'2021MF'!$B$5:$B$204,0),MATCH(Sheet2!BQ$3,'2021MF'!$C$4:$BB$4,0))</f>
        <v>60.2474988366682</v>
      </c>
      <c r="BR127">
        <f>INDEX('2021MF'!$C$5:$BB$204,MATCH(Sheet2!$BJ127,'2021MF'!$B$5:$B$204,0),MATCH(Sheet2!BR$3,'2021MF'!$C$4:$BB$4,0))</f>
        <v>12.0957422056771</v>
      </c>
      <c r="BS127">
        <f>INDEX('2021MF'!$C$5:$BB$204,MATCH(Sheet2!$BJ127,'2021MF'!$B$5:$B$204,0),MATCH(Sheet2!BS$3,'2021MF'!$C$4:$BB$4,0))</f>
        <v>96.070846905537493</v>
      </c>
      <c r="BT127">
        <f>INDEX('2021MF'!$C$5:$BB$204,MATCH(Sheet2!$BJ127,'2021MF'!$B$5:$B$204,0),MATCH(Sheet2!BT$3,'2021MF'!$C$4:$BB$4,0))</f>
        <v>3.9291530944625399</v>
      </c>
      <c r="BU127">
        <f>INDEX('2021MF'!$C$5:$BB$204,MATCH(Sheet2!$BJ127,'2021MF'!$B$5:$B$204,0),MATCH(Sheet2!BU$3,'2021MF'!$C$4:$BB$4,0))</f>
        <v>13.9294439274081</v>
      </c>
      <c r="BV127">
        <f>INDEX('2021MF'!$C$5:$BB$204,MATCH(Sheet2!$BJ127,'2021MF'!$B$5:$B$204,0),MATCH(Sheet2!BV$3,'2021MF'!$C$4:$BB$4,0))</f>
        <v>12.678862261517001</v>
      </c>
      <c r="BW127">
        <f>INDEX('2021MF'!$C$5:$BB$204,MATCH(Sheet2!$BJ127,'2021MF'!$B$5:$B$204,0),MATCH(Sheet2!BW$3,'2021MF'!$C$4:$BB$4,0))</f>
        <v>1.69410190786412</v>
      </c>
      <c r="BX127">
        <f>INDEX('2021MF'!$C$5:$BB$204,MATCH(Sheet2!$BJ127,'2021MF'!$B$5:$B$204,0),MATCH(Sheet2!BX$3,'2021MF'!$C$4:$BB$4,0))</f>
        <v>59.294191919191903</v>
      </c>
      <c r="BY127">
        <f>INDEX('2021MF'!$C$5:$BB$204,MATCH(Sheet2!$BJ127,'2021MF'!$B$5:$B$204,0),MATCH(Sheet2!BY$3,'2021MF'!$C$4:$BB$4,0))</f>
        <v>40.215909090909101</v>
      </c>
      <c r="BZ127">
        <f>INDEX('2021MF'!$C$5:$BB$204,MATCH(Sheet2!$BJ127,'2021MF'!$B$5:$B$204,0),MATCH(Sheet2!BZ$3,'2021MF'!$C$4:$BB$4,0))</f>
        <v>40.571969696969703</v>
      </c>
      <c r="CA127">
        <f>INDEX('2021MF'!$C$5:$BB$204,MATCH(Sheet2!$BJ127,'2021MF'!$B$5:$B$204,0),MATCH(Sheet2!CA$3,'2021MF'!$C$4:$BB$4,0))</f>
        <v>54.238636363636402</v>
      </c>
      <c r="CB127">
        <f>INDEX('2021MF'!$C$5:$BB$204,MATCH(Sheet2!$BJ127,'2021MF'!$B$5:$B$204,0),MATCH(Sheet2!CB$3,'2021MF'!$C$4:$BB$4,0))</f>
        <v>3.3024080967892</v>
      </c>
      <c r="CC127">
        <f>INDEX('2021MF'!$C$5:$BB$204,MATCH(Sheet2!$BJ127,'2021MF'!$B$5:$B$204,0),MATCH(Sheet2!CC$3,'2021MF'!$C$4:$BB$4,0))</f>
        <v>96.697591903210807</v>
      </c>
    </row>
    <row r="128" spans="14:81" x14ac:dyDescent="0.3">
      <c r="N128" t="str">
        <f>VLOOKUP(P128,Sheet1!A$6:A$378,1,FALSE)</f>
        <v>Herefordshire, County of</v>
      </c>
      <c r="O128" t="s">
        <v>491</v>
      </c>
      <c r="P128" t="s">
        <v>283</v>
      </c>
      <c r="Q128" t="str">
        <f>VLOOKUP(P128,classifications!A$1:B$357,2,FALSE)</f>
        <v>Predominantly Rural</v>
      </c>
      <c r="R128" t="str">
        <f>VLOOKUP(P128,classifications!A$1:D$357,4,FALSE)</f>
        <v>Unitary Authority</v>
      </c>
      <c r="S128" t="s">
        <v>515</v>
      </c>
      <c r="T128" t="s">
        <v>410</v>
      </c>
      <c r="U128">
        <v>73.3</v>
      </c>
      <c r="V128">
        <v>26.3</v>
      </c>
      <c r="W128">
        <v>0.5</v>
      </c>
      <c r="X128">
        <v>81</v>
      </c>
      <c r="Y128">
        <v>5.7</v>
      </c>
      <c r="Z128">
        <v>13.3</v>
      </c>
      <c r="AA128">
        <v>99.6</v>
      </c>
      <c r="AB128">
        <v>0.4</v>
      </c>
      <c r="AC128">
        <v>0</v>
      </c>
      <c r="AE128" t="s">
        <v>491</v>
      </c>
      <c r="AF128" t="s">
        <v>283</v>
      </c>
      <c r="AG128" t="s">
        <v>515</v>
      </c>
      <c r="AH128" t="s">
        <v>410</v>
      </c>
      <c r="AI128">
        <v>73.599999999999994</v>
      </c>
      <c r="AJ128">
        <v>26.4</v>
      </c>
      <c r="AK128">
        <v>93.4</v>
      </c>
      <c r="AL128">
        <v>6.6</v>
      </c>
      <c r="AM128">
        <v>99.6</v>
      </c>
      <c r="AN128">
        <v>0.4</v>
      </c>
      <c r="AP128" t="s">
        <v>491</v>
      </c>
      <c r="AQ128" t="s">
        <v>283</v>
      </c>
      <c r="AR128" t="s">
        <v>515</v>
      </c>
      <c r="AS128" t="s">
        <v>410</v>
      </c>
      <c r="AT128">
        <v>63.8</v>
      </c>
      <c r="AU128">
        <v>73.599999999999994</v>
      </c>
      <c r="AV128">
        <v>78.5</v>
      </c>
      <c r="AW128">
        <v>96.3</v>
      </c>
      <c r="AX128">
        <v>93.4</v>
      </c>
      <c r="AY128">
        <v>100</v>
      </c>
      <c r="AZ128">
        <v>98.5</v>
      </c>
      <c r="BA128">
        <v>99.6</v>
      </c>
      <c r="BB128">
        <v>100</v>
      </c>
      <c r="BF128" t="b">
        <f t="shared" si="1"/>
        <v>1</v>
      </c>
      <c r="BI128" t="s">
        <v>491</v>
      </c>
      <c r="BJ128" t="s">
        <v>283</v>
      </c>
      <c r="BK128" t="s">
        <v>515</v>
      </c>
      <c r="BL128" t="s">
        <v>410</v>
      </c>
      <c r="BM128">
        <f>INDEX('2021MF'!$C$5:$BB$204,MATCH(Sheet2!$BJ128,'2021MF'!$B$5:$B$204,0),MATCH(Sheet2!BM$3,'2021MF'!$C$4:$BB$4,0))</f>
        <v>72.197171264528805</v>
      </c>
      <c r="BN128">
        <f>INDEX('2021MF'!$C$5:$BB$204,MATCH(Sheet2!$BJ128,'2021MF'!$B$5:$B$204,0),MATCH(Sheet2!BN$3,'2021MF'!$C$4:$BB$4,0))</f>
        <v>27.304299117770601</v>
      </c>
      <c r="BO128">
        <f>INDEX('2021MF'!$C$5:$BB$204,MATCH(Sheet2!$BJ128,'2021MF'!$B$5:$B$204,0),MATCH(Sheet2!BO$3,'2021MF'!$C$4:$BB$4,0))</f>
        <v>64.173085002100507</v>
      </c>
      <c r="BP128">
        <f>INDEX('2021MF'!$C$5:$BB$204,MATCH(Sheet2!$BJ128,'2021MF'!$B$5:$B$204,0),MATCH(Sheet2!BP$3,'2021MF'!$C$4:$BB$4,0))</f>
        <v>7.2706903794986699</v>
      </c>
      <c r="BQ128">
        <f>INDEX('2021MF'!$C$5:$BB$204,MATCH(Sheet2!$BJ128,'2021MF'!$B$5:$B$204,0),MATCH(Sheet2!BQ$3,'2021MF'!$C$4:$BB$4,0))</f>
        <v>56.482285394202499</v>
      </c>
      <c r="BR128">
        <f>INDEX('2021MF'!$C$5:$BB$204,MATCH(Sheet2!$BJ128,'2021MF'!$B$5:$B$204,0),MATCH(Sheet2!BR$3,'2021MF'!$C$4:$BB$4,0))</f>
        <v>14.9614899873967</v>
      </c>
      <c r="BS128">
        <f>INDEX('2021MF'!$C$5:$BB$204,MATCH(Sheet2!$BJ128,'2021MF'!$B$5:$B$204,0),MATCH(Sheet2!BS$3,'2021MF'!$C$4:$BB$4,0))</f>
        <v>100</v>
      </c>
      <c r="BT128">
        <f>INDEX('2021MF'!$C$5:$BB$204,MATCH(Sheet2!$BJ128,'2021MF'!$B$5:$B$204,0),MATCH(Sheet2!BT$3,'2021MF'!$C$4:$BB$4,0))</f>
        <v>0</v>
      </c>
      <c r="BU128">
        <f>INDEX('2021MF'!$C$5:$BB$204,MATCH(Sheet2!$BJ128,'2021MF'!$B$5:$B$204,0),MATCH(Sheet2!BU$3,'2021MF'!$C$4:$BB$4,0))</f>
        <v>9.9089763338468</v>
      </c>
      <c r="BV128">
        <f>INDEX('2021MF'!$C$5:$BB$204,MATCH(Sheet2!$BJ128,'2021MF'!$B$5:$B$204,0),MATCH(Sheet2!BV$3,'2021MF'!$C$4:$BB$4,0))</f>
        <v>16.4150679176586</v>
      </c>
      <c r="BW128" t="str">
        <f>INDEX('2021MF'!$C$5:$BB$204,MATCH(Sheet2!$BJ128,'2021MF'!$B$5:$B$204,0),MATCH(Sheet2!BW$3,'2021MF'!$C$4:$BB$4,0))</f>
        <v>*</v>
      </c>
      <c r="BX128">
        <f>INDEX('2021MF'!$C$5:$BB$204,MATCH(Sheet2!$BJ128,'2021MF'!$B$5:$B$204,0),MATCH(Sheet2!BX$3,'2021MF'!$C$4:$BB$4,0))</f>
        <v>48.569301771624197</v>
      </c>
      <c r="BY128">
        <f>INDEX('2021MF'!$C$5:$BB$204,MATCH(Sheet2!$BJ128,'2021MF'!$B$5:$B$204,0),MATCH(Sheet2!BY$3,'2021MF'!$C$4:$BB$4,0))</f>
        <v>49.941938365341699</v>
      </c>
      <c r="BZ128">
        <f>INDEX('2021MF'!$C$5:$BB$204,MATCH(Sheet2!$BJ128,'2021MF'!$B$5:$B$204,0),MATCH(Sheet2!BZ$3,'2021MF'!$C$4:$BB$4,0))</f>
        <v>54.259341968140497</v>
      </c>
      <c r="CA128">
        <f>INDEX('2021MF'!$C$5:$BB$204,MATCH(Sheet2!$BJ128,'2021MF'!$B$5:$B$204,0),MATCH(Sheet2!CA$3,'2021MF'!$C$4:$BB$4,0))</f>
        <v>45.740658031859503</v>
      </c>
      <c r="CB128" t="str">
        <f>INDEX('2021MF'!$C$5:$BB$204,MATCH(Sheet2!$BJ128,'2021MF'!$B$5:$B$204,0),MATCH(Sheet2!CB$3,'2021MF'!$C$4:$BB$4,0))</f>
        <v>*</v>
      </c>
      <c r="CC128">
        <f>INDEX('2021MF'!$C$5:$BB$204,MATCH(Sheet2!$BJ128,'2021MF'!$B$5:$B$204,0),MATCH(Sheet2!CC$3,'2021MF'!$C$4:$BB$4,0))</f>
        <v>99.131774261307896</v>
      </c>
    </row>
    <row r="129" spans="14:81" x14ac:dyDescent="0.3">
      <c r="N129" t="str">
        <f>VLOOKUP(P129,Sheet1!A$6:A$378,1,FALSE)</f>
        <v>Telford and Wrekin</v>
      </c>
      <c r="O129" t="s">
        <v>491</v>
      </c>
      <c r="P129" t="s">
        <v>284</v>
      </c>
      <c r="Q129" t="str">
        <f>VLOOKUP(P129,classifications!A$1:B$357,2,FALSE)</f>
        <v>Predominantly Urban</v>
      </c>
      <c r="R129" t="str">
        <f>VLOOKUP(P129,classifications!A$1:D$357,4,FALSE)</f>
        <v>Unitary Authority</v>
      </c>
      <c r="S129" t="s">
        <v>516</v>
      </c>
      <c r="T129" t="s">
        <v>410</v>
      </c>
      <c r="U129">
        <v>75.5</v>
      </c>
      <c r="V129">
        <v>24.5</v>
      </c>
      <c r="W129">
        <v>0</v>
      </c>
      <c r="X129">
        <v>80.599999999999994</v>
      </c>
      <c r="Y129">
        <v>4.9000000000000004</v>
      </c>
      <c r="Z129">
        <v>14.5</v>
      </c>
      <c r="AA129" t="s">
        <v>417</v>
      </c>
      <c r="AB129" t="s">
        <v>417</v>
      </c>
      <c r="AC129" t="s">
        <v>417</v>
      </c>
      <c r="AE129" t="s">
        <v>491</v>
      </c>
      <c r="AF129" t="s">
        <v>284</v>
      </c>
      <c r="AG129" t="s">
        <v>516</v>
      </c>
      <c r="AH129" t="s">
        <v>410</v>
      </c>
      <c r="AI129">
        <v>75.5</v>
      </c>
      <c r="AJ129">
        <v>24.5</v>
      </c>
      <c r="AK129">
        <v>94.3</v>
      </c>
      <c r="AL129">
        <v>5.7</v>
      </c>
      <c r="AM129" t="s">
        <v>417</v>
      </c>
      <c r="AN129" t="s">
        <v>417</v>
      </c>
      <c r="AP129" t="s">
        <v>491</v>
      </c>
      <c r="AQ129" t="s">
        <v>284</v>
      </c>
      <c r="AR129" t="s">
        <v>516</v>
      </c>
      <c r="AS129" t="s">
        <v>410</v>
      </c>
      <c r="AT129">
        <v>65.2</v>
      </c>
      <c r="AU129">
        <v>75.5</v>
      </c>
      <c r="AV129">
        <v>79.7</v>
      </c>
      <c r="AW129">
        <v>96.9</v>
      </c>
      <c r="AX129">
        <v>94.3</v>
      </c>
      <c r="AY129">
        <v>100</v>
      </c>
      <c r="AZ129" t="s">
        <v>417</v>
      </c>
      <c r="BA129" t="s">
        <v>417</v>
      </c>
      <c r="BB129" t="s">
        <v>417</v>
      </c>
      <c r="BF129" t="b">
        <f t="shared" si="1"/>
        <v>1</v>
      </c>
      <c r="BI129" t="s">
        <v>491</v>
      </c>
      <c r="BJ129" t="s">
        <v>284</v>
      </c>
      <c r="BK129" t="s">
        <v>516</v>
      </c>
      <c r="BL129" t="s">
        <v>410</v>
      </c>
      <c r="BM129">
        <f>INDEX('2021MF'!$C$5:$BB$204,MATCH(Sheet2!$BJ129,'2021MF'!$B$5:$B$204,0),MATCH(Sheet2!BM$3,'2021MF'!$C$4:$BB$4,0))</f>
        <v>78.644309492783904</v>
      </c>
      <c r="BN129">
        <f>INDEX('2021MF'!$C$5:$BB$204,MATCH(Sheet2!$BJ129,'2021MF'!$B$5:$B$204,0),MATCH(Sheet2!BN$3,'2021MF'!$C$4:$BB$4,0))</f>
        <v>20.165711897327501</v>
      </c>
      <c r="BO129">
        <f>INDEX('2021MF'!$C$5:$BB$204,MATCH(Sheet2!$BJ129,'2021MF'!$B$5:$B$204,0),MATCH(Sheet2!BO$3,'2021MF'!$C$4:$BB$4,0))</f>
        <v>58.075381702849597</v>
      </c>
      <c r="BP129">
        <f>INDEX('2021MF'!$C$5:$BB$204,MATCH(Sheet2!$BJ129,'2021MF'!$B$5:$B$204,0),MATCH(Sheet2!BP$3,'2021MF'!$C$4:$BB$4,0))</f>
        <v>2.9306911218744598</v>
      </c>
      <c r="BQ129">
        <f>INDEX('2021MF'!$C$5:$BB$204,MATCH(Sheet2!$BJ129,'2021MF'!$B$5:$B$204,0),MATCH(Sheet2!BQ$3,'2021MF'!$C$4:$BB$4,0))</f>
        <v>51.151869790770299</v>
      </c>
      <c r="BR129">
        <f>INDEX('2021MF'!$C$5:$BB$204,MATCH(Sheet2!$BJ129,'2021MF'!$B$5:$B$204,0),MATCH(Sheet2!BR$3,'2021MF'!$C$4:$BB$4,0))</f>
        <v>9.8542030339537305</v>
      </c>
      <c r="BS129">
        <f>INDEX('2021MF'!$C$5:$BB$204,MATCH(Sheet2!$BJ129,'2021MF'!$B$5:$B$204,0),MATCH(Sheet2!BS$3,'2021MF'!$C$4:$BB$4,0))</f>
        <v>96.208787156098595</v>
      </c>
      <c r="BT129">
        <f>INDEX('2021MF'!$C$5:$BB$204,MATCH(Sheet2!$BJ129,'2021MF'!$B$5:$B$204,0),MATCH(Sheet2!BT$3,'2021MF'!$C$4:$BB$4,0))</f>
        <v>2.6012342340127401</v>
      </c>
      <c r="BU129">
        <f>INDEX('2021MF'!$C$5:$BB$204,MATCH(Sheet2!$BJ129,'2021MF'!$B$5:$B$204,0),MATCH(Sheet2!BU$3,'2021MF'!$C$4:$BB$4,0))</f>
        <v>13.205320482875599</v>
      </c>
      <c r="BV129">
        <f>INDEX('2021MF'!$C$5:$BB$204,MATCH(Sheet2!$BJ129,'2021MF'!$B$5:$B$204,0),MATCH(Sheet2!BV$3,'2021MF'!$C$4:$BB$4,0))</f>
        <v>12.7848941558282</v>
      </c>
      <c r="BW129" t="str">
        <f>INDEX('2021MF'!$C$5:$BB$204,MATCH(Sheet2!$BJ129,'2021MF'!$B$5:$B$204,0),MATCH(Sheet2!BW$3,'2021MF'!$C$4:$BB$4,0))</f>
        <v>*</v>
      </c>
      <c r="BX129">
        <f>INDEX('2021MF'!$C$5:$BB$204,MATCH(Sheet2!$BJ129,'2021MF'!$B$5:$B$204,0),MATCH(Sheet2!BX$3,'2021MF'!$C$4:$BB$4,0))</f>
        <v>53.321836480832303</v>
      </c>
      <c r="BY129">
        <f>INDEX('2021MF'!$C$5:$BB$204,MATCH(Sheet2!$BJ129,'2021MF'!$B$5:$B$204,0),MATCH(Sheet2!BY$3,'2021MF'!$C$4:$BB$4,0))</f>
        <v>43.737984846771496</v>
      </c>
      <c r="BZ129">
        <f>INDEX('2021MF'!$C$5:$BB$204,MATCH(Sheet2!$BJ129,'2021MF'!$B$5:$B$204,0),MATCH(Sheet2!BZ$3,'2021MF'!$C$4:$BB$4,0))</f>
        <v>47.249236684383099</v>
      </c>
      <c r="CA129">
        <f>INDEX('2021MF'!$C$5:$BB$204,MATCH(Sheet2!$BJ129,'2021MF'!$B$5:$B$204,0),MATCH(Sheet2!CA$3,'2021MF'!$C$4:$BB$4,0))</f>
        <v>50.814203324663602</v>
      </c>
      <c r="CB129" t="str">
        <f>INDEX('2021MF'!$C$5:$BB$204,MATCH(Sheet2!$BJ129,'2021MF'!$B$5:$B$204,0),MATCH(Sheet2!CB$3,'2021MF'!$C$4:$BB$4,0))</f>
        <v>*</v>
      </c>
      <c r="CC129">
        <f>INDEX('2021MF'!$C$5:$BB$204,MATCH(Sheet2!$BJ129,'2021MF'!$B$5:$B$204,0),MATCH(Sheet2!CC$3,'2021MF'!$C$4:$BB$4,0))</f>
        <v>97.666756816561303</v>
      </c>
    </row>
    <row r="130" spans="14:81" x14ac:dyDescent="0.3">
      <c r="N130" t="str">
        <f>VLOOKUP(P130,Sheet1!A$6:A$378,1,FALSE)</f>
        <v>Stoke-on-Trent</v>
      </c>
      <c r="O130" t="s">
        <v>491</v>
      </c>
      <c r="P130" t="s">
        <v>285</v>
      </c>
      <c r="Q130" t="str">
        <f>VLOOKUP(P130,classifications!A$1:B$357,2,FALSE)</f>
        <v>Predominantly Urban</v>
      </c>
      <c r="R130" t="str">
        <f>VLOOKUP(P130,classifications!A$1:D$357,4,FALSE)</f>
        <v>Unitary Authority</v>
      </c>
      <c r="S130" t="s">
        <v>517</v>
      </c>
      <c r="T130" t="s">
        <v>410</v>
      </c>
      <c r="U130">
        <v>68.400000000000006</v>
      </c>
      <c r="V130">
        <v>31.3</v>
      </c>
      <c r="W130">
        <v>0.4</v>
      </c>
      <c r="X130">
        <v>75.2</v>
      </c>
      <c r="Y130">
        <v>8.4</v>
      </c>
      <c r="Z130">
        <v>16.3</v>
      </c>
      <c r="AA130">
        <v>98.6</v>
      </c>
      <c r="AB130">
        <v>1.4</v>
      </c>
      <c r="AC130">
        <v>0</v>
      </c>
      <c r="AE130" t="s">
        <v>491</v>
      </c>
      <c r="AF130" t="s">
        <v>285</v>
      </c>
      <c r="AG130" t="s">
        <v>517</v>
      </c>
      <c r="AH130" t="s">
        <v>410</v>
      </c>
      <c r="AI130">
        <v>68.599999999999994</v>
      </c>
      <c r="AJ130">
        <v>31.4</v>
      </c>
      <c r="AK130">
        <v>89.9</v>
      </c>
      <c r="AL130">
        <v>10.1</v>
      </c>
      <c r="AM130">
        <v>98.6</v>
      </c>
      <c r="AN130">
        <v>1.4</v>
      </c>
      <c r="AP130" t="s">
        <v>491</v>
      </c>
      <c r="AQ130" t="s">
        <v>285</v>
      </c>
      <c r="AR130" t="s">
        <v>517</v>
      </c>
      <c r="AS130" t="s">
        <v>410</v>
      </c>
      <c r="AT130">
        <v>59.2</v>
      </c>
      <c r="AU130">
        <v>68.599999999999994</v>
      </c>
      <c r="AV130">
        <v>72.8</v>
      </c>
      <c r="AW130">
        <v>96.1</v>
      </c>
      <c r="AX130">
        <v>89.9</v>
      </c>
      <c r="AY130">
        <v>100</v>
      </c>
      <c r="AZ130">
        <v>96.7</v>
      </c>
      <c r="BA130">
        <v>98.6</v>
      </c>
      <c r="BB130">
        <v>100</v>
      </c>
      <c r="BF130" t="b">
        <f t="shared" si="1"/>
        <v>1</v>
      </c>
      <c r="BI130" t="s">
        <v>491</v>
      </c>
      <c r="BJ130" t="s">
        <v>285</v>
      </c>
      <c r="BK130" t="s">
        <v>517</v>
      </c>
      <c r="BL130" t="s">
        <v>410</v>
      </c>
      <c r="BM130">
        <f>INDEX('2021MF'!$C$5:$BB$204,MATCH(Sheet2!$BJ130,'2021MF'!$B$5:$B$204,0),MATCH(Sheet2!BM$3,'2021MF'!$C$4:$BB$4,0))</f>
        <v>76.526134248586999</v>
      </c>
      <c r="BN130">
        <f>INDEX('2021MF'!$C$5:$BB$204,MATCH(Sheet2!$BJ130,'2021MF'!$B$5:$B$204,0),MATCH(Sheet2!BN$3,'2021MF'!$C$4:$BB$4,0))</f>
        <v>22.097570138141801</v>
      </c>
      <c r="BO130">
        <f>INDEX('2021MF'!$C$5:$BB$204,MATCH(Sheet2!$BJ130,'2021MF'!$B$5:$B$204,0),MATCH(Sheet2!BO$3,'2021MF'!$C$4:$BB$4,0))</f>
        <v>67.669006027696696</v>
      </c>
      <c r="BP130">
        <f>INDEX('2021MF'!$C$5:$BB$204,MATCH(Sheet2!$BJ130,'2021MF'!$B$5:$B$204,0),MATCH(Sheet2!BP$3,'2021MF'!$C$4:$BB$4,0))</f>
        <v>4.6872598739818701</v>
      </c>
      <c r="BQ130">
        <f>INDEX('2021MF'!$C$5:$BB$204,MATCH(Sheet2!$BJ130,'2021MF'!$B$5:$B$204,0),MATCH(Sheet2!BQ$3,'2021MF'!$C$4:$BB$4,0))</f>
        <v>59.252429008076803</v>
      </c>
      <c r="BR130">
        <f>INDEX('2021MF'!$C$5:$BB$204,MATCH(Sheet2!$BJ130,'2021MF'!$B$5:$B$204,0),MATCH(Sheet2!BR$3,'2021MF'!$C$4:$BB$4,0))</f>
        <v>13.1038368936018</v>
      </c>
      <c r="BS130">
        <f>INDEX('2021MF'!$C$5:$BB$204,MATCH(Sheet2!$BJ130,'2021MF'!$B$5:$B$204,0),MATCH(Sheet2!BS$3,'2021MF'!$C$4:$BB$4,0))</f>
        <v>97.780168365691694</v>
      </c>
      <c r="BT130">
        <f>INDEX('2021MF'!$C$5:$BB$204,MATCH(Sheet2!$BJ130,'2021MF'!$B$5:$B$204,0),MATCH(Sheet2!BT$3,'2021MF'!$C$4:$BB$4,0))</f>
        <v>2.21983163430835</v>
      </c>
      <c r="BU130">
        <f>INDEX('2021MF'!$C$5:$BB$204,MATCH(Sheet2!$BJ130,'2021MF'!$B$5:$B$204,0),MATCH(Sheet2!BU$3,'2021MF'!$C$4:$BB$4,0))</f>
        <v>19.901644382972201</v>
      </c>
      <c r="BV130">
        <f>INDEX('2021MF'!$C$5:$BB$204,MATCH(Sheet2!$BJ130,'2021MF'!$B$5:$B$204,0),MATCH(Sheet2!BV$3,'2021MF'!$C$4:$BB$4,0))</f>
        <v>15.675426463808201</v>
      </c>
      <c r="BW130">
        <f>INDEX('2021MF'!$C$5:$BB$204,MATCH(Sheet2!$BJ130,'2021MF'!$B$5:$B$204,0),MATCH(Sheet2!BW$3,'2021MF'!$C$4:$BB$4,0))</f>
        <v>1.96028208937384</v>
      </c>
      <c r="BX130">
        <f>INDEX('2021MF'!$C$5:$BB$204,MATCH(Sheet2!$BJ130,'2021MF'!$B$5:$B$204,0),MATCH(Sheet2!BX$3,'2021MF'!$C$4:$BB$4,0))</f>
        <v>51.825192802056499</v>
      </c>
      <c r="BY130">
        <f>INDEX('2021MF'!$C$5:$BB$204,MATCH(Sheet2!$BJ130,'2021MF'!$B$5:$B$204,0),MATCH(Sheet2!BY$3,'2021MF'!$C$4:$BB$4,0))</f>
        <v>46.764138817480699</v>
      </c>
      <c r="BZ130">
        <f>INDEX('2021MF'!$C$5:$BB$204,MATCH(Sheet2!$BJ130,'2021MF'!$B$5:$B$204,0),MATCH(Sheet2!BZ$3,'2021MF'!$C$4:$BB$4,0))</f>
        <v>50.986503856041097</v>
      </c>
      <c r="CA130">
        <f>INDEX('2021MF'!$C$5:$BB$204,MATCH(Sheet2!$BJ130,'2021MF'!$B$5:$B$204,0),MATCH(Sheet2!CA$3,'2021MF'!$C$4:$BB$4,0))</f>
        <v>46.730398457583497</v>
      </c>
      <c r="CB130">
        <f>INDEX('2021MF'!$C$5:$BB$204,MATCH(Sheet2!$BJ130,'2021MF'!$B$5:$B$204,0),MATCH(Sheet2!CB$3,'2021MF'!$C$4:$BB$4,0))</f>
        <v>2.8499223058927998</v>
      </c>
      <c r="CC130">
        <f>INDEX('2021MF'!$C$5:$BB$204,MATCH(Sheet2!$BJ130,'2021MF'!$B$5:$B$204,0),MATCH(Sheet2!CC$3,'2021MF'!$C$4:$BB$4,0))</f>
        <v>97.150077694107196</v>
      </c>
    </row>
    <row r="131" spans="14:81" x14ac:dyDescent="0.3">
      <c r="N131" t="str">
        <f>VLOOKUP(P131,Sheet1!A$6:A$378,1,FALSE)</f>
        <v>North Somerset</v>
      </c>
      <c r="O131" t="s">
        <v>491</v>
      </c>
      <c r="P131" t="s">
        <v>308</v>
      </c>
      <c r="Q131" t="str">
        <f>VLOOKUP(P131,classifications!A$1:B$357,2,FALSE)</f>
        <v>Urban with Significant Rural</v>
      </c>
      <c r="R131" t="str">
        <f>VLOOKUP(P131,classifications!A$1:D$357,4,FALSE)</f>
        <v>Unitary Authority</v>
      </c>
      <c r="S131" t="s">
        <v>518</v>
      </c>
      <c r="T131" t="s">
        <v>410</v>
      </c>
      <c r="U131">
        <v>74.099999999999994</v>
      </c>
      <c r="V131">
        <v>25.5</v>
      </c>
      <c r="W131">
        <v>0.4</v>
      </c>
      <c r="X131">
        <v>77.099999999999994</v>
      </c>
      <c r="Y131">
        <v>18.5</v>
      </c>
      <c r="Z131">
        <v>4.4000000000000004</v>
      </c>
      <c r="AA131">
        <v>97.2</v>
      </c>
      <c r="AB131">
        <v>2.8</v>
      </c>
      <c r="AC131">
        <v>0</v>
      </c>
      <c r="AE131" t="s">
        <v>491</v>
      </c>
      <c r="AF131" t="s">
        <v>308</v>
      </c>
      <c r="AG131" t="s">
        <v>518</v>
      </c>
      <c r="AH131" t="s">
        <v>410</v>
      </c>
      <c r="AI131">
        <v>74.400000000000006</v>
      </c>
      <c r="AJ131">
        <v>25.6</v>
      </c>
      <c r="AK131">
        <v>80.599999999999994</v>
      </c>
      <c r="AL131">
        <v>19.399999999999999</v>
      </c>
      <c r="AM131">
        <v>97.2</v>
      </c>
      <c r="AN131">
        <v>2.8</v>
      </c>
      <c r="AP131" t="s">
        <v>491</v>
      </c>
      <c r="AQ131" t="s">
        <v>308</v>
      </c>
      <c r="AR131" t="s">
        <v>518</v>
      </c>
      <c r="AS131" t="s">
        <v>410</v>
      </c>
      <c r="AT131">
        <v>66.8</v>
      </c>
      <c r="AU131">
        <v>74.400000000000006</v>
      </c>
      <c r="AV131">
        <v>80.5</v>
      </c>
      <c r="AW131">
        <v>94.8</v>
      </c>
      <c r="AX131">
        <v>80.599999999999994</v>
      </c>
      <c r="AY131">
        <v>100</v>
      </c>
      <c r="AZ131">
        <v>93.4</v>
      </c>
      <c r="BA131">
        <v>97.2</v>
      </c>
      <c r="BB131">
        <v>100</v>
      </c>
      <c r="BF131" t="b">
        <f t="shared" si="1"/>
        <v>1</v>
      </c>
      <c r="BI131" t="s">
        <v>491</v>
      </c>
      <c r="BJ131" t="s">
        <v>308</v>
      </c>
      <c r="BK131" t="s">
        <v>518</v>
      </c>
      <c r="BL131" t="s">
        <v>410</v>
      </c>
      <c r="BM131">
        <f>INDEX('2021MF'!$C$5:$BB$204,MATCH(Sheet2!$BJ131,'2021MF'!$B$5:$B$204,0),MATCH(Sheet2!BM$3,'2021MF'!$C$4:$BB$4,0))</f>
        <v>80.431411250528697</v>
      </c>
      <c r="BN131">
        <f>INDEX('2021MF'!$C$5:$BB$204,MATCH(Sheet2!$BJ131,'2021MF'!$B$5:$B$204,0),MATCH(Sheet2!BN$3,'2021MF'!$C$4:$BB$4,0))</f>
        <v>18.960007519150299</v>
      </c>
      <c r="BO131">
        <f>INDEX('2021MF'!$C$5:$BB$204,MATCH(Sheet2!$BJ131,'2021MF'!$B$5:$B$204,0),MATCH(Sheet2!BO$3,'2021MF'!$C$4:$BB$4,0))</f>
        <v>70.2265144038724</v>
      </c>
      <c r="BP131">
        <f>INDEX('2021MF'!$C$5:$BB$204,MATCH(Sheet2!$BJ131,'2021MF'!$B$5:$B$204,0),MATCH(Sheet2!BP$3,'2021MF'!$C$4:$BB$4,0))</f>
        <v>6.5628084026505</v>
      </c>
      <c r="BQ131">
        <f>INDEX('2021MF'!$C$5:$BB$204,MATCH(Sheet2!$BJ131,'2021MF'!$B$5:$B$204,0),MATCH(Sheet2!BQ$3,'2021MF'!$C$4:$BB$4,0))</f>
        <v>68.739132478030001</v>
      </c>
      <c r="BR131">
        <f>INDEX('2021MF'!$C$5:$BB$204,MATCH(Sheet2!$BJ131,'2021MF'!$B$5:$B$204,0),MATCH(Sheet2!BR$3,'2021MF'!$C$4:$BB$4,0))</f>
        <v>8.0501903284928797</v>
      </c>
      <c r="BS131">
        <f>INDEX('2021MF'!$C$5:$BB$204,MATCH(Sheet2!$BJ131,'2021MF'!$B$5:$B$204,0),MATCH(Sheet2!BS$3,'2021MF'!$C$4:$BB$4,0))</f>
        <v>99.631091686639394</v>
      </c>
      <c r="BT131" t="str">
        <f>INDEX('2021MF'!$C$5:$BB$204,MATCH(Sheet2!$BJ131,'2021MF'!$B$5:$B$204,0),MATCH(Sheet2!BT$3,'2021MF'!$C$4:$BB$4,0))</f>
        <v>*</v>
      </c>
      <c r="BU131">
        <f>INDEX('2021MF'!$C$5:$BB$204,MATCH(Sheet2!$BJ131,'2021MF'!$B$5:$B$204,0),MATCH(Sheet2!BU$3,'2021MF'!$C$4:$BB$4,0))</f>
        <v>13.5062737910616</v>
      </c>
      <c r="BV131">
        <f>INDEX('2021MF'!$C$5:$BB$204,MATCH(Sheet2!$BJ131,'2021MF'!$B$5:$B$204,0),MATCH(Sheet2!BV$3,'2021MF'!$C$4:$BB$4,0))</f>
        <v>15.341416419944499</v>
      </c>
      <c r="BW131">
        <f>INDEX('2021MF'!$C$5:$BB$204,MATCH(Sheet2!$BJ131,'2021MF'!$B$5:$B$204,0),MATCH(Sheet2!BW$3,'2021MF'!$C$4:$BB$4,0))</f>
        <v>2.0372197941632599</v>
      </c>
      <c r="BX131">
        <f>INDEX('2021MF'!$C$5:$BB$204,MATCH(Sheet2!$BJ131,'2021MF'!$B$5:$B$204,0),MATCH(Sheet2!BX$3,'2021MF'!$C$4:$BB$4,0))</f>
        <v>41.5529201163571</v>
      </c>
      <c r="BY131">
        <f>INDEX('2021MF'!$C$5:$BB$204,MATCH(Sheet2!$BJ131,'2021MF'!$B$5:$B$204,0),MATCH(Sheet2!BY$3,'2021MF'!$C$4:$BB$4,0))</f>
        <v>55.953357698714598</v>
      </c>
      <c r="BZ131">
        <f>INDEX('2021MF'!$C$5:$BB$204,MATCH(Sheet2!$BJ131,'2021MF'!$B$5:$B$204,0),MATCH(Sheet2!BZ$3,'2021MF'!$C$4:$BB$4,0))</f>
        <v>51.246861092464101</v>
      </c>
      <c r="CA131">
        <f>INDEX('2021MF'!$C$5:$BB$204,MATCH(Sheet2!$BJ131,'2021MF'!$B$5:$B$204,0),MATCH(Sheet2!CA$3,'2021MF'!$C$4:$BB$4,0))</f>
        <v>46.542850749608398</v>
      </c>
      <c r="CB131">
        <f>INDEX('2021MF'!$C$5:$BB$204,MATCH(Sheet2!$BJ131,'2021MF'!$B$5:$B$204,0),MATCH(Sheet2!CB$3,'2021MF'!$C$4:$BB$4,0))</f>
        <v>4.9062455942478502</v>
      </c>
      <c r="CC131">
        <f>INDEX('2021MF'!$C$5:$BB$204,MATCH(Sheet2!$BJ131,'2021MF'!$B$5:$B$204,0),MATCH(Sheet2!CC$3,'2021MF'!$C$4:$BB$4,0))</f>
        <v>95.093754405752193</v>
      </c>
    </row>
    <row r="132" spans="14:81" x14ac:dyDescent="0.3">
      <c r="N132" t="str">
        <f>VLOOKUP(P132,Sheet1!A$6:A$378,1,FALSE)</f>
        <v>Plymouth</v>
      </c>
      <c r="O132" t="s">
        <v>491</v>
      </c>
      <c r="P132" t="s">
        <v>310</v>
      </c>
      <c r="Q132" t="str">
        <f>VLOOKUP(P132,classifications!A$1:B$357,2,FALSE)</f>
        <v>Predominantly Urban</v>
      </c>
      <c r="R132" t="str">
        <f>VLOOKUP(P132,classifications!A$1:D$357,4,FALSE)</f>
        <v>Unitary Authority</v>
      </c>
      <c r="S132" t="s">
        <v>519</v>
      </c>
      <c r="T132" t="s">
        <v>410</v>
      </c>
      <c r="U132">
        <v>72.400000000000006</v>
      </c>
      <c r="V132">
        <v>26.3</v>
      </c>
      <c r="W132">
        <v>1.3</v>
      </c>
      <c r="X132">
        <v>77.900000000000006</v>
      </c>
      <c r="Y132">
        <v>10</v>
      </c>
      <c r="Z132">
        <v>12.1</v>
      </c>
      <c r="AA132">
        <v>98.6</v>
      </c>
      <c r="AB132">
        <v>1.1000000000000001</v>
      </c>
      <c r="AC132">
        <v>0.3</v>
      </c>
      <c r="AE132" t="s">
        <v>491</v>
      </c>
      <c r="AF132" t="s">
        <v>310</v>
      </c>
      <c r="AG132" t="s">
        <v>519</v>
      </c>
      <c r="AH132" t="s">
        <v>410</v>
      </c>
      <c r="AI132">
        <v>73.3</v>
      </c>
      <c r="AJ132">
        <v>26.7</v>
      </c>
      <c r="AK132">
        <v>88.7</v>
      </c>
      <c r="AL132">
        <v>11.3</v>
      </c>
      <c r="AM132">
        <v>98.9</v>
      </c>
      <c r="AN132">
        <v>1.1000000000000001</v>
      </c>
      <c r="AP132" t="s">
        <v>491</v>
      </c>
      <c r="AQ132" t="s">
        <v>310</v>
      </c>
      <c r="AR132" t="s">
        <v>519</v>
      </c>
      <c r="AS132" t="s">
        <v>410</v>
      </c>
      <c r="AT132">
        <v>64.3</v>
      </c>
      <c r="AU132">
        <v>73.3</v>
      </c>
      <c r="AV132">
        <v>77.7</v>
      </c>
      <c r="AW132">
        <v>92.5</v>
      </c>
      <c r="AX132">
        <v>88.7</v>
      </c>
      <c r="AY132">
        <v>100</v>
      </c>
      <c r="AZ132">
        <v>97.4</v>
      </c>
      <c r="BA132">
        <v>98.9</v>
      </c>
      <c r="BB132">
        <v>100</v>
      </c>
      <c r="BF132" t="b">
        <f t="shared" ref="BF132:BF195" si="2">IF(AQ132=AF132,IF(AF132=P132,TRUE,FALSE),FALSE)</f>
        <v>1</v>
      </c>
      <c r="BI132" t="s">
        <v>491</v>
      </c>
      <c r="BJ132" t="s">
        <v>310</v>
      </c>
      <c r="BK132" t="s">
        <v>519</v>
      </c>
      <c r="BL132" t="s">
        <v>410</v>
      </c>
      <c r="BM132">
        <f>INDEX('2021MF'!$C$5:$BB$204,MATCH(Sheet2!$BJ132,'2021MF'!$B$5:$B$204,0),MATCH(Sheet2!BM$3,'2021MF'!$C$4:$BB$4,0))</f>
        <v>81.603227440480495</v>
      </c>
      <c r="BN132">
        <f>INDEX('2021MF'!$C$5:$BB$204,MATCH(Sheet2!$BJ132,'2021MF'!$B$5:$B$204,0),MATCH(Sheet2!BN$3,'2021MF'!$C$4:$BB$4,0))</f>
        <v>16.764961285187098</v>
      </c>
      <c r="BO132">
        <f>INDEX('2021MF'!$C$5:$BB$204,MATCH(Sheet2!$BJ132,'2021MF'!$B$5:$B$204,0),MATCH(Sheet2!BO$3,'2021MF'!$C$4:$BB$4,0))</f>
        <v>57.051885085751501</v>
      </c>
      <c r="BP132">
        <f>INDEX('2021MF'!$C$5:$BB$204,MATCH(Sheet2!$BJ132,'2021MF'!$B$5:$B$204,0),MATCH(Sheet2!BP$3,'2021MF'!$C$4:$BB$4,0))</f>
        <v>5.1306172660829299</v>
      </c>
      <c r="BQ132">
        <f>INDEX('2021MF'!$C$5:$BB$204,MATCH(Sheet2!$BJ132,'2021MF'!$B$5:$B$204,0),MATCH(Sheet2!BQ$3,'2021MF'!$C$4:$BB$4,0))</f>
        <v>45.567696649540501</v>
      </c>
      <c r="BR132">
        <f>INDEX('2021MF'!$C$5:$BB$204,MATCH(Sheet2!$BJ132,'2021MF'!$B$5:$B$204,0),MATCH(Sheet2!BR$3,'2021MF'!$C$4:$BB$4,0))</f>
        <v>16.6148057022939</v>
      </c>
      <c r="BS132">
        <f>INDEX('2021MF'!$C$5:$BB$204,MATCH(Sheet2!$BJ132,'2021MF'!$B$5:$B$204,0),MATCH(Sheet2!BS$3,'2021MF'!$C$4:$BB$4,0))</f>
        <v>99.435559736594499</v>
      </c>
      <c r="BT132" t="str">
        <f>INDEX('2021MF'!$C$5:$BB$204,MATCH(Sheet2!$BJ132,'2021MF'!$B$5:$B$204,0),MATCH(Sheet2!BT$3,'2021MF'!$C$4:$BB$4,0))</f>
        <v>*</v>
      </c>
      <c r="BU132">
        <f>INDEX('2021MF'!$C$5:$BB$204,MATCH(Sheet2!$BJ132,'2021MF'!$B$5:$B$204,0),MATCH(Sheet2!BU$3,'2021MF'!$C$4:$BB$4,0))</f>
        <v>17.521166509877698</v>
      </c>
      <c r="BV132">
        <f>INDEX('2021MF'!$C$5:$BB$204,MATCH(Sheet2!$BJ132,'2021MF'!$B$5:$B$204,0),MATCH(Sheet2!BV$3,'2021MF'!$C$4:$BB$4,0))</f>
        <v>7.0392213618930501</v>
      </c>
      <c r="BW132">
        <f>INDEX('2021MF'!$C$5:$BB$204,MATCH(Sheet2!$BJ132,'2021MF'!$B$5:$B$204,0),MATCH(Sheet2!BW$3,'2021MF'!$C$4:$BB$4,0))</f>
        <v>2.8004920761270702</v>
      </c>
      <c r="BX132">
        <f>INDEX('2021MF'!$C$5:$BB$204,MATCH(Sheet2!$BJ132,'2021MF'!$B$5:$B$204,0),MATCH(Sheet2!BX$3,'2021MF'!$C$4:$BB$4,0))</f>
        <v>57.153440721376697</v>
      </c>
      <c r="BY132">
        <f>INDEX('2021MF'!$C$5:$BB$204,MATCH(Sheet2!$BJ132,'2021MF'!$B$5:$B$204,0),MATCH(Sheet2!BY$3,'2021MF'!$C$4:$BB$4,0))</f>
        <v>42.518468344516599</v>
      </c>
      <c r="BZ132">
        <f>INDEX('2021MF'!$C$5:$BB$204,MATCH(Sheet2!$BJ132,'2021MF'!$B$5:$B$204,0),MATCH(Sheet2!BZ$3,'2021MF'!$C$4:$BB$4,0))</f>
        <v>54.742501534618903</v>
      </c>
      <c r="CA132">
        <f>INDEX('2021MF'!$C$5:$BB$204,MATCH(Sheet2!$BJ132,'2021MF'!$B$5:$B$204,0),MATCH(Sheet2!CA$3,'2021MF'!$C$4:$BB$4,0))</f>
        <v>42.882543445589803</v>
      </c>
      <c r="CB132" t="str">
        <f>INDEX('2021MF'!$C$5:$BB$204,MATCH(Sheet2!$BJ132,'2021MF'!$B$5:$B$204,0),MATCH(Sheet2!CB$3,'2021MF'!$C$4:$BB$4,0))</f>
        <v>*</v>
      </c>
      <c r="CC132">
        <f>INDEX('2021MF'!$C$5:$BB$204,MATCH(Sheet2!$BJ132,'2021MF'!$B$5:$B$204,0),MATCH(Sheet2!CC$3,'2021MF'!$C$4:$BB$4,0))</f>
        <v>98.943483609523099</v>
      </c>
    </row>
    <row r="133" spans="14:81" x14ac:dyDescent="0.3">
      <c r="N133" t="str">
        <f>VLOOKUP(P133,Sheet1!A$6:A$378,1,FALSE)</f>
        <v>Torbay</v>
      </c>
      <c r="O133" t="s">
        <v>491</v>
      </c>
      <c r="P133" t="s">
        <v>311</v>
      </c>
      <c r="Q133" t="str">
        <f>VLOOKUP(P133,classifications!A$1:B$357,2,FALSE)</f>
        <v>Predominantly Urban</v>
      </c>
      <c r="R133" t="str">
        <f>VLOOKUP(P133,classifications!A$1:D$357,4,FALSE)</f>
        <v>Unitary Authority</v>
      </c>
      <c r="S133" t="s">
        <v>520</v>
      </c>
      <c r="T133" t="s">
        <v>410</v>
      </c>
      <c r="U133">
        <v>72.7</v>
      </c>
      <c r="V133">
        <v>25.6</v>
      </c>
      <c r="W133">
        <v>1.7</v>
      </c>
      <c r="X133">
        <v>72.2</v>
      </c>
      <c r="Y133">
        <v>8</v>
      </c>
      <c r="Z133">
        <v>19.7</v>
      </c>
      <c r="AA133">
        <v>98.4</v>
      </c>
      <c r="AB133">
        <v>1.6</v>
      </c>
      <c r="AC133">
        <v>0</v>
      </c>
      <c r="AE133" t="s">
        <v>491</v>
      </c>
      <c r="AF133" t="s">
        <v>311</v>
      </c>
      <c r="AG133" t="s">
        <v>520</v>
      </c>
      <c r="AH133" t="s">
        <v>410</v>
      </c>
      <c r="AI133">
        <v>74</v>
      </c>
      <c r="AJ133">
        <v>26</v>
      </c>
      <c r="AK133">
        <v>90</v>
      </c>
      <c r="AL133">
        <v>10</v>
      </c>
      <c r="AM133">
        <v>98.4</v>
      </c>
      <c r="AN133">
        <v>1.6</v>
      </c>
      <c r="AP133" t="s">
        <v>491</v>
      </c>
      <c r="AQ133" t="s">
        <v>311</v>
      </c>
      <c r="AR133" t="s">
        <v>520</v>
      </c>
      <c r="AS133" t="s">
        <v>410</v>
      </c>
      <c r="AT133">
        <v>64.3</v>
      </c>
      <c r="AU133">
        <v>74</v>
      </c>
      <c r="AV133">
        <v>77.7</v>
      </c>
      <c r="AW133">
        <v>96.4</v>
      </c>
      <c r="AX133">
        <v>90</v>
      </c>
      <c r="AY133">
        <v>100</v>
      </c>
      <c r="AZ133">
        <v>96.3</v>
      </c>
      <c r="BA133">
        <v>98.4</v>
      </c>
      <c r="BB133">
        <v>100</v>
      </c>
      <c r="BF133" t="b">
        <f t="shared" si="2"/>
        <v>1</v>
      </c>
      <c r="BI133" t="s">
        <v>491</v>
      </c>
      <c r="BJ133" t="s">
        <v>311</v>
      </c>
      <c r="BK133" t="s">
        <v>520</v>
      </c>
      <c r="BL133" t="s">
        <v>410</v>
      </c>
      <c r="BM133">
        <f>INDEX('2021MF'!$C$5:$BB$204,MATCH(Sheet2!$BJ133,'2021MF'!$B$5:$B$204,0),MATCH(Sheet2!BM$3,'2021MF'!$C$4:$BB$4,0))</f>
        <v>78.481219601912798</v>
      </c>
      <c r="BN133">
        <f>INDEX('2021MF'!$C$5:$BB$204,MATCH(Sheet2!$BJ133,'2021MF'!$B$5:$B$204,0),MATCH(Sheet2!BN$3,'2021MF'!$C$4:$BB$4,0))</f>
        <v>18.657783953897098</v>
      </c>
      <c r="BO133">
        <f>INDEX('2021MF'!$C$5:$BB$204,MATCH(Sheet2!$BJ133,'2021MF'!$B$5:$B$204,0),MATCH(Sheet2!BO$3,'2021MF'!$C$4:$BB$4,0))</f>
        <v>71.639350962520894</v>
      </c>
      <c r="BP133">
        <f>INDEX('2021MF'!$C$5:$BB$204,MATCH(Sheet2!$BJ133,'2021MF'!$B$5:$B$204,0),MATCH(Sheet2!BP$3,'2021MF'!$C$4:$BB$4,0))</f>
        <v>5.8773041239220198</v>
      </c>
      <c r="BQ133">
        <f>INDEX('2021MF'!$C$5:$BB$204,MATCH(Sheet2!$BJ133,'2021MF'!$B$5:$B$204,0),MATCH(Sheet2!BQ$3,'2021MF'!$C$4:$BB$4,0))</f>
        <v>56.635468181632397</v>
      </c>
      <c r="BR133">
        <f>INDEX('2021MF'!$C$5:$BB$204,MATCH(Sheet2!$BJ133,'2021MF'!$B$5:$B$204,0),MATCH(Sheet2!BR$3,'2021MF'!$C$4:$BB$4,0))</f>
        <v>20.881186904810601</v>
      </c>
      <c r="BS133">
        <f>INDEX('2021MF'!$C$5:$BB$204,MATCH(Sheet2!$BJ133,'2021MF'!$B$5:$B$204,0),MATCH(Sheet2!BS$3,'2021MF'!$C$4:$BB$4,0))</f>
        <v>99.362406506723303</v>
      </c>
      <c r="BT133" t="str">
        <f>INDEX('2021MF'!$C$5:$BB$204,MATCH(Sheet2!$BJ133,'2021MF'!$B$5:$B$204,0),MATCH(Sheet2!BT$3,'2021MF'!$C$4:$BB$4,0))</f>
        <v>*</v>
      </c>
      <c r="BU133">
        <f>INDEX('2021MF'!$C$5:$BB$204,MATCH(Sheet2!$BJ133,'2021MF'!$B$5:$B$204,0),MATCH(Sheet2!BU$3,'2021MF'!$C$4:$BB$4,0))</f>
        <v>22.953365757959698</v>
      </c>
      <c r="BV133">
        <f>INDEX('2021MF'!$C$5:$BB$204,MATCH(Sheet2!$BJ133,'2021MF'!$B$5:$B$204,0),MATCH(Sheet2!BV$3,'2021MF'!$C$4:$BB$4,0))</f>
        <v>9.9930518657783907</v>
      </c>
      <c r="BW133">
        <f>INDEX('2021MF'!$C$5:$BB$204,MATCH(Sheet2!$BJ133,'2021MF'!$B$5:$B$204,0),MATCH(Sheet2!BW$3,'2021MF'!$C$4:$BB$4,0))</f>
        <v>2.0558303020394799</v>
      </c>
      <c r="BX133">
        <f>INDEX('2021MF'!$C$5:$BB$204,MATCH(Sheet2!$BJ133,'2021MF'!$B$5:$B$204,0),MATCH(Sheet2!BX$3,'2021MF'!$C$4:$BB$4,0))</f>
        <v>56.728624535316001</v>
      </c>
      <c r="BY133">
        <f>INDEX('2021MF'!$C$5:$BB$204,MATCH(Sheet2!$BJ133,'2021MF'!$B$5:$B$204,0),MATCH(Sheet2!BY$3,'2021MF'!$C$4:$BB$4,0))</f>
        <v>41.908302354398998</v>
      </c>
      <c r="BZ133">
        <f>INDEX('2021MF'!$C$5:$BB$204,MATCH(Sheet2!$BJ133,'2021MF'!$B$5:$B$204,0),MATCH(Sheet2!BZ$3,'2021MF'!$C$4:$BB$4,0))</f>
        <v>61.334159438248697</v>
      </c>
      <c r="CA133">
        <f>INDEX('2021MF'!$C$5:$BB$204,MATCH(Sheet2!$BJ133,'2021MF'!$B$5:$B$204,0),MATCH(Sheet2!CA$3,'2021MF'!$C$4:$BB$4,0))</f>
        <v>36.6418835192069</v>
      </c>
      <c r="CB133" t="str">
        <f>INDEX('2021MF'!$C$5:$BB$204,MATCH(Sheet2!$BJ133,'2021MF'!$B$5:$B$204,0),MATCH(Sheet2!CB$3,'2021MF'!$C$4:$BB$4,0))</f>
        <v>*</v>
      </c>
      <c r="CC133">
        <f>INDEX('2021MF'!$C$5:$BB$204,MATCH(Sheet2!$BJ133,'2021MF'!$B$5:$B$204,0),MATCH(Sheet2!CC$3,'2021MF'!$C$4:$BB$4,0))</f>
        <v>98.712551600114395</v>
      </c>
    </row>
    <row r="134" spans="14:81" x14ac:dyDescent="0.3">
      <c r="N134" t="e">
        <f>VLOOKUP(P134,Sheet1!A$6:A$378,1,FALSE)</f>
        <v>#N/A</v>
      </c>
      <c r="O134" t="s">
        <v>491</v>
      </c>
      <c r="P134" t="s">
        <v>827</v>
      </c>
      <c r="Q134" t="str">
        <f>VLOOKUP(P134,classifications!A$1:B$357,2,FALSE)</f>
        <v>Predominantly Urban</v>
      </c>
      <c r="R134" t="str">
        <f>VLOOKUP(P134,classifications!A$1:D$357,4,FALSE)</f>
        <v>Unitary Authority</v>
      </c>
      <c r="S134" t="s">
        <v>521</v>
      </c>
      <c r="T134" t="s">
        <v>410</v>
      </c>
      <c r="U134">
        <v>69.099999999999994</v>
      </c>
      <c r="V134">
        <v>29.1</v>
      </c>
      <c r="W134">
        <v>1.8</v>
      </c>
      <c r="X134">
        <v>73</v>
      </c>
      <c r="Y134">
        <v>6.7</v>
      </c>
      <c r="Z134">
        <v>20.2</v>
      </c>
      <c r="AA134">
        <v>99.3</v>
      </c>
      <c r="AB134">
        <v>0</v>
      </c>
      <c r="AC134">
        <v>0.7</v>
      </c>
      <c r="AE134" t="s">
        <v>491</v>
      </c>
      <c r="AF134" t="s">
        <v>827</v>
      </c>
      <c r="AG134" t="s">
        <v>521</v>
      </c>
      <c r="AH134" t="s">
        <v>410</v>
      </c>
      <c r="AI134">
        <v>70.400000000000006</v>
      </c>
      <c r="AJ134">
        <v>29.6</v>
      </c>
      <c r="AK134">
        <v>91.6</v>
      </c>
      <c r="AL134">
        <v>8.4</v>
      </c>
      <c r="AM134">
        <v>100</v>
      </c>
      <c r="AN134">
        <v>0</v>
      </c>
      <c r="AP134" t="s">
        <v>491</v>
      </c>
      <c r="AQ134" t="s">
        <v>827</v>
      </c>
      <c r="AR134" t="s">
        <v>521</v>
      </c>
      <c r="AS134" t="s">
        <v>410</v>
      </c>
      <c r="AT134">
        <v>58.9</v>
      </c>
      <c r="AU134">
        <v>70.400000000000006</v>
      </c>
      <c r="AV134">
        <v>74.099999999999994</v>
      </c>
      <c r="AW134">
        <v>97.7</v>
      </c>
      <c r="AX134">
        <v>91.6</v>
      </c>
      <c r="AY134">
        <v>100</v>
      </c>
      <c r="AZ134">
        <v>100</v>
      </c>
      <c r="BA134">
        <v>100</v>
      </c>
      <c r="BB134">
        <v>100</v>
      </c>
      <c r="BF134" t="b">
        <f t="shared" si="2"/>
        <v>1</v>
      </c>
      <c r="BI134" t="s">
        <v>491</v>
      </c>
      <c r="BJ134" t="s">
        <v>827</v>
      </c>
      <c r="BK134" t="s">
        <v>521</v>
      </c>
      <c r="BL134" t="s">
        <v>410</v>
      </c>
      <c r="BM134">
        <f>INDEX('2021MF'!$C$5:$BB$204,MATCH(Sheet2!$BJ134,'2021MF'!$B$5:$B$204,0),MATCH(Sheet2!BM$3,'2021MF'!$C$4:$BB$4,0))</f>
        <v>75.367238741853697</v>
      </c>
      <c r="BN134">
        <f>INDEX('2021MF'!$C$5:$BB$204,MATCH(Sheet2!$BJ134,'2021MF'!$B$5:$B$204,0),MATCH(Sheet2!BN$3,'2021MF'!$C$4:$BB$4,0))</f>
        <v>23.878376396135899</v>
      </c>
      <c r="BO134">
        <f>INDEX('2021MF'!$C$5:$BB$204,MATCH(Sheet2!$BJ134,'2021MF'!$B$5:$B$204,0),MATCH(Sheet2!BO$3,'2021MF'!$C$4:$BB$4,0))</f>
        <v>58.877642966408899</v>
      </c>
      <c r="BP134">
        <f>INDEX('2021MF'!$C$5:$BB$204,MATCH(Sheet2!$BJ134,'2021MF'!$B$5:$B$204,0),MATCH(Sheet2!BP$3,'2021MF'!$C$4:$BB$4,0))</f>
        <v>14.033653946899699</v>
      </c>
      <c r="BQ134">
        <f>INDEX('2021MF'!$C$5:$BB$204,MATCH(Sheet2!$BJ134,'2021MF'!$B$5:$B$204,0),MATCH(Sheet2!BQ$3,'2021MF'!$C$4:$BB$4,0))</f>
        <v>55.644265627292</v>
      </c>
      <c r="BR134">
        <f>INDEX('2021MF'!$C$5:$BB$204,MATCH(Sheet2!$BJ134,'2021MF'!$B$5:$B$204,0),MATCH(Sheet2!BR$3,'2021MF'!$C$4:$BB$4,0))</f>
        <v>17.2670312860166</v>
      </c>
      <c r="BS134">
        <f>INDEX('2021MF'!$C$5:$BB$204,MATCH(Sheet2!$BJ134,'2021MF'!$B$5:$B$204,0),MATCH(Sheet2!BS$3,'2021MF'!$C$4:$BB$4,0))</f>
        <v>98.080509628884599</v>
      </c>
      <c r="BT134">
        <f>INDEX('2021MF'!$C$5:$BB$204,MATCH(Sheet2!$BJ134,'2021MF'!$B$5:$B$204,0),MATCH(Sheet2!BT$3,'2021MF'!$C$4:$BB$4,0))</f>
        <v>1.9194903711154401</v>
      </c>
      <c r="BU134">
        <f>INDEX('2021MF'!$C$5:$BB$204,MATCH(Sheet2!$BJ134,'2021MF'!$B$5:$B$204,0),MATCH(Sheet2!BU$3,'2021MF'!$C$4:$BB$4,0))</f>
        <v>11.074788877014299</v>
      </c>
      <c r="BV134">
        <f>INDEX('2021MF'!$C$5:$BB$204,MATCH(Sheet2!$BJ134,'2021MF'!$B$5:$B$204,0),MATCH(Sheet2!BV$3,'2021MF'!$C$4:$BB$4,0))</f>
        <v>17.822342364996501</v>
      </c>
      <c r="BW134">
        <f>INDEX('2021MF'!$C$5:$BB$204,MATCH(Sheet2!$BJ134,'2021MF'!$B$5:$B$204,0),MATCH(Sheet2!BW$3,'2021MF'!$C$4:$BB$4,0))</f>
        <v>3.5288447434043699</v>
      </c>
      <c r="BX134">
        <f>INDEX('2021MF'!$C$5:$BB$204,MATCH(Sheet2!$BJ134,'2021MF'!$B$5:$B$204,0),MATCH(Sheet2!BX$3,'2021MF'!$C$4:$BB$4,0))</f>
        <v>42.300654747470297</v>
      </c>
      <c r="BY134">
        <f>INDEX('2021MF'!$C$5:$BB$204,MATCH(Sheet2!$BJ134,'2021MF'!$B$5:$B$204,0),MATCH(Sheet2!BY$3,'2021MF'!$C$4:$BB$4,0))</f>
        <v>48.312426974714</v>
      </c>
      <c r="BZ134">
        <f>INDEX('2021MF'!$C$5:$BB$204,MATCH(Sheet2!$BJ134,'2021MF'!$B$5:$B$204,0),MATCH(Sheet2!BZ$3,'2021MF'!$C$4:$BB$4,0))</f>
        <v>54.967923987566401</v>
      </c>
      <c r="CA134">
        <f>INDEX('2021MF'!$C$5:$BB$204,MATCH(Sheet2!$BJ134,'2021MF'!$B$5:$B$204,0),MATCH(Sheet2!CA$3,'2021MF'!$C$4:$BB$4,0))</f>
        <v>41.540089504199599</v>
      </c>
      <c r="CB134">
        <f>INDEX('2021MF'!$C$5:$BB$204,MATCH(Sheet2!$BJ134,'2021MF'!$B$5:$B$204,0),MATCH(Sheet2!CB$3,'2021MF'!$C$4:$BB$4,0))</f>
        <v>1.7287986421072501</v>
      </c>
      <c r="CC134">
        <f>INDEX('2021MF'!$C$5:$BB$204,MATCH(Sheet2!$BJ134,'2021MF'!$B$5:$B$204,0),MATCH(Sheet2!CC$3,'2021MF'!$C$4:$BB$4,0))</f>
        <v>98.271201357892707</v>
      </c>
    </row>
    <row r="135" spans="14:81" x14ac:dyDescent="0.3">
      <c r="N135" t="e">
        <f>VLOOKUP(P135,Sheet1!A$6:A$378,1,FALSE)</f>
        <v>#N/A</v>
      </c>
      <c r="O135" t="s">
        <v>491</v>
      </c>
      <c r="P135" t="s">
        <v>828</v>
      </c>
      <c r="Q135" t="str">
        <f>VLOOKUP(P135,classifications!A$1:B$357,2,FALSE)</f>
        <v>Predominantly Urban</v>
      </c>
      <c r="R135" t="str">
        <f>VLOOKUP(P135,classifications!A$1:D$357,4,FALSE)</f>
        <v>Unitary Authority</v>
      </c>
      <c r="S135" t="s">
        <v>522</v>
      </c>
      <c r="T135" t="s">
        <v>410</v>
      </c>
      <c r="U135">
        <v>76.3</v>
      </c>
      <c r="V135">
        <v>23.2</v>
      </c>
      <c r="W135">
        <v>0.4</v>
      </c>
      <c r="X135">
        <v>81.2</v>
      </c>
      <c r="Y135">
        <v>4.3</v>
      </c>
      <c r="Z135">
        <v>14.6</v>
      </c>
      <c r="AA135" t="s">
        <v>417</v>
      </c>
      <c r="AB135" t="s">
        <v>417</v>
      </c>
      <c r="AC135" t="s">
        <v>417</v>
      </c>
      <c r="AE135" t="s">
        <v>491</v>
      </c>
      <c r="AF135" t="s">
        <v>828</v>
      </c>
      <c r="AG135" t="s">
        <v>522</v>
      </c>
      <c r="AH135" t="s">
        <v>410</v>
      </c>
      <c r="AI135">
        <v>76.7</v>
      </c>
      <c r="AJ135">
        <v>23.3</v>
      </c>
      <c r="AK135">
        <v>95</v>
      </c>
      <c r="AL135">
        <v>5</v>
      </c>
      <c r="AM135" t="s">
        <v>417</v>
      </c>
      <c r="AN135" t="s">
        <v>417</v>
      </c>
      <c r="AP135" t="s">
        <v>491</v>
      </c>
      <c r="AQ135" t="s">
        <v>828</v>
      </c>
      <c r="AR135" t="s">
        <v>522</v>
      </c>
      <c r="AS135" t="s">
        <v>410</v>
      </c>
      <c r="AT135">
        <v>68.599999999999994</v>
      </c>
      <c r="AU135">
        <v>76.7</v>
      </c>
      <c r="AV135">
        <v>80.900000000000006</v>
      </c>
      <c r="AW135">
        <v>91.5</v>
      </c>
      <c r="AX135">
        <v>95</v>
      </c>
      <c r="AY135">
        <v>98.4</v>
      </c>
      <c r="AZ135" t="s">
        <v>417</v>
      </c>
      <c r="BA135" t="s">
        <v>417</v>
      </c>
      <c r="BB135" t="s">
        <v>417</v>
      </c>
      <c r="BF135" t="b">
        <f t="shared" si="2"/>
        <v>1</v>
      </c>
      <c r="BI135" t="s">
        <v>491</v>
      </c>
      <c r="BJ135" t="s">
        <v>828</v>
      </c>
      <c r="BK135" t="s">
        <v>522</v>
      </c>
      <c r="BL135" t="s">
        <v>410</v>
      </c>
      <c r="BM135">
        <f>INDEX('2021MF'!$C$5:$BB$204,MATCH(Sheet2!$BJ135,'2021MF'!$B$5:$B$204,0),MATCH(Sheet2!BM$3,'2021MF'!$C$4:$BB$4,0))</f>
        <v>75.243361557514007</v>
      </c>
      <c r="BN135">
        <f>INDEX('2021MF'!$C$5:$BB$204,MATCH(Sheet2!$BJ135,'2021MF'!$B$5:$B$204,0),MATCH(Sheet2!BN$3,'2021MF'!$C$4:$BB$4,0))</f>
        <v>22.441103623063199</v>
      </c>
      <c r="BO135">
        <f>INDEX('2021MF'!$C$5:$BB$204,MATCH(Sheet2!$BJ135,'2021MF'!$B$5:$B$204,0),MATCH(Sheet2!BO$3,'2021MF'!$C$4:$BB$4,0))</f>
        <v>73.135188065203593</v>
      </c>
      <c r="BP135">
        <f>INDEX('2021MF'!$C$5:$BB$204,MATCH(Sheet2!$BJ135,'2021MF'!$B$5:$B$204,0),MATCH(Sheet2!BP$3,'2021MF'!$C$4:$BB$4,0))</f>
        <v>10.4631069638846</v>
      </c>
      <c r="BQ135">
        <f>INDEX('2021MF'!$C$5:$BB$204,MATCH(Sheet2!$BJ135,'2021MF'!$B$5:$B$204,0),MATCH(Sheet2!BQ$3,'2021MF'!$C$4:$BB$4,0))</f>
        <v>71.297736305512402</v>
      </c>
      <c r="BR135">
        <f>INDEX('2021MF'!$C$5:$BB$204,MATCH(Sheet2!$BJ135,'2021MF'!$B$5:$B$204,0),MATCH(Sheet2!BR$3,'2021MF'!$C$4:$BB$4,0))</f>
        <v>12.300558723575801</v>
      </c>
      <c r="BS135">
        <f>INDEX('2021MF'!$C$5:$BB$204,MATCH(Sheet2!$BJ135,'2021MF'!$B$5:$B$204,0),MATCH(Sheet2!BS$3,'2021MF'!$C$4:$BB$4,0))</f>
        <v>99.046713898968903</v>
      </c>
      <c r="BT135" t="str">
        <f>INDEX('2021MF'!$C$5:$BB$204,MATCH(Sheet2!$BJ135,'2021MF'!$B$5:$B$204,0),MATCH(Sheet2!BT$3,'2021MF'!$C$4:$BB$4,0))</f>
        <v>*</v>
      </c>
      <c r="BU135">
        <f>INDEX('2021MF'!$C$5:$BB$204,MATCH(Sheet2!$BJ135,'2021MF'!$B$5:$B$204,0),MATCH(Sheet2!BU$3,'2021MF'!$C$4:$BB$4,0))</f>
        <v>18.080755716836599</v>
      </c>
      <c r="BV135">
        <f>INDEX('2021MF'!$C$5:$BB$204,MATCH(Sheet2!$BJ135,'2021MF'!$B$5:$B$204,0),MATCH(Sheet2!BV$3,'2021MF'!$C$4:$BB$4,0))</f>
        <v>17.8071539657854</v>
      </c>
      <c r="BW135">
        <f>INDEX('2021MF'!$C$5:$BB$204,MATCH(Sheet2!$BJ135,'2021MF'!$B$5:$B$204,0),MATCH(Sheet2!BW$3,'2021MF'!$C$4:$BB$4,0))</f>
        <v>3.2544208282932998</v>
      </c>
      <c r="BX135">
        <f>INDEX('2021MF'!$C$5:$BB$204,MATCH(Sheet2!$BJ135,'2021MF'!$B$5:$B$204,0),MATCH(Sheet2!BX$3,'2021MF'!$C$4:$BB$4,0))</f>
        <v>40.7785165580014</v>
      </c>
      <c r="BY135">
        <f>INDEX('2021MF'!$C$5:$BB$204,MATCH(Sheet2!$BJ135,'2021MF'!$B$5:$B$204,0),MATCH(Sheet2!BY$3,'2021MF'!$C$4:$BB$4,0))</f>
        <v>58.0207862629914</v>
      </c>
      <c r="BZ135">
        <f>INDEX('2021MF'!$C$5:$BB$204,MATCH(Sheet2!$BJ135,'2021MF'!$B$5:$B$204,0),MATCH(Sheet2!BZ$3,'2021MF'!$C$4:$BB$4,0))</f>
        <v>50.681040604221799</v>
      </c>
      <c r="CA135">
        <f>INDEX('2021MF'!$C$5:$BB$204,MATCH(Sheet2!$BJ135,'2021MF'!$B$5:$B$204,0),MATCH(Sheet2!CA$3,'2021MF'!$C$4:$BB$4,0))</f>
        <v>47.776128074365801</v>
      </c>
      <c r="CB135">
        <f>INDEX('2021MF'!$C$5:$BB$204,MATCH(Sheet2!$BJ135,'2021MF'!$B$5:$B$204,0),MATCH(Sheet2!CB$3,'2021MF'!$C$4:$BB$4,0))</f>
        <v>3.7296238695927699</v>
      </c>
      <c r="CC135">
        <f>INDEX('2021MF'!$C$5:$BB$204,MATCH(Sheet2!$BJ135,'2021MF'!$B$5:$B$204,0),MATCH(Sheet2!CC$3,'2021MF'!$C$4:$BB$4,0))</f>
        <v>96.2703761304072</v>
      </c>
    </row>
    <row r="136" spans="14:81" x14ac:dyDescent="0.3">
      <c r="N136" t="str">
        <f>VLOOKUP(P136,Sheet1!A$6:A$378,1,FALSE)</f>
        <v>Swindon</v>
      </c>
      <c r="O136" t="s">
        <v>491</v>
      </c>
      <c r="P136" t="s">
        <v>312</v>
      </c>
      <c r="Q136" t="str">
        <f>VLOOKUP(P136,classifications!A$1:B$357,2,FALSE)</f>
        <v>Predominantly Urban</v>
      </c>
      <c r="R136" t="str">
        <f>VLOOKUP(P136,classifications!A$1:D$357,4,FALSE)</f>
        <v>Unitary Authority</v>
      </c>
      <c r="S136" t="s">
        <v>523</v>
      </c>
      <c r="T136" t="s">
        <v>410</v>
      </c>
      <c r="U136">
        <v>72.400000000000006</v>
      </c>
      <c r="V136">
        <v>25.7</v>
      </c>
      <c r="W136">
        <v>1.9</v>
      </c>
      <c r="X136">
        <v>86.8</v>
      </c>
      <c r="Y136">
        <v>4.2</v>
      </c>
      <c r="Z136">
        <v>9</v>
      </c>
      <c r="AA136">
        <v>99.3</v>
      </c>
      <c r="AB136">
        <v>0.4</v>
      </c>
      <c r="AC136">
        <v>0.3</v>
      </c>
      <c r="AE136" t="s">
        <v>491</v>
      </c>
      <c r="AF136" t="s">
        <v>312</v>
      </c>
      <c r="AG136" t="s">
        <v>523</v>
      </c>
      <c r="AH136" t="s">
        <v>410</v>
      </c>
      <c r="AI136">
        <v>73.8</v>
      </c>
      <c r="AJ136">
        <v>26.2</v>
      </c>
      <c r="AK136">
        <v>95.4</v>
      </c>
      <c r="AL136">
        <v>4.5999999999999996</v>
      </c>
      <c r="AM136">
        <v>99.6</v>
      </c>
      <c r="AN136">
        <v>0.4</v>
      </c>
      <c r="AP136" t="s">
        <v>491</v>
      </c>
      <c r="AQ136" t="s">
        <v>312</v>
      </c>
      <c r="AR136" t="s">
        <v>523</v>
      </c>
      <c r="AS136" t="s">
        <v>410</v>
      </c>
      <c r="AT136">
        <v>66.5</v>
      </c>
      <c r="AU136">
        <v>73.8</v>
      </c>
      <c r="AV136">
        <v>78.5</v>
      </c>
      <c r="AW136">
        <v>92.7</v>
      </c>
      <c r="AX136">
        <v>95.4</v>
      </c>
      <c r="AY136">
        <v>98.1</v>
      </c>
      <c r="AZ136">
        <v>98.7</v>
      </c>
      <c r="BA136">
        <v>99.6</v>
      </c>
      <c r="BB136">
        <v>100</v>
      </c>
      <c r="BF136" t="b">
        <f t="shared" si="2"/>
        <v>1</v>
      </c>
      <c r="BI136" t="s">
        <v>491</v>
      </c>
      <c r="BJ136" t="s">
        <v>312</v>
      </c>
      <c r="BK136" t="s">
        <v>523</v>
      </c>
      <c r="BL136" t="s">
        <v>410</v>
      </c>
      <c r="BM136">
        <f>INDEX('2021MF'!$C$5:$BB$204,MATCH(Sheet2!$BJ136,'2021MF'!$B$5:$B$204,0),MATCH(Sheet2!BM$3,'2021MF'!$C$4:$BB$4,0))</f>
        <v>87.758253357049298</v>
      </c>
      <c r="BN136">
        <f>INDEX('2021MF'!$C$5:$BB$204,MATCH(Sheet2!$BJ136,'2021MF'!$B$5:$B$204,0),MATCH(Sheet2!BN$3,'2021MF'!$C$4:$BB$4,0))</f>
        <v>11.659271710873499</v>
      </c>
      <c r="BO136">
        <f>INDEX('2021MF'!$C$5:$BB$204,MATCH(Sheet2!$BJ136,'2021MF'!$B$5:$B$204,0),MATCH(Sheet2!BO$3,'2021MF'!$C$4:$BB$4,0))</f>
        <v>66.277046969371199</v>
      </c>
      <c r="BP136">
        <f>INDEX('2021MF'!$C$5:$BB$204,MATCH(Sheet2!$BJ136,'2021MF'!$B$5:$B$204,0),MATCH(Sheet2!BP$3,'2021MF'!$C$4:$BB$4,0))</f>
        <v>12.6658978518794</v>
      </c>
      <c r="BQ136">
        <f>INDEX('2021MF'!$C$5:$BB$204,MATCH(Sheet2!$BJ136,'2021MF'!$B$5:$B$204,0),MATCH(Sheet2!BQ$3,'2021MF'!$C$4:$BB$4,0))</f>
        <v>68.419303766540907</v>
      </c>
      <c r="BR136">
        <f>INDEX('2021MF'!$C$5:$BB$204,MATCH(Sheet2!$BJ136,'2021MF'!$B$5:$B$204,0),MATCH(Sheet2!BR$3,'2021MF'!$C$4:$BB$4,0))</f>
        <v>10.5236410547096</v>
      </c>
      <c r="BS136">
        <f>INDEX('2021MF'!$C$5:$BB$204,MATCH(Sheet2!$BJ136,'2021MF'!$B$5:$B$204,0),MATCH(Sheet2!BS$3,'2021MF'!$C$4:$BB$4,0))</f>
        <v>97.535231914935196</v>
      </c>
      <c r="BT136">
        <f>INDEX('2021MF'!$C$5:$BB$204,MATCH(Sheet2!$BJ136,'2021MF'!$B$5:$B$204,0),MATCH(Sheet2!BT$3,'2021MF'!$C$4:$BB$4,0))</f>
        <v>2.4647680850647999</v>
      </c>
      <c r="BU136">
        <f>INDEX('2021MF'!$C$5:$BB$204,MATCH(Sheet2!$BJ136,'2021MF'!$B$5:$B$204,0),MATCH(Sheet2!BU$3,'2021MF'!$C$4:$BB$4,0))</f>
        <v>13.6686147651531</v>
      </c>
      <c r="BV136">
        <f>INDEX('2021MF'!$C$5:$BB$204,MATCH(Sheet2!$BJ136,'2021MF'!$B$5:$B$204,0),MATCH(Sheet2!BV$3,'2021MF'!$C$4:$BB$4,0))</f>
        <v>16.3874826528019</v>
      </c>
      <c r="BW136">
        <f>INDEX('2021MF'!$C$5:$BB$204,MATCH(Sheet2!$BJ136,'2021MF'!$B$5:$B$204,0),MATCH(Sheet2!BW$3,'2021MF'!$C$4:$BB$4,0))</f>
        <v>1.1884052305467101</v>
      </c>
      <c r="BX136">
        <f>INDEX('2021MF'!$C$5:$BB$204,MATCH(Sheet2!$BJ136,'2021MF'!$B$5:$B$204,0),MATCH(Sheet2!BX$3,'2021MF'!$C$4:$BB$4,0))</f>
        <v>54.0455681559976</v>
      </c>
      <c r="BY136">
        <f>INDEX('2021MF'!$C$5:$BB$204,MATCH(Sheet2!$BJ136,'2021MF'!$B$5:$B$204,0),MATCH(Sheet2!BY$3,'2021MF'!$C$4:$BB$4,0))</f>
        <v>43.768978124806303</v>
      </c>
      <c r="BZ136">
        <f>INDEX('2021MF'!$C$5:$BB$204,MATCH(Sheet2!$BJ136,'2021MF'!$B$5:$B$204,0),MATCH(Sheet2!BZ$3,'2021MF'!$C$4:$BB$4,0))</f>
        <v>58.4619198116131</v>
      </c>
      <c r="CA136">
        <f>INDEX('2021MF'!$C$5:$BB$204,MATCH(Sheet2!$BJ136,'2021MF'!$B$5:$B$204,0),MATCH(Sheet2!CA$3,'2021MF'!$C$4:$BB$4,0))</f>
        <v>39.833922042510999</v>
      </c>
      <c r="CB136">
        <f>INDEX('2021MF'!$C$5:$BB$204,MATCH(Sheet2!$BJ136,'2021MF'!$B$5:$B$204,0),MATCH(Sheet2!CB$3,'2021MF'!$C$4:$BB$4,0))</f>
        <v>4.6187525654307002</v>
      </c>
      <c r="CC136">
        <f>INDEX('2021MF'!$C$5:$BB$204,MATCH(Sheet2!$BJ136,'2021MF'!$B$5:$B$204,0),MATCH(Sheet2!CC$3,'2021MF'!$C$4:$BB$4,0))</f>
        <v>95.381247434569303</v>
      </c>
    </row>
    <row r="137" spans="14:81" x14ac:dyDescent="0.3">
      <c r="N137" t="str">
        <f>VLOOKUP(P137,Sheet1!A$6:A$378,1,FALSE)</f>
        <v>Luton</v>
      </c>
      <c r="O137" t="s">
        <v>491</v>
      </c>
      <c r="P137" t="s">
        <v>288</v>
      </c>
      <c r="Q137" t="str">
        <f>VLOOKUP(P137,classifications!A$1:B$357,2,FALSE)</f>
        <v>Predominantly Urban</v>
      </c>
      <c r="R137" t="str">
        <f>VLOOKUP(P137,classifications!A$1:D$357,4,FALSE)</f>
        <v>Unitary Authority</v>
      </c>
      <c r="S137" t="s">
        <v>524</v>
      </c>
      <c r="T137" t="s">
        <v>410</v>
      </c>
      <c r="U137">
        <v>75.8</v>
      </c>
      <c r="V137">
        <v>24.2</v>
      </c>
      <c r="W137">
        <v>0</v>
      </c>
      <c r="X137">
        <v>83.3</v>
      </c>
      <c r="Y137">
        <v>4.8</v>
      </c>
      <c r="Z137">
        <v>11.9</v>
      </c>
      <c r="AA137">
        <v>98.4</v>
      </c>
      <c r="AB137">
        <v>1.6</v>
      </c>
      <c r="AC137">
        <v>0</v>
      </c>
      <c r="AE137" t="s">
        <v>491</v>
      </c>
      <c r="AF137" t="s">
        <v>288</v>
      </c>
      <c r="AG137" t="s">
        <v>524</v>
      </c>
      <c r="AH137" t="s">
        <v>410</v>
      </c>
      <c r="AI137">
        <v>75.8</v>
      </c>
      <c r="AJ137">
        <v>24.2</v>
      </c>
      <c r="AK137">
        <v>94.6</v>
      </c>
      <c r="AL137">
        <v>5.4</v>
      </c>
      <c r="AM137">
        <v>98.4</v>
      </c>
      <c r="AN137">
        <v>1.6</v>
      </c>
      <c r="AP137" t="s">
        <v>491</v>
      </c>
      <c r="AQ137" t="s">
        <v>288</v>
      </c>
      <c r="AR137" t="s">
        <v>524</v>
      </c>
      <c r="AS137" t="s">
        <v>410</v>
      </c>
      <c r="AT137">
        <v>67.5</v>
      </c>
      <c r="AU137">
        <v>75.8</v>
      </c>
      <c r="AV137">
        <v>80.900000000000006</v>
      </c>
      <c r="AW137">
        <v>91</v>
      </c>
      <c r="AX137">
        <v>94.6</v>
      </c>
      <c r="AY137">
        <v>98.1</v>
      </c>
      <c r="AZ137">
        <v>96.4</v>
      </c>
      <c r="BA137">
        <v>98.4</v>
      </c>
      <c r="BB137">
        <v>100</v>
      </c>
      <c r="BF137" t="b">
        <f t="shared" si="2"/>
        <v>1</v>
      </c>
      <c r="BI137" t="s">
        <v>491</v>
      </c>
      <c r="BJ137" t="s">
        <v>288</v>
      </c>
      <c r="BK137" t="s">
        <v>524</v>
      </c>
      <c r="BL137" t="s">
        <v>410</v>
      </c>
      <c r="BM137">
        <f>INDEX('2021MF'!$C$5:$BB$204,MATCH(Sheet2!$BJ137,'2021MF'!$B$5:$B$204,0),MATCH(Sheet2!BM$3,'2021MF'!$C$4:$BB$4,0))</f>
        <v>78.393710191082803</v>
      </c>
      <c r="BN137">
        <f>INDEX('2021MF'!$C$5:$BB$204,MATCH(Sheet2!$BJ137,'2021MF'!$B$5:$B$204,0),MATCH(Sheet2!BN$3,'2021MF'!$C$4:$BB$4,0))</f>
        <v>21.260449840764299</v>
      </c>
      <c r="BO137">
        <f>INDEX('2021MF'!$C$5:$BB$204,MATCH(Sheet2!$BJ137,'2021MF'!$B$5:$B$204,0),MATCH(Sheet2!BO$3,'2021MF'!$C$4:$BB$4,0))</f>
        <v>62.507464171974497</v>
      </c>
      <c r="BP137">
        <f>INDEX('2021MF'!$C$5:$BB$204,MATCH(Sheet2!$BJ137,'2021MF'!$B$5:$B$204,0),MATCH(Sheet2!BP$3,'2021MF'!$C$4:$BB$4,0))</f>
        <v>8.7952826433121007</v>
      </c>
      <c r="BQ137">
        <f>INDEX('2021MF'!$C$5:$BB$204,MATCH(Sheet2!$BJ137,'2021MF'!$B$5:$B$204,0),MATCH(Sheet2!BQ$3,'2021MF'!$C$4:$BB$4,0))</f>
        <v>58.397193471337602</v>
      </c>
      <c r="BR137">
        <f>INDEX('2021MF'!$C$5:$BB$204,MATCH(Sheet2!$BJ137,'2021MF'!$B$5:$B$204,0),MATCH(Sheet2!BR$3,'2021MF'!$C$4:$BB$4,0))</f>
        <v>12.905553343949</v>
      </c>
      <c r="BS137">
        <f>INDEX('2021MF'!$C$5:$BB$204,MATCH(Sheet2!$BJ137,'2021MF'!$B$5:$B$204,0),MATCH(Sheet2!BS$3,'2021MF'!$C$4:$BB$4,0))</f>
        <v>99.611863057324797</v>
      </c>
      <c r="BT137" t="str">
        <f>INDEX('2021MF'!$C$5:$BB$204,MATCH(Sheet2!$BJ137,'2021MF'!$B$5:$B$204,0),MATCH(Sheet2!BT$3,'2021MF'!$C$4:$BB$4,0))</f>
        <v>*</v>
      </c>
      <c r="BU137">
        <f>INDEX('2021MF'!$C$5:$BB$204,MATCH(Sheet2!$BJ137,'2021MF'!$B$5:$B$204,0),MATCH(Sheet2!BU$3,'2021MF'!$C$4:$BB$4,0))</f>
        <v>14.4581011146497</v>
      </c>
      <c r="BV137">
        <f>INDEX('2021MF'!$C$5:$BB$204,MATCH(Sheet2!$BJ137,'2021MF'!$B$5:$B$204,0),MATCH(Sheet2!BV$3,'2021MF'!$C$4:$BB$4,0))</f>
        <v>5.6802348726114698</v>
      </c>
      <c r="BW137">
        <f>INDEX('2021MF'!$C$5:$BB$204,MATCH(Sheet2!$BJ137,'2021MF'!$B$5:$B$204,0),MATCH(Sheet2!BW$3,'2021MF'!$C$4:$BB$4,0))</f>
        <v>2.98566878980892</v>
      </c>
      <c r="BX137">
        <f>INDEX('2021MF'!$C$5:$BB$204,MATCH(Sheet2!$BJ137,'2021MF'!$B$5:$B$204,0),MATCH(Sheet2!BX$3,'2021MF'!$C$4:$BB$4,0))</f>
        <v>54.396574037036203</v>
      </c>
      <c r="BY137">
        <f>INDEX('2021MF'!$C$5:$BB$204,MATCH(Sheet2!$BJ137,'2021MF'!$B$5:$B$204,0),MATCH(Sheet2!BY$3,'2021MF'!$C$4:$BB$4,0))</f>
        <v>43.897503470669903</v>
      </c>
      <c r="BZ137">
        <f>INDEX('2021MF'!$C$5:$BB$204,MATCH(Sheet2!$BJ137,'2021MF'!$B$5:$B$204,0),MATCH(Sheet2!BZ$3,'2021MF'!$C$4:$BB$4,0))</f>
        <v>48.3258429610108</v>
      </c>
      <c r="CA137">
        <f>INDEX('2021MF'!$C$5:$BB$204,MATCH(Sheet2!$BJ137,'2021MF'!$B$5:$B$204,0),MATCH(Sheet2!CA$3,'2021MF'!$C$4:$BB$4,0))</f>
        <v>48.191722158168403</v>
      </c>
      <c r="CB137">
        <f>INDEX('2021MF'!$C$5:$BB$204,MATCH(Sheet2!$BJ137,'2021MF'!$B$5:$B$204,0),MATCH(Sheet2!CB$3,'2021MF'!$C$4:$BB$4,0))</f>
        <v>3.03791799363057</v>
      </c>
      <c r="CC137">
        <f>INDEX('2021MF'!$C$5:$BB$204,MATCH(Sheet2!$BJ137,'2021MF'!$B$5:$B$204,0),MATCH(Sheet2!CC$3,'2021MF'!$C$4:$BB$4,0))</f>
        <v>96.9620820063694</v>
      </c>
    </row>
    <row r="138" spans="14:81" x14ac:dyDescent="0.3">
      <c r="N138" t="str">
        <f>VLOOKUP(P138,Sheet1!A$6:A$378,1,FALSE)</f>
        <v>Southend-on-Sea</v>
      </c>
      <c r="O138" t="s">
        <v>491</v>
      </c>
      <c r="P138" t="s">
        <v>289</v>
      </c>
      <c r="Q138" t="str">
        <f>VLOOKUP(P138,classifications!A$1:B$357,2,FALSE)</f>
        <v>Predominantly Urban</v>
      </c>
      <c r="R138" t="str">
        <f>VLOOKUP(P138,classifications!A$1:D$357,4,FALSE)</f>
        <v>Unitary Authority</v>
      </c>
      <c r="S138" t="s">
        <v>525</v>
      </c>
      <c r="T138" t="s">
        <v>410</v>
      </c>
      <c r="U138">
        <v>72.900000000000006</v>
      </c>
      <c r="V138">
        <v>27.1</v>
      </c>
      <c r="W138">
        <v>0</v>
      </c>
      <c r="X138">
        <v>67.5</v>
      </c>
      <c r="Y138">
        <v>18.399999999999999</v>
      </c>
      <c r="Z138">
        <v>14.1</v>
      </c>
      <c r="AA138" t="s">
        <v>417</v>
      </c>
      <c r="AB138" t="s">
        <v>417</v>
      </c>
      <c r="AC138" t="s">
        <v>417</v>
      </c>
      <c r="AE138" t="s">
        <v>491</v>
      </c>
      <c r="AF138" t="s">
        <v>289</v>
      </c>
      <c r="AG138" t="s">
        <v>525</v>
      </c>
      <c r="AH138" t="s">
        <v>410</v>
      </c>
      <c r="AI138">
        <v>72.900000000000006</v>
      </c>
      <c r="AJ138">
        <v>27.1</v>
      </c>
      <c r="AK138">
        <v>78.5</v>
      </c>
      <c r="AL138">
        <v>21.5</v>
      </c>
      <c r="AM138" t="s">
        <v>417</v>
      </c>
      <c r="AN138" t="s">
        <v>417</v>
      </c>
      <c r="AP138" t="s">
        <v>491</v>
      </c>
      <c r="AQ138" t="s">
        <v>289</v>
      </c>
      <c r="AR138" t="s">
        <v>525</v>
      </c>
      <c r="AS138" t="s">
        <v>410</v>
      </c>
      <c r="AT138">
        <v>62.3</v>
      </c>
      <c r="AU138">
        <v>72.900000000000006</v>
      </c>
      <c r="AV138">
        <v>76.099999999999994</v>
      </c>
      <c r="AW138">
        <v>89.4</v>
      </c>
      <c r="AX138">
        <v>78.5</v>
      </c>
      <c r="AY138">
        <v>97.7</v>
      </c>
      <c r="AZ138" t="s">
        <v>417</v>
      </c>
      <c r="BA138" t="s">
        <v>417</v>
      </c>
      <c r="BB138" t="s">
        <v>417</v>
      </c>
      <c r="BF138" t="b">
        <f t="shared" si="2"/>
        <v>1</v>
      </c>
      <c r="BI138" t="s">
        <v>491</v>
      </c>
      <c r="BJ138" t="s">
        <v>289</v>
      </c>
      <c r="BK138" t="s">
        <v>525</v>
      </c>
      <c r="BL138" t="s">
        <v>410</v>
      </c>
      <c r="BM138">
        <f>INDEX('2021MF'!$C$5:$BB$204,MATCH(Sheet2!$BJ138,'2021MF'!$B$5:$B$204,0),MATCH(Sheet2!BM$3,'2021MF'!$C$4:$BB$4,0))</f>
        <v>76.762928139691098</v>
      </c>
      <c r="BN138">
        <f>INDEX('2021MF'!$C$5:$BB$204,MATCH(Sheet2!$BJ138,'2021MF'!$B$5:$B$204,0),MATCH(Sheet2!BN$3,'2021MF'!$C$4:$BB$4,0))</f>
        <v>23.237071860308902</v>
      </c>
      <c r="BO138">
        <f>INDEX('2021MF'!$C$5:$BB$204,MATCH(Sheet2!$BJ138,'2021MF'!$B$5:$B$204,0),MATCH(Sheet2!BO$3,'2021MF'!$C$4:$BB$4,0))</f>
        <v>66.324843725783893</v>
      </c>
      <c r="BP138">
        <f>INDEX('2021MF'!$C$5:$BB$204,MATCH(Sheet2!$BJ138,'2021MF'!$B$5:$B$204,0),MATCH(Sheet2!BP$3,'2021MF'!$C$4:$BB$4,0))</f>
        <v>9.5417678359249898</v>
      </c>
      <c r="BQ138">
        <f>INDEX('2021MF'!$C$5:$BB$204,MATCH(Sheet2!$BJ138,'2021MF'!$B$5:$B$204,0),MATCH(Sheet2!BQ$3,'2021MF'!$C$4:$BB$4,0))</f>
        <v>66.929276230820903</v>
      </c>
      <c r="BR138">
        <f>INDEX('2021MF'!$C$5:$BB$204,MATCH(Sheet2!$BJ138,'2021MF'!$B$5:$B$204,0),MATCH(Sheet2!BR$3,'2021MF'!$C$4:$BB$4,0))</f>
        <v>8.9373353308880503</v>
      </c>
      <c r="BS138">
        <f>INDEX('2021MF'!$C$5:$BB$204,MATCH(Sheet2!$BJ138,'2021MF'!$B$5:$B$204,0),MATCH(Sheet2!BS$3,'2021MF'!$C$4:$BB$4,0))</f>
        <v>98.961615952885296</v>
      </c>
      <c r="BT138" t="str">
        <f>INDEX('2021MF'!$C$5:$BB$204,MATCH(Sheet2!$BJ138,'2021MF'!$B$5:$B$204,0),MATCH(Sheet2!BT$3,'2021MF'!$C$4:$BB$4,0))</f>
        <v>*</v>
      </c>
      <c r="BU138">
        <f>INDEX('2021MF'!$C$5:$BB$204,MATCH(Sheet2!$BJ138,'2021MF'!$B$5:$B$204,0),MATCH(Sheet2!BU$3,'2021MF'!$C$4:$BB$4,0))</f>
        <v>14.8628403161647</v>
      </c>
      <c r="BV138">
        <f>INDEX('2021MF'!$C$5:$BB$204,MATCH(Sheet2!$BJ138,'2021MF'!$B$5:$B$204,0),MATCH(Sheet2!BV$3,'2021MF'!$C$4:$BB$4,0))</f>
        <v>10.8332902825851</v>
      </c>
      <c r="BW138">
        <f>INDEX('2021MF'!$C$5:$BB$204,MATCH(Sheet2!$BJ138,'2021MF'!$B$5:$B$204,0),MATCH(Sheet2!BW$3,'2021MF'!$C$4:$BB$4,0))</f>
        <v>1.1907836958206299</v>
      </c>
      <c r="BX138">
        <f>INDEX('2021MF'!$C$5:$BB$204,MATCH(Sheet2!$BJ138,'2021MF'!$B$5:$B$204,0),MATCH(Sheet2!BX$3,'2021MF'!$C$4:$BB$4,0))</f>
        <v>58.2061720288903</v>
      </c>
      <c r="BY138">
        <f>INDEX('2021MF'!$C$5:$BB$204,MATCH(Sheet2!$BJ138,'2021MF'!$B$5:$B$204,0),MATCH(Sheet2!BY$3,'2021MF'!$C$4:$BB$4,0))</f>
        <v>37.082074852265301</v>
      </c>
      <c r="BZ138">
        <f>INDEX('2021MF'!$C$5:$BB$204,MATCH(Sheet2!$BJ138,'2021MF'!$B$5:$B$204,0),MATCH(Sheet2!BZ$3,'2021MF'!$C$4:$BB$4,0))</f>
        <v>48.913985554825999</v>
      </c>
      <c r="CA138">
        <f>INDEX('2021MF'!$C$5:$BB$204,MATCH(Sheet2!$BJ138,'2021MF'!$B$5:$B$204,0),MATCH(Sheet2!CA$3,'2021MF'!$C$4:$BB$4,0))</f>
        <v>48.606697307944799</v>
      </c>
      <c r="CB138">
        <f>INDEX('2021MF'!$C$5:$BB$204,MATCH(Sheet2!$BJ138,'2021MF'!$B$5:$B$204,0),MATCH(Sheet2!CB$3,'2021MF'!$C$4:$BB$4,0))</f>
        <v>1.62990132768508</v>
      </c>
      <c r="CC138">
        <f>INDEX('2021MF'!$C$5:$BB$204,MATCH(Sheet2!$BJ138,'2021MF'!$B$5:$B$204,0),MATCH(Sheet2!CC$3,'2021MF'!$C$4:$BB$4,0))</f>
        <v>98.370098672314896</v>
      </c>
    </row>
    <row r="139" spans="14:81" x14ac:dyDescent="0.3">
      <c r="N139" t="str">
        <f>VLOOKUP(P139,Sheet1!A$6:A$378,1,FALSE)</f>
        <v>Thurrock</v>
      </c>
      <c r="O139" t="s">
        <v>491</v>
      </c>
      <c r="P139" t="s">
        <v>290</v>
      </c>
      <c r="Q139" t="str">
        <f>VLOOKUP(P139,classifications!A$1:B$357,2,FALSE)</f>
        <v>Predominantly Urban</v>
      </c>
      <c r="R139" t="str">
        <f>VLOOKUP(P139,classifications!A$1:D$357,4,FALSE)</f>
        <v>Unitary Authority</v>
      </c>
      <c r="S139" t="s">
        <v>526</v>
      </c>
      <c r="T139" t="s">
        <v>410</v>
      </c>
      <c r="U139">
        <v>76.8</v>
      </c>
      <c r="V139">
        <v>22.7</v>
      </c>
      <c r="W139">
        <v>0.6</v>
      </c>
      <c r="X139">
        <v>78.400000000000006</v>
      </c>
      <c r="Y139">
        <v>14.6</v>
      </c>
      <c r="Z139">
        <v>7.1</v>
      </c>
      <c r="AA139">
        <v>97.7</v>
      </c>
      <c r="AB139">
        <v>2.2999999999999998</v>
      </c>
      <c r="AC139">
        <v>0</v>
      </c>
      <c r="AE139" t="s">
        <v>491</v>
      </c>
      <c r="AF139" t="s">
        <v>290</v>
      </c>
      <c r="AG139" t="s">
        <v>526</v>
      </c>
      <c r="AH139" t="s">
        <v>410</v>
      </c>
      <c r="AI139">
        <v>77.2</v>
      </c>
      <c r="AJ139">
        <v>22.8</v>
      </c>
      <c r="AK139">
        <v>84.3</v>
      </c>
      <c r="AL139">
        <v>15.7</v>
      </c>
      <c r="AM139">
        <v>97.7</v>
      </c>
      <c r="AN139">
        <v>2.2999999999999998</v>
      </c>
      <c r="AP139" t="s">
        <v>491</v>
      </c>
      <c r="AQ139" t="s">
        <v>290</v>
      </c>
      <c r="AR139" t="s">
        <v>526</v>
      </c>
      <c r="AS139" t="s">
        <v>410</v>
      </c>
      <c r="AT139">
        <v>70</v>
      </c>
      <c r="AU139">
        <v>77.2</v>
      </c>
      <c r="AV139">
        <v>83</v>
      </c>
      <c r="AW139">
        <v>97.1</v>
      </c>
      <c r="AX139">
        <v>84.3</v>
      </c>
      <c r="AY139">
        <v>100</v>
      </c>
      <c r="AZ139">
        <v>95.1</v>
      </c>
      <c r="BA139">
        <v>97.7</v>
      </c>
      <c r="BB139">
        <v>100</v>
      </c>
      <c r="BF139" t="b">
        <f t="shared" si="2"/>
        <v>1</v>
      </c>
      <c r="BI139" t="s">
        <v>491</v>
      </c>
      <c r="BJ139" t="s">
        <v>290</v>
      </c>
      <c r="BK139" t="s">
        <v>526</v>
      </c>
      <c r="BL139" t="s">
        <v>410</v>
      </c>
      <c r="BM139">
        <f>INDEX('2021MF'!$C$5:$BB$204,MATCH(Sheet2!$BJ139,'2021MF'!$B$5:$B$204,0),MATCH(Sheet2!BM$3,'2021MF'!$C$4:$BB$4,0))</f>
        <v>71.120807947746897</v>
      </c>
      <c r="BN139">
        <f>INDEX('2021MF'!$C$5:$BB$204,MATCH(Sheet2!$BJ139,'2021MF'!$B$5:$B$204,0),MATCH(Sheet2!BN$3,'2021MF'!$C$4:$BB$4,0))</f>
        <v>28.879192052253099</v>
      </c>
      <c r="BO139">
        <f>INDEX('2021MF'!$C$5:$BB$204,MATCH(Sheet2!$BJ139,'2021MF'!$B$5:$B$204,0),MATCH(Sheet2!BO$3,'2021MF'!$C$4:$BB$4,0))</f>
        <v>59.649267248476903</v>
      </c>
      <c r="BP139">
        <f>INDEX('2021MF'!$C$5:$BB$204,MATCH(Sheet2!$BJ139,'2021MF'!$B$5:$B$204,0),MATCH(Sheet2!BP$3,'2021MF'!$C$4:$BB$4,0))</f>
        <v>9.9154728580053799</v>
      </c>
      <c r="BQ139">
        <f>INDEX('2021MF'!$C$5:$BB$204,MATCH(Sheet2!$BJ139,'2021MF'!$B$5:$B$204,0),MATCH(Sheet2!BQ$3,'2021MF'!$C$4:$BB$4,0))</f>
        <v>60.346341731159796</v>
      </c>
      <c r="BR139">
        <f>INDEX('2021MF'!$C$5:$BB$204,MATCH(Sheet2!$BJ139,'2021MF'!$B$5:$B$204,0),MATCH(Sheet2!BR$3,'2021MF'!$C$4:$BB$4,0))</f>
        <v>9.2183983753224705</v>
      </c>
      <c r="BS139">
        <f>INDEX('2021MF'!$C$5:$BB$204,MATCH(Sheet2!$BJ139,'2021MF'!$B$5:$B$204,0),MATCH(Sheet2!BS$3,'2021MF'!$C$4:$BB$4,0))</f>
        <v>99.527965310939095</v>
      </c>
      <c r="BT139" t="str">
        <f>INDEX('2021MF'!$C$5:$BB$204,MATCH(Sheet2!$BJ139,'2021MF'!$B$5:$B$204,0),MATCH(Sheet2!BT$3,'2021MF'!$C$4:$BB$4,0))</f>
        <v>*</v>
      </c>
      <c r="BU139">
        <f>INDEX('2021MF'!$C$5:$BB$204,MATCH(Sheet2!$BJ139,'2021MF'!$B$5:$B$204,0),MATCH(Sheet2!BU$3,'2021MF'!$C$4:$BB$4,0))</f>
        <v>14.0293100609254</v>
      </c>
      <c r="BV139">
        <f>INDEX('2021MF'!$C$5:$BB$204,MATCH(Sheet2!$BJ139,'2021MF'!$B$5:$B$204,0),MATCH(Sheet2!BV$3,'2021MF'!$C$4:$BB$4,0))</f>
        <v>8.9988473571546201</v>
      </c>
      <c r="BW139" t="str">
        <f>INDEX('2021MF'!$C$5:$BB$204,MATCH(Sheet2!$BJ139,'2021MF'!$B$5:$B$204,0),MATCH(Sheet2!BW$3,'2021MF'!$C$4:$BB$4,0))</f>
        <v>*</v>
      </c>
      <c r="BX139">
        <f>INDEX('2021MF'!$C$5:$BB$204,MATCH(Sheet2!$BJ139,'2021MF'!$B$5:$B$204,0),MATCH(Sheet2!BX$3,'2021MF'!$C$4:$BB$4,0))</f>
        <v>56.105919003115297</v>
      </c>
      <c r="BY139">
        <f>INDEX('2021MF'!$C$5:$BB$204,MATCH(Sheet2!$BJ139,'2021MF'!$B$5:$B$204,0),MATCH(Sheet2!BY$3,'2021MF'!$C$4:$BB$4,0))</f>
        <v>43.894080996884703</v>
      </c>
      <c r="BZ139">
        <f>INDEX('2021MF'!$C$5:$BB$204,MATCH(Sheet2!$BJ139,'2021MF'!$B$5:$B$204,0),MATCH(Sheet2!BZ$3,'2021MF'!$C$4:$BB$4,0))</f>
        <v>61.220617388841703</v>
      </c>
      <c r="CA139">
        <f>INDEX('2021MF'!$C$5:$BB$204,MATCH(Sheet2!$BJ139,'2021MF'!$B$5:$B$204,0),MATCH(Sheet2!CA$3,'2021MF'!$C$4:$BB$4,0))</f>
        <v>38.779382611158297</v>
      </c>
      <c r="CB139">
        <f>INDEX('2021MF'!$C$5:$BB$204,MATCH(Sheet2!$BJ139,'2021MF'!$B$5:$B$204,0),MATCH(Sheet2!CB$3,'2021MF'!$C$4:$BB$4,0))</f>
        <v>1.76464130852407</v>
      </c>
      <c r="CC139">
        <f>INDEX('2021MF'!$C$5:$BB$204,MATCH(Sheet2!$BJ139,'2021MF'!$B$5:$B$204,0),MATCH(Sheet2!CC$3,'2021MF'!$C$4:$BB$4,0))</f>
        <v>97.730391349689896</v>
      </c>
    </row>
    <row r="140" spans="14:81" x14ac:dyDescent="0.3">
      <c r="N140" t="str">
        <f>VLOOKUP(P140,Sheet1!A$6:A$378,1,FALSE)</f>
        <v>Medway</v>
      </c>
      <c r="O140" t="s">
        <v>491</v>
      </c>
      <c r="P140" t="s">
        <v>293</v>
      </c>
      <c r="Q140" t="str">
        <f>VLOOKUP(P140,classifications!A$1:B$357,2,FALSE)</f>
        <v>Predominantly Urban</v>
      </c>
      <c r="R140" t="str">
        <f>VLOOKUP(P140,classifications!A$1:D$357,4,FALSE)</f>
        <v>Unitary Authority</v>
      </c>
      <c r="S140" t="s">
        <v>527</v>
      </c>
      <c r="T140" t="s">
        <v>410</v>
      </c>
      <c r="U140">
        <v>69.7</v>
      </c>
      <c r="V140">
        <v>28.2</v>
      </c>
      <c r="W140">
        <v>2.1</v>
      </c>
      <c r="X140">
        <v>86.9</v>
      </c>
      <c r="Y140">
        <v>2.6</v>
      </c>
      <c r="Z140">
        <v>10.5</v>
      </c>
      <c r="AA140" t="s">
        <v>417</v>
      </c>
      <c r="AB140" t="s">
        <v>417</v>
      </c>
      <c r="AC140" t="s">
        <v>417</v>
      </c>
      <c r="AE140" t="s">
        <v>491</v>
      </c>
      <c r="AF140" t="s">
        <v>293</v>
      </c>
      <c r="AG140" t="s">
        <v>527</v>
      </c>
      <c r="AH140" t="s">
        <v>410</v>
      </c>
      <c r="AI140">
        <v>71.2</v>
      </c>
      <c r="AJ140">
        <v>28.8</v>
      </c>
      <c r="AK140">
        <v>97.1</v>
      </c>
      <c r="AL140">
        <v>2.9</v>
      </c>
      <c r="AM140" t="s">
        <v>417</v>
      </c>
      <c r="AN140" t="s">
        <v>417</v>
      </c>
      <c r="AP140" t="s">
        <v>491</v>
      </c>
      <c r="AQ140" t="s">
        <v>293</v>
      </c>
      <c r="AR140" t="s">
        <v>527</v>
      </c>
      <c r="AS140" t="s">
        <v>410</v>
      </c>
      <c r="AT140">
        <v>62.6</v>
      </c>
      <c r="AU140">
        <v>71.2</v>
      </c>
      <c r="AV140">
        <v>77.099999999999994</v>
      </c>
      <c r="AW140">
        <v>94.2</v>
      </c>
      <c r="AX140">
        <v>97.1</v>
      </c>
      <c r="AY140">
        <v>100</v>
      </c>
      <c r="AZ140" t="s">
        <v>417</v>
      </c>
      <c r="BA140" t="s">
        <v>417</v>
      </c>
      <c r="BB140" t="s">
        <v>417</v>
      </c>
      <c r="BF140" t="b">
        <f t="shared" si="2"/>
        <v>1</v>
      </c>
      <c r="BI140" t="s">
        <v>491</v>
      </c>
      <c r="BJ140" t="s">
        <v>293</v>
      </c>
      <c r="BK140" t="s">
        <v>527</v>
      </c>
      <c r="BL140" t="s">
        <v>410</v>
      </c>
      <c r="BM140">
        <f>INDEX('2021MF'!$C$5:$BB$204,MATCH(Sheet2!$BJ140,'2021MF'!$B$5:$B$204,0),MATCH(Sheet2!BM$3,'2021MF'!$C$4:$BB$4,0))</f>
        <v>74.408046262696601</v>
      </c>
      <c r="BN140">
        <f>INDEX('2021MF'!$C$5:$BB$204,MATCH(Sheet2!$BJ140,'2021MF'!$B$5:$B$204,0),MATCH(Sheet2!BN$3,'2021MF'!$C$4:$BB$4,0))</f>
        <v>25.591953737303399</v>
      </c>
      <c r="BO140">
        <f>INDEX('2021MF'!$C$5:$BB$204,MATCH(Sheet2!$BJ140,'2021MF'!$B$5:$B$204,0),MATCH(Sheet2!BO$3,'2021MF'!$C$4:$BB$4,0))</f>
        <v>64.534141936339097</v>
      </c>
      <c r="BP140">
        <f>INDEX('2021MF'!$C$5:$BB$204,MATCH(Sheet2!$BJ140,'2021MF'!$B$5:$B$204,0),MATCH(Sheet2!BP$3,'2021MF'!$C$4:$BB$4,0))</f>
        <v>7.07030538019254</v>
      </c>
      <c r="BQ140">
        <f>INDEX('2021MF'!$C$5:$BB$204,MATCH(Sheet2!$BJ140,'2021MF'!$B$5:$B$204,0),MATCH(Sheet2!BQ$3,'2021MF'!$C$4:$BB$4,0))</f>
        <v>63.437225563785198</v>
      </c>
      <c r="BR140">
        <f>INDEX('2021MF'!$C$5:$BB$204,MATCH(Sheet2!$BJ140,'2021MF'!$B$5:$B$204,0),MATCH(Sheet2!BR$3,'2021MF'!$C$4:$BB$4,0))</f>
        <v>8.1672217527464301</v>
      </c>
      <c r="BS140">
        <f>INDEX('2021MF'!$C$5:$BB$204,MATCH(Sheet2!$BJ140,'2021MF'!$B$5:$B$204,0),MATCH(Sheet2!BS$3,'2021MF'!$C$4:$BB$4,0))</f>
        <v>98.462328710377605</v>
      </c>
      <c r="BT140" t="str">
        <f>INDEX('2021MF'!$C$5:$BB$204,MATCH(Sheet2!$BJ140,'2021MF'!$B$5:$B$204,0),MATCH(Sheet2!BT$3,'2021MF'!$C$4:$BB$4,0))</f>
        <v>*</v>
      </c>
      <c r="BU140">
        <f>INDEX('2021MF'!$C$5:$BB$204,MATCH(Sheet2!$BJ140,'2021MF'!$B$5:$B$204,0),MATCH(Sheet2!BU$3,'2021MF'!$C$4:$BB$4,0))</f>
        <v>15.880432801444901</v>
      </c>
      <c r="BV140">
        <f>INDEX('2021MF'!$C$5:$BB$204,MATCH(Sheet2!$BJ140,'2021MF'!$B$5:$B$204,0),MATCH(Sheet2!BV$3,'2021MF'!$C$4:$BB$4,0))</f>
        <v>8.5665523355039692</v>
      </c>
      <c r="BW140">
        <f>INDEX('2021MF'!$C$5:$BB$204,MATCH(Sheet2!$BJ140,'2021MF'!$B$5:$B$204,0),MATCH(Sheet2!BW$3,'2021MF'!$C$4:$BB$4,0))</f>
        <v>5.5044655432387204</v>
      </c>
      <c r="BX140">
        <f>INDEX('2021MF'!$C$5:$BB$204,MATCH(Sheet2!$BJ140,'2021MF'!$B$5:$B$204,0),MATCH(Sheet2!BX$3,'2021MF'!$C$4:$BB$4,0))</f>
        <v>58.632705236246601</v>
      </c>
      <c r="BY140">
        <f>INDEX('2021MF'!$C$5:$BB$204,MATCH(Sheet2!$BJ140,'2021MF'!$B$5:$B$204,0),MATCH(Sheet2!BY$3,'2021MF'!$C$4:$BB$4,0))</f>
        <v>40.6893286620585</v>
      </c>
      <c r="BZ140">
        <f>INDEX('2021MF'!$C$5:$BB$204,MATCH(Sheet2!$BJ140,'2021MF'!$B$5:$B$204,0),MATCH(Sheet2!BZ$3,'2021MF'!$C$4:$BB$4,0))</f>
        <v>61.738471735631101</v>
      </c>
      <c r="CA140">
        <f>INDEX('2021MF'!$C$5:$BB$204,MATCH(Sheet2!$BJ140,'2021MF'!$B$5:$B$204,0),MATCH(Sheet2!CA$3,'2021MF'!$C$4:$BB$4,0))</f>
        <v>37.786194489158198</v>
      </c>
      <c r="CB140">
        <f>INDEX('2021MF'!$C$5:$BB$204,MATCH(Sheet2!$BJ140,'2021MF'!$B$5:$B$204,0),MATCH(Sheet2!CB$3,'2021MF'!$C$4:$BB$4,0))</f>
        <v>4.3860085168431304</v>
      </c>
      <c r="CC140">
        <f>INDEX('2021MF'!$C$5:$BB$204,MATCH(Sheet2!$BJ140,'2021MF'!$B$5:$B$204,0),MATCH(Sheet2!CC$3,'2021MF'!$C$4:$BB$4,0))</f>
        <v>95.613991483156894</v>
      </c>
    </row>
    <row r="141" spans="14:81" x14ac:dyDescent="0.3">
      <c r="N141" t="str">
        <f>VLOOKUP(P141,Sheet1!A$6:A$378,1,FALSE)</f>
        <v>Bracknell Forest</v>
      </c>
      <c r="O141" t="s">
        <v>491</v>
      </c>
      <c r="P141" t="s">
        <v>294</v>
      </c>
      <c r="Q141" t="str">
        <f>VLOOKUP(P141,classifications!A$1:B$357,2,FALSE)</f>
        <v>Predominantly Urban</v>
      </c>
      <c r="R141" t="str">
        <f>VLOOKUP(P141,classifications!A$1:D$357,4,FALSE)</f>
        <v>Unitary Authority</v>
      </c>
      <c r="S141" t="s">
        <v>528</v>
      </c>
      <c r="T141" t="s">
        <v>410</v>
      </c>
      <c r="U141">
        <v>76.8</v>
      </c>
      <c r="V141">
        <v>21.2</v>
      </c>
      <c r="W141">
        <v>2</v>
      </c>
      <c r="X141">
        <v>78.7</v>
      </c>
      <c r="Y141">
        <v>13.7</v>
      </c>
      <c r="Z141">
        <v>7.6</v>
      </c>
      <c r="AA141">
        <v>99.1</v>
      </c>
      <c r="AB141">
        <v>0.9</v>
      </c>
      <c r="AC141">
        <v>0</v>
      </c>
      <c r="AE141" t="s">
        <v>491</v>
      </c>
      <c r="AF141" t="s">
        <v>294</v>
      </c>
      <c r="AG141" t="s">
        <v>528</v>
      </c>
      <c r="AH141" t="s">
        <v>410</v>
      </c>
      <c r="AI141">
        <v>78.3</v>
      </c>
      <c r="AJ141">
        <v>21.7</v>
      </c>
      <c r="AK141">
        <v>85.1</v>
      </c>
      <c r="AL141">
        <v>14.9</v>
      </c>
      <c r="AM141">
        <v>99.1</v>
      </c>
      <c r="AN141">
        <v>0.9</v>
      </c>
      <c r="AP141" t="s">
        <v>491</v>
      </c>
      <c r="AQ141" t="s">
        <v>294</v>
      </c>
      <c r="AR141" t="s">
        <v>528</v>
      </c>
      <c r="AS141" t="s">
        <v>410</v>
      </c>
      <c r="AT141">
        <v>71.8</v>
      </c>
      <c r="AU141">
        <v>78.3</v>
      </c>
      <c r="AV141">
        <v>82.3</v>
      </c>
      <c r="AW141">
        <v>80.400000000000006</v>
      </c>
      <c r="AX141">
        <v>85.1</v>
      </c>
      <c r="AY141">
        <v>89.6</v>
      </c>
      <c r="AZ141">
        <v>97.6</v>
      </c>
      <c r="BA141">
        <v>99.1</v>
      </c>
      <c r="BB141">
        <v>100</v>
      </c>
      <c r="BF141" t="b">
        <f t="shared" si="2"/>
        <v>1</v>
      </c>
      <c r="BI141" t="s">
        <v>491</v>
      </c>
      <c r="BJ141" t="s">
        <v>294</v>
      </c>
      <c r="BK141" t="s">
        <v>528</v>
      </c>
      <c r="BL141" t="s">
        <v>410</v>
      </c>
      <c r="BM141">
        <f>INDEX('2021MF'!$C$5:$BB$204,MATCH(Sheet2!$BJ141,'2021MF'!$B$5:$B$204,0),MATCH(Sheet2!BM$3,'2021MF'!$C$4:$BB$4,0))</f>
        <v>78.961600865332599</v>
      </c>
      <c r="BN141">
        <f>INDEX('2021MF'!$C$5:$BB$204,MATCH(Sheet2!$BJ141,'2021MF'!$B$5:$B$204,0),MATCH(Sheet2!BN$3,'2021MF'!$C$4:$BB$4,0))</f>
        <v>20.411032990805801</v>
      </c>
      <c r="BO141">
        <f>INDEX('2021MF'!$C$5:$BB$204,MATCH(Sheet2!$BJ141,'2021MF'!$B$5:$B$204,0),MATCH(Sheet2!BO$3,'2021MF'!$C$4:$BB$4,0))</f>
        <v>61.312421128537999</v>
      </c>
      <c r="BP141">
        <f>INDEX('2021MF'!$C$5:$BB$204,MATCH(Sheet2!$BJ141,'2021MF'!$B$5:$B$204,0),MATCH(Sheet2!BP$3,'2021MF'!$C$4:$BB$4,0))</f>
        <v>14.2239048134127</v>
      </c>
      <c r="BQ141">
        <f>INDEX('2021MF'!$C$5:$BB$204,MATCH(Sheet2!$BJ141,'2021MF'!$B$5:$B$204,0),MATCH(Sheet2!BQ$3,'2021MF'!$C$4:$BB$4,0))</f>
        <v>66.378222462592404</v>
      </c>
      <c r="BR141">
        <f>INDEX('2021MF'!$C$5:$BB$204,MATCH(Sheet2!$BJ141,'2021MF'!$B$5:$B$204,0),MATCH(Sheet2!BR$3,'2021MF'!$C$4:$BB$4,0))</f>
        <v>9.1581034793582106</v>
      </c>
      <c r="BS141">
        <f>INDEX('2021MF'!$C$5:$BB$204,MATCH(Sheet2!$BJ141,'2021MF'!$B$5:$B$204,0),MATCH(Sheet2!BS$3,'2021MF'!$C$4:$BB$4,0))</f>
        <v>98.435190192897096</v>
      </c>
      <c r="BT141" t="str">
        <f>INDEX('2021MF'!$C$5:$BB$204,MATCH(Sheet2!$BJ141,'2021MF'!$B$5:$B$204,0),MATCH(Sheet2!BT$3,'2021MF'!$C$4:$BB$4,0))</f>
        <v>*</v>
      </c>
      <c r="BU141">
        <f>INDEX('2021MF'!$C$5:$BB$204,MATCH(Sheet2!$BJ141,'2021MF'!$B$5:$B$204,0),MATCH(Sheet2!BU$3,'2021MF'!$C$4:$BB$4,0))</f>
        <v>8.6857760951865899</v>
      </c>
      <c r="BV141">
        <f>INDEX('2021MF'!$C$5:$BB$204,MATCH(Sheet2!$BJ141,'2021MF'!$B$5:$B$204,0),MATCH(Sheet2!BV$3,'2021MF'!$C$4:$BB$4,0))</f>
        <v>23.944474490715699</v>
      </c>
      <c r="BW141">
        <f>INDEX('2021MF'!$C$5:$BB$204,MATCH(Sheet2!$BJ141,'2021MF'!$B$5:$B$204,0),MATCH(Sheet2!BW$3,'2021MF'!$C$4:$BB$4,0))</f>
        <v>2.6392644672796099</v>
      </c>
      <c r="BX141">
        <f>INDEX('2021MF'!$C$5:$BB$204,MATCH(Sheet2!$BJ141,'2021MF'!$B$5:$B$204,0),MATCH(Sheet2!BX$3,'2021MF'!$C$4:$BB$4,0))</f>
        <v>49.598091752712101</v>
      </c>
      <c r="BY141">
        <f>INDEX('2021MF'!$C$5:$BB$204,MATCH(Sheet2!$BJ141,'2021MF'!$B$5:$B$204,0),MATCH(Sheet2!BY$3,'2021MF'!$C$4:$BB$4,0))</f>
        <v>49.081819370017001</v>
      </c>
      <c r="BZ141">
        <f>INDEX('2021MF'!$C$5:$BB$204,MATCH(Sheet2!$BJ141,'2021MF'!$B$5:$B$204,0),MATCH(Sheet2!BZ$3,'2021MF'!$C$4:$BB$4,0))</f>
        <v>54.009279832701601</v>
      </c>
      <c r="CA141">
        <f>INDEX('2021MF'!$C$5:$BB$204,MATCH(Sheet2!$BJ141,'2021MF'!$B$5:$B$204,0),MATCH(Sheet2!CA$3,'2021MF'!$C$4:$BB$4,0))</f>
        <v>45.213044046529902</v>
      </c>
      <c r="CB141">
        <f>INDEX('2021MF'!$C$5:$BB$204,MATCH(Sheet2!$BJ141,'2021MF'!$B$5:$B$204,0),MATCH(Sheet2!CB$3,'2021MF'!$C$4:$BB$4,0))</f>
        <v>1.76672074995493</v>
      </c>
      <c r="CC141">
        <f>INDEX('2021MF'!$C$5:$BB$204,MATCH(Sheet2!$BJ141,'2021MF'!$B$5:$B$204,0),MATCH(Sheet2!CC$3,'2021MF'!$C$4:$BB$4,0))</f>
        <v>98.233279250045101</v>
      </c>
    </row>
    <row r="142" spans="14:81" x14ac:dyDescent="0.3">
      <c r="N142" t="str">
        <f>VLOOKUP(P142,Sheet1!A$6:A$378,1,FALSE)</f>
        <v>West Berkshire</v>
      </c>
      <c r="O142" t="s">
        <v>491</v>
      </c>
      <c r="P142" t="s">
        <v>295</v>
      </c>
      <c r="Q142" t="str">
        <f>VLOOKUP(P142,classifications!A$1:B$357,2,FALSE)</f>
        <v>Urban with Significant Rural</v>
      </c>
      <c r="R142" t="str">
        <f>VLOOKUP(P142,classifications!A$1:D$357,4,FALSE)</f>
        <v>Unitary Authority</v>
      </c>
      <c r="S142" t="s">
        <v>529</v>
      </c>
      <c r="T142" t="s">
        <v>410</v>
      </c>
      <c r="U142">
        <v>74.599999999999994</v>
      </c>
      <c r="V142">
        <v>25</v>
      </c>
      <c r="W142">
        <v>0.4</v>
      </c>
      <c r="X142">
        <v>82.4</v>
      </c>
      <c r="Y142">
        <v>12.1</v>
      </c>
      <c r="Z142">
        <v>5.5</v>
      </c>
      <c r="AA142">
        <v>98.1</v>
      </c>
      <c r="AB142">
        <v>1.9</v>
      </c>
      <c r="AC142">
        <v>0</v>
      </c>
      <c r="AE142" t="s">
        <v>491</v>
      </c>
      <c r="AF142" t="s">
        <v>295</v>
      </c>
      <c r="AG142" t="s">
        <v>529</v>
      </c>
      <c r="AH142" t="s">
        <v>410</v>
      </c>
      <c r="AI142">
        <v>74.900000000000006</v>
      </c>
      <c r="AJ142">
        <v>25.1</v>
      </c>
      <c r="AK142">
        <v>87.2</v>
      </c>
      <c r="AL142">
        <v>12.8</v>
      </c>
      <c r="AM142">
        <v>98.1</v>
      </c>
      <c r="AN142">
        <v>1.9</v>
      </c>
      <c r="AP142" t="s">
        <v>491</v>
      </c>
      <c r="AQ142" t="s">
        <v>295</v>
      </c>
      <c r="AR142" t="s">
        <v>529</v>
      </c>
      <c r="AS142" t="s">
        <v>410</v>
      </c>
      <c r="AT142">
        <v>67.400000000000006</v>
      </c>
      <c r="AU142">
        <v>74.900000000000006</v>
      </c>
      <c r="AV142">
        <v>80.7</v>
      </c>
      <c r="AW142">
        <v>82.1</v>
      </c>
      <c r="AX142">
        <v>87.2</v>
      </c>
      <c r="AY142">
        <v>92.2</v>
      </c>
      <c r="AZ142">
        <v>95.8</v>
      </c>
      <c r="BA142">
        <v>98.1</v>
      </c>
      <c r="BB142">
        <v>100</v>
      </c>
      <c r="BF142" t="b">
        <f t="shared" si="2"/>
        <v>1</v>
      </c>
      <c r="BI142" t="s">
        <v>491</v>
      </c>
      <c r="BJ142" t="s">
        <v>295</v>
      </c>
      <c r="BK142" t="s">
        <v>529</v>
      </c>
      <c r="BL142" t="s">
        <v>410</v>
      </c>
      <c r="BM142">
        <f>INDEX('2021MF'!$C$5:$BB$204,MATCH(Sheet2!$BJ142,'2021MF'!$B$5:$B$204,0),MATCH(Sheet2!BM$3,'2021MF'!$C$4:$BB$4,0))</f>
        <v>76.387236629920395</v>
      </c>
      <c r="BN142">
        <f>INDEX('2021MF'!$C$5:$BB$204,MATCH(Sheet2!$BJ142,'2021MF'!$B$5:$B$204,0),MATCH(Sheet2!BN$3,'2021MF'!$C$4:$BB$4,0))</f>
        <v>22.3940571549422</v>
      </c>
      <c r="BO142">
        <f>INDEX('2021MF'!$C$5:$BB$204,MATCH(Sheet2!$BJ142,'2021MF'!$B$5:$B$204,0),MATCH(Sheet2!BO$3,'2021MF'!$C$4:$BB$4,0))</f>
        <v>64.0256959314775</v>
      </c>
      <c r="BP142">
        <f>INDEX('2021MF'!$C$5:$BB$204,MATCH(Sheet2!$BJ142,'2021MF'!$B$5:$B$204,0),MATCH(Sheet2!BP$3,'2021MF'!$C$4:$BB$4,0))</f>
        <v>13.9529965368652</v>
      </c>
      <c r="BQ142">
        <f>INDEX('2021MF'!$C$5:$BB$204,MATCH(Sheet2!$BJ142,'2021MF'!$B$5:$B$204,0),MATCH(Sheet2!BQ$3,'2021MF'!$C$4:$BB$4,0))</f>
        <v>68.839717661987507</v>
      </c>
      <c r="BR142">
        <f>INDEX('2021MF'!$C$5:$BB$204,MATCH(Sheet2!$BJ142,'2021MF'!$B$5:$B$204,0),MATCH(Sheet2!BR$3,'2021MF'!$C$4:$BB$4,0))</f>
        <v>9.1389748063552503</v>
      </c>
      <c r="BS142">
        <f>INDEX('2021MF'!$C$5:$BB$204,MATCH(Sheet2!$BJ142,'2021MF'!$B$5:$B$204,0),MATCH(Sheet2!BS$3,'2021MF'!$C$4:$BB$4,0))</f>
        <v>100</v>
      </c>
      <c r="BT142">
        <f>INDEX('2021MF'!$C$5:$BB$204,MATCH(Sheet2!$BJ142,'2021MF'!$B$5:$B$204,0),MATCH(Sheet2!BT$3,'2021MF'!$C$4:$BB$4,0))</f>
        <v>0</v>
      </c>
      <c r="BU142">
        <f>INDEX('2021MF'!$C$5:$BB$204,MATCH(Sheet2!$BJ142,'2021MF'!$B$5:$B$204,0),MATCH(Sheet2!BU$3,'2021MF'!$C$4:$BB$4,0))</f>
        <v>7.8806143759748304</v>
      </c>
      <c r="BV142">
        <f>INDEX('2021MF'!$C$5:$BB$204,MATCH(Sheet2!$BJ142,'2021MF'!$B$5:$B$204,0),MATCH(Sheet2!BV$3,'2021MF'!$C$4:$BB$4,0))</f>
        <v>25.383984984270501</v>
      </c>
      <c r="BW142" t="str">
        <f>INDEX('2021MF'!$C$5:$BB$204,MATCH(Sheet2!$BJ142,'2021MF'!$B$5:$B$204,0),MATCH(Sheet2!BW$3,'2021MF'!$C$4:$BB$4,0))</f>
        <v>*</v>
      </c>
      <c r="BX142">
        <f>INDEX('2021MF'!$C$5:$BB$204,MATCH(Sheet2!$BJ142,'2021MF'!$B$5:$B$204,0),MATCH(Sheet2!BX$3,'2021MF'!$C$4:$BB$4,0))</f>
        <v>45.006941452439101</v>
      </c>
      <c r="BY142">
        <f>INDEX('2021MF'!$C$5:$BB$204,MATCH(Sheet2!$BJ142,'2021MF'!$B$5:$B$204,0),MATCH(Sheet2!BY$3,'2021MF'!$C$4:$BB$4,0))</f>
        <v>53.1858873091101</v>
      </c>
      <c r="BZ142">
        <f>INDEX('2021MF'!$C$5:$BB$204,MATCH(Sheet2!$BJ142,'2021MF'!$B$5:$B$204,0),MATCH(Sheet2!BZ$3,'2021MF'!$C$4:$BB$4,0))</f>
        <v>45.1433768969314</v>
      </c>
      <c r="CA142">
        <f>INDEX('2021MF'!$C$5:$BB$204,MATCH(Sheet2!$BJ142,'2021MF'!$B$5:$B$204,0),MATCH(Sheet2!CA$3,'2021MF'!$C$4:$BB$4,0))</f>
        <v>52.070467710278102</v>
      </c>
      <c r="CB142" t="str">
        <f>INDEX('2021MF'!$C$5:$BB$204,MATCH(Sheet2!$BJ142,'2021MF'!$B$5:$B$204,0),MATCH(Sheet2!CB$3,'2021MF'!$C$4:$BB$4,0))</f>
        <v>*</v>
      </c>
      <c r="CC142">
        <f>INDEX('2021MF'!$C$5:$BB$204,MATCH(Sheet2!$BJ142,'2021MF'!$B$5:$B$204,0),MATCH(Sheet2!CC$3,'2021MF'!$C$4:$BB$4,0))</f>
        <v>98.839453300552506</v>
      </c>
    </row>
    <row r="143" spans="14:81" x14ac:dyDescent="0.3">
      <c r="N143" t="str">
        <f>VLOOKUP(P143,Sheet1!A$6:A$378,1,FALSE)</f>
        <v>Reading</v>
      </c>
      <c r="O143" t="s">
        <v>491</v>
      </c>
      <c r="P143" t="s">
        <v>296</v>
      </c>
      <c r="Q143" t="str">
        <f>VLOOKUP(P143,classifications!A$1:B$357,2,FALSE)</f>
        <v>Predominantly Urban</v>
      </c>
      <c r="R143" t="str">
        <f>VLOOKUP(P143,classifications!A$1:D$357,4,FALSE)</f>
        <v>Unitary Authority</v>
      </c>
      <c r="S143" t="s">
        <v>530</v>
      </c>
      <c r="T143" t="s">
        <v>410</v>
      </c>
      <c r="U143">
        <v>81.2</v>
      </c>
      <c r="V143">
        <v>18.8</v>
      </c>
      <c r="W143">
        <v>0</v>
      </c>
      <c r="X143">
        <v>77.2</v>
      </c>
      <c r="Y143">
        <v>16.3</v>
      </c>
      <c r="Z143">
        <v>6.6</v>
      </c>
      <c r="AA143">
        <v>98.2</v>
      </c>
      <c r="AB143">
        <v>1.8</v>
      </c>
      <c r="AC143">
        <v>0</v>
      </c>
      <c r="AE143" t="s">
        <v>491</v>
      </c>
      <c r="AF143" t="s">
        <v>296</v>
      </c>
      <c r="AG143" t="s">
        <v>530</v>
      </c>
      <c r="AH143" t="s">
        <v>410</v>
      </c>
      <c r="AI143">
        <v>81.2</v>
      </c>
      <c r="AJ143">
        <v>18.8</v>
      </c>
      <c r="AK143">
        <v>82.6</v>
      </c>
      <c r="AL143">
        <v>17.399999999999999</v>
      </c>
      <c r="AM143">
        <v>98.2</v>
      </c>
      <c r="AN143">
        <v>1.8</v>
      </c>
      <c r="AP143" t="s">
        <v>491</v>
      </c>
      <c r="AQ143" t="s">
        <v>296</v>
      </c>
      <c r="AR143" t="s">
        <v>530</v>
      </c>
      <c r="AS143" t="s">
        <v>410</v>
      </c>
      <c r="AT143">
        <v>74.2</v>
      </c>
      <c r="AU143">
        <v>81.2</v>
      </c>
      <c r="AV143">
        <v>86.8</v>
      </c>
      <c r="AW143">
        <v>76.2</v>
      </c>
      <c r="AX143">
        <v>82.6</v>
      </c>
      <c r="AY143">
        <v>89</v>
      </c>
      <c r="AZ143">
        <v>95.7</v>
      </c>
      <c r="BA143">
        <v>98.2</v>
      </c>
      <c r="BB143">
        <v>100</v>
      </c>
      <c r="BF143" t="b">
        <f t="shared" si="2"/>
        <v>1</v>
      </c>
      <c r="BI143" t="s">
        <v>491</v>
      </c>
      <c r="BJ143" t="s">
        <v>296</v>
      </c>
      <c r="BK143" t="s">
        <v>530</v>
      </c>
      <c r="BL143" t="s">
        <v>410</v>
      </c>
      <c r="BM143">
        <f>INDEX('2021MF'!$C$5:$BB$204,MATCH(Sheet2!$BJ143,'2021MF'!$B$5:$B$204,0),MATCH(Sheet2!BM$3,'2021MF'!$C$4:$BB$4,0))</f>
        <v>77.528704209950803</v>
      </c>
      <c r="BN143">
        <f>INDEX('2021MF'!$C$5:$BB$204,MATCH(Sheet2!$BJ143,'2021MF'!$B$5:$B$204,0),MATCH(Sheet2!BN$3,'2021MF'!$C$4:$BB$4,0))</f>
        <v>22.471295790049201</v>
      </c>
      <c r="BO143">
        <f>INDEX('2021MF'!$C$5:$BB$204,MATCH(Sheet2!$BJ143,'2021MF'!$B$5:$B$204,0),MATCH(Sheet2!BO$3,'2021MF'!$C$4:$BB$4,0))</f>
        <v>56.5634474874497</v>
      </c>
      <c r="BP143">
        <f>INDEX('2021MF'!$C$5:$BB$204,MATCH(Sheet2!$BJ143,'2021MF'!$B$5:$B$204,0),MATCH(Sheet2!BP$3,'2021MF'!$C$4:$BB$4,0))</f>
        <v>14.8044137382574</v>
      </c>
      <c r="BQ143">
        <f>INDEX('2021MF'!$C$5:$BB$204,MATCH(Sheet2!$BJ143,'2021MF'!$B$5:$B$204,0),MATCH(Sheet2!BQ$3,'2021MF'!$C$4:$BB$4,0))</f>
        <v>64.381927531189405</v>
      </c>
      <c r="BR143">
        <f>INDEX('2021MF'!$C$5:$BB$204,MATCH(Sheet2!$BJ143,'2021MF'!$B$5:$B$204,0),MATCH(Sheet2!BR$3,'2021MF'!$C$4:$BB$4,0))</f>
        <v>6.9859336945176196</v>
      </c>
      <c r="BS143">
        <f>INDEX('2021MF'!$C$5:$BB$204,MATCH(Sheet2!$BJ143,'2021MF'!$B$5:$B$204,0),MATCH(Sheet2!BS$3,'2021MF'!$C$4:$BB$4,0))</f>
        <v>98.660470202296295</v>
      </c>
      <c r="BT143" t="str">
        <f>INDEX('2021MF'!$C$5:$BB$204,MATCH(Sheet2!$BJ143,'2021MF'!$B$5:$B$204,0),MATCH(Sheet2!BT$3,'2021MF'!$C$4:$BB$4,0))</f>
        <v>*</v>
      </c>
      <c r="BU143">
        <f>INDEX('2021MF'!$C$5:$BB$204,MATCH(Sheet2!$BJ143,'2021MF'!$B$5:$B$204,0),MATCH(Sheet2!BU$3,'2021MF'!$C$4:$BB$4,0))</f>
        <v>7.6320890700332997</v>
      </c>
      <c r="BV143">
        <f>INDEX('2021MF'!$C$5:$BB$204,MATCH(Sheet2!$BJ143,'2021MF'!$B$5:$B$204,0),MATCH(Sheet2!BV$3,'2021MF'!$C$4:$BB$4,0))</f>
        <v>23.0503504150306</v>
      </c>
      <c r="BW143" t="str">
        <f>INDEX('2021MF'!$C$5:$BB$204,MATCH(Sheet2!$BJ143,'2021MF'!$B$5:$B$204,0),MATCH(Sheet2!BW$3,'2021MF'!$C$4:$BB$4,0))</f>
        <v>*</v>
      </c>
      <c r="BX143">
        <f>INDEX('2021MF'!$C$5:$BB$204,MATCH(Sheet2!$BJ143,'2021MF'!$B$5:$B$204,0),MATCH(Sheet2!BX$3,'2021MF'!$C$4:$BB$4,0))</f>
        <v>58.914655233673599</v>
      </c>
      <c r="BY143">
        <f>INDEX('2021MF'!$C$5:$BB$204,MATCH(Sheet2!$BJ143,'2021MF'!$B$5:$B$204,0),MATCH(Sheet2!BY$3,'2021MF'!$C$4:$BB$4,0))</f>
        <v>40.566596394817303</v>
      </c>
      <c r="BZ143">
        <f>INDEX('2021MF'!$C$5:$BB$204,MATCH(Sheet2!$BJ143,'2021MF'!$B$5:$B$204,0),MATCH(Sheet2!BZ$3,'2021MF'!$C$4:$BB$4,0))</f>
        <v>64.779591159959296</v>
      </c>
      <c r="CA143">
        <f>INDEX('2021MF'!$C$5:$BB$204,MATCH(Sheet2!$BJ143,'2021MF'!$B$5:$B$204,0),MATCH(Sheet2!CA$3,'2021MF'!$C$4:$BB$4,0))</f>
        <v>35.220408840040697</v>
      </c>
      <c r="CB143">
        <f>INDEX('2021MF'!$C$5:$BB$204,MATCH(Sheet2!$BJ143,'2021MF'!$B$5:$B$204,0),MATCH(Sheet2!CB$3,'2021MF'!$C$4:$BB$4,0))</f>
        <v>1.8763358019782299</v>
      </c>
      <c r="CC143">
        <f>INDEX('2021MF'!$C$5:$BB$204,MATCH(Sheet2!$BJ143,'2021MF'!$B$5:$B$204,0),MATCH(Sheet2!CC$3,'2021MF'!$C$4:$BB$4,0))</f>
        <v>98.1236641980218</v>
      </c>
    </row>
    <row r="144" spans="14:81" x14ac:dyDescent="0.3">
      <c r="N144" t="str">
        <f>VLOOKUP(P144,Sheet1!A$6:A$378,1,FALSE)</f>
        <v>Slough</v>
      </c>
      <c r="O144" t="s">
        <v>491</v>
      </c>
      <c r="P144" t="s">
        <v>297</v>
      </c>
      <c r="Q144" t="str">
        <f>VLOOKUP(P144,classifications!A$1:B$357,2,FALSE)</f>
        <v>Predominantly Urban</v>
      </c>
      <c r="R144" t="str">
        <f>VLOOKUP(P144,classifications!A$1:D$357,4,FALSE)</f>
        <v>Unitary Authority</v>
      </c>
      <c r="S144" t="s">
        <v>531</v>
      </c>
      <c r="T144" t="s">
        <v>410</v>
      </c>
      <c r="U144">
        <v>76.2</v>
      </c>
      <c r="V144">
        <v>23.1</v>
      </c>
      <c r="W144">
        <v>0.7</v>
      </c>
      <c r="X144">
        <v>81.8</v>
      </c>
      <c r="Y144">
        <v>7.6</v>
      </c>
      <c r="Z144">
        <v>10.6</v>
      </c>
      <c r="AA144" t="s">
        <v>417</v>
      </c>
      <c r="AB144" t="s">
        <v>417</v>
      </c>
      <c r="AC144" t="s">
        <v>417</v>
      </c>
      <c r="AE144" t="s">
        <v>491</v>
      </c>
      <c r="AF144" t="s">
        <v>297</v>
      </c>
      <c r="AG144" t="s">
        <v>531</v>
      </c>
      <c r="AH144" t="s">
        <v>410</v>
      </c>
      <c r="AI144">
        <v>76.7</v>
      </c>
      <c r="AJ144">
        <v>23.3</v>
      </c>
      <c r="AK144">
        <v>91.5</v>
      </c>
      <c r="AL144">
        <v>8.5</v>
      </c>
      <c r="AM144" t="s">
        <v>417</v>
      </c>
      <c r="AN144" t="s">
        <v>417</v>
      </c>
      <c r="AP144" t="s">
        <v>491</v>
      </c>
      <c r="AQ144" t="s">
        <v>297</v>
      </c>
      <c r="AR144" t="s">
        <v>531</v>
      </c>
      <c r="AS144" t="s">
        <v>410</v>
      </c>
      <c r="AT144">
        <v>69.400000000000006</v>
      </c>
      <c r="AU144">
        <v>76.7</v>
      </c>
      <c r="AV144">
        <v>80.900000000000006</v>
      </c>
      <c r="AW144">
        <v>87.4</v>
      </c>
      <c r="AX144">
        <v>91.5</v>
      </c>
      <c r="AY144">
        <v>95.5</v>
      </c>
      <c r="AZ144" t="s">
        <v>417</v>
      </c>
      <c r="BA144" t="s">
        <v>417</v>
      </c>
      <c r="BB144" t="s">
        <v>417</v>
      </c>
      <c r="BF144" t="b">
        <f t="shared" si="2"/>
        <v>1</v>
      </c>
      <c r="BI144" t="s">
        <v>491</v>
      </c>
      <c r="BJ144" t="s">
        <v>297</v>
      </c>
      <c r="BK144" t="s">
        <v>531</v>
      </c>
      <c r="BL144" t="s">
        <v>410</v>
      </c>
      <c r="BM144">
        <f>INDEX('2021MF'!$C$5:$BB$204,MATCH(Sheet2!$BJ144,'2021MF'!$B$5:$B$204,0),MATCH(Sheet2!BM$3,'2021MF'!$C$4:$BB$4,0))</f>
        <v>74.332944646409203</v>
      </c>
      <c r="BN144">
        <f>INDEX('2021MF'!$C$5:$BB$204,MATCH(Sheet2!$BJ144,'2021MF'!$B$5:$B$204,0),MATCH(Sheet2!BN$3,'2021MF'!$C$4:$BB$4,0))</f>
        <v>24.689622059126101</v>
      </c>
      <c r="BO144">
        <f>INDEX('2021MF'!$C$5:$BB$204,MATCH(Sheet2!$BJ144,'2021MF'!$B$5:$B$204,0),MATCH(Sheet2!BO$3,'2021MF'!$C$4:$BB$4,0))</f>
        <v>64.424857671994005</v>
      </c>
      <c r="BP144">
        <f>INDEX('2021MF'!$C$5:$BB$204,MATCH(Sheet2!$BJ144,'2021MF'!$B$5:$B$204,0),MATCH(Sheet2!BP$3,'2021MF'!$C$4:$BB$4,0))</f>
        <v>8.1932917209685208</v>
      </c>
      <c r="BQ144">
        <f>INDEX('2021MF'!$C$5:$BB$204,MATCH(Sheet2!$BJ144,'2021MF'!$B$5:$B$204,0),MATCH(Sheet2!BQ$3,'2021MF'!$C$4:$BB$4,0))</f>
        <v>63.447424377529302</v>
      </c>
      <c r="BR144">
        <f>INDEX('2021MF'!$C$5:$BB$204,MATCH(Sheet2!$BJ144,'2021MF'!$B$5:$B$204,0),MATCH(Sheet2!BR$3,'2021MF'!$C$4:$BB$4,0))</f>
        <v>9.1707250154331597</v>
      </c>
      <c r="BS144">
        <f>INDEX('2021MF'!$C$5:$BB$204,MATCH(Sheet2!$BJ144,'2021MF'!$B$5:$B$204,0),MATCH(Sheet2!BS$3,'2021MF'!$C$4:$BB$4,0))</f>
        <v>98.6007270731875</v>
      </c>
      <c r="BT144" t="str">
        <f>INDEX('2021MF'!$C$5:$BB$204,MATCH(Sheet2!$BJ144,'2021MF'!$B$5:$B$204,0),MATCH(Sheet2!BT$3,'2021MF'!$C$4:$BB$4,0))</f>
        <v>*</v>
      </c>
      <c r="BU144">
        <f>INDEX('2021MF'!$C$5:$BB$204,MATCH(Sheet2!$BJ144,'2021MF'!$B$5:$B$204,0),MATCH(Sheet2!BU$3,'2021MF'!$C$4:$BB$4,0))</f>
        <v>14.0476027162357</v>
      </c>
      <c r="BV144">
        <f>INDEX('2021MF'!$C$5:$BB$204,MATCH(Sheet2!$BJ144,'2021MF'!$B$5:$B$204,0),MATCH(Sheet2!BV$3,'2021MF'!$C$4:$BB$4,0))</f>
        <v>13.1181836888675</v>
      </c>
      <c r="BW144">
        <f>INDEX('2021MF'!$C$5:$BB$204,MATCH(Sheet2!$BJ144,'2021MF'!$B$5:$B$204,0),MATCH(Sheet2!BW$3,'2021MF'!$C$4:$BB$4,0))</f>
        <v>2.9906029220111101</v>
      </c>
      <c r="BX144">
        <f>INDEX('2021MF'!$C$5:$BB$204,MATCH(Sheet2!$BJ144,'2021MF'!$B$5:$B$204,0),MATCH(Sheet2!BX$3,'2021MF'!$C$4:$BB$4,0))</f>
        <v>61.012075905692903</v>
      </c>
      <c r="BY144">
        <f>INDEX('2021MF'!$C$5:$BB$204,MATCH(Sheet2!$BJ144,'2021MF'!$B$5:$B$204,0),MATCH(Sheet2!BY$3,'2021MF'!$C$4:$BB$4,0))</f>
        <v>38.987924094307097</v>
      </c>
      <c r="BZ144">
        <f>INDEX('2021MF'!$C$5:$BB$204,MATCH(Sheet2!$BJ144,'2021MF'!$B$5:$B$204,0),MATCH(Sheet2!BZ$3,'2021MF'!$C$4:$BB$4,0))</f>
        <v>46.110617387213097</v>
      </c>
      <c r="CA144">
        <f>INDEX('2021MF'!$C$5:$BB$204,MATCH(Sheet2!$BJ144,'2021MF'!$B$5:$B$204,0),MATCH(Sheet2!CA$3,'2021MF'!$C$4:$BB$4,0))</f>
        <v>52.5929217418579</v>
      </c>
      <c r="CB144" t="str">
        <f>INDEX('2021MF'!$C$5:$BB$204,MATCH(Sheet2!$BJ144,'2021MF'!$B$5:$B$204,0),MATCH(Sheet2!CB$3,'2021MF'!$C$4:$BB$4,0))</f>
        <v>*</v>
      </c>
      <c r="CC144">
        <f>INDEX('2021MF'!$C$5:$BB$204,MATCH(Sheet2!$BJ144,'2021MF'!$B$5:$B$204,0),MATCH(Sheet2!CC$3,'2021MF'!$C$4:$BB$4,0))</f>
        <v>98.185746621853397</v>
      </c>
    </row>
    <row r="145" spans="14:81" x14ac:dyDescent="0.3">
      <c r="N145" t="str">
        <f>VLOOKUP(P145,Sheet1!A$6:A$378,1,FALSE)</f>
        <v>Windsor and Maidenhead</v>
      </c>
      <c r="O145" t="s">
        <v>491</v>
      </c>
      <c r="P145" t="s">
        <v>298</v>
      </c>
      <c r="Q145" t="str">
        <f>VLOOKUP(P145,classifications!A$1:B$357,2,FALSE)</f>
        <v>Predominantly Urban</v>
      </c>
      <c r="R145" t="str">
        <f>VLOOKUP(P145,classifications!A$1:D$357,4,FALSE)</f>
        <v>Unitary Authority</v>
      </c>
      <c r="S145" t="s">
        <v>532</v>
      </c>
      <c r="T145" t="s">
        <v>410</v>
      </c>
      <c r="U145">
        <v>71</v>
      </c>
      <c r="V145">
        <v>27.1</v>
      </c>
      <c r="W145">
        <v>1.9</v>
      </c>
      <c r="X145">
        <v>74.099999999999994</v>
      </c>
      <c r="Y145">
        <v>18.3</v>
      </c>
      <c r="Z145">
        <v>7.6</v>
      </c>
      <c r="AA145">
        <v>98.5</v>
      </c>
      <c r="AB145">
        <v>1.5</v>
      </c>
      <c r="AC145">
        <v>0</v>
      </c>
      <c r="AE145" t="s">
        <v>491</v>
      </c>
      <c r="AF145" t="s">
        <v>298</v>
      </c>
      <c r="AG145" t="s">
        <v>532</v>
      </c>
      <c r="AH145" t="s">
        <v>410</v>
      </c>
      <c r="AI145">
        <v>72.400000000000006</v>
      </c>
      <c r="AJ145">
        <v>27.6</v>
      </c>
      <c r="AK145">
        <v>80.2</v>
      </c>
      <c r="AL145">
        <v>19.8</v>
      </c>
      <c r="AM145">
        <v>98.5</v>
      </c>
      <c r="AN145">
        <v>1.5</v>
      </c>
      <c r="AP145" t="s">
        <v>491</v>
      </c>
      <c r="AQ145" t="s">
        <v>298</v>
      </c>
      <c r="AR145" t="s">
        <v>532</v>
      </c>
      <c r="AS145" t="s">
        <v>410</v>
      </c>
      <c r="AT145">
        <v>65.5</v>
      </c>
      <c r="AU145">
        <v>72.400000000000006</v>
      </c>
      <c r="AV145">
        <v>77</v>
      </c>
      <c r="AW145">
        <v>75.2</v>
      </c>
      <c r="AX145">
        <v>80.2</v>
      </c>
      <c r="AY145">
        <v>85.2</v>
      </c>
      <c r="AZ145">
        <v>96.7</v>
      </c>
      <c r="BA145">
        <v>98.5</v>
      </c>
      <c r="BB145">
        <v>100</v>
      </c>
      <c r="BF145" t="b">
        <f t="shared" si="2"/>
        <v>1</v>
      </c>
      <c r="BI145" t="s">
        <v>491</v>
      </c>
      <c r="BJ145" t="s">
        <v>298</v>
      </c>
      <c r="BK145" t="s">
        <v>532</v>
      </c>
      <c r="BL145" t="s">
        <v>410</v>
      </c>
      <c r="BM145">
        <f>INDEX('2021MF'!$C$5:$BB$204,MATCH(Sheet2!$BJ145,'2021MF'!$B$5:$B$204,0),MATCH(Sheet2!BM$3,'2021MF'!$C$4:$BB$4,0))</f>
        <v>77.339471625443807</v>
      </c>
      <c r="BN145">
        <f>INDEX('2021MF'!$C$5:$BB$204,MATCH(Sheet2!$BJ145,'2021MF'!$B$5:$B$204,0),MATCH(Sheet2!BN$3,'2021MF'!$C$4:$BB$4,0))</f>
        <v>22.660528374556201</v>
      </c>
      <c r="BO145">
        <f>INDEX('2021MF'!$C$5:$BB$204,MATCH(Sheet2!$BJ145,'2021MF'!$B$5:$B$204,0),MATCH(Sheet2!BO$3,'2021MF'!$C$4:$BB$4,0))</f>
        <v>64.602515496178597</v>
      </c>
      <c r="BP145">
        <f>INDEX('2021MF'!$C$5:$BB$204,MATCH(Sheet2!$BJ145,'2021MF'!$B$5:$B$204,0),MATCH(Sheet2!BP$3,'2021MF'!$C$4:$BB$4,0))</f>
        <v>15.562375880122801</v>
      </c>
      <c r="BQ145">
        <f>INDEX('2021MF'!$C$5:$BB$204,MATCH(Sheet2!$BJ145,'2021MF'!$B$5:$B$204,0),MATCH(Sheet2!BQ$3,'2021MF'!$C$4:$BB$4,0))</f>
        <v>74.189083468736797</v>
      </c>
      <c r="BR145">
        <f>INDEX('2021MF'!$C$5:$BB$204,MATCH(Sheet2!$BJ145,'2021MF'!$B$5:$B$204,0),MATCH(Sheet2!BR$3,'2021MF'!$C$4:$BB$4,0))</f>
        <v>5.9758079075645396</v>
      </c>
      <c r="BS145">
        <f>INDEX('2021MF'!$C$5:$BB$204,MATCH(Sheet2!$BJ145,'2021MF'!$B$5:$B$204,0),MATCH(Sheet2!BS$3,'2021MF'!$C$4:$BB$4,0))</f>
        <v>98.083288198832506</v>
      </c>
      <c r="BT145">
        <f>INDEX('2021MF'!$C$5:$BB$204,MATCH(Sheet2!$BJ145,'2021MF'!$B$5:$B$204,0),MATCH(Sheet2!BT$3,'2021MF'!$C$4:$BB$4,0))</f>
        <v>1.91671180116748</v>
      </c>
      <c r="BU145">
        <f>INDEX('2021MF'!$C$5:$BB$204,MATCH(Sheet2!$BJ145,'2021MF'!$B$5:$B$204,0),MATCH(Sheet2!BU$3,'2021MF'!$C$4:$BB$4,0))</f>
        <v>8.8192814587470707</v>
      </c>
      <c r="BV145">
        <f>INDEX('2021MF'!$C$5:$BB$204,MATCH(Sheet2!$BJ145,'2021MF'!$B$5:$B$204,0),MATCH(Sheet2!BV$3,'2021MF'!$C$4:$BB$4,0))</f>
        <v>23.102846482517901</v>
      </c>
      <c r="BW145" t="str">
        <f>INDEX('2021MF'!$C$5:$BB$204,MATCH(Sheet2!$BJ145,'2021MF'!$B$5:$B$204,0),MATCH(Sheet2!BW$3,'2021MF'!$C$4:$BB$4,0))</f>
        <v>*</v>
      </c>
      <c r="BX145">
        <f>INDEX('2021MF'!$C$5:$BB$204,MATCH(Sheet2!$BJ145,'2021MF'!$B$5:$B$204,0),MATCH(Sheet2!BX$3,'2021MF'!$C$4:$BB$4,0))</f>
        <v>40.814248034888898</v>
      </c>
      <c r="BY145">
        <f>INDEX('2021MF'!$C$5:$BB$204,MATCH(Sheet2!$BJ145,'2021MF'!$B$5:$B$204,0),MATCH(Sheet2!BY$3,'2021MF'!$C$4:$BB$4,0))</f>
        <v>58.276969681142802</v>
      </c>
      <c r="BZ145">
        <f>INDEX('2021MF'!$C$5:$BB$204,MATCH(Sheet2!$BJ145,'2021MF'!$B$5:$B$204,0),MATCH(Sheet2!BZ$3,'2021MF'!$C$4:$BB$4,0))</f>
        <v>38.529235108244301</v>
      </c>
      <c r="CA145">
        <f>INDEX('2021MF'!$C$5:$BB$204,MATCH(Sheet2!$BJ145,'2021MF'!$B$5:$B$204,0),MATCH(Sheet2!CA$3,'2021MF'!$C$4:$BB$4,0))</f>
        <v>60.870132922466198</v>
      </c>
      <c r="CB145">
        <f>INDEX('2021MF'!$C$5:$BB$204,MATCH(Sheet2!$BJ145,'2021MF'!$B$5:$B$204,0),MATCH(Sheet2!CB$3,'2021MF'!$C$4:$BB$4,0))</f>
        <v>2.25371607390022</v>
      </c>
      <c r="CC145">
        <f>INDEX('2021MF'!$C$5:$BB$204,MATCH(Sheet2!$BJ145,'2021MF'!$B$5:$B$204,0),MATCH(Sheet2!CC$3,'2021MF'!$C$4:$BB$4,0))</f>
        <v>97.746283926099807</v>
      </c>
    </row>
    <row r="146" spans="14:81" x14ac:dyDescent="0.3">
      <c r="N146" t="str">
        <f>VLOOKUP(P146,Sheet1!A$6:A$378,1,FALSE)</f>
        <v>Wokingham</v>
      </c>
      <c r="O146" t="s">
        <v>491</v>
      </c>
      <c r="P146" t="s">
        <v>299</v>
      </c>
      <c r="Q146" t="str">
        <f>VLOOKUP(P146,classifications!A$1:B$357,2,FALSE)</f>
        <v>Predominantly Urban</v>
      </c>
      <c r="R146" t="str">
        <f>VLOOKUP(P146,classifications!A$1:D$357,4,FALSE)</f>
        <v>Unitary Authority</v>
      </c>
      <c r="S146" t="s">
        <v>533</v>
      </c>
      <c r="T146" t="s">
        <v>410</v>
      </c>
      <c r="U146">
        <v>73.8</v>
      </c>
      <c r="V146">
        <v>25.8</v>
      </c>
      <c r="W146">
        <v>0.4</v>
      </c>
      <c r="X146">
        <v>74.599999999999994</v>
      </c>
      <c r="Y146">
        <v>20.399999999999999</v>
      </c>
      <c r="Z146">
        <v>5</v>
      </c>
      <c r="AA146">
        <v>99.1</v>
      </c>
      <c r="AB146">
        <v>0.9</v>
      </c>
      <c r="AC146">
        <v>0</v>
      </c>
      <c r="AE146" t="s">
        <v>491</v>
      </c>
      <c r="AF146" t="s">
        <v>299</v>
      </c>
      <c r="AG146" t="s">
        <v>533</v>
      </c>
      <c r="AH146" t="s">
        <v>410</v>
      </c>
      <c r="AI146">
        <v>74.099999999999994</v>
      </c>
      <c r="AJ146">
        <v>25.9</v>
      </c>
      <c r="AK146">
        <v>78.599999999999994</v>
      </c>
      <c r="AL146">
        <v>21.4</v>
      </c>
      <c r="AM146">
        <v>99.1</v>
      </c>
      <c r="AN146">
        <v>0.9</v>
      </c>
      <c r="AP146" t="s">
        <v>491</v>
      </c>
      <c r="AQ146" t="s">
        <v>299</v>
      </c>
      <c r="AR146" t="s">
        <v>533</v>
      </c>
      <c r="AS146" t="s">
        <v>410</v>
      </c>
      <c r="AT146">
        <v>67.400000000000006</v>
      </c>
      <c r="AU146">
        <v>74.099999999999994</v>
      </c>
      <c r="AV146">
        <v>79.400000000000006</v>
      </c>
      <c r="AW146">
        <v>86</v>
      </c>
      <c r="AX146">
        <v>78.599999999999994</v>
      </c>
      <c r="AY146">
        <v>94.4</v>
      </c>
      <c r="AZ146">
        <v>97.8</v>
      </c>
      <c r="BA146">
        <v>99.1</v>
      </c>
      <c r="BB146">
        <v>100</v>
      </c>
      <c r="BF146" t="b">
        <f t="shared" si="2"/>
        <v>1</v>
      </c>
      <c r="BI146" t="s">
        <v>491</v>
      </c>
      <c r="BJ146" t="s">
        <v>299</v>
      </c>
      <c r="BK146" t="s">
        <v>533</v>
      </c>
      <c r="BL146" t="s">
        <v>410</v>
      </c>
      <c r="BM146">
        <f>INDEX('2021MF'!$C$5:$BB$204,MATCH(Sheet2!$BJ146,'2021MF'!$B$5:$B$204,0),MATCH(Sheet2!BM$3,'2021MF'!$C$4:$BB$4,0))</f>
        <v>74.293004465235001</v>
      </c>
      <c r="BN146">
        <f>INDEX('2021MF'!$C$5:$BB$204,MATCH(Sheet2!$BJ146,'2021MF'!$B$5:$B$204,0),MATCH(Sheet2!BN$3,'2021MF'!$C$4:$BB$4,0))</f>
        <v>24.920263661492701</v>
      </c>
      <c r="BO146">
        <f>INDEX('2021MF'!$C$5:$BB$204,MATCH(Sheet2!$BJ146,'2021MF'!$B$5:$B$204,0),MATCH(Sheet2!BO$3,'2021MF'!$C$4:$BB$4,0))</f>
        <v>61.365086115245603</v>
      </c>
      <c r="BP146">
        <f>INDEX('2021MF'!$C$5:$BB$204,MATCH(Sheet2!$BJ146,'2021MF'!$B$5:$B$204,0),MATCH(Sheet2!BP$3,'2021MF'!$C$4:$BB$4,0))</f>
        <v>9.1191792472889706</v>
      </c>
      <c r="BQ146">
        <f>INDEX('2021MF'!$C$5:$BB$204,MATCH(Sheet2!$BJ146,'2021MF'!$B$5:$B$204,0),MATCH(Sheet2!BQ$3,'2021MF'!$C$4:$BB$4,0))</f>
        <v>65.636295981288498</v>
      </c>
      <c r="BR146">
        <f>INDEX('2021MF'!$C$5:$BB$204,MATCH(Sheet2!$BJ146,'2021MF'!$B$5:$B$204,0),MATCH(Sheet2!BR$3,'2021MF'!$C$4:$BB$4,0))</f>
        <v>4.8479693812460098</v>
      </c>
      <c r="BS146">
        <f>INDEX('2021MF'!$C$5:$BB$204,MATCH(Sheet2!$BJ146,'2021MF'!$B$5:$B$204,0),MATCH(Sheet2!BS$3,'2021MF'!$C$4:$BB$4,0))</f>
        <v>99.112268764618307</v>
      </c>
      <c r="BT146">
        <f>INDEX('2021MF'!$C$5:$BB$204,MATCH(Sheet2!$BJ146,'2021MF'!$B$5:$B$204,0),MATCH(Sheet2!BT$3,'2021MF'!$C$4:$BB$4,0))</f>
        <v>0.88773123538167098</v>
      </c>
      <c r="BU146">
        <f>INDEX('2021MF'!$C$5:$BB$204,MATCH(Sheet2!$BJ146,'2021MF'!$B$5:$B$204,0),MATCH(Sheet2!BU$3,'2021MF'!$C$4:$BB$4,0))</f>
        <v>9.0686795662343194</v>
      </c>
      <c r="BV146">
        <f>INDEX('2021MF'!$C$5:$BB$204,MATCH(Sheet2!$BJ146,'2021MF'!$B$5:$B$204,0),MATCH(Sheet2!BV$3,'2021MF'!$C$4:$BB$4,0))</f>
        <v>23.673718902828</v>
      </c>
      <c r="BW146">
        <f>INDEX('2021MF'!$C$5:$BB$204,MATCH(Sheet2!$BJ146,'2021MF'!$B$5:$B$204,0),MATCH(Sheet2!BW$3,'2021MF'!$C$4:$BB$4,0))</f>
        <v>1.8924091005740999</v>
      </c>
      <c r="BX146">
        <f>INDEX('2021MF'!$C$5:$BB$204,MATCH(Sheet2!$BJ146,'2021MF'!$B$5:$B$204,0),MATCH(Sheet2!BX$3,'2021MF'!$C$4:$BB$4,0))</f>
        <v>57.029009416004698</v>
      </c>
      <c r="BY146">
        <f>INDEX('2021MF'!$C$5:$BB$204,MATCH(Sheet2!$BJ146,'2021MF'!$B$5:$B$204,0),MATCH(Sheet2!BY$3,'2021MF'!$C$4:$BB$4,0))</f>
        <v>40.268013502195402</v>
      </c>
      <c r="BZ146">
        <f>INDEX('2021MF'!$C$5:$BB$204,MATCH(Sheet2!$BJ146,'2021MF'!$B$5:$B$204,0),MATCH(Sheet2!BZ$3,'2021MF'!$C$4:$BB$4,0))</f>
        <v>55.445293266668401</v>
      </c>
      <c r="CA146">
        <f>INDEX('2021MF'!$C$5:$BB$204,MATCH(Sheet2!$BJ146,'2021MF'!$B$5:$B$204,0),MATCH(Sheet2!CA$3,'2021MF'!$C$4:$BB$4,0))</f>
        <v>43.214639222354798</v>
      </c>
      <c r="CB146">
        <f>INDEX('2021MF'!$C$5:$BB$204,MATCH(Sheet2!$BJ146,'2021MF'!$B$5:$B$204,0),MATCH(Sheet2!CB$3,'2021MF'!$C$4:$BB$4,0))</f>
        <v>3.0725069104826699</v>
      </c>
      <c r="CC146">
        <f>INDEX('2021MF'!$C$5:$BB$204,MATCH(Sheet2!$BJ146,'2021MF'!$B$5:$B$204,0),MATCH(Sheet2!CC$3,'2021MF'!$C$4:$BB$4,0))</f>
        <v>96.927493089517299</v>
      </c>
    </row>
    <row r="147" spans="14:81" x14ac:dyDescent="0.3">
      <c r="N147" t="str">
        <f>VLOOKUP(P147,Sheet1!A$6:A$378,1,FALSE)</f>
        <v>Milton Keynes</v>
      </c>
      <c r="O147" t="s">
        <v>491</v>
      </c>
      <c r="P147" t="s">
        <v>300</v>
      </c>
      <c r="Q147" t="str">
        <f>VLOOKUP(P147,classifications!A$1:B$357,2,FALSE)</f>
        <v>Predominantly Urban</v>
      </c>
      <c r="R147" t="str">
        <f>VLOOKUP(P147,classifications!A$1:D$357,4,FALSE)</f>
        <v>Unitary Authority</v>
      </c>
      <c r="S147" t="s">
        <v>534</v>
      </c>
      <c r="T147" t="s">
        <v>410</v>
      </c>
      <c r="U147">
        <v>79.2</v>
      </c>
      <c r="V147">
        <v>20.399999999999999</v>
      </c>
      <c r="W147">
        <v>0.4</v>
      </c>
      <c r="X147">
        <v>75.2</v>
      </c>
      <c r="Y147">
        <v>15</v>
      </c>
      <c r="Z147">
        <v>9.8000000000000007</v>
      </c>
      <c r="AA147">
        <v>97.5</v>
      </c>
      <c r="AB147">
        <v>2.5</v>
      </c>
      <c r="AC147">
        <v>0</v>
      </c>
      <c r="AE147" t="s">
        <v>491</v>
      </c>
      <c r="AF147" t="s">
        <v>300</v>
      </c>
      <c r="AG147" t="s">
        <v>534</v>
      </c>
      <c r="AH147" t="s">
        <v>410</v>
      </c>
      <c r="AI147">
        <v>79.5</v>
      </c>
      <c r="AJ147">
        <v>20.5</v>
      </c>
      <c r="AK147">
        <v>83.4</v>
      </c>
      <c r="AL147">
        <v>16.600000000000001</v>
      </c>
      <c r="AM147">
        <v>97.5</v>
      </c>
      <c r="AN147">
        <v>2.5</v>
      </c>
      <c r="AP147" t="s">
        <v>491</v>
      </c>
      <c r="AQ147" t="s">
        <v>300</v>
      </c>
      <c r="AR147" t="s">
        <v>534</v>
      </c>
      <c r="AS147" t="s">
        <v>410</v>
      </c>
      <c r="AT147">
        <v>72.599999999999994</v>
      </c>
      <c r="AU147">
        <v>79.5</v>
      </c>
      <c r="AV147">
        <v>84.7</v>
      </c>
      <c r="AW147">
        <v>89.6</v>
      </c>
      <c r="AX147">
        <v>83.4</v>
      </c>
      <c r="AY147">
        <v>98</v>
      </c>
      <c r="AZ147">
        <v>95</v>
      </c>
      <c r="BA147">
        <v>97.5</v>
      </c>
      <c r="BB147">
        <v>99.7</v>
      </c>
      <c r="BF147" t="b">
        <f t="shared" si="2"/>
        <v>1</v>
      </c>
      <c r="BI147" t="s">
        <v>491</v>
      </c>
      <c r="BJ147" t="s">
        <v>300</v>
      </c>
      <c r="BK147" t="s">
        <v>534</v>
      </c>
      <c r="BL147" t="s">
        <v>410</v>
      </c>
      <c r="BM147">
        <f>INDEX('2021MF'!$C$5:$BB$204,MATCH(Sheet2!$BJ147,'2021MF'!$B$5:$B$204,0),MATCH(Sheet2!BM$3,'2021MF'!$C$4:$BB$4,0))</f>
        <v>73.914234409714794</v>
      </c>
      <c r="BN147">
        <f>INDEX('2021MF'!$C$5:$BB$204,MATCH(Sheet2!$BJ147,'2021MF'!$B$5:$B$204,0),MATCH(Sheet2!BN$3,'2021MF'!$C$4:$BB$4,0))</f>
        <v>25.169674650759401</v>
      </c>
      <c r="BO147">
        <f>INDEX('2021MF'!$C$5:$BB$204,MATCH(Sheet2!$BJ147,'2021MF'!$B$5:$B$204,0),MATCH(Sheet2!BO$3,'2021MF'!$C$4:$BB$4,0))</f>
        <v>62.102443923669199</v>
      </c>
      <c r="BP147">
        <f>INDEX('2021MF'!$C$5:$BB$204,MATCH(Sheet2!$BJ147,'2021MF'!$B$5:$B$204,0),MATCH(Sheet2!BP$3,'2021MF'!$C$4:$BB$4,0))</f>
        <v>13.202666098548301</v>
      </c>
      <c r="BQ147">
        <f>INDEX('2021MF'!$C$5:$BB$204,MATCH(Sheet2!$BJ147,'2021MF'!$B$5:$B$204,0),MATCH(Sheet2!BQ$3,'2021MF'!$C$4:$BB$4,0))</f>
        <v>65.992026052287201</v>
      </c>
      <c r="BR147">
        <f>INDEX('2021MF'!$C$5:$BB$204,MATCH(Sheet2!$BJ147,'2021MF'!$B$5:$B$204,0),MATCH(Sheet2!BR$3,'2021MF'!$C$4:$BB$4,0))</f>
        <v>9.3130839699303003</v>
      </c>
      <c r="BS147">
        <f>INDEX('2021MF'!$C$5:$BB$204,MATCH(Sheet2!$BJ147,'2021MF'!$B$5:$B$204,0),MATCH(Sheet2!BS$3,'2021MF'!$C$4:$BB$4,0))</f>
        <v>98.802386097330896</v>
      </c>
      <c r="BT147">
        <f>INDEX('2021MF'!$C$5:$BB$204,MATCH(Sheet2!$BJ147,'2021MF'!$B$5:$B$204,0),MATCH(Sheet2!BT$3,'2021MF'!$C$4:$BB$4,0))</f>
        <v>1.1976139026691399</v>
      </c>
      <c r="BU147">
        <f>INDEX('2021MF'!$C$5:$BB$204,MATCH(Sheet2!$BJ147,'2021MF'!$B$5:$B$204,0),MATCH(Sheet2!BU$3,'2021MF'!$C$4:$BB$4,0))</f>
        <v>18.440514958760701</v>
      </c>
      <c r="BV147">
        <f>INDEX('2021MF'!$C$5:$BB$204,MATCH(Sheet2!$BJ147,'2021MF'!$B$5:$B$204,0),MATCH(Sheet2!BV$3,'2021MF'!$C$4:$BB$4,0))</f>
        <v>17.962686794290398</v>
      </c>
      <c r="BW147">
        <f>INDEX('2021MF'!$C$5:$BB$204,MATCH(Sheet2!$BJ147,'2021MF'!$B$5:$B$204,0),MATCH(Sheet2!BW$3,'2021MF'!$C$4:$BB$4,0))</f>
        <v>2.27500989134735</v>
      </c>
      <c r="BX147">
        <f>INDEX('2021MF'!$C$5:$BB$204,MATCH(Sheet2!$BJ147,'2021MF'!$B$5:$B$204,0),MATCH(Sheet2!BX$3,'2021MF'!$C$4:$BB$4,0))</f>
        <v>62.527613739730597</v>
      </c>
      <c r="BY147">
        <f>INDEX('2021MF'!$C$5:$BB$204,MATCH(Sheet2!$BJ147,'2021MF'!$B$5:$B$204,0),MATCH(Sheet2!BY$3,'2021MF'!$C$4:$BB$4,0))</f>
        <v>37.472386260269403</v>
      </c>
      <c r="BZ147">
        <f>INDEX('2021MF'!$C$5:$BB$204,MATCH(Sheet2!$BJ147,'2021MF'!$B$5:$B$204,0),MATCH(Sheet2!BZ$3,'2021MF'!$C$4:$BB$4,0))</f>
        <v>48.8672952251693</v>
      </c>
      <c r="CA147">
        <f>INDEX('2021MF'!$C$5:$BB$204,MATCH(Sheet2!$BJ147,'2021MF'!$B$5:$B$204,0),MATCH(Sheet2!CA$3,'2021MF'!$C$4:$BB$4,0))</f>
        <v>50.2996000519788</v>
      </c>
      <c r="CB147">
        <f>INDEX('2021MF'!$C$5:$BB$204,MATCH(Sheet2!$BJ147,'2021MF'!$B$5:$B$204,0),MATCH(Sheet2!CB$3,'2021MF'!$C$4:$BB$4,0))</f>
        <v>3.77392945186718</v>
      </c>
      <c r="CC147">
        <f>INDEX('2021MF'!$C$5:$BB$204,MATCH(Sheet2!$BJ147,'2021MF'!$B$5:$B$204,0),MATCH(Sheet2!CC$3,'2021MF'!$C$4:$BB$4,0))</f>
        <v>96.226070548132796</v>
      </c>
    </row>
    <row r="148" spans="14:81" x14ac:dyDescent="0.3">
      <c r="N148" t="str">
        <f>VLOOKUP(P148,Sheet1!A$6:A$378,1,FALSE)</f>
        <v>Brighton and Hove</v>
      </c>
      <c r="O148" t="s">
        <v>491</v>
      </c>
      <c r="P148" t="s">
        <v>301</v>
      </c>
      <c r="Q148" t="str">
        <f>VLOOKUP(P148,classifications!A$1:B$357,2,FALSE)</f>
        <v>Predominantly Urban</v>
      </c>
      <c r="R148" t="str">
        <f>VLOOKUP(P148,classifications!A$1:D$357,4,FALSE)</f>
        <v>Unitary Authority</v>
      </c>
      <c r="S148" t="s">
        <v>535</v>
      </c>
      <c r="T148" t="s">
        <v>410</v>
      </c>
      <c r="U148">
        <v>69.2</v>
      </c>
      <c r="V148">
        <v>28.5</v>
      </c>
      <c r="W148">
        <v>2.2999999999999998</v>
      </c>
      <c r="X148">
        <v>68.900000000000006</v>
      </c>
      <c r="Y148">
        <v>16.2</v>
      </c>
      <c r="Z148">
        <v>15</v>
      </c>
      <c r="AA148">
        <v>96.6</v>
      </c>
      <c r="AB148">
        <v>3.4</v>
      </c>
      <c r="AC148">
        <v>0</v>
      </c>
      <c r="AE148" t="s">
        <v>491</v>
      </c>
      <c r="AF148" t="s">
        <v>301</v>
      </c>
      <c r="AG148" t="s">
        <v>535</v>
      </c>
      <c r="AH148" t="s">
        <v>410</v>
      </c>
      <c r="AI148">
        <v>70.8</v>
      </c>
      <c r="AJ148">
        <v>29.2</v>
      </c>
      <c r="AK148">
        <v>81</v>
      </c>
      <c r="AL148">
        <v>19</v>
      </c>
      <c r="AM148">
        <v>96.6</v>
      </c>
      <c r="AN148">
        <v>3.4</v>
      </c>
      <c r="AP148" t="s">
        <v>491</v>
      </c>
      <c r="AQ148" t="s">
        <v>301</v>
      </c>
      <c r="AR148" t="s">
        <v>535</v>
      </c>
      <c r="AS148" t="s">
        <v>410</v>
      </c>
      <c r="AT148">
        <v>58.1</v>
      </c>
      <c r="AU148">
        <v>70.8</v>
      </c>
      <c r="AV148">
        <v>76.900000000000006</v>
      </c>
      <c r="AW148">
        <v>74.099999999999994</v>
      </c>
      <c r="AX148">
        <v>81</v>
      </c>
      <c r="AY148">
        <v>87.9</v>
      </c>
      <c r="AZ148">
        <v>92.9</v>
      </c>
      <c r="BA148">
        <v>96.6</v>
      </c>
      <c r="BB148">
        <v>99.3</v>
      </c>
      <c r="BF148" t="b">
        <f t="shared" si="2"/>
        <v>1</v>
      </c>
      <c r="BI148" t="s">
        <v>491</v>
      </c>
      <c r="BJ148" t="s">
        <v>301</v>
      </c>
      <c r="BK148" t="s">
        <v>535</v>
      </c>
      <c r="BL148" t="s">
        <v>410</v>
      </c>
      <c r="BM148">
        <f>INDEX('2021MF'!$C$5:$BB$204,MATCH(Sheet2!$BJ148,'2021MF'!$B$5:$B$204,0),MATCH(Sheet2!BM$3,'2021MF'!$C$4:$BB$4,0))</f>
        <v>81.199550424031898</v>
      </c>
      <c r="BN148">
        <f>INDEX('2021MF'!$C$5:$BB$204,MATCH(Sheet2!$BJ148,'2021MF'!$B$5:$B$204,0),MATCH(Sheet2!BN$3,'2021MF'!$C$4:$BB$4,0))</f>
        <v>15.8636091608402</v>
      </c>
      <c r="BO148">
        <f>INDEX('2021MF'!$C$5:$BB$204,MATCH(Sheet2!$BJ148,'2021MF'!$B$5:$B$204,0),MATCH(Sheet2!BO$3,'2021MF'!$C$4:$BB$4,0))</f>
        <v>65.207490986585697</v>
      </c>
      <c r="BP148">
        <f>INDEX('2021MF'!$C$5:$BB$204,MATCH(Sheet2!$BJ148,'2021MF'!$B$5:$B$204,0),MATCH(Sheet2!BP$3,'2021MF'!$C$4:$BB$4,0))</f>
        <v>14.2944722591192</v>
      </c>
      <c r="BQ148">
        <f>INDEX('2021MF'!$C$5:$BB$204,MATCH(Sheet2!$BJ148,'2021MF'!$B$5:$B$204,0),MATCH(Sheet2!BQ$3,'2021MF'!$C$4:$BB$4,0))</f>
        <v>74.330379950079504</v>
      </c>
      <c r="BR148">
        <f>INDEX('2021MF'!$C$5:$BB$204,MATCH(Sheet2!$BJ148,'2021MF'!$B$5:$B$204,0),MATCH(Sheet2!BR$3,'2021MF'!$C$4:$BB$4,0))</f>
        <v>5.17158329562539</v>
      </c>
      <c r="BS148">
        <f>INDEX('2021MF'!$C$5:$BB$204,MATCH(Sheet2!$BJ148,'2021MF'!$B$5:$B$204,0),MATCH(Sheet2!BS$3,'2021MF'!$C$4:$BB$4,0))</f>
        <v>97.781313404078304</v>
      </c>
      <c r="BT148">
        <f>INDEX('2021MF'!$C$5:$BB$204,MATCH(Sheet2!$BJ148,'2021MF'!$B$5:$B$204,0),MATCH(Sheet2!BT$3,'2021MF'!$C$4:$BB$4,0))</f>
        <v>1.93259279802654</v>
      </c>
      <c r="BU148">
        <f>INDEX('2021MF'!$C$5:$BB$204,MATCH(Sheet2!$BJ148,'2021MF'!$B$5:$B$204,0),MATCH(Sheet2!BU$3,'2021MF'!$C$4:$BB$4,0))</f>
        <v>4.1206264870308997</v>
      </c>
      <c r="BV148">
        <f>INDEX('2021MF'!$C$5:$BB$204,MATCH(Sheet2!$BJ148,'2021MF'!$B$5:$B$204,0),MATCH(Sheet2!BV$3,'2021MF'!$C$4:$BB$4,0))</f>
        <v>23.497642645491801</v>
      </c>
      <c r="BW148" t="str">
        <f>INDEX('2021MF'!$C$5:$BB$204,MATCH(Sheet2!$BJ148,'2021MF'!$B$5:$B$204,0),MATCH(Sheet2!BW$3,'2021MF'!$C$4:$BB$4,0))</f>
        <v>*</v>
      </c>
      <c r="BX148">
        <f>INDEX('2021MF'!$C$5:$BB$204,MATCH(Sheet2!$BJ148,'2021MF'!$B$5:$B$204,0),MATCH(Sheet2!BX$3,'2021MF'!$C$4:$BB$4,0))</f>
        <v>57.355260193737301</v>
      </c>
      <c r="BY148">
        <f>INDEX('2021MF'!$C$5:$BB$204,MATCH(Sheet2!$BJ148,'2021MF'!$B$5:$B$204,0),MATCH(Sheet2!BY$3,'2021MF'!$C$4:$BB$4,0))</f>
        <v>39.872236346667499</v>
      </c>
      <c r="BZ148">
        <f>INDEX('2021MF'!$C$5:$BB$204,MATCH(Sheet2!$BJ148,'2021MF'!$B$5:$B$204,0),MATCH(Sheet2!BZ$3,'2021MF'!$C$4:$BB$4,0))</f>
        <v>69.804975380555504</v>
      </c>
      <c r="CA148">
        <f>INDEX('2021MF'!$C$5:$BB$204,MATCH(Sheet2!$BJ148,'2021MF'!$B$5:$B$204,0),MATCH(Sheet2!CA$3,'2021MF'!$C$4:$BB$4,0))</f>
        <v>28.127313101406401</v>
      </c>
      <c r="CB148">
        <f>INDEX('2021MF'!$C$5:$BB$204,MATCH(Sheet2!$BJ148,'2021MF'!$B$5:$B$204,0),MATCH(Sheet2!CB$3,'2021MF'!$C$4:$BB$4,0))</f>
        <v>1.1618911383905799</v>
      </c>
      <c r="CC148">
        <f>INDEX('2021MF'!$C$5:$BB$204,MATCH(Sheet2!$BJ148,'2021MF'!$B$5:$B$204,0),MATCH(Sheet2!CC$3,'2021MF'!$C$4:$BB$4,0))</f>
        <v>98.838108861609399</v>
      </c>
    </row>
    <row r="149" spans="14:81" x14ac:dyDescent="0.3">
      <c r="N149" t="str">
        <f>VLOOKUP(P149,Sheet1!A$6:A$378,1,FALSE)</f>
        <v>Portsmouth</v>
      </c>
      <c r="O149" t="s">
        <v>491</v>
      </c>
      <c r="P149" t="s">
        <v>302</v>
      </c>
      <c r="Q149" t="str">
        <f>VLOOKUP(P149,classifications!A$1:B$357,2,FALSE)</f>
        <v>Predominantly Urban</v>
      </c>
      <c r="R149" t="str">
        <f>VLOOKUP(P149,classifications!A$1:D$357,4,FALSE)</f>
        <v>Unitary Authority</v>
      </c>
      <c r="S149" t="s">
        <v>536</v>
      </c>
      <c r="T149" t="s">
        <v>410</v>
      </c>
      <c r="U149">
        <v>77.2</v>
      </c>
      <c r="V149">
        <v>21.6</v>
      </c>
      <c r="W149">
        <v>1.2</v>
      </c>
      <c r="X149">
        <v>83.7</v>
      </c>
      <c r="Y149">
        <v>4.0999999999999996</v>
      </c>
      <c r="Z149">
        <v>12.2</v>
      </c>
      <c r="AA149">
        <v>97.7</v>
      </c>
      <c r="AB149">
        <v>2.2999999999999998</v>
      </c>
      <c r="AC149">
        <v>0</v>
      </c>
      <c r="AE149" t="s">
        <v>491</v>
      </c>
      <c r="AF149" t="s">
        <v>302</v>
      </c>
      <c r="AG149" t="s">
        <v>536</v>
      </c>
      <c r="AH149" t="s">
        <v>410</v>
      </c>
      <c r="AI149">
        <v>78.099999999999994</v>
      </c>
      <c r="AJ149">
        <v>21.9</v>
      </c>
      <c r="AK149">
        <v>95.3</v>
      </c>
      <c r="AL149">
        <v>4.7</v>
      </c>
      <c r="AM149">
        <v>97.7</v>
      </c>
      <c r="AN149">
        <v>2.2999999999999998</v>
      </c>
      <c r="AP149" t="s">
        <v>491</v>
      </c>
      <c r="AQ149" t="s">
        <v>302</v>
      </c>
      <c r="AR149" t="s">
        <v>536</v>
      </c>
      <c r="AS149" t="s">
        <v>410</v>
      </c>
      <c r="AT149">
        <v>70.5</v>
      </c>
      <c r="AU149">
        <v>78.099999999999994</v>
      </c>
      <c r="AV149">
        <v>84.2</v>
      </c>
      <c r="AW149">
        <v>90.7</v>
      </c>
      <c r="AX149">
        <v>95.3</v>
      </c>
      <c r="AY149">
        <v>100</v>
      </c>
      <c r="AZ149">
        <v>94.9</v>
      </c>
      <c r="BA149">
        <v>97.7</v>
      </c>
      <c r="BB149">
        <v>100</v>
      </c>
      <c r="BF149" t="b">
        <f t="shared" si="2"/>
        <v>1</v>
      </c>
      <c r="BI149" t="s">
        <v>491</v>
      </c>
      <c r="BJ149" t="s">
        <v>302</v>
      </c>
      <c r="BK149" t="s">
        <v>536</v>
      </c>
      <c r="BL149" t="s">
        <v>410</v>
      </c>
      <c r="BM149">
        <f>INDEX('2021MF'!$C$5:$BB$204,MATCH(Sheet2!$BJ149,'2021MF'!$B$5:$B$204,0),MATCH(Sheet2!BM$3,'2021MF'!$C$4:$BB$4,0))</f>
        <v>71.755218597916596</v>
      </c>
      <c r="BN149">
        <f>INDEX('2021MF'!$C$5:$BB$204,MATCH(Sheet2!$BJ149,'2021MF'!$B$5:$B$204,0),MATCH(Sheet2!BN$3,'2021MF'!$C$4:$BB$4,0))</f>
        <v>28.244781402083401</v>
      </c>
      <c r="BO149">
        <f>INDEX('2021MF'!$C$5:$BB$204,MATCH(Sheet2!$BJ149,'2021MF'!$B$5:$B$204,0),MATCH(Sheet2!BO$3,'2021MF'!$C$4:$BB$4,0))</f>
        <v>62.311466838273702</v>
      </c>
      <c r="BP149">
        <f>INDEX('2021MF'!$C$5:$BB$204,MATCH(Sheet2!$BJ149,'2021MF'!$B$5:$B$204,0),MATCH(Sheet2!BP$3,'2021MF'!$C$4:$BB$4,0))</f>
        <v>10.3748542010216</v>
      </c>
      <c r="BQ149">
        <f>INDEX('2021MF'!$C$5:$BB$204,MATCH(Sheet2!$BJ149,'2021MF'!$B$5:$B$204,0),MATCH(Sheet2!BQ$3,'2021MF'!$C$4:$BB$4,0))</f>
        <v>64.829264368740695</v>
      </c>
      <c r="BR149">
        <f>INDEX('2021MF'!$C$5:$BB$204,MATCH(Sheet2!$BJ149,'2021MF'!$B$5:$B$204,0),MATCH(Sheet2!BR$3,'2021MF'!$C$4:$BB$4,0))</f>
        <v>7.8570566705546403</v>
      </c>
      <c r="BS149">
        <f>INDEX('2021MF'!$C$5:$BB$204,MATCH(Sheet2!$BJ149,'2021MF'!$B$5:$B$204,0),MATCH(Sheet2!BS$3,'2021MF'!$C$4:$BB$4,0))</f>
        <v>97.602863693037804</v>
      </c>
      <c r="BT149">
        <f>INDEX('2021MF'!$C$5:$BB$204,MATCH(Sheet2!$BJ149,'2021MF'!$B$5:$B$204,0),MATCH(Sheet2!BT$3,'2021MF'!$C$4:$BB$4,0))</f>
        <v>2.0431967180147201</v>
      </c>
      <c r="BU149">
        <f>INDEX('2021MF'!$C$5:$BB$204,MATCH(Sheet2!$BJ149,'2021MF'!$B$5:$B$204,0),MATCH(Sheet2!BU$3,'2021MF'!$C$4:$BB$4,0))</f>
        <v>13.9363713148051</v>
      </c>
      <c r="BV149">
        <f>INDEX('2021MF'!$C$5:$BB$204,MATCH(Sheet2!$BJ149,'2021MF'!$B$5:$B$204,0),MATCH(Sheet2!BV$3,'2021MF'!$C$4:$BB$4,0))</f>
        <v>16.946868841250101</v>
      </c>
      <c r="BW149" t="str">
        <f>INDEX('2021MF'!$C$5:$BB$204,MATCH(Sheet2!$BJ149,'2021MF'!$B$5:$B$204,0),MATCH(Sheet2!BW$3,'2021MF'!$C$4:$BB$4,0))</f>
        <v>*</v>
      </c>
      <c r="BX149">
        <f>INDEX('2021MF'!$C$5:$BB$204,MATCH(Sheet2!$BJ149,'2021MF'!$B$5:$B$204,0),MATCH(Sheet2!BX$3,'2021MF'!$C$4:$BB$4,0))</f>
        <v>44.516201620162001</v>
      </c>
      <c r="BY149">
        <f>INDEX('2021MF'!$C$5:$BB$204,MATCH(Sheet2!$BJ149,'2021MF'!$B$5:$B$204,0),MATCH(Sheet2!BY$3,'2021MF'!$C$4:$BB$4,0))</f>
        <v>54.131413141314098</v>
      </c>
      <c r="BZ149">
        <f>INDEX('2021MF'!$C$5:$BB$204,MATCH(Sheet2!$BJ149,'2021MF'!$B$5:$B$204,0),MATCH(Sheet2!BZ$3,'2021MF'!$C$4:$BB$4,0))</f>
        <v>55.524302430242997</v>
      </c>
      <c r="CA149">
        <f>INDEX('2021MF'!$C$5:$BB$204,MATCH(Sheet2!$BJ149,'2021MF'!$B$5:$B$204,0),MATCH(Sheet2!CA$3,'2021MF'!$C$4:$BB$4,0))</f>
        <v>43.271827182718297</v>
      </c>
      <c r="CB149">
        <f>INDEX('2021MF'!$C$5:$BB$204,MATCH(Sheet2!$BJ149,'2021MF'!$B$5:$B$204,0),MATCH(Sheet2!CB$3,'2021MF'!$C$4:$BB$4,0))</f>
        <v>2.7912963037445202</v>
      </c>
      <c r="CC149">
        <f>INDEX('2021MF'!$C$5:$BB$204,MATCH(Sheet2!$BJ149,'2021MF'!$B$5:$B$204,0),MATCH(Sheet2!CC$3,'2021MF'!$C$4:$BB$4,0))</f>
        <v>97.208703696255498</v>
      </c>
    </row>
    <row r="150" spans="14:81" x14ac:dyDescent="0.3">
      <c r="N150" t="str">
        <f>VLOOKUP(P150,Sheet1!A$6:A$378,1,FALSE)</f>
        <v>Southampton</v>
      </c>
      <c r="O150" t="s">
        <v>491</v>
      </c>
      <c r="P150" t="s">
        <v>303</v>
      </c>
      <c r="Q150" t="str">
        <f>VLOOKUP(P150,classifications!A$1:B$357,2,FALSE)</f>
        <v>Predominantly Urban</v>
      </c>
      <c r="R150" t="str">
        <f>VLOOKUP(P150,classifications!A$1:D$357,4,FALSE)</f>
        <v>Unitary Authority</v>
      </c>
      <c r="S150" t="s">
        <v>537</v>
      </c>
      <c r="T150" t="s">
        <v>410</v>
      </c>
      <c r="U150">
        <v>72.8</v>
      </c>
      <c r="V150">
        <v>27.2</v>
      </c>
      <c r="W150">
        <v>0</v>
      </c>
      <c r="X150">
        <v>85.3</v>
      </c>
      <c r="Y150">
        <v>5.7</v>
      </c>
      <c r="Z150">
        <v>9</v>
      </c>
      <c r="AA150">
        <v>98.3</v>
      </c>
      <c r="AB150">
        <v>1.7</v>
      </c>
      <c r="AC150">
        <v>0</v>
      </c>
      <c r="AE150" t="s">
        <v>491</v>
      </c>
      <c r="AF150" t="s">
        <v>303</v>
      </c>
      <c r="AG150" t="s">
        <v>537</v>
      </c>
      <c r="AH150" t="s">
        <v>410</v>
      </c>
      <c r="AI150">
        <v>72.8</v>
      </c>
      <c r="AJ150">
        <v>27.2</v>
      </c>
      <c r="AK150">
        <v>93.7</v>
      </c>
      <c r="AL150">
        <v>6.3</v>
      </c>
      <c r="AM150">
        <v>98.3</v>
      </c>
      <c r="AN150">
        <v>1.7</v>
      </c>
      <c r="AP150" t="s">
        <v>491</v>
      </c>
      <c r="AQ150" t="s">
        <v>303</v>
      </c>
      <c r="AR150" t="s">
        <v>537</v>
      </c>
      <c r="AS150" t="s">
        <v>410</v>
      </c>
      <c r="AT150">
        <v>64.5</v>
      </c>
      <c r="AU150">
        <v>72.8</v>
      </c>
      <c r="AV150">
        <v>76.7</v>
      </c>
      <c r="AW150">
        <v>89.9</v>
      </c>
      <c r="AX150">
        <v>93.7</v>
      </c>
      <c r="AY150">
        <v>97.5</v>
      </c>
      <c r="AZ150">
        <v>96.4</v>
      </c>
      <c r="BA150">
        <v>98.3</v>
      </c>
      <c r="BB150">
        <v>100</v>
      </c>
      <c r="BF150" t="b">
        <f t="shared" si="2"/>
        <v>1</v>
      </c>
      <c r="BI150" t="s">
        <v>491</v>
      </c>
      <c r="BJ150" t="s">
        <v>303</v>
      </c>
      <c r="BK150" t="s">
        <v>537</v>
      </c>
      <c r="BL150" t="s">
        <v>410</v>
      </c>
      <c r="BM150">
        <f>INDEX('2021MF'!$C$5:$BB$204,MATCH(Sheet2!$BJ150,'2021MF'!$B$5:$B$204,0),MATCH(Sheet2!BM$3,'2021MF'!$C$4:$BB$4,0))</f>
        <v>75.736271772370699</v>
      </c>
      <c r="BN150">
        <f>INDEX('2021MF'!$C$5:$BB$204,MATCH(Sheet2!$BJ150,'2021MF'!$B$5:$B$204,0),MATCH(Sheet2!BN$3,'2021MF'!$C$4:$BB$4,0))</f>
        <v>22.664871692594101</v>
      </c>
      <c r="BO150">
        <f>INDEX('2021MF'!$C$5:$BB$204,MATCH(Sheet2!$BJ150,'2021MF'!$B$5:$B$204,0),MATCH(Sheet2!BO$3,'2021MF'!$C$4:$BB$4,0))</f>
        <v>69.040021273766797</v>
      </c>
      <c r="BP150">
        <f>INDEX('2021MF'!$C$5:$BB$204,MATCH(Sheet2!$BJ150,'2021MF'!$B$5:$B$204,0),MATCH(Sheet2!BP$3,'2021MF'!$C$4:$BB$4,0))</f>
        <v>7.51063688339317</v>
      </c>
      <c r="BQ150">
        <f>INDEX('2021MF'!$C$5:$BB$204,MATCH(Sheet2!$BJ150,'2021MF'!$B$5:$B$204,0),MATCH(Sheet2!BQ$3,'2021MF'!$C$4:$BB$4,0))</f>
        <v>64.906594867703802</v>
      </c>
      <c r="BR150">
        <f>INDEX('2021MF'!$C$5:$BB$204,MATCH(Sheet2!$BJ150,'2021MF'!$B$5:$B$204,0),MATCH(Sheet2!BR$3,'2021MF'!$C$4:$BB$4,0))</f>
        <v>11.6440632894562</v>
      </c>
      <c r="BS150">
        <f>INDEX('2021MF'!$C$5:$BB$204,MATCH(Sheet2!$BJ150,'2021MF'!$B$5:$B$204,0),MATCH(Sheet2!BS$3,'2021MF'!$C$4:$BB$4,0))</f>
        <v>97.068209014758693</v>
      </c>
      <c r="BT150">
        <f>INDEX('2021MF'!$C$5:$BB$204,MATCH(Sheet2!$BJ150,'2021MF'!$B$5:$B$204,0),MATCH(Sheet2!BT$3,'2021MF'!$C$4:$BB$4,0))</f>
        <v>2.4149049328546699</v>
      </c>
      <c r="BU150">
        <f>INDEX('2021MF'!$C$5:$BB$204,MATCH(Sheet2!$BJ150,'2021MF'!$B$5:$B$204,0),MATCH(Sheet2!BU$3,'2021MF'!$C$4:$BB$4,0))</f>
        <v>14.170323095333099</v>
      </c>
      <c r="BV150">
        <f>INDEX('2021MF'!$C$5:$BB$204,MATCH(Sheet2!$BJ150,'2021MF'!$B$5:$B$204,0),MATCH(Sheet2!BV$3,'2021MF'!$C$4:$BB$4,0))</f>
        <v>13.0152240393565</v>
      </c>
      <c r="BW150">
        <f>INDEX('2021MF'!$C$5:$BB$204,MATCH(Sheet2!$BJ150,'2021MF'!$B$5:$B$204,0),MATCH(Sheet2!BW$3,'2021MF'!$C$4:$BB$4,0))</f>
        <v>1.7700438771439999</v>
      </c>
      <c r="BX150">
        <f>INDEX('2021MF'!$C$5:$BB$204,MATCH(Sheet2!$BJ150,'2021MF'!$B$5:$B$204,0),MATCH(Sheet2!BX$3,'2021MF'!$C$4:$BB$4,0))</f>
        <v>55.028299224883398</v>
      </c>
      <c r="BY150">
        <f>INDEX('2021MF'!$C$5:$BB$204,MATCH(Sheet2!$BJ150,'2021MF'!$B$5:$B$204,0),MATCH(Sheet2!BY$3,'2021MF'!$C$4:$BB$4,0))</f>
        <v>44.971700775116602</v>
      </c>
      <c r="BZ150">
        <f>INDEX('2021MF'!$C$5:$BB$204,MATCH(Sheet2!$BJ150,'2021MF'!$B$5:$B$204,0),MATCH(Sheet2!BZ$3,'2021MF'!$C$4:$BB$4,0))</f>
        <v>57.375226144832297</v>
      </c>
      <c r="CA150">
        <f>INDEX('2021MF'!$C$5:$BB$204,MATCH(Sheet2!$BJ150,'2021MF'!$B$5:$B$204,0),MATCH(Sheet2!CA$3,'2021MF'!$C$4:$BB$4,0))</f>
        <v>41.2405185148301</v>
      </c>
      <c r="CB150">
        <f>INDEX('2021MF'!$C$5:$BB$204,MATCH(Sheet2!$BJ150,'2021MF'!$B$5:$B$204,0),MATCH(Sheet2!CB$3,'2021MF'!$C$4:$BB$4,0))</f>
        <v>5.9151043744182896</v>
      </c>
      <c r="CC150">
        <f>INDEX('2021MF'!$C$5:$BB$204,MATCH(Sheet2!$BJ150,'2021MF'!$B$5:$B$204,0),MATCH(Sheet2!CC$3,'2021MF'!$C$4:$BB$4,0))</f>
        <v>94.084895625581694</v>
      </c>
    </row>
    <row r="151" spans="14:81" x14ac:dyDescent="0.3">
      <c r="N151" t="str">
        <f>VLOOKUP(P151,Sheet1!A$6:A$378,1,FALSE)</f>
        <v>Isle of Wight</v>
      </c>
      <c r="O151" t="s">
        <v>491</v>
      </c>
      <c r="P151" t="s">
        <v>304</v>
      </c>
      <c r="Q151" t="str">
        <f>VLOOKUP(P151,classifications!A$1:B$357,2,FALSE)</f>
        <v>Predominantly Rural</v>
      </c>
      <c r="R151" t="str">
        <f>VLOOKUP(P151,classifications!A$1:D$357,4,FALSE)</f>
        <v>Unitary Authority</v>
      </c>
      <c r="S151" t="s">
        <v>538</v>
      </c>
      <c r="T151" t="s">
        <v>410</v>
      </c>
      <c r="U151">
        <v>74</v>
      </c>
      <c r="V151">
        <v>24.2</v>
      </c>
      <c r="W151">
        <v>1.8</v>
      </c>
      <c r="X151">
        <v>81.8</v>
      </c>
      <c r="Y151">
        <v>5.3</v>
      </c>
      <c r="Z151">
        <v>12.9</v>
      </c>
      <c r="AA151">
        <v>99.1</v>
      </c>
      <c r="AB151">
        <v>0.5</v>
      </c>
      <c r="AC151">
        <v>0.5</v>
      </c>
      <c r="AE151" t="s">
        <v>491</v>
      </c>
      <c r="AF151" t="s">
        <v>304</v>
      </c>
      <c r="AG151" t="s">
        <v>538</v>
      </c>
      <c r="AH151" t="s">
        <v>410</v>
      </c>
      <c r="AI151">
        <v>75.3</v>
      </c>
      <c r="AJ151">
        <v>24.7</v>
      </c>
      <c r="AK151">
        <v>93.9</v>
      </c>
      <c r="AL151">
        <v>6.1</v>
      </c>
      <c r="AM151">
        <v>99.5</v>
      </c>
      <c r="AN151">
        <v>0.5</v>
      </c>
      <c r="AP151" t="s">
        <v>491</v>
      </c>
      <c r="AQ151" t="s">
        <v>304</v>
      </c>
      <c r="AR151" t="s">
        <v>538</v>
      </c>
      <c r="AS151" t="s">
        <v>410</v>
      </c>
      <c r="AT151">
        <v>66.099999999999994</v>
      </c>
      <c r="AU151">
        <v>75.3</v>
      </c>
      <c r="AV151">
        <v>79.599999999999994</v>
      </c>
      <c r="AW151">
        <v>100</v>
      </c>
      <c r="AX151">
        <v>93.9</v>
      </c>
      <c r="AY151">
        <v>100</v>
      </c>
      <c r="AZ151">
        <v>98.5</v>
      </c>
      <c r="BA151">
        <v>99.5</v>
      </c>
      <c r="BB151">
        <v>100</v>
      </c>
      <c r="BF151" t="b">
        <f t="shared" si="2"/>
        <v>1</v>
      </c>
      <c r="BI151" t="s">
        <v>491</v>
      </c>
      <c r="BJ151" t="s">
        <v>304</v>
      </c>
      <c r="BK151" t="s">
        <v>538</v>
      </c>
      <c r="BL151" t="s">
        <v>410</v>
      </c>
      <c r="BM151">
        <f>INDEX('2021MF'!$C$5:$BB$204,MATCH(Sheet2!$BJ151,'2021MF'!$B$5:$B$204,0),MATCH(Sheet2!BM$3,'2021MF'!$C$4:$BB$4,0))</f>
        <v>80.704804715660899</v>
      </c>
      <c r="BN151">
        <f>INDEX('2021MF'!$C$5:$BB$204,MATCH(Sheet2!$BJ151,'2021MF'!$B$5:$B$204,0),MATCH(Sheet2!BN$3,'2021MF'!$C$4:$BB$4,0))</f>
        <v>18.688774861117</v>
      </c>
      <c r="BO151">
        <f>INDEX('2021MF'!$C$5:$BB$204,MATCH(Sheet2!$BJ151,'2021MF'!$B$5:$B$204,0),MATCH(Sheet2!BO$3,'2021MF'!$C$4:$BB$4,0))</f>
        <v>66.383953182647005</v>
      </c>
      <c r="BP151">
        <f>INDEX('2021MF'!$C$5:$BB$204,MATCH(Sheet2!$BJ151,'2021MF'!$B$5:$B$204,0),MATCH(Sheet2!BP$3,'2021MF'!$C$4:$BB$4,0))</f>
        <v>7.8071328612018096</v>
      </c>
      <c r="BQ151">
        <f>INDEX('2021MF'!$C$5:$BB$204,MATCH(Sheet2!$BJ151,'2021MF'!$B$5:$B$204,0),MATCH(Sheet2!BQ$3,'2021MF'!$C$4:$BB$4,0))</f>
        <v>60.951613587209998</v>
      </c>
      <c r="BR151">
        <f>INDEX('2021MF'!$C$5:$BB$204,MATCH(Sheet2!$BJ151,'2021MF'!$B$5:$B$204,0),MATCH(Sheet2!BR$3,'2021MF'!$C$4:$BB$4,0))</f>
        <v>13.239472456638801</v>
      </c>
      <c r="BS151">
        <f>INDEX('2021MF'!$C$5:$BB$204,MATCH(Sheet2!$BJ151,'2021MF'!$B$5:$B$204,0),MATCH(Sheet2!BS$3,'2021MF'!$C$4:$BB$4,0))</f>
        <v>98.693863703829393</v>
      </c>
      <c r="BT151" t="str">
        <f>INDEX('2021MF'!$C$5:$BB$204,MATCH(Sheet2!$BJ151,'2021MF'!$B$5:$B$204,0),MATCH(Sheet2!BT$3,'2021MF'!$C$4:$BB$4,0))</f>
        <v>*</v>
      </c>
      <c r="BU151">
        <f>INDEX('2021MF'!$C$5:$BB$204,MATCH(Sheet2!$BJ151,'2021MF'!$B$5:$B$204,0),MATCH(Sheet2!BU$3,'2021MF'!$C$4:$BB$4,0))</f>
        <v>13.629617064585901</v>
      </c>
      <c r="BV151">
        <f>INDEX('2021MF'!$C$5:$BB$204,MATCH(Sheet2!$BJ151,'2021MF'!$B$5:$B$204,0),MATCH(Sheet2!BV$3,'2021MF'!$C$4:$BB$4,0))</f>
        <v>13.116492091090301</v>
      </c>
      <c r="BW151">
        <f>INDEX('2021MF'!$C$5:$BB$204,MATCH(Sheet2!$BJ151,'2021MF'!$B$5:$B$204,0),MATCH(Sheet2!BW$3,'2021MF'!$C$4:$BB$4,0))</f>
        <v>2.9939357957677801</v>
      </c>
      <c r="BX151">
        <f>INDEX('2021MF'!$C$5:$BB$204,MATCH(Sheet2!$BJ151,'2021MF'!$B$5:$B$204,0),MATCH(Sheet2!BX$3,'2021MF'!$C$4:$BB$4,0))</f>
        <v>45.045325275506599</v>
      </c>
      <c r="BY151">
        <f>INDEX('2021MF'!$C$5:$BB$204,MATCH(Sheet2!$BJ151,'2021MF'!$B$5:$B$204,0),MATCH(Sheet2!BY$3,'2021MF'!$C$4:$BB$4,0))</f>
        <v>51.595271951652997</v>
      </c>
      <c r="BZ151">
        <f>INDEX('2021MF'!$C$5:$BB$204,MATCH(Sheet2!$BJ151,'2021MF'!$B$5:$B$204,0),MATCH(Sheet2!BZ$3,'2021MF'!$C$4:$BB$4,0))</f>
        <v>55.341272662637699</v>
      </c>
      <c r="CA151">
        <f>INDEX('2021MF'!$C$5:$BB$204,MATCH(Sheet2!$BJ151,'2021MF'!$B$5:$B$204,0),MATCH(Sheet2!CA$3,'2021MF'!$C$4:$BB$4,0))</f>
        <v>42.539104159260603</v>
      </c>
      <c r="CB151">
        <f>INDEX('2021MF'!$C$5:$BB$204,MATCH(Sheet2!$BJ151,'2021MF'!$B$5:$B$204,0),MATCH(Sheet2!CB$3,'2021MF'!$C$4:$BB$4,0))</f>
        <v>5.79279928756202</v>
      </c>
      <c r="CC151">
        <f>INDEX('2021MF'!$C$5:$BB$204,MATCH(Sheet2!$BJ151,'2021MF'!$B$5:$B$204,0),MATCH(Sheet2!CC$3,'2021MF'!$C$4:$BB$4,0))</f>
        <v>94.207200712437995</v>
      </c>
    </row>
    <row r="152" spans="14:81" x14ac:dyDescent="0.3">
      <c r="N152" t="e">
        <f>VLOOKUP(P152,Sheet1!A$6:A$378,1,FALSE)</f>
        <v>#N/A</v>
      </c>
      <c r="O152" t="s">
        <v>539</v>
      </c>
      <c r="P152" t="s">
        <v>540</v>
      </c>
      <c r="Q152" t="e">
        <f>VLOOKUP(P152,classifications!A$1:B$357,2,FALSE)</f>
        <v>#N/A</v>
      </c>
      <c r="R152" t="e">
        <f>VLOOKUP(P152,classifications!A$1:D$357,4,FALSE)</f>
        <v>#N/A</v>
      </c>
      <c r="S152" t="s">
        <v>541</v>
      </c>
      <c r="T152" t="s">
        <v>410</v>
      </c>
      <c r="U152">
        <v>76.7</v>
      </c>
      <c r="V152">
        <v>22.8</v>
      </c>
      <c r="W152">
        <v>0.5</v>
      </c>
      <c r="X152">
        <v>83.2</v>
      </c>
      <c r="Y152">
        <v>8.5</v>
      </c>
      <c r="Z152">
        <v>8.3000000000000007</v>
      </c>
      <c r="AA152">
        <v>98.5</v>
      </c>
      <c r="AB152">
        <v>1.5</v>
      </c>
      <c r="AC152">
        <v>0</v>
      </c>
      <c r="AE152" t="s">
        <v>539</v>
      </c>
      <c r="AF152" t="s">
        <v>540</v>
      </c>
      <c r="AG152" t="s">
        <v>541</v>
      </c>
      <c r="AH152" t="s">
        <v>410</v>
      </c>
      <c r="AI152">
        <v>77.099999999999994</v>
      </c>
      <c r="AJ152">
        <v>22.9</v>
      </c>
      <c r="AK152">
        <v>90.8</v>
      </c>
      <c r="AL152">
        <v>9.1999999999999993</v>
      </c>
      <c r="AM152">
        <v>98.5</v>
      </c>
      <c r="AN152">
        <v>1.5</v>
      </c>
      <c r="AP152" t="s">
        <v>539</v>
      </c>
      <c r="AQ152" t="s">
        <v>540</v>
      </c>
      <c r="AR152" t="s">
        <v>541</v>
      </c>
      <c r="AS152" t="s">
        <v>410</v>
      </c>
      <c r="AT152">
        <v>67.900000000000006</v>
      </c>
      <c r="AU152">
        <v>77.099999999999994</v>
      </c>
      <c r="AV152">
        <v>83.9</v>
      </c>
      <c r="AW152">
        <v>85.4</v>
      </c>
      <c r="AX152">
        <v>90.8</v>
      </c>
      <c r="AY152">
        <v>96</v>
      </c>
      <c r="AZ152">
        <v>96.2</v>
      </c>
      <c r="BA152">
        <v>98.5</v>
      </c>
      <c r="BB152">
        <v>100</v>
      </c>
      <c r="BF152" t="b">
        <f t="shared" si="2"/>
        <v>1</v>
      </c>
      <c r="BI152" t="s">
        <v>539</v>
      </c>
      <c r="BJ152" t="s">
        <v>540</v>
      </c>
      <c r="BK152" t="s">
        <v>541</v>
      </c>
      <c r="BL152" t="s">
        <v>410</v>
      </c>
      <c r="BM152">
        <f>INDEX('2021MF'!$C$5:$BB$204,MATCH(Sheet2!$BJ152,'2021MF'!$B$5:$B$204,0),MATCH(Sheet2!BM$3,'2021MF'!$C$4:$BB$4,0))</f>
        <v>76.700656994251304</v>
      </c>
      <c r="BN152">
        <f>INDEX('2021MF'!$C$5:$BB$204,MATCH(Sheet2!$BJ152,'2021MF'!$B$5:$B$204,0),MATCH(Sheet2!BN$3,'2021MF'!$C$4:$BB$4,0))</f>
        <v>22.8202846975089</v>
      </c>
      <c r="BO152">
        <f>INDEX('2021MF'!$C$5:$BB$204,MATCH(Sheet2!$BJ152,'2021MF'!$B$5:$B$204,0),MATCH(Sheet2!BO$3,'2021MF'!$C$4:$BB$4,0))</f>
        <v>61.596632904462098</v>
      </c>
      <c r="BP152">
        <f>INDEX('2021MF'!$C$5:$BB$204,MATCH(Sheet2!$BJ152,'2021MF'!$B$5:$B$204,0),MATCH(Sheet2!BP$3,'2021MF'!$C$4:$BB$4,0))</f>
        <v>9.2355598138516299</v>
      </c>
      <c r="BQ152">
        <f>INDEX('2021MF'!$C$5:$BB$204,MATCH(Sheet2!$BJ152,'2021MF'!$B$5:$B$204,0),MATCH(Sheet2!BQ$3,'2021MF'!$C$4:$BB$4,0))</f>
        <v>60.789077470572103</v>
      </c>
      <c r="BR152">
        <f>INDEX('2021MF'!$C$5:$BB$204,MATCH(Sheet2!$BJ152,'2021MF'!$B$5:$B$204,0),MATCH(Sheet2!BR$3,'2021MF'!$C$4:$BB$4,0))</f>
        <v>10.0431152477416</v>
      </c>
      <c r="BS152">
        <f>INDEX('2021MF'!$C$5:$BB$204,MATCH(Sheet2!$BJ152,'2021MF'!$B$5:$B$204,0),MATCH(Sheet2!BS$3,'2021MF'!$C$4:$BB$4,0))</f>
        <v>97.4336162058582</v>
      </c>
      <c r="BT152">
        <f>INDEX('2021MF'!$C$5:$BB$204,MATCH(Sheet2!$BJ152,'2021MF'!$B$5:$B$204,0),MATCH(Sheet2!BT$3,'2021MF'!$C$4:$BB$4,0))</f>
        <v>2.5663837941418</v>
      </c>
      <c r="BU152">
        <f>INDEX('2021MF'!$C$5:$BB$204,MATCH(Sheet2!$BJ152,'2021MF'!$B$5:$B$204,0),MATCH(Sheet2!BU$3,'2021MF'!$C$4:$BB$4,0))</f>
        <v>15.8499863126198</v>
      </c>
      <c r="BV152">
        <f>INDEX('2021MF'!$C$5:$BB$204,MATCH(Sheet2!$BJ152,'2021MF'!$B$5:$B$204,0),MATCH(Sheet2!BV$3,'2021MF'!$C$4:$BB$4,0))</f>
        <v>12.503421845058901</v>
      </c>
      <c r="BW152" t="str">
        <f>INDEX('2021MF'!$C$5:$BB$204,MATCH(Sheet2!$BJ152,'2021MF'!$B$5:$B$204,0),MATCH(Sheet2!BW$3,'2021MF'!$C$4:$BB$4,0))</f>
        <v>*</v>
      </c>
      <c r="BX152">
        <f>INDEX('2021MF'!$C$5:$BB$204,MATCH(Sheet2!$BJ152,'2021MF'!$B$5:$B$204,0),MATCH(Sheet2!BX$3,'2021MF'!$C$4:$BB$4,0))</f>
        <v>56.310844272582301</v>
      </c>
      <c r="BY152">
        <f>INDEX('2021MF'!$C$5:$BB$204,MATCH(Sheet2!$BJ152,'2021MF'!$B$5:$B$204,0),MATCH(Sheet2!BY$3,'2021MF'!$C$4:$BB$4,0))</f>
        <v>42.647807062175602</v>
      </c>
      <c r="BZ152">
        <f>INDEX('2021MF'!$C$5:$BB$204,MATCH(Sheet2!$BJ152,'2021MF'!$B$5:$B$204,0),MATCH(Sheet2!BZ$3,'2021MF'!$C$4:$BB$4,0))</f>
        <v>55.055798649978001</v>
      </c>
      <c r="CA152">
        <f>INDEX('2021MF'!$C$5:$BB$204,MATCH(Sheet2!$BJ152,'2021MF'!$B$5:$B$204,0),MATCH(Sheet2!CA$3,'2021MF'!$C$4:$BB$4,0))</f>
        <v>43.275329873477801</v>
      </c>
      <c r="CB152">
        <f>INDEX('2021MF'!$C$5:$BB$204,MATCH(Sheet2!$BJ152,'2021MF'!$B$5:$B$204,0),MATCH(Sheet2!CB$3,'2021MF'!$C$4:$BB$4,0))</f>
        <v>3.0351765672050401</v>
      </c>
      <c r="CC152">
        <f>INDEX('2021MF'!$C$5:$BB$204,MATCH(Sheet2!$BJ152,'2021MF'!$B$5:$B$204,0),MATCH(Sheet2!CC$3,'2021MF'!$C$4:$BB$4,0))</f>
        <v>95.904051464549696</v>
      </c>
    </row>
    <row r="153" spans="14:81" x14ac:dyDescent="0.3">
      <c r="N153" t="e">
        <f>VLOOKUP(P153,Sheet1!A$6:A$378,1,FALSE)</f>
        <v>#N/A</v>
      </c>
      <c r="O153" t="s">
        <v>539</v>
      </c>
      <c r="P153" t="s">
        <v>542</v>
      </c>
      <c r="Q153" t="e">
        <f>VLOOKUP(P153,classifications!A$1:B$357,2,FALSE)</f>
        <v>#N/A</v>
      </c>
      <c r="R153" t="e">
        <f>VLOOKUP(P153,classifications!A$1:D$357,4,FALSE)</f>
        <v>#N/A</v>
      </c>
      <c r="S153" t="s">
        <v>543</v>
      </c>
      <c r="T153" t="s">
        <v>410</v>
      </c>
      <c r="U153">
        <v>73.599999999999994</v>
      </c>
      <c r="V153">
        <v>25.9</v>
      </c>
      <c r="W153">
        <v>0.5</v>
      </c>
      <c r="X153">
        <v>80.2</v>
      </c>
      <c r="Y153">
        <v>7.8</v>
      </c>
      <c r="Z153">
        <v>12</v>
      </c>
      <c r="AA153" t="s">
        <v>417</v>
      </c>
      <c r="AB153" t="s">
        <v>417</v>
      </c>
      <c r="AC153" t="s">
        <v>417</v>
      </c>
      <c r="AE153" t="s">
        <v>539</v>
      </c>
      <c r="AF153" t="s">
        <v>542</v>
      </c>
      <c r="AG153" t="s">
        <v>543</v>
      </c>
      <c r="AH153" t="s">
        <v>410</v>
      </c>
      <c r="AI153">
        <v>73.900000000000006</v>
      </c>
      <c r="AJ153">
        <v>26.1</v>
      </c>
      <c r="AK153">
        <v>91.1</v>
      </c>
      <c r="AL153">
        <v>8.9</v>
      </c>
      <c r="AM153" t="s">
        <v>417</v>
      </c>
      <c r="AN153" t="s">
        <v>417</v>
      </c>
      <c r="AP153" t="s">
        <v>539</v>
      </c>
      <c r="AQ153" t="s">
        <v>542</v>
      </c>
      <c r="AR153" t="s">
        <v>543</v>
      </c>
      <c r="AS153" t="s">
        <v>410</v>
      </c>
      <c r="AT153">
        <v>64.5</v>
      </c>
      <c r="AU153">
        <v>73.900000000000006</v>
      </c>
      <c r="AV153">
        <v>79.8</v>
      </c>
      <c r="AW153">
        <v>85.3</v>
      </c>
      <c r="AX153">
        <v>91.1</v>
      </c>
      <c r="AY153">
        <v>96.9</v>
      </c>
      <c r="AZ153" t="s">
        <v>417</v>
      </c>
      <c r="BA153" t="s">
        <v>417</v>
      </c>
      <c r="BB153" t="s">
        <v>417</v>
      </c>
      <c r="BF153" t="b">
        <f t="shared" si="2"/>
        <v>1</v>
      </c>
      <c r="BI153" t="s">
        <v>539</v>
      </c>
      <c r="BJ153" t="s">
        <v>542</v>
      </c>
      <c r="BK153" t="s">
        <v>543</v>
      </c>
      <c r="BL153" t="s">
        <v>410</v>
      </c>
      <c r="BM153">
        <f>INDEX('2021MF'!$C$5:$BB$204,MATCH(Sheet2!$BJ153,'2021MF'!$B$5:$B$204,0),MATCH(Sheet2!BM$3,'2021MF'!$C$4:$BB$4,0))</f>
        <v>79.518208550101804</v>
      </c>
      <c r="BN153">
        <f>INDEX('2021MF'!$C$5:$BB$204,MATCH(Sheet2!$BJ153,'2021MF'!$B$5:$B$204,0),MATCH(Sheet2!BN$3,'2021MF'!$C$4:$BB$4,0))</f>
        <v>18.630777350523999</v>
      </c>
      <c r="BO153">
        <f>INDEX('2021MF'!$C$5:$BB$204,MATCH(Sheet2!$BJ153,'2021MF'!$B$5:$B$204,0),MATCH(Sheet2!BO$3,'2021MF'!$C$4:$BB$4,0))</f>
        <v>65.720425243157607</v>
      </c>
      <c r="BP153">
        <f>INDEX('2021MF'!$C$5:$BB$204,MATCH(Sheet2!$BJ153,'2021MF'!$B$5:$B$204,0),MATCH(Sheet2!BP$3,'2021MF'!$C$4:$BB$4,0))</f>
        <v>14.63092814597</v>
      </c>
      <c r="BQ153">
        <f>INDEX('2021MF'!$C$5:$BB$204,MATCH(Sheet2!$BJ153,'2021MF'!$B$5:$B$204,0),MATCH(Sheet2!BQ$3,'2021MF'!$C$4:$BB$4,0))</f>
        <v>65.720425243157607</v>
      </c>
      <c r="BR153">
        <f>INDEX('2021MF'!$C$5:$BB$204,MATCH(Sheet2!$BJ153,'2021MF'!$B$5:$B$204,0),MATCH(Sheet2!BR$3,'2021MF'!$C$4:$BB$4,0))</f>
        <v>14.63092814597</v>
      </c>
      <c r="BS153">
        <f>INDEX('2021MF'!$C$5:$BB$204,MATCH(Sheet2!$BJ153,'2021MF'!$B$5:$B$204,0),MATCH(Sheet2!BS$3,'2021MF'!$C$4:$BB$4,0))</f>
        <v>98.533514287868499</v>
      </c>
      <c r="BT153" t="str">
        <f>INDEX('2021MF'!$C$5:$BB$204,MATCH(Sheet2!$BJ153,'2021MF'!$B$5:$B$204,0),MATCH(Sheet2!BT$3,'2021MF'!$C$4:$BB$4,0))</f>
        <v>*</v>
      </c>
      <c r="BU153">
        <f>INDEX('2021MF'!$C$5:$BB$204,MATCH(Sheet2!$BJ153,'2021MF'!$B$5:$B$204,0),MATCH(Sheet2!BU$3,'2021MF'!$C$4:$BB$4,0))</f>
        <v>8.6405790545125498</v>
      </c>
      <c r="BV153">
        <f>INDEX('2021MF'!$C$5:$BB$204,MATCH(Sheet2!$BJ153,'2021MF'!$B$5:$B$204,0),MATCH(Sheet2!BV$3,'2021MF'!$C$4:$BB$4,0))</f>
        <v>17.3414762874161</v>
      </c>
      <c r="BW153">
        <f>INDEX('2021MF'!$C$5:$BB$204,MATCH(Sheet2!$BJ153,'2021MF'!$B$5:$B$204,0),MATCH(Sheet2!BW$3,'2021MF'!$C$4:$BB$4,0))</f>
        <v>1.69267888109779</v>
      </c>
      <c r="BX153">
        <f>INDEX('2021MF'!$C$5:$BB$204,MATCH(Sheet2!$BJ153,'2021MF'!$B$5:$B$204,0),MATCH(Sheet2!BX$3,'2021MF'!$C$4:$BB$4,0))</f>
        <v>54.180503041262497</v>
      </c>
      <c r="BY153">
        <f>INDEX('2021MF'!$C$5:$BB$204,MATCH(Sheet2!$BJ153,'2021MF'!$B$5:$B$204,0),MATCH(Sheet2!BY$3,'2021MF'!$C$4:$BB$4,0))</f>
        <v>43.028111129377002</v>
      </c>
      <c r="BZ153">
        <f>INDEX('2021MF'!$C$5:$BB$204,MATCH(Sheet2!$BJ153,'2021MF'!$B$5:$B$204,0),MATCH(Sheet2!BZ$3,'2021MF'!$C$4:$BB$4,0))</f>
        <v>49.173105375637</v>
      </c>
      <c r="CA153">
        <f>INDEX('2021MF'!$C$5:$BB$204,MATCH(Sheet2!$BJ153,'2021MF'!$B$5:$B$204,0),MATCH(Sheet2!CA$3,'2021MF'!$C$4:$BB$4,0))</f>
        <v>50.123294427091899</v>
      </c>
      <c r="CB153">
        <f>INDEX('2021MF'!$C$5:$BB$204,MATCH(Sheet2!$BJ153,'2021MF'!$B$5:$B$204,0),MATCH(Sheet2!CB$3,'2021MF'!$C$4:$BB$4,0))</f>
        <v>2.9103521073663599</v>
      </c>
      <c r="CC153">
        <f>INDEX('2021MF'!$C$5:$BB$204,MATCH(Sheet2!$BJ153,'2021MF'!$B$5:$B$204,0),MATCH(Sheet2!CC$3,'2021MF'!$C$4:$BB$4,0))</f>
        <v>97.089647892633593</v>
      </c>
    </row>
    <row r="154" spans="14:81" x14ac:dyDescent="0.3">
      <c r="N154" t="e">
        <f>VLOOKUP(P154,Sheet1!A$6:A$378,1,FALSE)</f>
        <v>#N/A</v>
      </c>
      <c r="O154" t="s">
        <v>539</v>
      </c>
      <c r="P154" t="s">
        <v>544</v>
      </c>
      <c r="Q154" t="e">
        <f>VLOOKUP(P154,classifications!A$1:B$357,2,FALSE)</f>
        <v>#N/A</v>
      </c>
      <c r="R154" t="e">
        <f>VLOOKUP(P154,classifications!A$1:D$357,4,FALSE)</f>
        <v>#N/A</v>
      </c>
      <c r="S154" t="s">
        <v>545</v>
      </c>
      <c r="T154" t="s">
        <v>410</v>
      </c>
      <c r="U154">
        <v>76.5</v>
      </c>
      <c r="V154">
        <v>22</v>
      </c>
      <c r="W154">
        <v>1.4</v>
      </c>
      <c r="X154">
        <v>83.1</v>
      </c>
      <c r="Y154">
        <v>3.2</v>
      </c>
      <c r="Z154">
        <v>13.7</v>
      </c>
      <c r="AA154">
        <v>95.9</v>
      </c>
      <c r="AB154">
        <v>3.3</v>
      </c>
      <c r="AC154">
        <v>0.8</v>
      </c>
      <c r="AE154" t="s">
        <v>539</v>
      </c>
      <c r="AF154" t="s">
        <v>544</v>
      </c>
      <c r="AG154" t="s">
        <v>545</v>
      </c>
      <c r="AH154" t="s">
        <v>410</v>
      </c>
      <c r="AI154">
        <v>77.599999999999994</v>
      </c>
      <c r="AJ154">
        <v>22.4</v>
      </c>
      <c r="AK154">
        <v>96.3</v>
      </c>
      <c r="AL154">
        <v>3.7</v>
      </c>
      <c r="AM154">
        <v>96.7</v>
      </c>
      <c r="AN154">
        <v>3.3</v>
      </c>
      <c r="AP154" t="s">
        <v>539</v>
      </c>
      <c r="AQ154" t="s">
        <v>544</v>
      </c>
      <c r="AR154" t="s">
        <v>545</v>
      </c>
      <c r="AS154" t="s">
        <v>410</v>
      </c>
      <c r="AT154">
        <v>69.099999999999994</v>
      </c>
      <c r="AU154">
        <v>77.599999999999994</v>
      </c>
      <c r="AV154">
        <v>82.8</v>
      </c>
      <c r="AW154">
        <v>93</v>
      </c>
      <c r="AX154">
        <v>96.3</v>
      </c>
      <c r="AY154">
        <v>99.6</v>
      </c>
      <c r="AZ154">
        <v>92.2</v>
      </c>
      <c r="BA154">
        <v>96.7</v>
      </c>
      <c r="BB154">
        <v>100</v>
      </c>
      <c r="BF154" t="b">
        <f t="shared" si="2"/>
        <v>1</v>
      </c>
      <c r="BI154" t="s">
        <v>539</v>
      </c>
      <c r="BJ154" t="s">
        <v>544</v>
      </c>
      <c r="BK154" t="s">
        <v>545</v>
      </c>
      <c r="BL154" t="s">
        <v>410</v>
      </c>
      <c r="BM154">
        <f>INDEX('2021MF'!$C$5:$BB$204,MATCH(Sheet2!$BJ154,'2021MF'!$B$5:$B$204,0),MATCH(Sheet2!BM$3,'2021MF'!$C$4:$BB$4,0))</f>
        <v>80.697244758615199</v>
      </c>
      <c r="BN154">
        <f>INDEX('2021MF'!$C$5:$BB$204,MATCH(Sheet2!$BJ154,'2021MF'!$B$5:$B$204,0),MATCH(Sheet2!BN$3,'2021MF'!$C$4:$BB$4,0))</f>
        <v>18.866977267250402</v>
      </c>
      <c r="BO154">
        <f>INDEX('2021MF'!$C$5:$BB$204,MATCH(Sheet2!$BJ154,'2021MF'!$B$5:$B$204,0),MATCH(Sheet2!BO$3,'2021MF'!$C$4:$BB$4,0))</f>
        <v>69.322837175676796</v>
      </c>
      <c r="BP154">
        <f>INDEX('2021MF'!$C$5:$BB$204,MATCH(Sheet2!$BJ154,'2021MF'!$B$5:$B$204,0),MATCH(Sheet2!BP$3,'2021MF'!$C$4:$BB$4,0))</f>
        <v>8.1291670013655697</v>
      </c>
      <c r="BQ154">
        <f>INDEX('2021MF'!$C$5:$BB$204,MATCH(Sheet2!$BJ154,'2021MF'!$B$5:$B$204,0),MATCH(Sheet2!BQ$3,'2021MF'!$C$4:$BB$4,0))</f>
        <v>64.782311832275695</v>
      </c>
      <c r="BR154">
        <f>INDEX('2021MF'!$C$5:$BB$204,MATCH(Sheet2!$BJ154,'2021MF'!$B$5:$B$204,0),MATCH(Sheet2!BR$3,'2021MF'!$C$4:$BB$4,0))</f>
        <v>12.669692344766601</v>
      </c>
      <c r="BS154">
        <f>INDEX('2021MF'!$C$5:$BB$204,MATCH(Sheet2!$BJ154,'2021MF'!$B$5:$B$204,0),MATCH(Sheet2!BS$3,'2021MF'!$C$4:$BB$4,0))</f>
        <v>96.835087155594806</v>
      </c>
      <c r="BT154">
        <f>INDEX('2021MF'!$C$5:$BB$204,MATCH(Sheet2!$BJ154,'2021MF'!$B$5:$B$204,0),MATCH(Sheet2!BT$3,'2021MF'!$C$4:$BB$4,0))</f>
        <v>2.4258976624628499</v>
      </c>
      <c r="BU154">
        <f>INDEX('2021MF'!$C$5:$BB$204,MATCH(Sheet2!$BJ154,'2021MF'!$B$5:$B$204,0),MATCH(Sheet2!BU$3,'2021MF'!$C$4:$BB$4,0))</f>
        <v>14.4228452084505</v>
      </c>
      <c r="BV154">
        <f>INDEX('2021MF'!$C$5:$BB$204,MATCH(Sheet2!$BJ154,'2021MF'!$B$5:$B$204,0),MATCH(Sheet2!BV$3,'2021MF'!$C$4:$BB$4,0))</f>
        <v>13.7280102819504</v>
      </c>
      <c r="BW154" t="str">
        <f>INDEX('2021MF'!$C$5:$BB$204,MATCH(Sheet2!$BJ154,'2021MF'!$B$5:$B$204,0),MATCH(Sheet2!BW$3,'2021MF'!$C$4:$BB$4,0))</f>
        <v>*</v>
      </c>
      <c r="BX154">
        <f>INDEX('2021MF'!$C$5:$BB$204,MATCH(Sheet2!$BJ154,'2021MF'!$B$5:$B$204,0),MATCH(Sheet2!BX$3,'2021MF'!$C$4:$BB$4,0))</f>
        <v>60.958186353371801</v>
      </c>
      <c r="BY154">
        <f>INDEX('2021MF'!$C$5:$BB$204,MATCH(Sheet2!$BJ154,'2021MF'!$B$5:$B$204,0),MATCH(Sheet2!BY$3,'2021MF'!$C$4:$BB$4,0))</f>
        <v>37.633757914778698</v>
      </c>
      <c r="BZ154">
        <f>INDEX('2021MF'!$C$5:$BB$204,MATCH(Sheet2!$BJ154,'2021MF'!$B$5:$B$204,0),MATCH(Sheet2!BZ$3,'2021MF'!$C$4:$BB$4,0))</f>
        <v>45.416439124466798</v>
      </c>
      <c r="CA154">
        <f>INDEX('2021MF'!$C$5:$BB$204,MATCH(Sheet2!$BJ154,'2021MF'!$B$5:$B$204,0),MATCH(Sheet2!CA$3,'2021MF'!$C$4:$BB$4,0))</f>
        <v>53.041193747878303</v>
      </c>
      <c r="CB154">
        <f>INDEX('2021MF'!$C$5:$BB$204,MATCH(Sheet2!$BJ154,'2021MF'!$B$5:$B$204,0),MATCH(Sheet2!CB$3,'2021MF'!$C$4:$BB$4,0))</f>
        <v>1.4880713310306</v>
      </c>
      <c r="CC154">
        <f>INDEX('2021MF'!$C$5:$BB$204,MATCH(Sheet2!$BJ154,'2021MF'!$B$5:$B$204,0),MATCH(Sheet2!CC$3,'2021MF'!$C$4:$BB$4,0))</f>
        <v>98.511928668969404</v>
      </c>
    </row>
    <row r="155" spans="14:81" x14ac:dyDescent="0.3">
      <c r="N155" t="e">
        <f>VLOOKUP(P155,Sheet1!A$6:A$378,1,FALSE)</f>
        <v>#N/A</v>
      </c>
      <c r="O155" t="s">
        <v>539</v>
      </c>
      <c r="P155" t="s">
        <v>546</v>
      </c>
      <c r="Q155" t="e">
        <f>VLOOKUP(P155,classifications!A$1:B$357,2,FALSE)</f>
        <v>#N/A</v>
      </c>
      <c r="R155" t="e">
        <f>VLOOKUP(P155,classifications!A$1:D$357,4,FALSE)</f>
        <v>#N/A</v>
      </c>
      <c r="S155" t="s">
        <v>547</v>
      </c>
      <c r="T155" t="s">
        <v>410</v>
      </c>
      <c r="U155">
        <v>82.2</v>
      </c>
      <c r="V155">
        <v>17.8</v>
      </c>
      <c r="W155">
        <v>0</v>
      </c>
      <c r="X155">
        <v>84</v>
      </c>
      <c r="Y155">
        <v>4.4000000000000004</v>
      </c>
      <c r="Z155">
        <v>11.6</v>
      </c>
      <c r="AA155">
        <v>98.4</v>
      </c>
      <c r="AB155">
        <v>1.6</v>
      </c>
      <c r="AC155">
        <v>0</v>
      </c>
      <c r="AE155" t="s">
        <v>539</v>
      </c>
      <c r="AF155" t="s">
        <v>546</v>
      </c>
      <c r="AG155" t="s">
        <v>547</v>
      </c>
      <c r="AH155" t="s">
        <v>410</v>
      </c>
      <c r="AI155">
        <v>82.2</v>
      </c>
      <c r="AJ155">
        <v>17.8</v>
      </c>
      <c r="AK155">
        <v>95</v>
      </c>
      <c r="AL155">
        <v>5</v>
      </c>
      <c r="AM155">
        <v>98.4</v>
      </c>
      <c r="AN155">
        <v>1.6</v>
      </c>
      <c r="AP155" t="s">
        <v>539</v>
      </c>
      <c r="AQ155" t="s">
        <v>546</v>
      </c>
      <c r="AR155" t="s">
        <v>547</v>
      </c>
      <c r="AS155" t="s">
        <v>410</v>
      </c>
      <c r="AT155">
        <v>72</v>
      </c>
      <c r="AU155">
        <v>82.2</v>
      </c>
      <c r="AV155">
        <v>89</v>
      </c>
      <c r="AW155">
        <v>100</v>
      </c>
      <c r="AX155">
        <v>95</v>
      </c>
      <c r="AY155">
        <v>100</v>
      </c>
      <c r="AZ155">
        <v>95.7</v>
      </c>
      <c r="BA155">
        <v>98.4</v>
      </c>
      <c r="BB155">
        <v>100</v>
      </c>
      <c r="BF155" t="b">
        <f t="shared" si="2"/>
        <v>1</v>
      </c>
      <c r="BI155" t="s">
        <v>539</v>
      </c>
      <c r="BJ155" t="s">
        <v>546</v>
      </c>
      <c r="BK155" t="s">
        <v>547</v>
      </c>
      <c r="BL155" t="s">
        <v>410</v>
      </c>
      <c r="BM155" t="e">
        <f>INDEX('2021MF'!$C$5:$BB$204,MATCH(Sheet2!$BJ155,'2021MF'!$B$5:$B$204,0),MATCH(Sheet2!BM$3,'2021MF'!$C$4:$BB$4,0))</f>
        <v>#N/A</v>
      </c>
      <c r="BN155" t="e">
        <f>INDEX('2021MF'!$C$5:$BB$204,MATCH(Sheet2!$BJ155,'2021MF'!$B$5:$B$204,0),MATCH(Sheet2!BN$3,'2021MF'!$C$4:$BB$4,0))</f>
        <v>#N/A</v>
      </c>
      <c r="BO155" t="e">
        <f>INDEX('2021MF'!$C$5:$BB$204,MATCH(Sheet2!$BJ155,'2021MF'!$B$5:$B$204,0),MATCH(Sheet2!BO$3,'2021MF'!$C$4:$BB$4,0))</f>
        <v>#N/A</v>
      </c>
      <c r="BP155" t="e">
        <f>INDEX('2021MF'!$C$5:$BB$204,MATCH(Sheet2!$BJ155,'2021MF'!$B$5:$B$204,0),MATCH(Sheet2!BP$3,'2021MF'!$C$4:$BB$4,0))</f>
        <v>#N/A</v>
      </c>
      <c r="BQ155" t="e">
        <f>INDEX('2021MF'!$C$5:$BB$204,MATCH(Sheet2!$BJ155,'2021MF'!$B$5:$B$204,0),MATCH(Sheet2!BQ$3,'2021MF'!$C$4:$BB$4,0))</f>
        <v>#N/A</v>
      </c>
      <c r="BR155" t="e">
        <f>INDEX('2021MF'!$C$5:$BB$204,MATCH(Sheet2!$BJ155,'2021MF'!$B$5:$B$204,0),MATCH(Sheet2!BR$3,'2021MF'!$C$4:$BB$4,0))</f>
        <v>#N/A</v>
      </c>
      <c r="BS155" t="e">
        <f>INDEX('2021MF'!$C$5:$BB$204,MATCH(Sheet2!$BJ155,'2021MF'!$B$5:$B$204,0),MATCH(Sheet2!BS$3,'2021MF'!$C$4:$BB$4,0))</f>
        <v>#N/A</v>
      </c>
      <c r="BT155" t="e">
        <f>INDEX('2021MF'!$C$5:$BB$204,MATCH(Sheet2!$BJ155,'2021MF'!$B$5:$B$204,0),MATCH(Sheet2!BT$3,'2021MF'!$C$4:$BB$4,0))</f>
        <v>#N/A</v>
      </c>
      <c r="BU155" t="e">
        <f>INDEX('2021MF'!$C$5:$BB$204,MATCH(Sheet2!$BJ155,'2021MF'!$B$5:$B$204,0),MATCH(Sheet2!BU$3,'2021MF'!$C$4:$BB$4,0))</f>
        <v>#N/A</v>
      </c>
      <c r="BV155" t="e">
        <f>INDEX('2021MF'!$C$5:$BB$204,MATCH(Sheet2!$BJ155,'2021MF'!$B$5:$B$204,0),MATCH(Sheet2!BV$3,'2021MF'!$C$4:$BB$4,0))</f>
        <v>#N/A</v>
      </c>
      <c r="BW155" t="e">
        <f>INDEX('2021MF'!$C$5:$BB$204,MATCH(Sheet2!$BJ155,'2021MF'!$B$5:$B$204,0),MATCH(Sheet2!BW$3,'2021MF'!$C$4:$BB$4,0))</f>
        <v>#N/A</v>
      </c>
      <c r="BX155" t="e">
        <f>INDEX('2021MF'!$C$5:$BB$204,MATCH(Sheet2!$BJ155,'2021MF'!$B$5:$B$204,0),MATCH(Sheet2!BX$3,'2021MF'!$C$4:$BB$4,0))</f>
        <v>#N/A</v>
      </c>
      <c r="BY155" t="e">
        <f>INDEX('2021MF'!$C$5:$BB$204,MATCH(Sheet2!$BJ155,'2021MF'!$B$5:$B$204,0),MATCH(Sheet2!BY$3,'2021MF'!$C$4:$BB$4,0))</f>
        <v>#N/A</v>
      </c>
      <c r="BZ155" t="e">
        <f>INDEX('2021MF'!$C$5:$BB$204,MATCH(Sheet2!$BJ155,'2021MF'!$B$5:$B$204,0),MATCH(Sheet2!BZ$3,'2021MF'!$C$4:$BB$4,0))</f>
        <v>#N/A</v>
      </c>
      <c r="CA155" t="e">
        <f>INDEX('2021MF'!$C$5:$BB$204,MATCH(Sheet2!$BJ155,'2021MF'!$B$5:$B$204,0),MATCH(Sheet2!CA$3,'2021MF'!$C$4:$BB$4,0))</f>
        <v>#N/A</v>
      </c>
      <c r="CB155" t="e">
        <f>INDEX('2021MF'!$C$5:$BB$204,MATCH(Sheet2!$BJ155,'2021MF'!$B$5:$B$204,0),MATCH(Sheet2!CB$3,'2021MF'!$C$4:$BB$4,0))</f>
        <v>#N/A</v>
      </c>
      <c r="CC155" t="e">
        <f>INDEX('2021MF'!$C$5:$BB$204,MATCH(Sheet2!$BJ155,'2021MF'!$B$5:$B$204,0),MATCH(Sheet2!CC$3,'2021MF'!$C$4:$BB$4,0))</f>
        <v>#N/A</v>
      </c>
    </row>
    <row r="156" spans="14:81" x14ac:dyDescent="0.3">
      <c r="N156" t="e">
        <f>VLOOKUP(P156,Sheet1!A$6:A$378,1,FALSE)</f>
        <v>#N/A</v>
      </c>
      <c r="O156" t="s">
        <v>539</v>
      </c>
      <c r="P156" t="s">
        <v>548</v>
      </c>
      <c r="Q156" t="e">
        <f>VLOOKUP(P156,classifications!A$1:B$357,2,FALSE)</f>
        <v>#N/A</v>
      </c>
      <c r="R156" t="e">
        <f>VLOOKUP(P156,classifications!A$1:D$357,4,FALSE)</f>
        <v>#N/A</v>
      </c>
      <c r="S156" t="s">
        <v>549</v>
      </c>
      <c r="T156" t="s">
        <v>410</v>
      </c>
      <c r="U156">
        <v>77.900000000000006</v>
      </c>
      <c r="V156">
        <v>21.2</v>
      </c>
      <c r="W156">
        <v>0.9</v>
      </c>
      <c r="X156">
        <v>77</v>
      </c>
      <c r="Y156">
        <v>7.7</v>
      </c>
      <c r="Z156">
        <v>15.3</v>
      </c>
      <c r="AA156">
        <v>97.7</v>
      </c>
      <c r="AB156">
        <v>2.2999999999999998</v>
      </c>
      <c r="AC156">
        <v>0</v>
      </c>
      <c r="AE156" t="s">
        <v>539</v>
      </c>
      <c r="AF156" t="s">
        <v>548</v>
      </c>
      <c r="AG156" t="s">
        <v>549</v>
      </c>
      <c r="AH156" t="s">
        <v>410</v>
      </c>
      <c r="AI156">
        <v>78.599999999999994</v>
      </c>
      <c r="AJ156">
        <v>21.4</v>
      </c>
      <c r="AK156">
        <v>91</v>
      </c>
      <c r="AL156">
        <v>9</v>
      </c>
      <c r="AM156">
        <v>97.7</v>
      </c>
      <c r="AN156">
        <v>2.2999999999999998</v>
      </c>
      <c r="AP156" t="s">
        <v>539</v>
      </c>
      <c r="AQ156" t="s">
        <v>548</v>
      </c>
      <c r="AR156" t="s">
        <v>549</v>
      </c>
      <c r="AS156" t="s">
        <v>410</v>
      </c>
      <c r="AT156">
        <v>70.900000000000006</v>
      </c>
      <c r="AU156">
        <v>78.599999999999994</v>
      </c>
      <c r="AV156">
        <v>82.5</v>
      </c>
      <c r="AW156">
        <v>86.7</v>
      </c>
      <c r="AX156">
        <v>91</v>
      </c>
      <c r="AY156">
        <v>95.2</v>
      </c>
      <c r="AZ156">
        <v>95.2</v>
      </c>
      <c r="BA156">
        <v>97.7</v>
      </c>
      <c r="BB156">
        <v>99.7</v>
      </c>
      <c r="BF156" t="b">
        <f t="shared" si="2"/>
        <v>1</v>
      </c>
      <c r="BI156" t="s">
        <v>539</v>
      </c>
      <c r="BJ156" t="s">
        <v>548</v>
      </c>
      <c r="BK156" t="s">
        <v>549</v>
      </c>
      <c r="BL156" t="s">
        <v>410</v>
      </c>
      <c r="BM156">
        <f>INDEX('2021MF'!$C$5:$BB$204,MATCH(Sheet2!$BJ156,'2021MF'!$B$5:$B$204,0),MATCH(Sheet2!BM$3,'2021MF'!$C$4:$BB$4,0))</f>
        <v>77.133085323412899</v>
      </c>
      <c r="BN156">
        <f>INDEX('2021MF'!$C$5:$BB$204,MATCH(Sheet2!$BJ156,'2021MF'!$B$5:$B$204,0),MATCH(Sheet2!BN$3,'2021MF'!$C$4:$BB$4,0))</f>
        <v>22.5489019560782</v>
      </c>
      <c r="BO156">
        <f>INDEX('2021MF'!$C$5:$BB$204,MATCH(Sheet2!$BJ156,'2021MF'!$B$5:$B$204,0),MATCH(Sheet2!BO$3,'2021MF'!$C$4:$BB$4,0))</f>
        <v>70.058802352094105</v>
      </c>
      <c r="BP156">
        <f>INDEX('2021MF'!$C$5:$BB$204,MATCH(Sheet2!$BJ156,'2021MF'!$B$5:$B$204,0),MATCH(Sheet2!BP$3,'2021MF'!$C$4:$BB$4,0))</f>
        <v>7.3652946117844698</v>
      </c>
      <c r="BQ156">
        <f>INDEX('2021MF'!$C$5:$BB$204,MATCH(Sheet2!$BJ156,'2021MF'!$B$5:$B$204,0),MATCH(Sheet2!BQ$3,'2021MF'!$C$4:$BB$4,0))</f>
        <v>66.494659786391495</v>
      </c>
      <c r="BR156">
        <f>INDEX('2021MF'!$C$5:$BB$204,MATCH(Sheet2!$BJ156,'2021MF'!$B$5:$B$204,0),MATCH(Sheet2!BR$3,'2021MF'!$C$4:$BB$4,0))</f>
        <v>10.929437177487101</v>
      </c>
      <c r="BS156">
        <f>INDEX('2021MF'!$C$5:$BB$204,MATCH(Sheet2!$BJ156,'2021MF'!$B$5:$B$204,0),MATCH(Sheet2!BS$3,'2021MF'!$C$4:$BB$4,0))</f>
        <v>98.124924996999894</v>
      </c>
      <c r="BT156">
        <f>INDEX('2021MF'!$C$5:$BB$204,MATCH(Sheet2!$BJ156,'2021MF'!$B$5:$B$204,0),MATCH(Sheet2!BT$3,'2021MF'!$C$4:$BB$4,0))</f>
        <v>1.87507500300012</v>
      </c>
      <c r="BU156">
        <f>INDEX('2021MF'!$C$5:$BB$204,MATCH(Sheet2!$BJ156,'2021MF'!$B$5:$B$204,0),MATCH(Sheet2!BU$3,'2021MF'!$C$4:$BB$4,0))</f>
        <v>20.925837033481301</v>
      </c>
      <c r="BV156">
        <f>INDEX('2021MF'!$C$5:$BB$204,MATCH(Sheet2!$BJ156,'2021MF'!$B$5:$B$204,0),MATCH(Sheet2!BV$3,'2021MF'!$C$4:$BB$4,0))</f>
        <v>7.7643105724229002</v>
      </c>
      <c r="BW156">
        <f>INDEX('2021MF'!$C$5:$BB$204,MATCH(Sheet2!$BJ156,'2021MF'!$B$5:$B$204,0),MATCH(Sheet2!BW$3,'2021MF'!$C$4:$BB$4,0))</f>
        <v>1.3740549621984901</v>
      </c>
      <c r="BX156">
        <f>INDEX('2021MF'!$C$5:$BB$204,MATCH(Sheet2!$BJ156,'2021MF'!$B$5:$B$204,0),MATCH(Sheet2!BX$3,'2021MF'!$C$4:$BB$4,0))</f>
        <v>60.476118576677202</v>
      </c>
      <c r="BY156">
        <f>INDEX('2021MF'!$C$5:$BB$204,MATCH(Sheet2!$BJ156,'2021MF'!$B$5:$B$204,0),MATCH(Sheet2!BY$3,'2021MF'!$C$4:$BB$4,0))</f>
        <v>39.523881423322798</v>
      </c>
      <c r="BZ156">
        <f>INDEX('2021MF'!$C$5:$BB$204,MATCH(Sheet2!$BJ156,'2021MF'!$B$5:$B$204,0),MATCH(Sheet2!BZ$3,'2021MF'!$C$4:$BB$4,0))</f>
        <v>51.862197392923598</v>
      </c>
      <c r="CA156">
        <f>INDEX('2021MF'!$C$5:$BB$204,MATCH(Sheet2!$BJ156,'2021MF'!$B$5:$B$204,0),MATCH(Sheet2!CA$3,'2021MF'!$C$4:$BB$4,0))</f>
        <v>47.377824752126401</v>
      </c>
      <c r="CB156">
        <f>INDEX('2021MF'!$C$5:$BB$204,MATCH(Sheet2!$BJ156,'2021MF'!$B$5:$B$204,0),MATCH(Sheet2!CB$3,'2021MF'!$C$4:$BB$4,0))</f>
        <v>1.3140525621024799</v>
      </c>
      <c r="CC156">
        <f>INDEX('2021MF'!$C$5:$BB$204,MATCH(Sheet2!$BJ156,'2021MF'!$B$5:$B$204,0),MATCH(Sheet2!CC$3,'2021MF'!$C$4:$BB$4,0))</f>
        <v>98.685947437897497</v>
      </c>
    </row>
    <row r="157" spans="14:81" x14ac:dyDescent="0.3">
      <c r="N157" t="e">
        <f>VLOOKUP(P157,Sheet1!A$6:A$378,1,FALSE)</f>
        <v>#N/A</v>
      </c>
      <c r="O157" t="s">
        <v>539</v>
      </c>
      <c r="P157" t="s">
        <v>550</v>
      </c>
      <c r="Q157" t="e">
        <f>VLOOKUP(P157,classifications!A$1:B$357,2,FALSE)</f>
        <v>#N/A</v>
      </c>
      <c r="R157" t="e">
        <f>VLOOKUP(P157,classifications!A$1:D$357,4,FALSE)</f>
        <v>#N/A</v>
      </c>
      <c r="S157" t="s">
        <v>551</v>
      </c>
      <c r="T157" t="s">
        <v>410</v>
      </c>
      <c r="U157">
        <v>68</v>
      </c>
      <c r="V157">
        <v>29.4</v>
      </c>
      <c r="W157">
        <v>2.6</v>
      </c>
      <c r="X157">
        <v>81.8</v>
      </c>
      <c r="Y157">
        <v>3.3</v>
      </c>
      <c r="Z157">
        <v>14.9</v>
      </c>
      <c r="AA157">
        <v>97.6</v>
      </c>
      <c r="AB157">
        <v>2.4</v>
      </c>
      <c r="AC157">
        <v>0</v>
      </c>
      <c r="AE157" t="s">
        <v>539</v>
      </c>
      <c r="AF157" t="s">
        <v>550</v>
      </c>
      <c r="AG157" t="s">
        <v>551</v>
      </c>
      <c r="AH157" t="s">
        <v>410</v>
      </c>
      <c r="AI157">
        <v>69.8</v>
      </c>
      <c r="AJ157">
        <v>30.2</v>
      </c>
      <c r="AK157">
        <v>96.1</v>
      </c>
      <c r="AL157">
        <v>3.9</v>
      </c>
      <c r="AM157">
        <v>97.6</v>
      </c>
      <c r="AN157">
        <v>2.4</v>
      </c>
      <c r="AP157" t="s">
        <v>539</v>
      </c>
      <c r="AQ157" t="s">
        <v>550</v>
      </c>
      <c r="AR157" t="s">
        <v>551</v>
      </c>
      <c r="AS157" t="s">
        <v>410</v>
      </c>
      <c r="AT157">
        <v>58</v>
      </c>
      <c r="AU157">
        <v>69.8</v>
      </c>
      <c r="AV157">
        <v>75.599999999999994</v>
      </c>
      <c r="AW157">
        <v>100</v>
      </c>
      <c r="AX157">
        <v>96.1</v>
      </c>
      <c r="AY157">
        <v>100</v>
      </c>
      <c r="AZ157">
        <v>94.3</v>
      </c>
      <c r="BA157">
        <v>97.6</v>
      </c>
      <c r="BB157">
        <v>100</v>
      </c>
      <c r="BF157" t="b">
        <f t="shared" si="2"/>
        <v>1</v>
      </c>
      <c r="BI157" t="s">
        <v>539</v>
      </c>
      <c r="BJ157" t="s">
        <v>550</v>
      </c>
      <c r="BK157" t="s">
        <v>551</v>
      </c>
      <c r="BL157" t="s">
        <v>410</v>
      </c>
      <c r="BM157">
        <f>INDEX('2021MF'!$C$5:$BB$204,MATCH(Sheet2!$BJ157,'2021MF'!$B$5:$B$204,0),MATCH(Sheet2!BM$3,'2021MF'!$C$4:$BB$4,0))</f>
        <v>69.172765579951204</v>
      </c>
      <c r="BN157">
        <f>INDEX('2021MF'!$C$5:$BB$204,MATCH(Sheet2!$BJ157,'2021MF'!$B$5:$B$204,0),MATCH(Sheet2!BN$3,'2021MF'!$C$4:$BB$4,0))</f>
        <v>30.8272344200488</v>
      </c>
      <c r="BO157">
        <f>INDEX('2021MF'!$C$5:$BB$204,MATCH(Sheet2!$BJ157,'2021MF'!$B$5:$B$204,0),MATCH(Sheet2!BO$3,'2021MF'!$C$4:$BB$4,0))</f>
        <v>70.887853921786103</v>
      </c>
      <c r="BP157">
        <f>INDEX('2021MF'!$C$5:$BB$204,MATCH(Sheet2!$BJ157,'2021MF'!$B$5:$B$204,0),MATCH(Sheet2!BP$3,'2021MF'!$C$4:$BB$4,0))</f>
        <v>4.93087898277519</v>
      </c>
      <c r="BQ157">
        <f>INDEX('2021MF'!$C$5:$BB$204,MATCH(Sheet2!$BJ157,'2021MF'!$B$5:$B$204,0),MATCH(Sheet2!BQ$3,'2021MF'!$C$4:$BB$4,0))</f>
        <v>58.142973312633998</v>
      </c>
      <c r="BR157">
        <f>INDEX('2021MF'!$C$5:$BB$204,MATCH(Sheet2!$BJ157,'2021MF'!$B$5:$B$204,0),MATCH(Sheet2!BR$3,'2021MF'!$C$4:$BB$4,0))</f>
        <v>17.675759591927299</v>
      </c>
      <c r="BS157">
        <f>INDEX('2021MF'!$C$5:$BB$204,MATCH(Sheet2!$BJ157,'2021MF'!$B$5:$B$204,0),MATCH(Sheet2!BS$3,'2021MF'!$C$4:$BB$4,0))</f>
        <v>100</v>
      </c>
      <c r="BT157">
        <f>INDEX('2021MF'!$C$5:$BB$204,MATCH(Sheet2!$BJ157,'2021MF'!$B$5:$B$204,0),MATCH(Sheet2!BT$3,'2021MF'!$C$4:$BB$4,0))</f>
        <v>0</v>
      </c>
      <c r="BU157">
        <f>INDEX('2021MF'!$C$5:$BB$204,MATCH(Sheet2!$BJ157,'2021MF'!$B$5:$B$204,0),MATCH(Sheet2!BU$3,'2021MF'!$C$4:$BB$4,0))</f>
        <v>22.111332889776001</v>
      </c>
      <c r="BV157">
        <f>INDEX('2021MF'!$C$5:$BB$204,MATCH(Sheet2!$BJ157,'2021MF'!$B$5:$B$204,0),MATCH(Sheet2!BV$3,'2021MF'!$C$4:$BB$4,0))</f>
        <v>4.94566422710135</v>
      </c>
      <c r="BW157" t="str">
        <f>INDEX('2021MF'!$C$5:$BB$204,MATCH(Sheet2!$BJ157,'2021MF'!$B$5:$B$204,0),MATCH(Sheet2!BW$3,'2021MF'!$C$4:$BB$4,0))</f>
        <v>*</v>
      </c>
      <c r="BX157">
        <f>INDEX('2021MF'!$C$5:$BB$204,MATCH(Sheet2!$BJ157,'2021MF'!$B$5:$B$204,0),MATCH(Sheet2!BX$3,'2021MF'!$C$4:$BB$4,0))</f>
        <v>67.332360396343802</v>
      </c>
      <c r="BY157">
        <f>INDEX('2021MF'!$C$5:$BB$204,MATCH(Sheet2!$BJ157,'2021MF'!$B$5:$B$204,0),MATCH(Sheet2!BY$3,'2021MF'!$C$4:$BB$4,0))</f>
        <v>32.667639603656198</v>
      </c>
      <c r="BZ157">
        <f>INDEX('2021MF'!$C$5:$BB$204,MATCH(Sheet2!$BJ157,'2021MF'!$B$5:$B$204,0),MATCH(Sheet2!BZ$3,'2021MF'!$C$4:$BB$4,0))</f>
        <v>57.600430140563802</v>
      </c>
      <c r="CA157">
        <f>INDEX('2021MF'!$C$5:$BB$204,MATCH(Sheet2!$BJ157,'2021MF'!$B$5:$B$204,0),MATCH(Sheet2!CA$3,'2021MF'!$C$4:$BB$4,0))</f>
        <v>42.399569859436198</v>
      </c>
      <c r="CB157" t="str">
        <f>INDEX('2021MF'!$C$5:$BB$204,MATCH(Sheet2!$BJ157,'2021MF'!$B$5:$B$204,0),MATCH(Sheet2!CB$3,'2021MF'!$C$4:$BB$4,0))</f>
        <v>*</v>
      </c>
      <c r="CC157">
        <f>INDEX('2021MF'!$C$5:$BB$204,MATCH(Sheet2!$BJ157,'2021MF'!$B$5:$B$204,0),MATCH(Sheet2!CC$3,'2021MF'!$C$4:$BB$4,0))</f>
        <v>99.319878760996502</v>
      </c>
    </row>
    <row r="158" spans="14:81" x14ac:dyDescent="0.3">
      <c r="N158" t="e">
        <f>VLOOKUP(P158,Sheet1!A$6:A$378,1,FALSE)</f>
        <v>#N/A</v>
      </c>
      <c r="O158" t="s">
        <v>539</v>
      </c>
      <c r="P158" t="s">
        <v>552</v>
      </c>
      <c r="Q158" t="e">
        <f>VLOOKUP(P158,classifications!A$1:B$357,2,FALSE)</f>
        <v>#N/A</v>
      </c>
      <c r="R158" t="e">
        <f>VLOOKUP(P158,classifications!A$1:D$357,4,FALSE)</f>
        <v>#N/A</v>
      </c>
      <c r="S158" t="s">
        <v>553</v>
      </c>
      <c r="T158" t="s">
        <v>410</v>
      </c>
      <c r="U158">
        <v>64.2</v>
      </c>
      <c r="V158">
        <v>34.799999999999997</v>
      </c>
      <c r="W158">
        <v>1</v>
      </c>
      <c r="X158">
        <v>75.8</v>
      </c>
      <c r="Y158">
        <v>6.2</v>
      </c>
      <c r="Z158">
        <v>18.100000000000001</v>
      </c>
      <c r="AA158">
        <v>98.4</v>
      </c>
      <c r="AB158">
        <v>1.6</v>
      </c>
      <c r="AC158">
        <v>0</v>
      </c>
      <c r="AE158" t="s">
        <v>539</v>
      </c>
      <c r="AF158" t="s">
        <v>552</v>
      </c>
      <c r="AG158" t="s">
        <v>553</v>
      </c>
      <c r="AH158" t="s">
        <v>410</v>
      </c>
      <c r="AI158">
        <v>64.900000000000006</v>
      </c>
      <c r="AJ158">
        <v>35.1</v>
      </c>
      <c r="AK158">
        <v>92.5</v>
      </c>
      <c r="AL158">
        <v>7.5</v>
      </c>
      <c r="AM158">
        <v>98.4</v>
      </c>
      <c r="AN158">
        <v>1.6</v>
      </c>
      <c r="AP158" t="s">
        <v>539</v>
      </c>
      <c r="AQ158" t="s">
        <v>552</v>
      </c>
      <c r="AR158" t="s">
        <v>553</v>
      </c>
      <c r="AS158" t="s">
        <v>410</v>
      </c>
      <c r="AT158">
        <v>53.8</v>
      </c>
      <c r="AU158">
        <v>64.900000000000006</v>
      </c>
      <c r="AV158">
        <v>68.599999999999994</v>
      </c>
      <c r="AW158">
        <v>88.3</v>
      </c>
      <c r="AX158">
        <v>92.5</v>
      </c>
      <c r="AY158">
        <v>96.7</v>
      </c>
      <c r="AZ158">
        <v>96</v>
      </c>
      <c r="BA158">
        <v>98.4</v>
      </c>
      <c r="BB158">
        <v>100</v>
      </c>
      <c r="BF158" t="b">
        <f t="shared" si="2"/>
        <v>1</v>
      </c>
      <c r="BI158" t="s">
        <v>539</v>
      </c>
      <c r="BJ158" t="s">
        <v>552</v>
      </c>
      <c r="BK158" t="s">
        <v>553</v>
      </c>
      <c r="BL158" t="s">
        <v>410</v>
      </c>
      <c r="BM158">
        <f>INDEX('2021MF'!$C$5:$BB$204,MATCH(Sheet2!$BJ158,'2021MF'!$B$5:$B$204,0),MATCH(Sheet2!BM$3,'2021MF'!$C$4:$BB$4,0))</f>
        <v>76.930175330667495</v>
      </c>
      <c r="BN158">
        <f>INDEX('2021MF'!$C$5:$BB$204,MATCH(Sheet2!$BJ158,'2021MF'!$B$5:$B$204,0),MATCH(Sheet2!BN$3,'2021MF'!$C$4:$BB$4,0))</f>
        <v>22.2444376089408</v>
      </c>
      <c r="BO158">
        <f>INDEX('2021MF'!$C$5:$BB$204,MATCH(Sheet2!$BJ158,'2021MF'!$B$5:$B$204,0),MATCH(Sheet2!BO$3,'2021MF'!$C$4:$BB$4,0))</f>
        <v>53.516866605147101</v>
      </c>
      <c r="BP158">
        <f>INDEX('2021MF'!$C$5:$BB$204,MATCH(Sheet2!$BJ158,'2021MF'!$B$5:$B$204,0),MATCH(Sheet2!BP$3,'2021MF'!$C$4:$BB$4,0))</f>
        <v>4.5883317953450202</v>
      </c>
      <c r="BQ158">
        <f>INDEX('2021MF'!$C$5:$BB$204,MATCH(Sheet2!$BJ158,'2021MF'!$B$5:$B$204,0),MATCH(Sheet2!BQ$3,'2021MF'!$C$4:$BB$4,0))</f>
        <v>49.148979801086803</v>
      </c>
      <c r="BR158">
        <f>INDEX('2021MF'!$C$5:$BB$204,MATCH(Sheet2!$BJ158,'2021MF'!$B$5:$B$204,0),MATCH(Sheet2!BR$3,'2021MF'!$C$4:$BB$4,0))</f>
        <v>8.9562185994053092</v>
      </c>
      <c r="BS158">
        <f>INDEX('2021MF'!$C$5:$BB$204,MATCH(Sheet2!$BJ158,'2021MF'!$B$5:$B$204,0),MATCH(Sheet2!BS$3,'2021MF'!$C$4:$BB$4,0))</f>
        <v>97.457192658669101</v>
      </c>
      <c r="BT158">
        <f>INDEX('2021MF'!$C$5:$BB$204,MATCH(Sheet2!$BJ158,'2021MF'!$B$5:$B$204,0),MATCH(Sheet2!BT$3,'2021MF'!$C$4:$BB$4,0))</f>
        <v>2.5428073413308701</v>
      </c>
      <c r="BU158">
        <f>INDEX('2021MF'!$C$5:$BB$204,MATCH(Sheet2!$BJ158,'2021MF'!$B$5:$B$204,0),MATCH(Sheet2!BU$3,'2021MF'!$C$4:$BB$4,0))</f>
        <v>17.609966164257202</v>
      </c>
      <c r="BV158">
        <f>INDEX('2021MF'!$C$5:$BB$204,MATCH(Sheet2!$BJ158,'2021MF'!$B$5:$B$204,0),MATCH(Sheet2!BV$3,'2021MF'!$C$4:$BB$4,0))</f>
        <v>11.2426945555214</v>
      </c>
      <c r="BW158">
        <f>INDEX('2021MF'!$C$5:$BB$204,MATCH(Sheet2!$BJ158,'2021MF'!$B$5:$B$204,0),MATCH(Sheet2!BW$3,'2021MF'!$C$4:$BB$4,0))</f>
        <v>2.4402747872449502</v>
      </c>
      <c r="BX158">
        <f>INDEX('2021MF'!$C$5:$BB$204,MATCH(Sheet2!$BJ158,'2021MF'!$B$5:$B$204,0),MATCH(Sheet2!BX$3,'2021MF'!$C$4:$BB$4,0))</f>
        <v>40.606540405578201</v>
      </c>
      <c r="BY158">
        <f>INDEX('2021MF'!$C$5:$BB$204,MATCH(Sheet2!$BJ158,'2021MF'!$B$5:$B$204,0),MATCH(Sheet2!BY$3,'2021MF'!$C$4:$BB$4,0))</f>
        <v>58.674867547652397</v>
      </c>
      <c r="BZ158">
        <f>INDEX('2021MF'!$C$5:$BB$204,MATCH(Sheet2!$BJ158,'2021MF'!$B$5:$B$204,0),MATCH(Sheet2!BZ$3,'2021MF'!$C$4:$BB$4,0))</f>
        <v>42.122891419523803</v>
      </c>
      <c r="CA158">
        <f>INDEX('2021MF'!$C$5:$BB$204,MATCH(Sheet2!$BJ158,'2021MF'!$B$5:$B$204,0),MATCH(Sheet2!CA$3,'2021MF'!$C$4:$BB$4,0))</f>
        <v>56.4155654345046</v>
      </c>
      <c r="CB158">
        <f>INDEX('2021MF'!$C$5:$BB$204,MATCH(Sheet2!$BJ158,'2021MF'!$B$5:$B$204,0),MATCH(Sheet2!CB$3,'2021MF'!$C$4:$BB$4,0))</f>
        <v>2.4761611811750202</v>
      </c>
      <c r="CC158">
        <f>INDEX('2021MF'!$C$5:$BB$204,MATCH(Sheet2!$BJ158,'2021MF'!$B$5:$B$204,0),MATCH(Sheet2!CC$3,'2021MF'!$C$4:$BB$4,0))</f>
        <v>97.523838818824998</v>
      </c>
    </row>
    <row r="159" spans="14:81" x14ac:dyDescent="0.3">
      <c r="N159" t="e">
        <f>VLOOKUP(P159,Sheet1!A$6:A$378,1,FALSE)</f>
        <v>#N/A</v>
      </c>
      <c r="O159" t="s">
        <v>539</v>
      </c>
      <c r="P159" t="s">
        <v>554</v>
      </c>
      <c r="Q159" t="e">
        <f>VLOOKUP(P159,classifications!A$1:B$357,2,FALSE)</f>
        <v>#N/A</v>
      </c>
      <c r="R159" t="e">
        <f>VLOOKUP(P159,classifications!A$1:D$357,4,FALSE)</f>
        <v>#N/A</v>
      </c>
      <c r="S159" t="s">
        <v>555</v>
      </c>
      <c r="T159" t="s">
        <v>410</v>
      </c>
      <c r="U159">
        <v>69.400000000000006</v>
      </c>
      <c r="V159">
        <v>29.7</v>
      </c>
      <c r="W159">
        <v>0.9</v>
      </c>
      <c r="X159">
        <v>88.3</v>
      </c>
      <c r="Y159">
        <v>3.3</v>
      </c>
      <c r="Z159">
        <v>8.3000000000000007</v>
      </c>
      <c r="AA159">
        <v>96.8</v>
      </c>
      <c r="AB159">
        <v>2.4</v>
      </c>
      <c r="AC159">
        <v>0.8</v>
      </c>
      <c r="AE159" t="s">
        <v>539</v>
      </c>
      <c r="AF159" t="s">
        <v>554</v>
      </c>
      <c r="AG159" t="s">
        <v>555</v>
      </c>
      <c r="AH159" t="s">
        <v>410</v>
      </c>
      <c r="AI159">
        <v>70</v>
      </c>
      <c r="AJ159">
        <v>30</v>
      </c>
      <c r="AK159">
        <v>96.4</v>
      </c>
      <c r="AL159">
        <v>3.6</v>
      </c>
      <c r="AM159">
        <v>97.6</v>
      </c>
      <c r="AN159">
        <v>2.4</v>
      </c>
      <c r="AP159" t="s">
        <v>539</v>
      </c>
      <c r="AQ159" t="s">
        <v>554</v>
      </c>
      <c r="AR159" t="s">
        <v>555</v>
      </c>
      <c r="AS159" t="s">
        <v>410</v>
      </c>
      <c r="AT159">
        <v>61.1</v>
      </c>
      <c r="AU159">
        <v>70</v>
      </c>
      <c r="AV159">
        <v>75.5</v>
      </c>
      <c r="AW159">
        <v>92.8</v>
      </c>
      <c r="AX159">
        <v>96.4</v>
      </c>
      <c r="AY159">
        <v>99.9</v>
      </c>
      <c r="AZ159">
        <v>94.4</v>
      </c>
      <c r="BA159">
        <v>97.6</v>
      </c>
      <c r="BB159">
        <v>100</v>
      </c>
      <c r="BF159" t="b">
        <f t="shared" si="2"/>
        <v>1</v>
      </c>
      <c r="BI159" t="s">
        <v>539</v>
      </c>
      <c r="BJ159" t="s">
        <v>554</v>
      </c>
      <c r="BK159" t="s">
        <v>555</v>
      </c>
      <c r="BL159" t="s">
        <v>410</v>
      </c>
      <c r="BM159">
        <f>INDEX('2021MF'!$C$5:$BB$204,MATCH(Sheet2!$BJ159,'2021MF'!$B$5:$B$204,0),MATCH(Sheet2!BM$3,'2021MF'!$C$4:$BB$4,0))</f>
        <v>72.927390209177503</v>
      </c>
      <c r="BN159">
        <f>INDEX('2021MF'!$C$5:$BB$204,MATCH(Sheet2!$BJ159,'2021MF'!$B$5:$B$204,0),MATCH(Sheet2!BN$3,'2021MF'!$C$4:$BB$4,0))</f>
        <v>26.694776037673901</v>
      </c>
      <c r="BO159">
        <f>INDEX('2021MF'!$C$5:$BB$204,MATCH(Sheet2!$BJ159,'2021MF'!$B$5:$B$204,0),MATCH(Sheet2!BO$3,'2021MF'!$C$4:$BB$4,0))</f>
        <v>65.179060343883506</v>
      </c>
      <c r="BP159">
        <f>INDEX('2021MF'!$C$5:$BB$204,MATCH(Sheet2!$BJ159,'2021MF'!$B$5:$B$204,0),MATCH(Sheet2!BP$3,'2021MF'!$C$4:$BB$4,0))</f>
        <v>11.4664330303362</v>
      </c>
      <c r="BQ159">
        <f>INDEX('2021MF'!$C$5:$BB$204,MATCH(Sheet2!$BJ159,'2021MF'!$B$5:$B$204,0),MATCH(Sheet2!BQ$3,'2021MF'!$C$4:$BB$4,0))</f>
        <v>65.611652611981199</v>
      </c>
      <c r="BR159">
        <f>INDEX('2021MF'!$C$5:$BB$204,MATCH(Sheet2!$BJ159,'2021MF'!$B$5:$B$204,0),MATCH(Sheet2!BR$3,'2021MF'!$C$4:$BB$4,0))</f>
        <v>11.0338407622385</v>
      </c>
      <c r="BS159">
        <f>INDEX('2021MF'!$C$5:$BB$204,MATCH(Sheet2!$BJ159,'2021MF'!$B$5:$B$204,0),MATCH(Sheet2!BS$3,'2021MF'!$C$4:$BB$4,0))</f>
        <v>98.746030007666207</v>
      </c>
      <c r="BT159">
        <f>INDEX('2021MF'!$C$5:$BB$204,MATCH(Sheet2!$BJ159,'2021MF'!$B$5:$B$204,0),MATCH(Sheet2!BT$3,'2021MF'!$C$4:$BB$4,0))</f>
        <v>1.2539699923338099</v>
      </c>
      <c r="BU159">
        <f>INDEX('2021MF'!$C$5:$BB$204,MATCH(Sheet2!$BJ159,'2021MF'!$B$5:$B$204,0),MATCH(Sheet2!BU$3,'2021MF'!$C$4:$BB$4,0))</f>
        <v>12.1618661701895</v>
      </c>
      <c r="BV159">
        <f>INDEX('2021MF'!$C$5:$BB$204,MATCH(Sheet2!$BJ159,'2021MF'!$B$5:$B$204,0),MATCH(Sheet2!BV$3,'2021MF'!$C$4:$BB$4,0))</f>
        <v>25.8186397984887</v>
      </c>
      <c r="BW159" t="str">
        <f>INDEX('2021MF'!$C$5:$BB$204,MATCH(Sheet2!$BJ159,'2021MF'!$B$5:$B$204,0),MATCH(Sheet2!BW$3,'2021MF'!$C$4:$BB$4,0))</f>
        <v>*</v>
      </c>
      <c r="BX159">
        <f>INDEX('2021MF'!$C$5:$BB$204,MATCH(Sheet2!$BJ159,'2021MF'!$B$5:$B$204,0),MATCH(Sheet2!BX$3,'2021MF'!$C$4:$BB$4,0))</f>
        <v>61.437966191464</v>
      </c>
      <c r="BY159">
        <f>INDEX('2021MF'!$C$5:$BB$204,MATCH(Sheet2!$BJ159,'2021MF'!$B$5:$B$204,0),MATCH(Sheet2!BY$3,'2021MF'!$C$4:$BB$4,0))</f>
        <v>37.719027232202002</v>
      </c>
      <c r="BZ159">
        <f>INDEX('2021MF'!$C$5:$BB$204,MATCH(Sheet2!$BJ159,'2021MF'!$B$5:$B$204,0),MATCH(Sheet2!BZ$3,'2021MF'!$C$4:$BB$4,0))</f>
        <v>68.782274793661998</v>
      </c>
      <c r="CA159">
        <f>INDEX('2021MF'!$C$5:$BB$204,MATCH(Sheet2!$BJ159,'2021MF'!$B$5:$B$204,0),MATCH(Sheet2!CA$3,'2021MF'!$C$4:$BB$4,0))</f>
        <v>30.714569448735499</v>
      </c>
      <c r="CB159">
        <f>INDEX('2021MF'!$C$5:$BB$204,MATCH(Sheet2!$BJ159,'2021MF'!$B$5:$B$204,0),MATCH(Sheet2!CB$3,'2021MF'!$C$4:$BB$4,0))</f>
        <v>1.98773409265141</v>
      </c>
      <c r="CC159">
        <f>INDEX('2021MF'!$C$5:$BB$204,MATCH(Sheet2!$BJ159,'2021MF'!$B$5:$B$204,0),MATCH(Sheet2!CC$3,'2021MF'!$C$4:$BB$4,0))</f>
        <v>98.012265907348606</v>
      </c>
    </row>
    <row r="160" spans="14:81" x14ac:dyDescent="0.3">
      <c r="N160" t="e">
        <f>VLOOKUP(P160,Sheet1!A$6:A$378,1,FALSE)</f>
        <v>#N/A</v>
      </c>
      <c r="O160" t="s">
        <v>539</v>
      </c>
      <c r="P160" t="s">
        <v>556</v>
      </c>
      <c r="Q160" t="e">
        <f>VLOOKUP(P160,classifications!A$1:B$357,2,FALSE)</f>
        <v>#N/A</v>
      </c>
      <c r="R160" t="e">
        <f>VLOOKUP(P160,classifications!A$1:D$357,4,FALSE)</f>
        <v>#N/A</v>
      </c>
      <c r="S160" t="s">
        <v>557</v>
      </c>
      <c r="T160" t="s">
        <v>410</v>
      </c>
      <c r="U160">
        <v>73.900000000000006</v>
      </c>
      <c r="V160">
        <v>24.6</v>
      </c>
      <c r="W160">
        <v>1.5</v>
      </c>
      <c r="X160">
        <v>79.599999999999994</v>
      </c>
      <c r="Y160">
        <v>6.8</v>
      </c>
      <c r="Z160">
        <v>13.6</v>
      </c>
      <c r="AA160">
        <v>98.2</v>
      </c>
      <c r="AB160">
        <v>1.8</v>
      </c>
      <c r="AC160">
        <v>0</v>
      </c>
      <c r="AE160" t="s">
        <v>539</v>
      </c>
      <c r="AF160" t="s">
        <v>556</v>
      </c>
      <c r="AG160" t="s">
        <v>557</v>
      </c>
      <c r="AH160" t="s">
        <v>410</v>
      </c>
      <c r="AI160">
        <v>75</v>
      </c>
      <c r="AJ160">
        <v>25</v>
      </c>
      <c r="AK160">
        <v>92.2</v>
      </c>
      <c r="AL160">
        <v>7.8</v>
      </c>
      <c r="AM160">
        <v>98.2</v>
      </c>
      <c r="AN160">
        <v>1.8</v>
      </c>
      <c r="AP160" t="s">
        <v>539</v>
      </c>
      <c r="AQ160" t="s">
        <v>556</v>
      </c>
      <c r="AR160" t="s">
        <v>557</v>
      </c>
      <c r="AS160" t="s">
        <v>410</v>
      </c>
      <c r="AT160">
        <v>66.5</v>
      </c>
      <c r="AU160">
        <v>75</v>
      </c>
      <c r="AV160">
        <v>79.3</v>
      </c>
      <c r="AW160">
        <v>87.8</v>
      </c>
      <c r="AX160">
        <v>92.2</v>
      </c>
      <c r="AY160">
        <v>96.6</v>
      </c>
      <c r="AZ160">
        <v>95.9</v>
      </c>
      <c r="BA160">
        <v>98.2</v>
      </c>
      <c r="BB160">
        <v>100</v>
      </c>
      <c r="BF160" t="b">
        <f t="shared" si="2"/>
        <v>1</v>
      </c>
      <c r="BI160" t="s">
        <v>539</v>
      </c>
      <c r="BJ160" t="s">
        <v>556</v>
      </c>
      <c r="BK160" t="s">
        <v>557</v>
      </c>
      <c r="BL160" t="s">
        <v>410</v>
      </c>
      <c r="BM160">
        <f>INDEX('2021MF'!$C$5:$BB$204,MATCH(Sheet2!$BJ160,'2021MF'!$B$5:$B$204,0),MATCH(Sheet2!BM$3,'2021MF'!$C$4:$BB$4,0))</f>
        <v>78.488769986934599</v>
      </c>
      <c r="BN160">
        <f>INDEX('2021MF'!$C$5:$BB$204,MATCH(Sheet2!$BJ160,'2021MF'!$B$5:$B$204,0),MATCH(Sheet2!BN$3,'2021MF'!$C$4:$BB$4,0))</f>
        <v>21.17837367013</v>
      </c>
      <c r="BO160">
        <f>INDEX('2021MF'!$C$5:$BB$204,MATCH(Sheet2!$BJ160,'2021MF'!$B$5:$B$204,0),MATCH(Sheet2!BO$3,'2021MF'!$C$4:$BB$4,0))</f>
        <v>58.1192061220681</v>
      </c>
      <c r="BP160">
        <f>INDEX('2021MF'!$C$5:$BB$204,MATCH(Sheet2!$BJ160,'2021MF'!$B$5:$B$204,0),MATCH(Sheet2!BP$3,'2021MF'!$C$4:$BB$4,0))</f>
        <v>11.9952715734462</v>
      </c>
      <c r="BQ160">
        <f>INDEX('2021MF'!$C$5:$BB$204,MATCH(Sheet2!$BJ160,'2021MF'!$B$5:$B$204,0),MATCH(Sheet2!BQ$3,'2021MF'!$C$4:$BB$4,0))</f>
        <v>56.794002364213299</v>
      </c>
      <c r="BR160">
        <f>INDEX('2021MF'!$C$5:$BB$204,MATCH(Sheet2!$BJ160,'2021MF'!$B$5:$B$204,0),MATCH(Sheet2!BR$3,'2021MF'!$C$4:$BB$4,0))</f>
        <v>13.3204753313009</v>
      </c>
      <c r="BS160">
        <f>INDEX('2021MF'!$C$5:$BB$204,MATCH(Sheet2!$BJ160,'2021MF'!$B$5:$B$204,0),MATCH(Sheet2!BS$3,'2021MF'!$C$4:$BB$4,0))</f>
        <v>98.901885149007697</v>
      </c>
      <c r="BT160">
        <f>INDEX('2021MF'!$C$5:$BB$204,MATCH(Sheet2!$BJ160,'2021MF'!$B$5:$B$204,0),MATCH(Sheet2!BT$3,'2021MF'!$C$4:$BB$4,0))</f>
        <v>1.09811485099235</v>
      </c>
      <c r="BU160">
        <f>INDEX('2021MF'!$C$5:$BB$204,MATCH(Sheet2!$BJ160,'2021MF'!$B$5:$B$204,0),MATCH(Sheet2!BU$3,'2021MF'!$C$4:$BB$4,0))</f>
        <v>14.5274684253095</v>
      </c>
      <c r="BV160">
        <f>INDEX('2021MF'!$C$5:$BB$204,MATCH(Sheet2!$BJ160,'2021MF'!$B$5:$B$204,0),MATCH(Sheet2!BV$3,'2021MF'!$C$4:$BB$4,0))</f>
        <v>10.9313755988303</v>
      </c>
      <c r="BW160" t="str">
        <f>INDEX('2021MF'!$C$5:$BB$204,MATCH(Sheet2!$BJ160,'2021MF'!$B$5:$B$204,0),MATCH(Sheet2!BW$3,'2021MF'!$C$4:$BB$4,0))</f>
        <v>*</v>
      </c>
      <c r="BX160">
        <f>INDEX('2021MF'!$C$5:$BB$204,MATCH(Sheet2!$BJ160,'2021MF'!$B$5:$B$204,0),MATCH(Sheet2!BX$3,'2021MF'!$C$4:$BB$4,0))</f>
        <v>58.641628246935802</v>
      </c>
      <c r="BY160">
        <f>INDEX('2021MF'!$C$5:$BB$204,MATCH(Sheet2!$BJ160,'2021MF'!$B$5:$B$204,0),MATCH(Sheet2!BY$3,'2021MF'!$C$4:$BB$4,0))</f>
        <v>40.537501405599897</v>
      </c>
      <c r="BZ160">
        <f>INDEX('2021MF'!$C$5:$BB$204,MATCH(Sheet2!$BJ160,'2021MF'!$B$5:$B$204,0),MATCH(Sheet2!BZ$3,'2021MF'!$C$4:$BB$4,0))</f>
        <v>53.725402001574302</v>
      </c>
      <c r="CA160">
        <f>INDEX('2021MF'!$C$5:$BB$204,MATCH(Sheet2!$BJ160,'2021MF'!$B$5:$B$204,0),MATCH(Sheet2!CA$3,'2021MF'!$C$4:$BB$4,0))</f>
        <v>45.163611829528797</v>
      </c>
      <c r="CB160">
        <f>INDEX('2021MF'!$C$5:$BB$204,MATCH(Sheet2!$BJ160,'2021MF'!$B$5:$B$204,0),MATCH(Sheet2!CB$3,'2021MF'!$C$4:$BB$4,0))</f>
        <v>4.1715921109935898</v>
      </c>
      <c r="CC160">
        <f>INDEX('2021MF'!$C$5:$BB$204,MATCH(Sheet2!$BJ160,'2021MF'!$B$5:$B$204,0),MATCH(Sheet2!CC$3,'2021MF'!$C$4:$BB$4,0))</f>
        <v>95.582654140484095</v>
      </c>
    </row>
    <row r="161" spans="14:81" x14ac:dyDescent="0.3">
      <c r="N161" t="e">
        <f>VLOOKUP(P161,Sheet1!A$6:A$378,1,FALSE)</f>
        <v>#N/A</v>
      </c>
      <c r="O161" t="s">
        <v>539</v>
      </c>
      <c r="P161" t="s">
        <v>558</v>
      </c>
      <c r="Q161" t="e">
        <f>VLOOKUP(P161,classifications!A$1:B$357,2,FALSE)</f>
        <v>#N/A</v>
      </c>
      <c r="R161" t="e">
        <f>VLOOKUP(P161,classifications!A$1:D$357,4,FALSE)</f>
        <v>#N/A</v>
      </c>
      <c r="S161" t="s">
        <v>559</v>
      </c>
      <c r="T161" t="s">
        <v>410</v>
      </c>
      <c r="U161">
        <v>81.5</v>
      </c>
      <c r="V161">
        <v>18.5</v>
      </c>
      <c r="W161">
        <v>0</v>
      </c>
      <c r="X161">
        <v>86</v>
      </c>
      <c r="Y161">
        <v>6.9</v>
      </c>
      <c r="Z161">
        <v>7.1</v>
      </c>
      <c r="AA161">
        <v>99.2</v>
      </c>
      <c r="AB161">
        <v>0.8</v>
      </c>
      <c r="AC161">
        <v>0</v>
      </c>
      <c r="AE161" t="s">
        <v>539</v>
      </c>
      <c r="AF161" t="s">
        <v>558</v>
      </c>
      <c r="AG161" t="s">
        <v>559</v>
      </c>
      <c r="AH161" t="s">
        <v>410</v>
      </c>
      <c r="AI161">
        <v>81.5</v>
      </c>
      <c r="AJ161">
        <v>18.5</v>
      </c>
      <c r="AK161">
        <v>92.6</v>
      </c>
      <c r="AL161">
        <v>7.4</v>
      </c>
      <c r="AM161">
        <v>99.2</v>
      </c>
      <c r="AN161">
        <v>0.8</v>
      </c>
      <c r="AP161" t="s">
        <v>539</v>
      </c>
      <c r="AQ161" t="s">
        <v>558</v>
      </c>
      <c r="AR161" t="s">
        <v>559</v>
      </c>
      <c r="AS161" t="s">
        <v>410</v>
      </c>
      <c r="AT161">
        <v>75.3</v>
      </c>
      <c r="AU161">
        <v>81.5</v>
      </c>
      <c r="AV161">
        <v>86</v>
      </c>
      <c r="AW161">
        <v>88.7</v>
      </c>
      <c r="AX161">
        <v>92.6</v>
      </c>
      <c r="AY161">
        <v>96.5</v>
      </c>
      <c r="AZ161">
        <v>98</v>
      </c>
      <c r="BA161">
        <v>99.2</v>
      </c>
      <c r="BB161">
        <v>100</v>
      </c>
      <c r="BF161" t="b">
        <f t="shared" si="2"/>
        <v>1</v>
      </c>
      <c r="BI161" t="s">
        <v>539</v>
      </c>
      <c r="BJ161" t="s">
        <v>558</v>
      </c>
      <c r="BK161" t="s">
        <v>559</v>
      </c>
      <c r="BL161" t="s">
        <v>410</v>
      </c>
      <c r="BM161">
        <f>INDEX('2021MF'!$C$5:$BB$204,MATCH(Sheet2!$BJ161,'2021MF'!$B$5:$B$204,0),MATCH(Sheet2!BM$3,'2021MF'!$C$4:$BB$4,0))</f>
        <v>85.648020574997702</v>
      </c>
      <c r="BN161">
        <f>INDEX('2021MF'!$C$5:$BB$204,MATCH(Sheet2!$BJ161,'2021MF'!$B$5:$B$204,0),MATCH(Sheet2!BN$3,'2021MF'!$C$4:$BB$4,0))</f>
        <v>14.075273261688301</v>
      </c>
      <c r="BO161">
        <f>INDEX('2021MF'!$C$5:$BB$204,MATCH(Sheet2!$BJ161,'2021MF'!$B$5:$B$204,0),MATCH(Sheet2!BO$3,'2021MF'!$C$4:$BB$4,0))</f>
        <v>61.937402406539903</v>
      </c>
      <c r="BP161">
        <f>INDEX('2021MF'!$C$5:$BB$204,MATCH(Sheet2!$BJ161,'2021MF'!$B$5:$B$204,0),MATCH(Sheet2!BP$3,'2021MF'!$C$4:$BB$4,0))</f>
        <v>14.1774593551943</v>
      </c>
      <c r="BQ161">
        <f>INDEX('2021MF'!$C$5:$BB$204,MATCH(Sheet2!$BJ161,'2021MF'!$B$5:$B$204,0),MATCH(Sheet2!BQ$3,'2021MF'!$C$4:$BB$4,0))</f>
        <v>64.047717461192207</v>
      </c>
      <c r="BR161">
        <f>INDEX('2021MF'!$C$5:$BB$204,MATCH(Sheet2!$BJ161,'2021MF'!$B$5:$B$204,0),MATCH(Sheet2!BR$3,'2021MF'!$C$4:$BB$4,0))</f>
        <v>12.0671443005419</v>
      </c>
      <c r="BS161">
        <f>INDEX('2021MF'!$C$5:$BB$204,MATCH(Sheet2!$BJ161,'2021MF'!$B$5:$B$204,0),MATCH(Sheet2!BS$3,'2021MF'!$C$4:$BB$4,0))</f>
        <v>99.041287774409895</v>
      </c>
      <c r="BT161" t="str">
        <f>INDEX('2021MF'!$C$5:$BB$204,MATCH(Sheet2!$BJ161,'2021MF'!$B$5:$B$204,0),MATCH(Sheet2!BT$3,'2021MF'!$C$4:$BB$4,0))</f>
        <v>*</v>
      </c>
      <c r="BU161">
        <f>INDEX('2021MF'!$C$5:$BB$204,MATCH(Sheet2!$BJ161,'2021MF'!$B$5:$B$204,0),MATCH(Sheet2!BU$3,'2021MF'!$C$4:$BB$4,0))</f>
        <v>10.194498025167601</v>
      </c>
      <c r="BV161">
        <f>INDEX('2021MF'!$C$5:$BB$204,MATCH(Sheet2!$BJ161,'2021MF'!$B$5:$B$204,0),MATCH(Sheet2!BV$3,'2021MF'!$C$4:$BB$4,0))</f>
        <v>14.2038669973363</v>
      </c>
      <c r="BW161">
        <f>INDEX('2021MF'!$C$5:$BB$204,MATCH(Sheet2!$BJ161,'2021MF'!$B$5:$B$204,0),MATCH(Sheet2!BW$3,'2021MF'!$C$4:$BB$4,0))</f>
        <v>2.8152842840084502</v>
      </c>
      <c r="BX161">
        <f>INDEX('2021MF'!$C$5:$BB$204,MATCH(Sheet2!$BJ161,'2021MF'!$B$5:$B$204,0),MATCH(Sheet2!BX$3,'2021MF'!$C$4:$BB$4,0))</f>
        <v>64.784109799241307</v>
      </c>
      <c r="BY161">
        <f>INDEX('2021MF'!$C$5:$BB$204,MATCH(Sheet2!$BJ161,'2021MF'!$B$5:$B$204,0),MATCH(Sheet2!BY$3,'2021MF'!$C$4:$BB$4,0))</f>
        <v>33.043135416222697</v>
      </c>
      <c r="BZ161">
        <f>INDEX('2021MF'!$C$5:$BB$204,MATCH(Sheet2!$BJ161,'2021MF'!$B$5:$B$204,0),MATCH(Sheet2!BZ$3,'2021MF'!$C$4:$BB$4,0))</f>
        <v>51.772089851242498</v>
      </c>
      <c r="CA161">
        <f>INDEX('2021MF'!$C$5:$BB$204,MATCH(Sheet2!$BJ161,'2021MF'!$B$5:$B$204,0),MATCH(Sheet2!CA$3,'2021MF'!$C$4:$BB$4,0))</f>
        <v>43.163121776565397</v>
      </c>
      <c r="CB161">
        <f>INDEX('2021MF'!$C$5:$BB$204,MATCH(Sheet2!$BJ161,'2021MF'!$B$5:$B$204,0),MATCH(Sheet2!CB$3,'2021MF'!$C$4:$BB$4,0))</f>
        <v>0</v>
      </c>
      <c r="CC161">
        <f>INDEX('2021MF'!$C$5:$BB$204,MATCH(Sheet2!$BJ161,'2021MF'!$B$5:$B$204,0),MATCH(Sheet2!CC$3,'2021MF'!$C$4:$BB$4,0))</f>
        <v>100</v>
      </c>
    </row>
    <row r="162" spans="14:81" x14ac:dyDescent="0.3">
      <c r="N162" t="e">
        <f>VLOOKUP(P162,Sheet1!A$6:A$378,1,FALSE)</f>
        <v>#N/A</v>
      </c>
      <c r="O162" t="s">
        <v>560</v>
      </c>
      <c r="P162" t="s">
        <v>561</v>
      </c>
      <c r="Q162" t="e">
        <f>VLOOKUP(P162,classifications!A$1:B$357,2,FALSE)</f>
        <v>#N/A</v>
      </c>
      <c r="R162" t="e">
        <f>VLOOKUP(P162,classifications!A$1:D$357,4,FALSE)</f>
        <v>#N/A</v>
      </c>
      <c r="S162" t="s">
        <v>562</v>
      </c>
      <c r="T162" t="s">
        <v>410</v>
      </c>
      <c r="U162">
        <v>74</v>
      </c>
      <c r="V162">
        <v>26</v>
      </c>
      <c r="W162">
        <v>0</v>
      </c>
      <c r="X162">
        <v>76.2</v>
      </c>
      <c r="Y162">
        <v>10.3</v>
      </c>
      <c r="Z162">
        <v>13.5</v>
      </c>
      <c r="AA162" t="s">
        <v>417</v>
      </c>
      <c r="AB162" t="s">
        <v>417</v>
      </c>
      <c r="AC162" t="s">
        <v>417</v>
      </c>
      <c r="AE162" t="s">
        <v>560</v>
      </c>
      <c r="AF162" t="s">
        <v>561</v>
      </c>
      <c r="AG162" t="s">
        <v>562</v>
      </c>
      <c r="AH162" t="s">
        <v>410</v>
      </c>
      <c r="AI162">
        <v>74</v>
      </c>
      <c r="AJ162">
        <v>26</v>
      </c>
      <c r="AK162">
        <v>88.1</v>
      </c>
      <c r="AL162">
        <v>11.9</v>
      </c>
      <c r="AM162" t="s">
        <v>417</v>
      </c>
      <c r="AN162" t="s">
        <v>417</v>
      </c>
      <c r="AP162" t="s">
        <v>560</v>
      </c>
      <c r="AQ162" t="s">
        <v>561</v>
      </c>
      <c r="AR162" t="s">
        <v>562</v>
      </c>
      <c r="AS162" t="s">
        <v>410</v>
      </c>
      <c r="AT162">
        <v>62.2</v>
      </c>
      <c r="AU162">
        <v>74</v>
      </c>
      <c r="AV162">
        <v>81.099999999999994</v>
      </c>
      <c r="AW162">
        <v>91.8</v>
      </c>
      <c r="AX162">
        <v>88.1</v>
      </c>
      <c r="AY162">
        <v>99.8</v>
      </c>
      <c r="AZ162" t="s">
        <v>417</v>
      </c>
      <c r="BA162" t="s">
        <v>417</v>
      </c>
      <c r="BB162" t="s">
        <v>417</v>
      </c>
      <c r="BF162" t="b">
        <f t="shared" si="2"/>
        <v>1</v>
      </c>
      <c r="BI162" t="s">
        <v>560</v>
      </c>
      <c r="BJ162" t="s">
        <v>561</v>
      </c>
      <c r="BK162" t="s">
        <v>562</v>
      </c>
      <c r="BL162" t="s">
        <v>410</v>
      </c>
      <c r="BM162">
        <f>INDEX('2021MF'!$C$5:$BB$204,MATCH(Sheet2!$BJ162,'2021MF'!$B$5:$B$204,0),MATCH(Sheet2!BM$3,'2021MF'!$C$4:$BB$4,0))</f>
        <v>71.627929129357994</v>
      </c>
      <c r="BN162">
        <f>INDEX('2021MF'!$C$5:$BB$204,MATCH(Sheet2!$BJ162,'2021MF'!$B$5:$B$204,0),MATCH(Sheet2!BN$3,'2021MF'!$C$4:$BB$4,0))</f>
        <v>27.986283101543201</v>
      </c>
      <c r="BO162">
        <f>INDEX('2021MF'!$C$5:$BB$204,MATCH(Sheet2!$BJ162,'2021MF'!$B$5:$B$204,0),MATCH(Sheet2!BO$3,'2021MF'!$C$4:$BB$4,0))</f>
        <v>68.636883215850602</v>
      </c>
      <c r="BP162">
        <f>INDEX('2021MF'!$C$5:$BB$204,MATCH(Sheet2!$BJ162,'2021MF'!$B$5:$B$204,0),MATCH(Sheet2!BP$3,'2021MF'!$C$4:$BB$4,0))</f>
        <v>4.5961135454372304</v>
      </c>
      <c r="BQ162">
        <f>INDEX('2021MF'!$C$5:$BB$204,MATCH(Sheet2!$BJ162,'2021MF'!$B$5:$B$204,0),MATCH(Sheet2!BQ$3,'2021MF'!$C$4:$BB$4,0))</f>
        <v>53.3434939988569</v>
      </c>
      <c r="BR162">
        <f>INDEX('2021MF'!$C$5:$BB$204,MATCH(Sheet2!$BJ162,'2021MF'!$B$5:$B$204,0),MATCH(Sheet2!BR$3,'2021MF'!$C$4:$BB$4,0))</f>
        <v>19.889502762430901</v>
      </c>
      <c r="BS162">
        <f>INDEX('2021MF'!$C$5:$BB$204,MATCH(Sheet2!$BJ162,'2021MF'!$B$5:$B$204,0),MATCH(Sheet2!BS$3,'2021MF'!$C$4:$BB$4,0))</f>
        <v>99.271289769479907</v>
      </c>
      <c r="BT162" t="str">
        <f>INDEX('2021MF'!$C$5:$BB$204,MATCH(Sheet2!$BJ162,'2021MF'!$B$5:$B$204,0),MATCH(Sheet2!BT$3,'2021MF'!$C$4:$BB$4,0))</f>
        <v>*</v>
      </c>
      <c r="BU162">
        <f>INDEX('2021MF'!$C$5:$BB$204,MATCH(Sheet2!$BJ162,'2021MF'!$B$5:$B$204,0),MATCH(Sheet2!BU$3,'2021MF'!$C$4:$BB$4,0))</f>
        <v>18.036768908363499</v>
      </c>
      <c r="BV162">
        <f>INDEX('2021MF'!$C$5:$BB$204,MATCH(Sheet2!$BJ162,'2021MF'!$B$5:$B$204,0),MATCH(Sheet2!BV$3,'2021MF'!$C$4:$BB$4,0))</f>
        <v>9.1636502190893498</v>
      </c>
      <c r="BW162" t="str">
        <f>INDEX('2021MF'!$C$5:$BB$204,MATCH(Sheet2!$BJ162,'2021MF'!$B$5:$B$204,0),MATCH(Sheet2!BW$3,'2021MF'!$C$4:$BB$4,0))</f>
        <v>*</v>
      </c>
      <c r="BX162">
        <f>INDEX('2021MF'!$C$5:$BB$204,MATCH(Sheet2!$BJ162,'2021MF'!$B$5:$B$204,0),MATCH(Sheet2!BX$3,'2021MF'!$C$4:$BB$4,0))</f>
        <v>56.387775551102202</v>
      </c>
      <c r="BY162">
        <f>INDEX('2021MF'!$C$5:$BB$204,MATCH(Sheet2!$BJ162,'2021MF'!$B$5:$B$204,0),MATCH(Sheet2!BY$3,'2021MF'!$C$4:$BB$4,0))</f>
        <v>42.188543754175001</v>
      </c>
      <c r="BZ162">
        <f>INDEX('2021MF'!$C$5:$BB$204,MATCH(Sheet2!$BJ162,'2021MF'!$B$5:$B$204,0),MATCH(Sheet2!BZ$3,'2021MF'!$C$4:$BB$4,0))</f>
        <v>62.049098196392798</v>
      </c>
      <c r="CA162">
        <f>INDEX('2021MF'!$C$5:$BB$204,MATCH(Sheet2!$BJ162,'2021MF'!$B$5:$B$204,0),MATCH(Sheet2!CA$3,'2021MF'!$C$4:$BB$4,0))</f>
        <v>37.5417501670007</v>
      </c>
      <c r="CB162">
        <f>INDEX('2021MF'!$C$5:$BB$204,MATCH(Sheet2!$BJ162,'2021MF'!$B$5:$B$204,0),MATCH(Sheet2!CB$3,'2021MF'!$C$4:$BB$4,0))</f>
        <v>3.2958658792150901</v>
      </c>
      <c r="CC162">
        <f>INDEX('2021MF'!$C$5:$BB$204,MATCH(Sheet2!$BJ162,'2021MF'!$B$5:$B$204,0),MATCH(Sheet2!CC$3,'2021MF'!$C$4:$BB$4,0))</f>
        <v>96.7041341207849</v>
      </c>
    </row>
    <row r="163" spans="14:81" x14ac:dyDescent="0.3">
      <c r="N163" t="e">
        <f>VLOOKUP(P163,Sheet1!A$6:A$378,1,FALSE)</f>
        <v>#N/A</v>
      </c>
      <c r="O163" t="s">
        <v>560</v>
      </c>
      <c r="P163" t="s">
        <v>563</v>
      </c>
      <c r="Q163" t="e">
        <f>VLOOKUP(P163,classifications!A$1:B$357,2,FALSE)</f>
        <v>#N/A</v>
      </c>
      <c r="R163" t="e">
        <f>VLOOKUP(P163,classifications!A$1:D$357,4,FALSE)</f>
        <v>#N/A</v>
      </c>
      <c r="S163" t="s">
        <v>564</v>
      </c>
      <c r="T163" t="s">
        <v>410</v>
      </c>
      <c r="U163">
        <v>70</v>
      </c>
      <c r="V163">
        <v>27.3</v>
      </c>
      <c r="W163">
        <v>2.7</v>
      </c>
      <c r="X163">
        <v>72.3</v>
      </c>
      <c r="Y163">
        <v>9.6999999999999993</v>
      </c>
      <c r="Z163">
        <v>18.100000000000001</v>
      </c>
      <c r="AA163">
        <v>99.1</v>
      </c>
      <c r="AB163">
        <v>0.9</v>
      </c>
      <c r="AC163">
        <v>0</v>
      </c>
      <c r="AE163" t="s">
        <v>560</v>
      </c>
      <c r="AF163" t="s">
        <v>563</v>
      </c>
      <c r="AG163" t="s">
        <v>564</v>
      </c>
      <c r="AH163" t="s">
        <v>410</v>
      </c>
      <c r="AI163">
        <v>71.900000000000006</v>
      </c>
      <c r="AJ163">
        <v>28.1</v>
      </c>
      <c r="AK163">
        <v>88.2</v>
      </c>
      <c r="AL163">
        <v>11.8</v>
      </c>
      <c r="AM163">
        <v>99.1</v>
      </c>
      <c r="AN163">
        <v>0.9</v>
      </c>
      <c r="AP163" t="s">
        <v>560</v>
      </c>
      <c r="AQ163" t="s">
        <v>563</v>
      </c>
      <c r="AR163" t="s">
        <v>564</v>
      </c>
      <c r="AS163" t="s">
        <v>410</v>
      </c>
      <c r="AT163">
        <v>60.8</v>
      </c>
      <c r="AU163">
        <v>71.900000000000006</v>
      </c>
      <c r="AV163">
        <v>76.099999999999994</v>
      </c>
      <c r="AW163">
        <v>93.3</v>
      </c>
      <c r="AX163">
        <v>88.2</v>
      </c>
      <c r="AY163">
        <v>99.9</v>
      </c>
      <c r="AZ163">
        <v>97.6</v>
      </c>
      <c r="BA163">
        <v>99.1</v>
      </c>
      <c r="BB163">
        <v>100</v>
      </c>
      <c r="BF163" t="b">
        <f t="shared" si="2"/>
        <v>1</v>
      </c>
      <c r="BI163" t="s">
        <v>560</v>
      </c>
      <c r="BJ163" t="s">
        <v>563</v>
      </c>
      <c r="BK163" t="s">
        <v>564</v>
      </c>
      <c r="BL163" t="s">
        <v>410</v>
      </c>
      <c r="BM163" t="e">
        <f>INDEX('2021MF'!$C$5:$BB$204,MATCH(Sheet2!$BJ163,'2021MF'!$B$5:$B$204,0),MATCH(Sheet2!BM$3,'2021MF'!$C$4:$BB$4,0))</f>
        <v>#N/A</v>
      </c>
      <c r="BN163" t="e">
        <f>INDEX('2021MF'!$C$5:$BB$204,MATCH(Sheet2!$BJ163,'2021MF'!$B$5:$B$204,0),MATCH(Sheet2!BN$3,'2021MF'!$C$4:$BB$4,0))</f>
        <v>#N/A</v>
      </c>
      <c r="BO163" t="e">
        <f>INDEX('2021MF'!$C$5:$BB$204,MATCH(Sheet2!$BJ163,'2021MF'!$B$5:$B$204,0),MATCH(Sheet2!BO$3,'2021MF'!$C$4:$BB$4,0))</f>
        <v>#N/A</v>
      </c>
      <c r="BP163" t="e">
        <f>INDEX('2021MF'!$C$5:$BB$204,MATCH(Sheet2!$BJ163,'2021MF'!$B$5:$B$204,0),MATCH(Sheet2!BP$3,'2021MF'!$C$4:$BB$4,0))</f>
        <v>#N/A</v>
      </c>
      <c r="BQ163" t="e">
        <f>INDEX('2021MF'!$C$5:$BB$204,MATCH(Sheet2!$BJ163,'2021MF'!$B$5:$B$204,0),MATCH(Sheet2!BQ$3,'2021MF'!$C$4:$BB$4,0))</f>
        <v>#N/A</v>
      </c>
      <c r="BR163" t="e">
        <f>INDEX('2021MF'!$C$5:$BB$204,MATCH(Sheet2!$BJ163,'2021MF'!$B$5:$B$204,0),MATCH(Sheet2!BR$3,'2021MF'!$C$4:$BB$4,0))</f>
        <v>#N/A</v>
      </c>
      <c r="BS163" t="e">
        <f>INDEX('2021MF'!$C$5:$BB$204,MATCH(Sheet2!$BJ163,'2021MF'!$B$5:$B$204,0),MATCH(Sheet2!BS$3,'2021MF'!$C$4:$BB$4,0))</f>
        <v>#N/A</v>
      </c>
      <c r="BT163" t="e">
        <f>INDEX('2021MF'!$C$5:$BB$204,MATCH(Sheet2!$BJ163,'2021MF'!$B$5:$B$204,0),MATCH(Sheet2!BT$3,'2021MF'!$C$4:$BB$4,0))</f>
        <v>#N/A</v>
      </c>
      <c r="BU163" t="e">
        <f>INDEX('2021MF'!$C$5:$BB$204,MATCH(Sheet2!$BJ163,'2021MF'!$B$5:$B$204,0),MATCH(Sheet2!BU$3,'2021MF'!$C$4:$BB$4,0))</f>
        <v>#N/A</v>
      </c>
      <c r="BV163" t="e">
        <f>INDEX('2021MF'!$C$5:$BB$204,MATCH(Sheet2!$BJ163,'2021MF'!$B$5:$B$204,0),MATCH(Sheet2!BV$3,'2021MF'!$C$4:$BB$4,0))</f>
        <v>#N/A</v>
      </c>
      <c r="BW163" t="e">
        <f>INDEX('2021MF'!$C$5:$BB$204,MATCH(Sheet2!$BJ163,'2021MF'!$B$5:$B$204,0),MATCH(Sheet2!BW$3,'2021MF'!$C$4:$BB$4,0))</f>
        <v>#N/A</v>
      </c>
      <c r="BX163" t="e">
        <f>INDEX('2021MF'!$C$5:$BB$204,MATCH(Sheet2!$BJ163,'2021MF'!$B$5:$B$204,0),MATCH(Sheet2!BX$3,'2021MF'!$C$4:$BB$4,0))</f>
        <v>#N/A</v>
      </c>
      <c r="BY163" t="e">
        <f>INDEX('2021MF'!$C$5:$BB$204,MATCH(Sheet2!$BJ163,'2021MF'!$B$5:$B$204,0),MATCH(Sheet2!BY$3,'2021MF'!$C$4:$BB$4,0))</f>
        <v>#N/A</v>
      </c>
      <c r="BZ163" t="e">
        <f>INDEX('2021MF'!$C$5:$BB$204,MATCH(Sheet2!$BJ163,'2021MF'!$B$5:$B$204,0),MATCH(Sheet2!BZ$3,'2021MF'!$C$4:$BB$4,0))</f>
        <v>#N/A</v>
      </c>
      <c r="CA163" t="e">
        <f>INDEX('2021MF'!$C$5:$BB$204,MATCH(Sheet2!$BJ163,'2021MF'!$B$5:$B$204,0),MATCH(Sheet2!CA$3,'2021MF'!$C$4:$BB$4,0))</f>
        <v>#N/A</v>
      </c>
      <c r="CB163" t="e">
        <f>INDEX('2021MF'!$C$5:$BB$204,MATCH(Sheet2!$BJ163,'2021MF'!$B$5:$B$204,0),MATCH(Sheet2!CB$3,'2021MF'!$C$4:$BB$4,0))</f>
        <v>#N/A</v>
      </c>
      <c r="CC163" t="e">
        <f>INDEX('2021MF'!$C$5:$BB$204,MATCH(Sheet2!$BJ163,'2021MF'!$B$5:$B$204,0),MATCH(Sheet2!CC$3,'2021MF'!$C$4:$BB$4,0))</f>
        <v>#N/A</v>
      </c>
    </row>
    <row r="164" spans="14:81" x14ac:dyDescent="0.3">
      <c r="N164" t="e">
        <f>VLOOKUP(P164,Sheet1!A$6:A$378,1,FALSE)</f>
        <v>#N/A</v>
      </c>
      <c r="O164" t="s">
        <v>560</v>
      </c>
      <c r="P164" t="s">
        <v>565</v>
      </c>
      <c r="Q164" t="e">
        <f>VLOOKUP(P164,classifications!A$1:B$357,2,FALSE)</f>
        <v>#N/A</v>
      </c>
      <c r="R164" t="e">
        <f>VLOOKUP(P164,classifications!A$1:D$357,4,FALSE)</f>
        <v>#N/A</v>
      </c>
      <c r="S164" t="s">
        <v>566</v>
      </c>
      <c r="T164" t="s">
        <v>410</v>
      </c>
      <c r="U164">
        <v>77.7</v>
      </c>
      <c r="V164">
        <v>21.8</v>
      </c>
      <c r="W164">
        <v>0.5</v>
      </c>
      <c r="X164">
        <v>82.1</v>
      </c>
      <c r="Y164">
        <v>5</v>
      </c>
      <c r="Z164">
        <v>12.9</v>
      </c>
      <c r="AA164">
        <v>98.8</v>
      </c>
      <c r="AB164">
        <v>1.2</v>
      </c>
      <c r="AC164">
        <v>0</v>
      </c>
      <c r="AE164" t="s">
        <v>560</v>
      </c>
      <c r="AF164" t="s">
        <v>565</v>
      </c>
      <c r="AG164" t="s">
        <v>566</v>
      </c>
      <c r="AH164" t="s">
        <v>410</v>
      </c>
      <c r="AI164">
        <v>78.099999999999994</v>
      </c>
      <c r="AJ164">
        <v>21.9</v>
      </c>
      <c r="AK164">
        <v>94.2</v>
      </c>
      <c r="AL164">
        <v>5.8</v>
      </c>
      <c r="AM164">
        <v>98.8</v>
      </c>
      <c r="AN164">
        <v>1.2</v>
      </c>
      <c r="AP164" t="s">
        <v>560</v>
      </c>
      <c r="AQ164" t="s">
        <v>565</v>
      </c>
      <c r="AR164" t="s">
        <v>566</v>
      </c>
      <c r="AS164" t="s">
        <v>410</v>
      </c>
      <c r="AT164">
        <v>70.2</v>
      </c>
      <c r="AU164">
        <v>78.099999999999994</v>
      </c>
      <c r="AV164">
        <v>82.2</v>
      </c>
      <c r="AW164">
        <v>89.5</v>
      </c>
      <c r="AX164">
        <v>94.2</v>
      </c>
      <c r="AY164">
        <v>98.8</v>
      </c>
      <c r="AZ164">
        <v>97.3</v>
      </c>
      <c r="BA164">
        <v>98.8</v>
      </c>
      <c r="BB164">
        <v>100</v>
      </c>
      <c r="BF164" t="b">
        <f t="shared" si="2"/>
        <v>1</v>
      </c>
      <c r="BI164" t="s">
        <v>560</v>
      </c>
      <c r="BJ164" t="s">
        <v>565</v>
      </c>
      <c r="BK164" t="s">
        <v>566</v>
      </c>
      <c r="BL164" t="s">
        <v>410</v>
      </c>
      <c r="BM164">
        <f>INDEX('2021MF'!$C$5:$BB$204,MATCH(Sheet2!$BJ164,'2021MF'!$B$5:$B$204,0),MATCH(Sheet2!BM$3,'2021MF'!$C$4:$BB$4,0))</f>
        <v>80.623545311209597</v>
      </c>
      <c r="BN164">
        <f>INDEX('2021MF'!$C$5:$BB$204,MATCH(Sheet2!$BJ164,'2021MF'!$B$5:$B$204,0),MATCH(Sheet2!BN$3,'2021MF'!$C$4:$BB$4,0))</f>
        <v>18.1000825887829</v>
      </c>
      <c r="BO164">
        <f>INDEX('2021MF'!$C$5:$BB$204,MATCH(Sheet2!$BJ164,'2021MF'!$B$5:$B$204,0),MATCH(Sheet2!BO$3,'2021MF'!$C$4:$BB$4,0))</f>
        <v>62.3714242811022</v>
      </c>
      <c r="BP164">
        <f>INDEX('2021MF'!$C$5:$BB$204,MATCH(Sheet2!$BJ164,'2021MF'!$B$5:$B$204,0),MATCH(Sheet2!BP$3,'2021MF'!$C$4:$BB$4,0))</f>
        <v>11.0819130565358</v>
      </c>
      <c r="BQ164">
        <f>INDEX('2021MF'!$C$5:$BB$204,MATCH(Sheet2!$BJ164,'2021MF'!$B$5:$B$204,0),MATCH(Sheet2!BQ$3,'2021MF'!$C$4:$BB$4,0))</f>
        <v>58.198813724754103</v>
      </c>
      <c r="BR164">
        <f>INDEX('2021MF'!$C$5:$BB$204,MATCH(Sheet2!$BJ164,'2021MF'!$B$5:$B$204,0),MATCH(Sheet2!BR$3,'2021MF'!$C$4:$BB$4,0))</f>
        <v>15.2545236128838</v>
      </c>
      <c r="BS164">
        <f>INDEX('2021MF'!$C$5:$BB$204,MATCH(Sheet2!$BJ164,'2021MF'!$B$5:$B$204,0),MATCH(Sheet2!BS$3,'2021MF'!$C$4:$BB$4,0))</f>
        <v>94.688039642615806</v>
      </c>
      <c r="BT164">
        <f>INDEX('2021MF'!$C$5:$BB$204,MATCH(Sheet2!$BJ164,'2021MF'!$B$5:$B$204,0),MATCH(Sheet2!BT$3,'2021MF'!$C$4:$BB$4,0))</f>
        <v>5.3119603573841898</v>
      </c>
      <c r="BU164">
        <f>INDEX('2021MF'!$C$5:$BB$204,MATCH(Sheet2!$BJ164,'2021MF'!$B$5:$B$204,0),MATCH(Sheet2!BU$3,'2021MF'!$C$4:$BB$4,0))</f>
        <v>13.6684435768451</v>
      </c>
      <c r="BV164">
        <f>INDEX('2021MF'!$C$5:$BB$204,MATCH(Sheet2!$BJ164,'2021MF'!$B$5:$B$204,0),MATCH(Sheet2!BV$3,'2021MF'!$C$4:$BB$4,0))</f>
        <v>9.66851865755687</v>
      </c>
      <c r="BW164">
        <f>INDEX('2021MF'!$C$5:$BB$204,MATCH(Sheet2!$BJ164,'2021MF'!$B$5:$B$204,0),MATCH(Sheet2!BW$3,'2021MF'!$C$4:$BB$4,0))</f>
        <v>1.1299647120654699</v>
      </c>
      <c r="BX164">
        <f>INDEX('2021MF'!$C$5:$BB$204,MATCH(Sheet2!$BJ164,'2021MF'!$B$5:$B$204,0),MATCH(Sheet2!BX$3,'2021MF'!$C$4:$BB$4,0))</f>
        <v>58.560419004863398</v>
      </c>
      <c r="BY164">
        <f>INDEX('2021MF'!$C$5:$BB$204,MATCH(Sheet2!$BJ164,'2021MF'!$B$5:$B$204,0),MATCH(Sheet2!BY$3,'2021MF'!$C$4:$BB$4,0))</f>
        <v>38.133931911709702</v>
      </c>
      <c r="BZ164">
        <f>INDEX('2021MF'!$C$5:$BB$204,MATCH(Sheet2!$BJ164,'2021MF'!$B$5:$B$204,0),MATCH(Sheet2!BZ$3,'2021MF'!$C$4:$BB$4,0))</f>
        <v>54.431724653946901</v>
      </c>
      <c r="CA164">
        <f>INDEX('2021MF'!$C$5:$BB$204,MATCH(Sheet2!$BJ164,'2021MF'!$B$5:$B$204,0),MATCH(Sheet2!CA$3,'2021MF'!$C$4:$BB$4,0))</f>
        <v>42.554433221099899</v>
      </c>
      <c r="CB164">
        <f>INDEX('2021MF'!$C$5:$BB$204,MATCH(Sheet2!$BJ164,'2021MF'!$B$5:$B$204,0),MATCH(Sheet2!CB$3,'2021MF'!$C$4:$BB$4,0))</f>
        <v>5.98956378106464</v>
      </c>
      <c r="CC164">
        <f>INDEX('2021MF'!$C$5:$BB$204,MATCH(Sheet2!$BJ164,'2021MF'!$B$5:$B$204,0),MATCH(Sheet2!CC$3,'2021MF'!$C$4:$BB$4,0))</f>
        <v>93.437945791726094</v>
      </c>
    </row>
    <row r="165" spans="14:81" x14ac:dyDescent="0.3">
      <c r="N165" t="e">
        <f>VLOOKUP(P165,Sheet1!A$6:A$378,1,FALSE)</f>
        <v>#N/A</v>
      </c>
      <c r="O165" t="s">
        <v>560</v>
      </c>
      <c r="P165" t="s">
        <v>567</v>
      </c>
      <c r="Q165" t="e">
        <f>VLOOKUP(P165,classifications!A$1:B$357,2,FALSE)</f>
        <v>#N/A</v>
      </c>
      <c r="R165" t="e">
        <f>VLOOKUP(P165,classifications!A$1:D$357,4,FALSE)</f>
        <v>#N/A</v>
      </c>
      <c r="S165" t="s">
        <v>568</v>
      </c>
      <c r="T165" t="s">
        <v>410</v>
      </c>
      <c r="U165">
        <v>73.599999999999994</v>
      </c>
      <c r="V165">
        <v>23.4</v>
      </c>
      <c r="W165">
        <v>2.9</v>
      </c>
      <c r="X165">
        <v>74.5</v>
      </c>
      <c r="Y165">
        <v>3.9</v>
      </c>
      <c r="Z165">
        <v>21.6</v>
      </c>
      <c r="AA165">
        <v>98.1</v>
      </c>
      <c r="AB165">
        <v>1.9</v>
      </c>
      <c r="AC165">
        <v>0</v>
      </c>
      <c r="AE165" t="s">
        <v>560</v>
      </c>
      <c r="AF165" t="s">
        <v>567</v>
      </c>
      <c r="AG165" t="s">
        <v>568</v>
      </c>
      <c r="AH165" t="s">
        <v>410</v>
      </c>
      <c r="AI165">
        <v>75.900000000000006</v>
      </c>
      <c r="AJ165">
        <v>24.1</v>
      </c>
      <c r="AK165">
        <v>95</v>
      </c>
      <c r="AL165">
        <v>5</v>
      </c>
      <c r="AM165">
        <v>98.1</v>
      </c>
      <c r="AN165">
        <v>1.9</v>
      </c>
      <c r="AP165" t="s">
        <v>560</v>
      </c>
      <c r="AQ165" t="s">
        <v>567</v>
      </c>
      <c r="AR165" t="s">
        <v>568</v>
      </c>
      <c r="AS165" t="s">
        <v>410</v>
      </c>
      <c r="AT165">
        <v>63.5</v>
      </c>
      <c r="AU165">
        <v>75.900000000000006</v>
      </c>
      <c r="AV165">
        <v>79.2</v>
      </c>
      <c r="AW165">
        <v>90.4</v>
      </c>
      <c r="AX165">
        <v>95</v>
      </c>
      <c r="AY165">
        <v>99.4</v>
      </c>
      <c r="AZ165">
        <v>94.9</v>
      </c>
      <c r="BA165">
        <v>98.1</v>
      </c>
      <c r="BB165">
        <v>100</v>
      </c>
      <c r="BF165" t="b">
        <f t="shared" si="2"/>
        <v>1</v>
      </c>
      <c r="BI165" t="s">
        <v>560</v>
      </c>
      <c r="BJ165" t="s">
        <v>567</v>
      </c>
      <c r="BK165" t="s">
        <v>568</v>
      </c>
      <c r="BL165" t="s">
        <v>410</v>
      </c>
      <c r="BM165">
        <f>INDEX('2021MF'!$C$5:$BB$204,MATCH(Sheet2!$BJ165,'2021MF'!$B$5:$B$204,0),MATCH(Sheet2!BM$3,'2021MF'!$C$4:$BB$4,0))</f>
        <v>80.618913377755007</v>
      </c>
      <c r="BN165">
        <f>INDEX('2021MF'!$C$5:$BB$204,MATCH(Sheet2!$BJ165,'2021MF'!$B$5:$B$204,0),MATCH(Sheet2!BN$3,'2021MF'!$C$4:$BB$4,0))</f>
        <v>17.484623270117901</v>
      </c>
      <c r="BO165">
        <f>INDEX('2021MF'!$C$5:$BB$204,MATCH(Sheet2!$BJ165,'2021MF'!$B$5:$B$204,0),MATCH(Sheet2!BO$3,'2021MF'!$C$4:$BB$4,0))</f>
        <v>47.892106611993903</v>
      </c>
      <c r="BP165">
        <f>INDEX('2021MF'!$C$5:$BB$204,MATCH(Sheet2!$BJ165,'2021MF'!$B$5:$B$204,0),MATCH(Sheet2!BP$3,'2021MF'!$C$4:$BB$4,0))</f>
        <v>2.8639159405433099</v>
      </c>
      <c r="BQ165">
        <f>INDEX('2021MF'!$C$5:$BB$204,MATCH(Sheet2!$BJ165,'2021MF'!$B$5:$B$204,0),MATCH(Sheet2!BQ$3,'2021MF'!$C$4:$BB$4,0))</f>
        <v>40.389543823680199</v>
      </c>
      <c r="BR165">
        <f>INDEX('2021MF'!$C$5:$BB$204,MATCH(Sheet2!$BJ165,'2021MF'!$B$5:$B$204,0),MATCH(Sheet2!BR$3,'2021MF'!$C$4:$BB$4,0))</f>
        <v>10.366478728857</v>
      </c>
      <c r="BS165">
        <f>INDEX('2021MF'!$C$5:$BB$204,MATCH(Sheet2!$BJ165,'2021MF'!$B$5:$B$204,0),MATCH(Sheet2!BS$3,'2021MF'!$C$4:$BB$4,0))</f>
        <v>97.011148129164496</v>
      </c>
      <c r="BT165">
        <f>INDEX('2021MF'!$C$5:$BB$204,MATCH(Sheet2!$BJ165,'2021MF'!$B$5:$B$204,0),MATCH(Sheet2!BT$3,'2021MF'!$C$4:$BB$4,0))</f>
        <v>2.9888518708354699</v>
      </c>
      <c r="BU165">
        <f>INDEX('2021MF'!$C$5:$BB$204,MATCH(Sheet2!$BJ165,'2021MF'!$B$5:$B$204,0),MATCH(Sheet2!BU$3,'2021MF'!$C$4:$BB$4,0))</f>
        <v>16.139159405433102</v>
      </c>
      <c r="BV165">
        <f>INDEX('2021MF'!$C$5:$BB$204,MATCH(Sheet2!$BJ165,'2021MF'!$B$5:$B$204,0),MATCH(Sheet2!BV$3,'2021MF'!$C$4:$BB$4,0))</f>
        <v>7.3936442849820603</v>
      </c>
      <c r="BW165">
        <f>INDEX('2021MF'!$C$5:$BB$204,MATCH(Sheet2!$BJ165,'2021MF'!$B$5:$B$204,0),MATCH(Sheet2!BW$3,'2021MF'!$C$4:$BB$4,0))</f>
        <v>1.0955920041004601</v>
      </c>
      <c r="BX165">
        <f>INDEX('2021MF'!$C$5:$BB$204,MATCH(Sheet2!$BJ165,'2021MF'!$B$5:$B$204,0),MATCH(Sheet2!BX$3,'2021MF'!$C$4:$BB$4,0))</f>
        <v>60.782482072698301</v>
      </c>
      <c r="BY165">
        <f>INDEX('2021MF'!$C$5:$BB$204,MATCH(Sheet2!$BJ165,'2021MF'!$B$5:$B$204,0),MATCH(Sheet2!BY$3,'2021MF'!$C$4:$BB$4,0))</f>
        <v>36.354644613566997</v>
      </c>
      <c r="BZ165">
        <f>INDEX('2021MF'!$C$5:$BB$204,MATCH(Sheet2!$BJ165,'2021MF'!$B$5:$B$204,0),MATCH(Sheet2!BZ$3,'2021MF'!$C$4:$BB$4,0))</f>
        <v>61.4116548067148</v>
      </c>
      <c r="CA165">
        <f>INDEX('2021MF'!$C$5:$BB$204,MATCH(Sheet2!$BJ165,'2021MF'!$B$5:$B$204,0),MATCH(Sheet2!CA$3,'2021MF'!$C$4:$BB$4,0))</f>
        <v>35.725471879550497</v>
      </c>
      <c r="CB165" t="str">
        <f>INDEX('2021MF'!$C$5:$BB$204,MATCH(Sheet2!$BJ165,'2021MF'!$B$5:$B$204,0),MATCH(Sheet2!CB$3,'2021MF'!$C$4:$BB$4,0))</f>
        <v>*</v>
      </c>
      <c r="CC165">
        <f>INDEX('2021MF'!$C$5:$BB$204,MATCH(Sheet2!$BJ165,'2021MF'!$B$5:$B$204,0),MATCH(Sheet2!CC$3,'2021MF'!$C$4:$BB$4,0))</f>
        <v>99.413762173244507</v>
      </c>
    </row>
    <row r="166" spans="14:81" x14ac:dyDescent="0.3">
      <c r="N166" t="e">
        <f>VLOOKUP(P166,Sheet1!A$6:A$378,1,FALSE)</f>
        <v>#N/A</v>
      </c>
      <c r="O166" t="s">
        <v>491</v>
      </c>
      <c r="P166" t="s">
        <v>569</v>
      </c>
      <c r="Q166" t="e">
        <f>VLOOKUP(P166,classifications!A$1:B$357,2,FALSE)</f>
        <v>#N/A</v>
      </c>
      <c r="R166" t="e">
        <f>VLOOKUP(P166,classifications!A$1:D$357,4,FALSE)</f>
        <v>#N/A</v>
      </c>
      <c r="S166" t="s">
        <v>570</v>
      </c>
      <c r="T166" t="s">
        <v>410</v>
      </c>
      <c r="U166">
        <v>70.400000000000006</v>
      </c>
      <c r="V166">
        <v>29.6</v>
      </c>
      <c r="W166">
        <v>0</v>
      </c>
      <c r="X166">
        <v>84.4</v>
      </c>
      <c r="Y166">
        <v>4</v>
      </c>
      <c r="Z166">
        <v>11.6</v>
      </c>
      <c r="AA166">
        <v>96.8</v>
      </c>
      <c r="AB166">
        <v>2.1</v>
      </c>
      <c r="AC166">
        <v>1.1000000000000001</v>
      </c>
      <c r="AE166" t="s">
        <v>491</v>
      </c>
      <c r="AF166" t="s">
        <v>569</v>
      </c>
      <c r="AG166" t="s">
        <v>570</v>
      </c>
      <c r="AH166" t="s">
        <v>410</v>
      </c>
      <c r="AI166">
        <v>70.400000000000006</v>
      </c>
      <c r="AJ166">
        <v>29.6</v>
      </c>
      <c r="AK166">
        <v>95.5</v>
      </c>
      <c r="AL166">
        <v>4.5</v>
      </c>
      <c r="AM166">
        <v>97.9</v>
      </c>
      <c r="AN166">
        <v>2.1</v>
      </c>
      <c r="AP166" t="s">
        <v>491</v>
      </c>
      <c r="AQ166" t="s">
        <v>569</v>
      </c>
      <c r="AR166" t="s">
        <v>570</v>
      </c>
      <c r="AS166" t="s">
        <v>410</v>
      </c>
      <c r="AT166">
        <v>58.5</v>
      </c>
      <c r="AU166">
        <v>70.400000000000006</v>
      </c>
      <c r="AV166">
        <v>75.900000000000006</v>
      </c>
      <c r="AW166">
        <v>97.5</v>
      </c>
      <c r="AX166">
        <v>95.5</v>
      </c>
      <c r="AY166">
        <v>100</v>
      </c>
      <c r="AZ166">
        <v>94.9</v>
      </c>
      <c r="BA166">
        <v>97.9</v>
      </c>
      <c r="BB166">
        <v>100</v>
      </c>
      <c r="BF166" t="b">
        <f t="shared" si="2"/>
        <v>1</v>
      </c>
      <c r="BI166" t="s">
        <v>491</v>
      </c>
      <c r="BJ166" t="s">
        <v>569</v>
      </c>
      <c r="BK166" t="s">
        <v>570</v>
      </c>
      <c r="BL166" t="s">
        <v>410</v>
      </c>
      <c r="BM166">
        <f>INDEX('2021MF'!$C$5:$BB$204,MATCH(Sheet2!$BJ166,'2021MF'!$B$5:$B$204,0),MATCH(Sheet2!BM$3,'2021MF'!$C$4:$BB$4,0))</f>
        <v>79.4291167794551</v>
      </c>
      <c r="BN166">
        <f>INDEX('2021MF'!$C$5:$BB$204,MATCH(Sheet2!$BJ166,'2021MF'!$B$5:$B$204,0),MATCH(Sheet2!BN$3,'2021MF'!$C$4:$BB$4,0))</f>
        <v>19.3562380704494</v>
      </c>
      <c r="BO166">
        <f>INDEX('2021MF'!$C$5:$BB$204,MATCH(Sheet2!$BJ166,'2021MF'!$B$5:$B$204,0),MATCH(Sheet2!BO$3,'2021MF'!$C$4:$BB$4,0))</f>
        <v>48.750650702759003</v>
      </c>
      <c r="BP166">
        <f>INDEX('2021MF'!$C$5:$BB$204,MATCH(Sheet2!$BJ166,'2021MF'!$B$5:$B$204,0),MATCH(Sheet2!BP$3,'2021MF'!$C$4:$BB$4,0))</f>
        <v>12.051015096304001</v>
      </c>
      <c r="BQ166">
        <f>INDEX('2021MF'!$C$5:$BB$204,MATCH(Sheet2!$BJ166,'2021MF'!$B$5:$B$204,0),MATCH(Sheet2!BQ$3,'2021MF'!$C$4:$BB$4,0))</f>
        <v>47.267048412285298</v>
      </c>
      <c r="BR166">
        <f>INDEX('2021MF'!$C$5:$BB$204,MATCH(Sheet2!$BJ166,'2021MF'!$B$5:$B$204,0),MATCH(Sheet2!BR$3,'2021MF'!$C$4:$BB$4,0))</f>
        <v>13.5346173867777</v>
      </c>
      <c r="BS166">
        <f>INDEX('2021MF'!$C$5:$BB$204,MATCH(Sheet2!$BJ166,'2021MF'!$B$5:$B$204,0),MATCH(Sheet2!BS$3,'2021MF'!$C$4:$BB$4,0))</f>
        <v>98.316848863439205</v>
      </c>
      <c r="BT166" t="str">
        <f>INDEX('2021MF'!$C$5:$BB$204,MATCH(Sheet2!$BJ166,'2021MF'!$B$5:$B$204,0),MATCH(Sheet2!BT$3,'2021MF'!$C$4:$BB$4,0))</f>
        <v>*</v>
      </c>
      <c r="BU166">
        <f>INDEX('2021MF'!$C$5:$BB$204,MATCH(Sheet2!$BJ166,'2021MF'!$B$5:$B$204,0),MATCH(Sheet2!BU$3,'2021MF'!$C$4:$BB$4,0))</f>
        <v>13.343744577477</v>
      </c>
      <c r="BV166">
        <f>INDEX('2021MF'!$C$5:$BB$204,MATCH(Sheet2!$BJ166,'2021MF'!$B$5:$B$204,0),MATCH(Sheet2!BV$3,'2021MF'!$C$4:$BB$4,0))</f>
        <v>6.4202672219330204</v>
      </c>
      <c r="BW166" t="str">
        <f>INDEX('2021MF'!$C$5:$BB$204,MATCH(Sheet2!$BJ166,'2021MF'!$B$5:$B$204,0),MATCH(Sheet2!BW$3,'2021MF'!$C$4:$BB$4,0))</f>
        <v>*</v>
      </c>
      <c r="BX166">
        <f>INDEX('2021MF'!$C$5:$BB$204,MATCH(Sheet2!$BJ166,'2021MF'!$B$5:$B$204,0),MATCH(Sheet2!BX$3,'2021MF'!$C$4:$BB$4,0))</f>
        <v>56.9506726457399</v>
      </c>
      <c r="BY166">
        <f>INDEX('2021MF'!$C$5:$BB$204,MATCH(Sheet2!$BJ166,'2021MF'!$B$5:$B$204,0),MATCH(Sheet2!BY$3,'2021MF'!$C$4:$BB$4,0))</f>
        <v>41.227578475336301</v>
      </c>
      <c r="BZ166">
        <f>INDEX('2021MF'!$C$5:$BB$204,MATCH(Sheet2!$BJ166,'2021MF'!$B$5:$B$204,0),MATCH(Sheet2!BZ$3,'2021MF'!$C$4:$BB$4,0))</f>
        <v>70.795964125560502</v>
      </c>
      <c r="CA166">
        <f>INDEX('2021MF'!$C$5:$BB$204,MATCH(Sheet2!$BJ166,'2021MF'!$B$5:$B$204,0),MATCH(Sheet2!CA$3,'2021MF'!$C$4:$BB$4,0))</f>
        <v>26.812406576980599</v>
      </c>
      <c r="CB166">
        <f>INDEX('2021MF'!$C$5:$BB$204,MATCH(Sheet2!$BJ166,'2021MF'!$B$5:$B$204,0),MATCH(Sheet2!CB$3,'2021MF'!$C$4:$BB$4,0))</f>
        <v>3.04528891202499</v>
      </c>
      <c r="CC166">
        <f>INDEX('2021MF'!$C$5:$BB$204,MATCH(Sheet2!$BJ166,'2021MF'!$B$5:$B$204,0),MATCH(Sheet2!CC$3,'2021MF'!$C$4:$BB$4,0))</f>
        <v>96.954711087974999</v>
      </c>
    </row>
    <row r="167" spans="14:81" x14ac:dyDescent="0.3">
      <c r="N167" t="e">
        <f>VLOOKUP(P167,Sheet1!A$6:A$378,1,FALSE)</f>
        <v>#N/A</v>
      </c>
      <c r="O167" t="s">
        <v>491</v>
      </c>
      <c r="P167" t="s">
        <v>571</v>
      </c>
      <c r="Q167" t="e">
        <f>VLOOKUP(P167,classifications!A$1:B$357,2,FALSE)</f>
        <v>#N/A</v>
      </c>
      <c r="R167" t="e">
        <f>VLOOKUP(P167,classifications!A$1:D$357,4,FALSE)</f>
        <v>#N/A</v>
      </c>
      <c r="S167" t="s">
        <v>572</v>
      </c>
      <c r="T167" t="s">
        <v>410</v>
      </c>
      <c r="U167">
        <v>73.099999999999994</v>
      </c>
      <c r="V167">
        <v>25.3</v>
      </c>
      <c r="W167">
        <v>1.6</v>
      </c>
      <c r="X167">
        <v>77.3</v>
      </c>
      <c r="Y167">
        <v>3.6</v>
      </c>
      <c r="Z167">
        <v>19.100000000000001</v>
      </c>
      <c r="AA167" t="s">
        <v>417</v>
      </c>
      <c r="AB167" t="s">
        <v>417</v>
      </c>
      <c r="AC167" t="s">
        <v>417</v>
      </c>
      <c r="AE167" t="s">
        <v>491</v>
      </c>
      <c r="AF167" t="s">
        <v>571</v>
      </c>
      <c r="AG167" t="s">
        <v>572</v>
      </c>
      <c r="AH167" t="s">
        <v>410</v>
      </c>
      <c r="AI167">
        <v>74.3</v>
      </c>
      <c r="AJ167">
        <v>25.7</v>
      </c>
      <c r="AK167">
        <v>95.6</v>
      </c>
      <c r="AL167">
        <v>4.4000000000000004</v>
      </c>
      <c r="AM167" t="s">
        <v>417</v>
      </c>
      <c r="AN167" t="s">
        <v>417</v>
      </c>
      <c r="AP167" t="s">
        <v>491</v>
      </c>
      <c r="AQ167" t="s">
        <v>571</v>
      </c>
      <c r="AR167" t="s">
        <v>572</v>
      </c>
      <c r="AS167" t="s">
        <v>410</v>
      </c>
      <c r="AT167">
        <v>62.5</v>
      </c>
      <c r="AU167">
        <v>74.3</v>
      </c>
      <c r="AV167">
        <v>79.599999999999994</v>
      </c>
      <c r="AW167">
        <v>91.1</v>
      </c>
      <c r="AX167">
        <v>95.6</v>
      </c>
      <c r="AY167">
        <v>99.8</v>
      </c>
      <c r="AZ167" t="s">
        <v>417</v>
      </c>
      <c r="BA167" t="s">
        <v>417</v>
      </c>
      <c r="BB167" t="s">
        <v>417</v>
      </c>
      <c r="BF167" t="b">
        <f t="shared" si="2"/>
        <v>1</v>
      </c>
      <c r="BI167" t="s">
        <v>491</v>
      </c>
      <c r="BJ167" t="s">
        <v>571</v>
      </c>
      <c r="BK167" t="s">
        <v>572</v>
      </c>
      <c r="BL167" t="s">
        <v>410</v>
      </c>
      <c r="BM167">
        <f>INDEX('2021MF'!$C$5:$BB$204,MATCH(Sheet2!$BJ167,'2021MF'!$B$5:$B$204,0),MATCH(Sheet2!BM$3,'2021MF'!$C$4:$BB$4,0))</f>
        <v>79.142132634202895</v>
      </c>
      <c r="BN167">
        <f>INDEX('2021MF'!$C$5:$BB$204,MATCH(Sheet2!$BJ167,'2021MF'!$B$5:$B$204,0),MATCH(Sheet2!BN$3,'2021MF'!$C$4:$BB$4,0))</f>
        <v>19.319207461211199</v>
      </c>
      <c r="BO167">
        <f>INDEX('2021MF'!$C$5:$BB$204,MATCH(Sheet2!$BJ167,'2021MF'!$B$5:$B$204,0),MATCH(Sheet2!BO$3,'2021MF'!$C$4:$BB$4,0))</f>
        <v>53.646795891176303</v>
      </c>
      <c r="BP167">
        <f>INDEX('2021MF'!$C$5:$BB$204,MATCH(Sheet2!$BJ167,'2021MF'!$B$5:$B$204,0),MATCH(Sheet2!BP$3,'2021MF'!$C$4:$BB$4,0))</f>
        <v>10.847982120599999</v>
      </c>
      <c r="BQ167">
        <f>INDEX('2021MF'!$C$5:$BB$204,MATCH(Sheet2!$BJ167,'2021MF'!$B$5:$B$204,0),MATCH(Sheet2!BQ$3,'2021MF'!$C$4:$BB$4,0))</f>
        <v>49.116774831306103</v>
      </c>
      <c r="BR167">
        <f>INDEX('2021MF'!$C$5:$BB$204,MATCH(Sheet2!$BJ167,'2021MF'!$B$5:$B$204,0),MATCH(Sheet2!BR$3,'2021MF'!$C$4:$BB$4,0))</f>
        <v>15.3780031804702</v>
      </c>
      <c r="BS167">
        <f>INDEX('2021MF'!$C$5:$BB$204,MATCH(Sheet2!$BJ167,'2021MF'!$B$5:$B$204,0),MATCH(Sheet2!BS$3,'2021MF'!$C$4:$BB$4,0))</f>
        <v>96.183435767395906</v>
      </c>
      <c r="BT167">
        <f>INDEX('2021MF'!$C$5:$BB$204,MATCH(Sheet2!$BJ167,'2021MF'!$B$5:$B$204,0),MATCH(Sheet2!BT$3,'2021MF'!$C$4:$BB$4,0))</f>
        <v>2.7463789917049901</v>
      </c>
      <c r="BU167">
        <f>INDEX('2021MF'!$C$5:$BB$204,MATCH(Sheet2!$BJ167,'2021MF'!$B$5:$B$204,0),MATCH(Sheet2!BU$3,'2021MF'!$C$4:$BB$4,0))</f>
        <v>16.306356642455</v>
      </c>
      <c r="BV167">
        <f>INDEX('2021MF'!$C$5:$BB$204,MATCH(Sheet2!$BJ167,'2021MF'!$B$5:$B$204,0),MATCH(Sheet2!BV$3,'2021MF'!$C$4:$BB$4,0))</f>
        <v>11.092964284179301</v>
      </c>
      <c r="BW167">
        <f>INDEX('2021MF'!$C$5:$BB$204,MATCH(Sheet2!$BJ167,'2021MF'!$B$5:$B$204,0),MATCH(Sheet2!BW$3,'2021MF'!$C$4:$BB$4,0))</f>
        <v>2.24781879915761</v>
      </c>
      <c r="BX167">
        <f>INDEX('2021MF'!$C$5:$BB$204,MATCH(Sheet2!$BJ167,'2021MF'!$B$5:$B$204,0),MATCH(Sheet2!BX$3,'2021MF'!$C$4:$BB$4,0))</f>
        <v>65.871202504865906</v>
      </c>
      <c r="BY167">
        <f>INDEX('2021MF'!$C$5:$BB$204,MATCH(Sheet2!$BJ167,'2021MF'!$B$5:$B$204,0),MATCH(Sheet2!BY$3,'2021MF'!$C$4:$BB$4,0))</f>
        <v>30.921553693830901</v>
      </c>
      <c r="BZ167">
        <f>INDEX('2021MF'!$C$5:$BB$204,MATCH(Sheet2!$BJ167,'2021MF'!$B$5:$B$204,0),MATCH(Sheet2!BZ$3,'2021MF'!$C$4:$BB$4,0))</f>
        <v>66.535499703816498</v>
      </c>
      <c r="CA167">
        <f>INDEX('2021MF'!$C$5:$BB$204,MATCH(Sheet2!$BJ167,'2021MF'!$B$5:$B$204,0),MATCH(Sheet2!CA$3,'2021MF'!$C$4:$BB$4,0))</f>
        <v>32.343234323432299</v>
      </c>
      <c r="CB167">
        <f>INDEX('2021MF'!$C$5:$BB$204,MATCH(Sheet2!$BJ167,'2021MF'!$B$5:$B$204,0),MATCH(Sheet2!CB$3,'2021MF'!$C$4:$BB$4,0))</f>
        <v>1.2721880775347101</v>
      </c>
      <c r="CC167">
        <f>INDEX('2021MF'!$C$5:$BB$204,MATCH(Sheet2!$BJ167,'2021MF'!$B$5:$B$204,0),MATCH(Sheet2!CC$3,'2021MF'!$C$4:$BB$4,0))</f>
        <v>98.727811922465307</v>
      </c>
    </row>
    <row r="168" spans="14:81" x14ac:dyDescent="0.3">
      <c r="N168" t="e">
        <f>VLOOKUP(P168,Sheet1!A$6:A$378,1,FALSE)</f>
        <v>#N/A</v>
      </c>
      <c r="O168" t="s">
        <v>491</v>
      </c>
      <c r="P168" t="s">
        <v>573</v>
      </c>
      <c r="Q168" t="e">
        <f>VLOOKUP(P168,classifications!A$1:B$357,2,FALSE)</f>
        <v>#N/A</v>
      </c>
      <c r="R168" t="e">
        <f>VLOOKUP(P168,classifications!A$1:D$357,4,FALSE)</f>
        <v>#N/A</v>
      </c>
      <c r="S168" t="s">
        <v>574</v>
      </c>
      <c r="T168" t="s">
        <v>410</v>
      </c>
      <c r="U168">
        <v>72.2</v>
      </c>
      <c r="V168">
        <v>26.6</v>
      </c>
      <c r="W168">
        <v>1.2</v>
      </c>
      <c r="X168">
        <v>79.8</v>
      </c>
      <c r="Y168">
        <v>5.0999999999999996</v>
      </c>
      <c r="Z168">
        <v>15.1</v>
      </c>
      <c r="AA168" t="s">
        <v>417</v>
      </c>
      <c r="AB168" t="s">
        <v>417</v>
      </c>
      <c r="AC168" t="s">
        <v>417</v>
      </c>
      <c r="AE168" t="s">
        <v>491</v>
      </c>
      <c r="AF168" t="s">
        <v>573</v>
      </c>
      <c r="AG168" t="s">
        <v>574</v>
      </c>
      <c r="AH168" t="s">
        <v>410</v>
      </c>
      <c r="AI168">
        <v>73.099999999999994</v>
      </c>
      <c r="AJ168">
        <v>26.9</v>
      </c>
      <c r="AK168">
        <v>94</v>
      </c>
      <c r="AL168">
        <v>6</v>
      </c>
      <c r="AM168" t="s">
        <v>417</v>
      </c>
      <c r="AN168" t="s">
        <v>417</v>
      </c>
      <c r="AP168" t="s">
        <v>491</v>
      </c>
      <c r="AQ168" t="s">
        <v>573</v>
      </c>
      <c r="AR168" t="s">
        <v>574</v>
      </c>
      <c r="AS168" t="s">
        <v>410</v>
      </c>
      <c r="AT168">
        <v>61.4</v>
      </c>
      <c r="AU168">
        <v>73.099999999999994</v>
      </c>
      <c r="AV168">
        <v>78.7</v>
      </c>
      <c r="AW168">
        <v>94.8</v>
      </c>
      <c r="AX168">
        <v>94</v>
      </c>
      <c r="AY168">
        <v>100</v>
      </c>
      <c r="AZ168" t="s">
        <v>417</v>
      </c>
      <c r="BA168" t="s">
        <v>417</v>
      </c>
      <c r="BB168" t="s">
        <v>417</v>
      </c>
      <c r="BF168" t="b">
        <f t="shared" si="2"/>
        <v>1</v>
      </c>
      <c r="BI168" t="s">
        <v>491</v>
      </c>
      <c r="BJ168" t="s">
        <v>573</v>
      </c>
      <c r="BK168" t="s">
        <v>574</v>
      </c>
      <c r="BL168" t="s">
        <v>410</v>
      </c>
      <c r="BM168">
        <f>INDEX('2021MF'!$C$5:$BB$204,MATCH(Sheet2!$BJ168,'2021MF'!$B$5:$B$204,0),MATCH(Sheet2!BM$3,'2021MF'!$C$4:$BB$4,0))</f>
        <v>75.779162956366903</v>
      </c>
      <c r="BN168">
        <f>INDEX('2021MF'!$C$5:$BB$204,MATCH(Sheet2!$BJ168,'2021MF'!$B$5:$B$204,0),MATCH(Sheet2!BN$3,'2021MF'!$C$4:$BB$4,0))</f>
        <v>23.006983174766798</v>
      </c>
      <c r="BO168">
        <f>INDEX('2021MF'!$C$5:$BB$204,MATCH(Sheet2!$BJ168,'2021MF'!$B$5:$B$204,0),MATCH(Sheet2!BO$3,'2021MF'!$C$4:$BB$4,0))</f>
        <v>56.020059052350398</v>
      </c>
      <c r="BP168">
        <f>INDEX('2021MF'!$C$5:$BB$204,MATCH(Sheet2!$BJ168,'2021MF'!$B$5:$B$204,0),MATCH(Sheet2!BP$3,'2021MF'!$C$4:$BB$4,0))</f>
        <v>4.7429348080798599</v>
      </c>
      <c r="BQ168">
        <f>INDEX('2021MF'!$C$5:$BB$204,MATCH(Sheet2!$BJ168,'2021MF'!$B$5:$B$204,0),MATCH(Sheet2!BQ$3,'2021MF'!$C$4:$BB$4,0))</f>
        <v>50.250738154379697</v>
      </c>
      <c r="BR168">
        <f>INDEX('2021MF'!$C$5:$BB$204,MATCH(Sheet2!$BJ168,'2021MF'!$B$5:$B$204,0),MATCH(Sheet2!BR$3,'2021MF'!$C$4:$BB$4,0))</f>
        <v>10.5122557060505</v>
      </c>
      <c r="BS168">
        <f>INDEX('2021MF'!$C$5:$BB$204,MATCH(Sheet2!$BJ168,'2021MF'!$B$5:$B$204,0),MATCH(Sheet2!BS$3,'2021MF'!$C$4:$BB$4,0))</f>
        <v>95.791348362000306</v>
      </c>
      <c r="BT168">
        <f>INDEX('2021MF'!$C$5:$BB$204,MATCH(Sheet2!$BJ168,'2021MF'!$B$5:$B$204,0),MATCH(Sheet2!BT$3,'2021MF'!$C$4:$BB$4,0))</f>
        <v>4.2086516379997203</v>
      </c>
      <c r="BU168">
        <f>INDEX('2021MF'!$C$5:$BB$204,MATCH(Sheet2!$BJ168,'2021MF'!$B$5:$B$204,0),MATCH(Sheet2!BU$3,'2021MF'!$C$4:$BB$4,0))</f>
        <v>13.033697333270799</v>
      </c>
      <c r="BV168">
        <f>INDEX('2021MF'!$C$5:$BB$204,MATCH(Sheet2!$BJ168,'2021MF'!$B$5:$B$204,0),MATCH(Sheet2!BV$3,'2021MF'!$C$4:$BB$4,0))</f>
        <v>10.7887706800394</v>
      </c>
      <c r="BW168">
        <f>INDEX('2021MF'!$C$5:$BB$204,MATCH(Sheet2!$BJ168,'2021MF'!$B$5:$B$204,0),MATCH(Sheet2!BW$3,'2021MF'!$C$4:$BB$4,0))</f>
        <v>3.0135445470309801</v>
      </c>
      <c r="BX168">
        <f>INDEX('2021MF'!$C$5:$BB$204,MATCH(Sheet2!$BJ168,'2021MF'!$B$5:$B$204,0),MATCH(Sheet2!BX$3,'2021MF'!$C$4:$BB$4,0))</f>
        <v>43.330075219922698</v>
      </c>
      <c r="BY168">
        <f>INDEX('2021MF'!$C$5:$BB$204,MATCH(Sheet2!$BJ168,'2021MF'!$B$5:$B$204,0),MATCH(Sheet2!BY$3,'2021MF'!$C$4:$BB$4,0))</f>
        <v>56.291700310229103</v>
      </c>
      <c r="BZ168">
        <f>INDEX('2021MF'!$C$5:$BB$204,MATCH(Sheet2!$BJ168,'2021MF'!$B$5:$B$204,0),MATCH(Sheet2!BZ$3,'2021MF'!$C$4:$BB$4,0))</f>
        <v>49.955378011984202</v>
      </c>
      <c r="CA168">
        <f>INDEX('2021MF'!$C$5:$BB$204,MATCH(Sheet2!$BJ168,'2021MF'!$B$5:$B$204,0),MATCH(Sheet2!CA$3,'2021MF'!$C$4:$BB$4,0))</f>
        <v>50.044621988015798</v>
      </c>
      <c r="CB168">
        <f>INDEX('2021MF'!$C$5:$BB$204,MATCH(Sheet2!$BJ168,'2021MF'!$B$5:$B$204,0),MATCH(Sheet2!CB$3,'2021MF'!$C$4:$BB$4,0))</f>
        <v>3.83371608004874</v>
      </c>
      <c r="CC168">
        <f>INDEX('2021MF'!$C$5:$BB$204,MATCH(Sheet2!$BJ168,'2021MF'!$B$5:$B$204,0),MATCH(Sheet2!CC$3,'2021MF'!$C$4:$BB$4,0))</f>
        <v>96.166283919951297</v>
      </c>
    </row>
    <row r="169" spans="14:81" x14ac:dyDescent="0.3">
      <c r="N169" t="e">
        <f>VLOOKUP(P169,Sheet1!A$6:A$378,1,FALSE)</f>
        <v>#N/A</v>
      </c>
      <c r="O169" t="s">
        <v>491</v>
      </c>
      <c r="P169" t="s">
        <v>575</v>
      </c>
      <c r="Q169" t="e">
        <f>VLOOKUP(P169,classifications!A$1:B$357,2,FALSE)</f>
        <v>#N/A</v>
      </c>
      <c r="R169" t="e">
        <f>VLOOKUP(P169,classifications!A$1:D$357,4,FALSE)</f>
        <v>#N/A</v>
      </c>
      <c r="S169" t="s">
        <v>576</v>
      </c>
      <c r="T169" t="s">
        <v>410</v>
      </c>
      <c r="U169">
        <v>76.400000000000006</v>
      </c>
      <c r="V169">
        <v>23.1</v>
      </c>
      <c r="W169">
        <v>0.5</v>
      </c>
      <c r="X169">
        <v>77.3</v>
      </c>
      <c r="Y169">
        <v>9.1999999999999993</v>
      </c>
      <c r="Z169">
        <v>13.5</v>
      </c>
      <c r="AA169">
        <v>97.8</v>
      </c>
      <c r="AB169">
        <v>2.2000000000000002</v>
      </c>
      <c r="AC169">
        <v>0</v>
      </c>
      <c r="AE169" t="s">
        <v>491</v>
      </c>
      <c r="AF169" t="s">
        <v>575</v>
      </c>
      <c r="AG169" t="s">
        <v>576</v>
      </c>
      <c r="AH169" t="s">
        <v>410</v>
      </c>
      <c r="AI169">
        <v>76.8</v>
      </c>
      <c r="AJ169">
        <v>23.2</v>
      </c>
      <c r="AK169">
        <v>89.4</v>
      </c>
      <c r="AL169">
        <v>10.6</v>
      </c>
      <c r="AM169">
        <v>97.8</v>
      </c>
      <c r="AN169">
        <v>2.2000000000000002</v>
      </c>
      <c r="AP169" t="s">
        <v>491</v>
      </c>
      <c r="AQ169" t="s">
        <v>575</v>
      </c>
      <c r="AR169" t="s">
        <v>576</v>
      </c>
      <c r="AS169" t="s">
        <v>410</v>
      </c>
      <c r="AT169">
        <v>66.8</v>
      </c>
      <c r="AU169">
        <v>76.8</v>
      </c>
      <c r="AV169">
        <v>82.6</v>
      </c>
      <c r="AW169">
        <v>82.9</v>
      </c>
      <c r="AX169">
        <v>89.4</v>
      </c>
      <c r="AY169">
        <v>95.8</v>
      </c>
      <c r="AZ169">
        <v>94.7</v>
      </c>
      <c r="BA169">
        <v>97.8</v>
      </c>
      <c r="BB169">
        <v>100</v>
      </c>
      <c r="BF169" t="b">
        <f t="shared" si="2"/>
        <v>1</v>
      </c>
      <c r="BI169" t="s">
        <v>491</v>
      </c>
      <c r="BJ169" t="s">
        <v>575</v>
      </c>
      <c r="BK169" t="s">
        <v>576</v>
      </c>
      <c r="BL169" t="s">
        <v>410</v>
      </c>
      <c r="BM169">
        <f>INDEX('2021MF'!$C$5:$BB$204,MATCH(Sheet2!$BJ169,'2021MF'!$B$5:$B$204,0),MATCH(Sheet2!BM$3,'2021MF'!$C$4:$BB$4,0))</f>
        <v>78.872362934843494</v>
      </c>
      <c r="BN169">
        <f>INDEX('2021MF'!$C$5:$BB$204,MATCH(Sheet2!$BJ169,'2021MF'!$B$5:$B$204,0),MATCH(Sheet2!BN$3,'2021MF'!$C$4:$BB$4,0))</f>
        <v>20.1630468604145</v>
      </c>
      <c r="BO169">
        <f>INDEX('2021MF'!$C$5:$BB$204,MATCH(Sheet2!$BJ169,'2021MF'!$B$5:$B$204,0),MATCH(Sheet2!BO$3,'2021MF'!$C$4:$BB$4,0))</f>
        <v>54.794946791959703</v>
      </c>
      <c r="BP169">
        <f>INDEX('2021MF'!$C$5:$BB$204,MATCH(Sheet2!$BJ169,'2021MF'!$B$5:$B$204,0),MATCH(Sheet2!BP$3,'2021MF'!$C$4:$BB$4,0))</f>
        <v>10.766071317443499</v>
      </c>
      <c r="BQ169">
        <f>INDEX('2021MF'!$C$5:$BB$204,MATCH(Sheet2!$BJ169,'2021MF'!$B$5:$B$204,0),MATCH(Sheet2!BQ$3,'2021MF'!$C$4:$BB$4,0))</f>
        <v>47.793888854315803</v>
      </c>
      <c r="BR169">
        <f>INDEX('2021MF'!$C$5:$BB$204,MATCH(Sheet2!$BJ169,'2021MF'!$B$5:$B$204,0),MATCH(Sheet2!BR$3,'2021MF'!$C$4:$BB$4,0))</f>
        <v>17.767129255087401</v>
      </c>
      <c r="BS169">
        <f>INDEX('2021MF'!$C$5:$BB$204,MATCH(Sheet2!$BJ169,'2021MF'!$B$5:$B$204,0),MATCH(Sheet2!BS$3,'2021MF'!$C$4:$BB$4,0))</f>
        <v>98.413093534134006</v>
      </c>
      <c r="BT169" t="str">
        <f>INDEX('2021MF'!$C$5:$BB$204,MATCH(Sheet2!$BJ169,'2021MF'!$B$5:$B$204,0),MATCH(Sheet2!BT$3,'2021MF'!$C$4:$BB$4,0))</f>
        <v>*</v>
      </c>
      <c r="BU169">
        <f>INDEX('2021MF'!$C$5:$BB$204,MATCH(Sheet2!$BJ169,'2021MF'!$B$5:$B$204,0),MATCH(Sheet2!BU$3,'2021MF'!$C$4:$BB$4,0))</f>
        <v>14.7302259008028</v>
      </c>
      <c r="BV169">
        <f>INDEX('2021MF'!$C$5:$BB$204,MATCH(Sheet2!$BJ169,'2021MF'!$B$5:$B$204,0),MATCH(Sheet2!BV$3,'2021MF'!$C$4:$BB$4,0))</f>
        <v>8.2083514842242806</v>
      </c>
      <c r="BW169">
        <f>INDEX('2021MF'!$C$5:$BB$204,MATCH(Sheet2!$BJ169,'2021MF'!$B$5:$B$204,0),MATCH(Sheet2!BW$3,'2021MF'!$C$4:$BB$4,0))</f>
        <v>4.9100753002676001</v>
      </c>
      <c r="BX169">
        <f>INDEX('2021MF'!$C$5:$BB$204,MATCH(Sheet2!$BJ169,'2021MF'!$B$5:$B$204,0),MATCH(Sheet2!BX$3,'2021MF'!$C$4:$BB$4,0))</f>
        <v>59.169996925914504</v>
      </c>
      <c r="BY169">
        <f>INDEX('2021MF'!$C$5:$BB$204,MATCH(Sheet2!$BJ169,'2021MF'!$B$5:$B$204,0),MATCH(Sheet2!BY$3,'2021MF'!$C$4:$BB$4,0))</f>
        <v>38.979403627420801</v>
      </c>
      <c r="BZ169">
        <f>INDEX('2021MF'!$C$5:$BB$204,MATCH(Sheet2!$BJ169,'2021MF'!$B$5:$B$204,0),MATCH(Sheet2!BZ$3,'2021MF'!$C$4:$BB$4,0))</f>
        <v>58.985551798339998</v>
      </c>
      <c r="CA169">
        <f>INDEX('2021MF'!$C$5:$BB$204,MATCH(Sheet2!$BJ169,'2021MF'!$B$5:$B$204,0),MATCH(Sheet2!CA$3,'2021MF'!$C$4:$BB$4,0))</f>
        <v>38.8134030126038</v>
      </c>
      <c r="CB169">
        <f>INDEX('2021MF'!$C$5:$BB$204,MATCH(Sheet2!$BJ169,'2021MF'!$B$5:$B$204,0),MATCH(Sheet2!CB$3,'2021MF'!$C$4:$BB$4,0))</f>
        <v>3.4040699483477499</v>
      </c>
      <c r="CC169">
        <f>INDEX('2021MF'!$C$5:$BB$204,MATCH(Sheet2!$BJ169,'2021MF'!$B$5:$B$204,0),MATCH(Sheet2!CC$3,'2021MF'!$C$4:$BB$4,0))</f>
        <v>96.595930051652203</v>
      </c>
    </row>
    <row r="170" spans="14:81" x14ac:dyDescent="0.3">
      <c r="N170" t="e">
        <f>VLOOKUP(P170,Sheet1!A$6:A$378,1,FALSE)</f>
        <v>#N/A</v>
      </c>
      <c r="O170" t="s">
        <v>491</v>
      </c>
      <c r="P170" t="s">
        <v>577</v>
      </c>
      <c r="Q170" t="e">
        <f>VLOOKUP(P170,classifications!A$1:B$357,2,FALSE)</f>
        <v>#N/A</v>
      </c>
      <c r="R170" t="e">
        <f>VLOOKUP(P170,classifications!A$1:D$357,4,FALSE)</f>
        <v>#N/A</v>
      </c>
      <c r="S170" t="s">
        <v>578</v>
      </c>
      <c r="T170" t="s">
        <v>410</v>
      </c>
      <c r="U170">
        <v>82.3</v>
      </c>
      <c r="V170">
        <v>14.3</v>
      </c>
      <c r="W170">
        <v>3.4</v>
      </c>
      <c r="X170">
        <v>85.1</v>
      </c>
      <c r="Y170">
        <v>5.8</v>
      </c>
      <c r="Z170">
        <v>9.1</v>
      </c>
      <c r="AA170">
        <v>98.2</v>
      </c>
      <c r="AB170">
        <v>1.8</v>
      </c>
      <c r="AC170">
        <v>0</v>
      </c>
      <c r="AE170" t="s">
        <v>491</v>
      </c>
      <c r="AF170" t="s">
        <v>577</v>
      </c>
      <c r="AG170" t="s">
        <v>578</v>
      </c>
      <c r="AH170" t="s">
        <v>410</v>
      </c>
      <c r="AI170">
        <v>85.2</v>
      </c>
      <c r="AJ170">
        <v>14.8</v>
      </c>
      <c r="AK170">
        <v>93.6</v>
      </c>
      <c r="AL170">
        <v>6.4</v>
      </c>
      <c r="AM170">
        <v>98.2</v>
      </c>
      <c r="AN170">
        <v>1.8</v>
      </c>
      <c r="AP170" t="s">
        <v>491</v>
      </c>
      <c r="AQ170" t="s">
        <v>577</v>
      </c>
      <c r="AR170" t="s">
        <v>578</v>
      </c>
      <c r="AS170" t="s">
        <v>410</v>
      </c>
      <c r="AT170">
        <v>78.400000000000006</v>
      </c>
      <c r="AU170">
        <v>85.2</v>
      </c>
      <c r="AV170">
        <v>89.9</v>
      </c>
      <c r="AW170">
        <v>89.4</v>
      </c>
      <c r="AX170">
        <v>93.6</v>
      </c>
      <c r="AY170">
        <v>97.4</v>
      </c>
      <c r="AZ170">
        <v>95.7</v>
      </c>
      <c r="BA170">
        <v>98.2</v>
      </c>
      <c r="BB170">
        <v>100</v>
      </c>
      <c r="BF170" t="b">
        <f t="shared" si="2"/>
        <v>1</v>
      </c>
      <c r="BI170" t="s">
        <v>491</v>
      </c>
      <c r="BJ170" t="s">
        <v>577</v>
      </c>
      <c r="BK170" t="s">
        <v>578</v>
      </c>
      <c r="BL170" t="s">
        <v>410</v>
      </c>
      <c r="BM170">
        <f>INDEX('2021MF'!$C$5:$BB$204,MATCH(Sheet2!$BJ170,'2021MF'!$B$5:$B$204,0),MATCH(Sheet2!BM$3,'2021MF'!$C$4:$BB$4,0))</f>
        <v>83.108166748633096</v>
      </c>
      <c r="BN170">
        <f>INDEX('2021MF'!$C$5:$BB$204,MATCH(Sheet2!$BJ170,'2021MF'!$B$5:$B$204,0),MATCH(Sheet2!BN$3,'2021MF'!$C$4:$BB$4,0))</f>
        <v>15.6652298434923</v>
      </c>
      <c r="BO170">
        <f>INDEX('2021MF'!$C$5:$BB$204,MATCH(Sheet2!$BJ170,'2021MF'!$B$5:$B$204,0),MATCH(Sheet2!BO$3,'2021MF'!$C$4:$BB$4,0))</f>
        <v>57.005236207944002</v>
      </c>
      <c r="BP170">
        <f>INDEX('2021MF'!$C$5:$BB$204,MATCH(Sheet2!$BJ170,'2021MF'!$B$5:$B$204,0),MATCH(Sheet2!BP$3,'2021MF'!$C$4:$BB$4,0))</f>
        <v>9.0201637399832197</v>
      </c>
      <c r="BQ170">
        <f>INDEX('2021MF'!$C$5:$BB$204,MATCH(Sheet2!$BJ170,'2021MF'!$B$5:$B$204,0),MATCH(Sheet2!BQ$3,'2021MF'!$C$4:$BB$4,0))</f>
        <v>57.005236207944002</v>
      </c>
      <c r="BR170">
        <f>INDEX('2021MF'!$C$5:$BB$204,MATCH(Sheet2!$BJ170,'2021MF'!$B$5:$B$204,0),MATCH(Sheet2!BR$3,'2021MF'!$C$4:$BB$4,0))</f>
        <v>9.0201637399832197</v>
      </c>
      <c r="BS170">
        <f>INDEX('2021MF'!$C$5:$BB$204,MATCH(Sheet2!$BJ170,'2021MF'!$B$5:$B$204,0),MATCH(Sheet2!BS$3,'2021MF'!$C$4:$BB$4,0))</f>
        <v>96.866954031301503</v>
      </c>
      <c r="BT170">
        <f>INDEX('2021MF'!$C$5:$BB$204,MATCH(Sheet2!$BJ170,'2021MF'!$B$5:$B$204,0),MATCH(Sheet2!BT$3,'2021MF'!$C$4:$BB$4,0))</f>
        <v>3.13304596869847</v>
      </c>
      <c r="BU170">
        <f>INDEX('2021MF'!$C$5:$BB$204,MATCH(Sheet2!$BJ170,'2021MF'!$B$5:$B$204,0),MATCH(Sheet2!BU$3,'2021MF'!$C$4:$BB$4,0))</f>
        <v>17.9506465704284</v>
      </c>
      <c r="BV170">
        <f>INDEX('2021MF'!$C$5:$BB$204,MATCH(Sheet2!$BJ170,'2021MF'!$B$5:$B$204,0),MATCH(Sheet2!BV$3,'2021MF'!$C$4:$BB$4,0))</f>
        <v>11.1898631642896</v>
      </c>
      <c r="BW170">
        <f>INDEX('2021MF'!$C$5:$BB$204,MATCH(Sheet2!$BJ170,'2021MF'!$B$5:$B$204,0),MATCH(Sheet2!BW$3,'2021MF'!$C$4:$BB$4,0))</f>
        <v>1.81097578615442</v>
      </c>
      <c r="BX170">
        <f>INDEX('2021MF'!$C$5:$BB$204,MATCH(Sheet2!$BJ170,'2021MF'!$B$5:$B$204,0),MATCH(Sheet2!BX$3,'2021MF'!$C$4:$BB$4,0))</f>
        <v>55.925957665609701</v>
      </c>
      <c r="BY170">
        <f>INDEX('2021MF'!$C$5:$BB$204,MATCH(Sheet2!$BJ170,'2021MF'!$B$5:$B$204,0),MATCH(Sheet2!BY$3,'2021MF'!$C$4:$BB$4,0))</f>
        <v>42.517210843545598</v>
      </c>
      <c r="BZ170">
        <f>INDEX('2021MF'!$C$5:$BB$204,MATCH(Sheet2!$BJ170,'2021MF'!$B$5:$B$204,0),MATCH(Sheet2!BZ$3,'2021MF'!$C$4:$BB$4,0))</f>
        <v>60.682149284428803</v>
      </c>
      <c r="CA170">
        <f>INDEX('2021MF'!$C$5:$BB$204,MATCH(Sheet2!$BJ170,'2021MF'!$B$5:$B$204,0),MATCH(Sheet2!CA$3,'2021MF'!$C$4:$BB$4,0))</f>
        <v>38.006684377410203</v>
      </c>
      <c r="CB170">
        <f>INDEX('2021MF'!$C$5:$BB$204,MATCH(Sheet2!$BJ170,'2021MF'!$B$5:$B$204,0),MATCH(Sheet2!CB$3,'2021MF'!$C$4:$BB$4,0))</f>
        <v>1.4493592154366901</v>
      </c>
      <c r="CC170">
        <f>INDEX('2021MF'!$C$5:$BB$204,MATCH(Sheet2!$BJ170,'2021MF'!$B$5:$B$204,0),MATCH(Sheet2!CC$3,'2021MF'!$C$4:$BB$4,0))</f>
        <v>98.550640784563299</v>
      </c>
    </row>
    <row r="171" spans="14:81" x14ac:dyDescent="0.3">
      <c r="N171" t="e">
        <f>VLOOKUP(P171,Sheet1!A$6:A$378,1,FALSE)</f>
        <v>#N/A</v>
      </c>
      <c r="O171" t="s">
        <v>491</v>
      </c>
      <c r="P171" t="s">
        <v>579</v>
      </c>
      <c r="Q171" t="e">
        <f>VLOOKUP(P171,classifications!A$1:B$357,2,FALSE)</f>
        <v>#N/A</v>
      </c>
      <c r="R171" t="e">
        <f>VLOOKUP(P171,classifications!A$1:D$357,4,FALSE)</f>
        <v>#N/A</v>
      </c>
      <c r="S171" t="s">
        <v>580</v>
      </c>
      <c r="T171" t="s">
        <v>410</v>
      </c>
      <c r="U171">
        <v>74.900000000000006</v>
      </c>
      <c r="V171">
        <v>22.7</v>
      </c>
      <c r="W171">
        <v>2.4</v>
      </c>
      <c r="X171">
        <v>80.2</v>
      </c>
      <c r="Y171">
        <v>8.6</v>
      </c>
      <c r="Z171">
        <v>11.2</v>
      </c>
      <c r="AA171">
        <v>98.7</v>
      </c>
      <c r="AB171">
        <v>1.3</v>
      </c>
      <c r="AC171">
        <v>0</v>
      </c>
      <c r="AE171" t="s">
        <v>491</v>
      </c>
      <c r="AF171" t="s">
        <v>579</v>
      </c>
      <c r="AG171" t="s">
        <v>580</v>
      </c>
      <c r="AH171" t="s">
        <v>410</v>
      </c>
      <c r="AI171">
        <v>76.7</v>
      </c>
      <c r="AJ171">
        <v>23.3</v>
      </c>
      <c r="AK171">
        <v>90.3</v>
      </c>
      <c r="AL171">
        <v>9.6999999999999993</v>
      </c>
      <c r="AM171">
        <v>98.7</v>
      </c>
      <c r="AN171">
        <v>1.3</v>
      </c>
      <c r="AP171" t="s">
        <v>491</v>
      </c>
      <c r="AQ171" t="s">
        <v>579</v>
      </c>
      <c r="AR171" t="s">
        <v>580</v>
      </c>
      <c r="AS171" t="s">
        <v>410</v>
      </c>
      <c r="AT171">
        <v>67.900000000000006</v>
      </c>
      <c r="AU171">
        <v>76.7</v>
      </c>
      <c r="AV171">
        <v>81.8</v>
      </c>
      <c r="AW171">
        <v>85.1</v>
      </c>
      <c r="AX171">
        <v>90.3</v>
      </c>
      <c r="AY171">
        <v>95.3</v>
      </c>
      <c r="AZ171">
        <v>96.6</v>
      </c>
      <c r="BA171">
        <v>98.7</v>
      </c>
      <c r="BB171">
        <v>100</v>
      </c>
      <c r="BF171" t="b">
        <f t="shared" si="2"/>
        <v>1</v>
      </c>
      <c r="BI171" t="s">
        <v>491</v>
      </c>
      <c r="BJ171" t="s">
        <v>579</v>
      </c>
      <c r="BK171" t="s">
        <v>580</v>
      </c>
      <c r="BL171" t="s">
        <v>410</v>
      </c>
      <c r="BM171">
        <f>INDEX('2021MF'!$C$5:$BB$204,MATCH(Sheet2!$BJ171,'2021MF'!$B$5:$B$204,0),MATCH(Sheet2!BM$3,'2021MF'!$C$4:$BB$4,0))</f>
        <v>80.799586929261594</v>
      </c>
      <c r="BN171">
        <f>INDEX('2021MF'!$C$5:$BB$204,MATCH(Sheet2!$BJ171,'2021MF'!$B$5:$B$204,0),MATCH(Sheet2!BN$3,'2021MF'!$C$4:$BB$4,0))</f>
        <v>19.200413070738399</v>
      </c>
      <c r="BO171">
        <f>INDEX('2021MF'!$C$5:$BB$204,MATCH(Sheet2!$BJ171,'2021MF'!$B$5:$B$204,0),MATCH(Sheet2!BO$3,'2021MF'!$C$4:$BB$4,0))</f>
        <v>62.4326915984362</v>
      </c>
      <c r="BP171">
        <f>INDEX('2021MF'!$C$5:$BB$204,MATCH(Sheet2!$BJ171,'2021MF'!$B$5:$B$204,0),MATCH(Sheet2!BP$3,'2021MF'!$C$4:$BB$4,0))</f>
        <v>7.4869071328464996</v>
      </c>
      <c r="BQ171">
        <f>INDEX('2021MF'!$C$5:$BB$204,MATCH(Sheet2!$BJ171,'2021MF'!$B$5:$B$204,0),MATCH(Sheet2!BQ$3,'2021MF'!$C$4:$BB$4,0))</f>
        <v>55.185513019104498</v>
      </c>
      <c r="BR171">
        <f>INDEX('2021MF'!$C$5:$BB$204,MATCH(Sheet2!$BJ171,'2021MF'!$B$5:$B$204,0),MATCH(Sheet2!BR$3,'2021MF'!$C$4:$BB$4,0))</f>
        <v>14.734085712178199</v>
      </c>
      <c r="BS171">
        <f>INDEX('2021MF'!$C$5:$BB$204,MATCH(Sheet2!$BJ171,'2021MF'!$B$5:$B$204,0),MATCH(Sheet2!BS$3,'2021MF'!$C$4:$BB$4,0))</f>
        <v>100</v>
      </c>
      <c r="BT171">
        <f>INDEX('2021MF'!$C$5:$BB$204,MATCH(Sheet2!$BJ171,'2021MF'!$B$5:$B$204,0),MATCH(Sheet2!BT$3,'2021MF'!$C$4:$BB$4,0))</f>
        <v>0</v>
      </c>
      <c r="BU171">
        <f>INDEX('2021MF'!$C$5:$BB$204,MATCH(Sheet2!$BJ171,'2021MF'!$B$5:$B$204,0),MATCH(Sheet2!BU$3,'2021MF'!$C$4:$BB$4,0))</f>
        <v>14.000147525263699</v>
      </c>
      <c r="BV171">
        <f>INDEX('2021MF'!$C$5:$BB$204,MATCH(Sheet2!$BJ171,'2021MF'!$B$5:$B$204,0),MATCH(Sheet2!BV$3,'2021MF'!$C$4:$BB$4,0))</f>
        <v>11.532787489857601</v>
      </c>
      <c r="BW171" t="str">
        <f>INDEX('2021MF'!$C$5:$BB$204,MATCH(Sheet2!$BJ171,'2021MF'!$B$5:$B$204,0),MATCH(Sheet2!BW$3,'2021MF'!$C$4:$BB$4,0))</f>
        <v>*</v>
      </c>
      <c r="BX171">
        <f>INDEX('2021MF'!$C$5:$BB$204,MATCH(Sheet2!$BJ171,'2021MF'!$B$5:$B$204,0),MATCH(Sheet2!BX$3,'2021MF'!$C$4:$BB$4,0))</f>
        <v>55.878027681660903</v>
      </c>
      <c r="BY171">
        <f>INDEX('2021MF'!$C$5:$BB$204,MATCH(Sheet2!$BJ171,'2021MF'!$B$5:$B$204,0),MATCH(Sheet2!BY$3,'2021MF'!$C$4:$BB$4,0))</f>
        <v>42.0371972318339</v>
      </c>
      <c r="BZ171">
        <f>INDEX('2021MF'!$C$5:$BB$204,MATCH(Sheet2!$BJ171,'2021MF'!$B$5:$B$204,0),MATCH(Sheet2!BZ$3,'2021MF'!$C$4:$BB$4,0))</f>
        <v>58.451557093425599</v>
      </c>
      <c r="CA171">
        <f>INDEX('2021MF'!$C$5:$BB$204,MATCH(Sheet2!$BJ171,'2021MF'!$B$5:$B$204,0),MATCH(Sheet2!CA$3,'2021MF'!$C$4:$BB$4,0))</f>
        <v>40.060553633217999</v>
      </c>
      <c r="CB171" t="str">
        <f>INDEX('2021MF'!$C$5:$BB$204,MATCH(Sheet2!$BJ171,'2021MF'!$B$5:$B$204,0),MATCH(Sheet2!CB$3,'2021MF'!$C$4:$BB$4,0))</f>
        <v>*</v>
      </c>
      <c r="CC171">
        <f>INDEX('2021MF'!$C$5:$BB$204,MATCH(Sheet2!$BJ171,'2021MF'!$B$5:$B$204,0),MATCH(Sheet2!CC$3,'2021MF'!$C$4:$BB$4,0))</f>
        <v>99.583241130043504</v>
      </c>
    </row>
    <row r="172" spans="14:81" x14ac:dyDescent="0.3">
      <c r="N172" t="e">
        <f>VLOOKUP(P172,Sheet1!A$6:A$378,1,FALSE)</f>
        <v>#N/A</v>
      </c>
      <c r="O172" t="s">
        <v>491</v>
      </c>
      <c r="P172" t="s">
        <v>581</v>
      </c>
      <c r="Q172" t="e">
        <f>VLOOKUP(P172,classifications!A$1:B$357,2,FALSE)</f>
        <v>#N/A</v>
      </c>
      <c r="R172" t="e">
        <f>VLOOKUP(P172,classifications!A$1:D$357,4,FALSE)</f>
        <v>#N/A</v>
      </c>
      <c r="S172" t="s">
        <v>582</v>
      </c>
      <c r="T172" t="s">
        <v>410</v>
      </c>
      <c r="U172">
        <v>66.400000000000006</v>
      </c>
      <c r="V172">
        <v>31.8</v>
      </c>
      <c r="W172">
        <v>1.9</v>
      </c>
      <c r="X172">
        <v>84.3</v>
      </c>
      <c r="Y172">
        <v>3.4</v>
      </c>
      <c r="Z172">
        <v>12.3</v>
      </c>
      <c r="AA172">
        <v>97.3</v>
      </c>
      <c r="AB172">
        <v>2.7</v>
      </c>
      <c r="AC172">
        <v>0</v>
      </c>
      <c r="AE172" t="s">
        <v>491</v>
      </c>
      <c r="AF172" t="s">
        <v>581</v>
      </c>
      <c r="AG172" t="s">
        <v>582</v>
      </c>
      <c r="AH172" t="s">
        <v>410</v>
      </c>
      <c r="AI172">
        <v>67.599999999999994</v>
      </c>
      <c r="AJ172">
        <v>32.4</v>
      </c>
      <c r="AK172">
        <v>96.1</v>
      </c>
      <c r="AL172">
        <v>3.9</v>
      </c>
      <c r="AM172">
        <v>97.3</v>
      </c>
      <c r="AN172">
        <v>2.7</v>
      </c>
      <c r="AP172" t="s">
        <v>491</v>
      </c>
      <c r="AQ172" t="s">
        <v>581</v>
      </c>
      <c r="AR172" t="s">
        <v>582</v>
      </c>
      <c r="AS172" t="s">
        <v>410</v>
      </c>
      <c r="AT172">
        <v>56.2</v>
      </c>
      <c r="AU172">
        <v>67.599999999999994</v>
      </c>
      <c r="AV172">
        <v>74.8</v>
      </c>
      <c r="AW172">
        <v>100</v>
      </c>
      <c r="AX172">
        <v>96.1</v>
      </c>
      <c r="AY172">
        <v>100</v>
      </c>
      <c r="AZ172">
        <v>93.7</v>
      </c>
      <c r="BA172">
        <v>97.3</v>
      </c>
      <c r="BB172">
        <v>100</v>
      </c>
      <c r="BF172" t="b">
        <f t="shared" si="2"/>
        <v>1</v>
      </c>
      <c r="BI172" t="s">
        <v>491</v>
      </c>
      <c r="BJ172" t="s">
        <v>581</v>
      </c>
      <c r="BK172" t="s">
        <v>582</v>
      </c>
      <c r="BL172" t="s">
        <v>410</v>
      </c>
      <c r="BM172">
        <f>INDEX('2021MF'!$C$5:$BB$204,MATCH(Sheet2!$BJ172,'2021MF'!$B$5:$B$204,0),MATCH(Sheet2!BM$3,'2021MF'!$C$4:$BB$4,0))</f>
        <v>81.621221239757404</v>
      </c>
      <c r="BN172">
        <f>INDEX('2021MF'!$C$5:$BB$204,MATCH(Sheet2!$BJ172,'2021MF'!$B$5:$B$204,0),MATCH(Sheet2!BN$3,'2021MF'!$C$4:$BB$4,0))</f>
        <v>17.3279014860423</v>
      </c>
      <c r="BO172">
        <f>INDEX('2021MF'!$C$5:$BB$204,MATCH(Sheet2!$BJ172,'2021MF'!$B$5:$B$204,0),MATCH(Sheet2!BO$3,'2021MF'!$C$4:$BB$4,0))</f>
        <v>56.437201981389698</v>
      </c>
      <c r="BP172">
        <f>INDEX('2021MF'!$C$5:$BB$204,MATCH(Sheet2!$BJ172,'2021MF'!$B$5:$B$204,0),MATCH(Sheet2!BP$3,'2021MF'!$C$4:$BB$4,0))</f>
        <v>6.9024582195268698</v>
      </c>
      <c r="BQ172">
        <f>INDEX('2021MF'!$C$5:$BB$204,MATCH(Sheet2!$BJ172,'2021MF'!$B$5:$B$204,0),MATCH(Sheet2!BQ$3,'2021MF'!$C$4:$BB$4,0))</f>
        <v>51.854080829591197</v>
      </c>
      <c r="BR172">
        <f>INDEX('2021MF'!$C$5:$BB$204,MATCH(Sheet2!$BJ172,'2021MF'!$B$5:$B$204,0),MATCH(Sheet2!BR$3,'2021MF'!$C$4:$BB$4,0))</f>
        <v>11.4855793713254</v>
      </c>
      <c r="BS172">
        <f>INDEX('2021MF'!$C$5:$BB$204,MATCH(Sheet2!$BJ172,'2021MF'!$B$5:$B$204,0),MATCH(Sheet2!BS$3,'2021MF'!$C$4:$BB$4,0))</f>
        <v>95.412249432896601</v>
      </c>
      <c r="BT172">
        <f>INDEX('2021MF'!$C$5:$BB$204,MATCH(Sheet2!$BJ172,'2021MF'!$B$5:$B$204,0),MATCH(Sheet2!BT$3,'2021MF'!$C$4:$BB$4,0))</f>
        <v>4.5877505671033703</v>
      </c>
      <c r="BU172">
        <f>INDEX('2021MF'!$C$5:$BB$204,MATCH(Sheet2!$BJ172,'2021MF'!$B$5:$B$204,0),MATCH(Sheet2!BU$3,'2021MF'!$C$4:$BB$4,0))</f>
        <v>13.6243692421647</v>
      </c>
      <c r="BV172">
        <f>INDEX('2021MF'!$C$5:$BB$204,MATCH(Sheet2!$BJ172,'2021MF'!$B$5:$B$204,0),MATCH(Sheet2!BV$3,'2021MF'!$C$4:$BB$4,0))</f>
        <v>22.721170316189099</v>
      </c>
      <c r="BW172" t="str">
        <f>INDEX('2021MF'!$C$5:$BB$204,MATCH(Sheet2!$BJ172,'2021MF'!$B$5:$B$204,0),MATCH(Sheet2!BW$3,'2021MF'!$C$4:$BB$4,0))</f>
        <v>*</v>
      </c>
      <c r="BX172">
        <f>INDEX('2021MF'!$C$5:$BB$204,MATCH(Sheet2!$BJ172,'2021MF'!$B$5:$B$204,0),MATCH(Sheet2!BX$3,'2021MF'!$C$4:$BB$4,0))</f>
        <v>41.356502242152501</v>
      </c>
      <c r="BY172">
        <f>INDEX('2021MF'!$C$5:$BB$204,MATCH(Sheet2!$BJ172,'2021MF'!$B$5:$B$204,0),MATCH(Sheet2!BY$3,'2021MF'!$C$4:$BB$4,0))</f>
        <v>52.942825112107599</v>
      </c>
      <c r="BZ172">
        <f>INDEX('2021MF'!$C$5:$BB$204,MATCH(Sheet2!$BJ172,'2021MF'!$B$5:$B$204,0),MATCH(Sheet2!BZ$3,'2021MF'!$C$4:$BB$4,0))</f>
        <v>57.819506726457398</v>
      </c>
      <c r="CA172">
        <f>INDEX('2021MF'!$C$5:$BB$204,MATCH(Sheet2!$BJ172,'2021MF'!$B$5:$B$204,0),MATCH(Sheet2!CA$3,'2021MF'!$C$4:$BB$4,0))</f>
        <v>37.191704035874402</v>
      </c>
      <c r="CB172" t="str">
        <f>INDEX('2021MF'!$C$5:$BB$204,MATCH(Sheet2!$BJ172,'2021MF'!$B$5:$B$204,0),MATCH(Sheet2!CB$3,'2021MF'!$C$4:$BB$4,0))</f>
        <v>*</v>
      </c>
      <c r="CC172">
        <f>INDEX('2021MF'!$C$5:$BB$204,MATCH(Sheet2!$BJ172,'2021MF'!$B$5:$B$204,0),MATCH(Sheet2!CC$3,'2021MF'!$C$4:$BB$4,0))</f>
        <v>97.879727790380102</v>
      </c>
    </row>
    <row r="173" spans="14:81" x14ac:dyDescent="0.3">
      <c r="N173" t="e">
        <f>VLOOKUP(P173,Sheet1!A$6:A$378,1,FALSE)</f>
        <v>#N/A</v>
      </c>
      <c r="O173" t="s">
        <v>491</v>
      </c>
      <c r="P173" t="s">
        <v>583</v>
      </c>
      <c r="Q173" t="e">
        <f>VLOOKUP(P173,classifications!A$1:B$357,2,FALSE)</f>
        <v>#N/A</v>
      </c>
      <c r="R173" t="e">
        <f>VLOOKUP(P173,classifications!A$1:D$357,4,FALSE)</f>
        <v>#N/A</v>
      </c>
      <c r="S173" t="s">
        <v>584</v>
      </c>
      <c r="T173" t="s">
        <v>410</v>
      </c>
      <c r="U173">
        <v>72.8</v>
      </c>
      <c r="V173">
        <v>23.9</v>
      </c>
      <c r="W173">
        <v>3.2</v>
      </c>
      <c r="X173">
        <v>72.400000000000006</v>
      </c>
      <c r="Y173">
        <v>10.8</v>
      </c>
      <c r="Z173">
        <v>16.8</v>
      </c>
      <c r="AA173">
        <v>100</v>
      </c>
      <c r="AB173">
        <v>0</v>
      </c>
      <c r="AC173">
        <v>0</v>
      </c>
      <c r="AE173" t="s">
        <v>491</v>
      </c>
      <c r="AF173" t="s">
        <v>583</v>
      </c>
      <c r="AG173" t="s">
        <v>584</v>
      </c>
      <c r="AH173" t="s">
        <v>410</v>
      </c>
      <c r="AI173">
        <v>75.3</v>
      </c>
      <c r="AJ173">
        <v>24.7</v>
      </c>
      <c r="AK173">
        <v>87.1</v>
      </c>
      <c r="AL173">
        <v>12.9</v>
      </c>
      <c r="AM173">
        <v>100</v>
      </c>
      <c r="AN173">
        <v>0</v>
      </c>
      <c r="AP173" t="s">
        <v>491</v>
      </c>
      <c r="AQ173" t="s">
        <v>583</v>
      </c>
      <c r="AR173" t="s">
        <v>584</v>
      </c>
      <c r="AS173" t="s">
        <v>410</v>
      </c>
      <c r="AT173">
        <v>64.400000000000006</v>
      </c>
      <c r="AU173">
        <v>75.3</v>
      </c>
      <c r="AV173">
        <v>81.400000000000006</v>
      </c>
      <c r="AW173">
        <v>100</v>
      </c>
      <c r="AX173">
        <v>87.1</v>
      </c>
      <c r="AY173">
        <v>100</v>
      </c>
      <c r="AZ173">
        <v>100</v>
      </c>
      <c r="BA173">
        <v>100</v>
      </c>
      <c r="BB173">
        <v>100</v>
      </c>
      <c r="BF173" t="b">
        <f t="shared" si="2"/>
        <v>1</v>
      </c>
      <c r="BI173" t="s">
        <v>491</v>
      </c>
      <c r="BJ173" t="s">
        <v>583</v>
      </c>
      <c r="BK173" t="s">
        <v>584</v>
      </c>
      <c r="BL173" t="s">
        <v>410</v>
      </c>
      <c r="BM173">
        <f>INDEX('2021MF'!$C$5:$BB$204,MATCH(Sheet2!$BJ173,'2021MF'!$B$5:$B$204,0),MATCH(Sheet2!BM$3,'2021MF'!$C$4:$BB$4,0))</f>
        <v>76.544011544011596</v>
      </c>
      <c r="BN173">
        <f>INDEX('2021MF'!$C$5:$BB$204,MATCH(Sheet2!$BJ173,'2021MF'!$B$5:$B$204,0),MATCH(Sheet2!BN$3,'2021MF'!$C$4:$BB$4,0))</f>
        <v>22.979797979798001</v>
      </c>
      <c r="BO173">
        <f>INDEX('2021MF'!$C$5:$BB$204,MATCH(Sheet2!$BJ173,'2021MF'!$B$5:$B$204,0),MATCH(Sheet2!BO$3,'2021MF'!$C$4:$BB$4,0))</f>
        <v>67.734487734487701</v>
      </c>
      <c r="BP173">
        <f>INDEX('2021MF'!$C$5:$BB$204,MATCH(Sheet2!$BJ173,'2021MF'!$B$5:$B$204,0),MATCH(Sheet2!BP$3,'2021MF'!$C$4:$BB$4,0))</f>
        <v>5.5844155844155798</v>
      </c>
      <c r="BQ173">
        <f>INDEX('2021MF'!$C$5:$BB$204,MATCH(Sheet2!$BJ173,'2021MF'!$B$5:$B$204,0),MATCH(Sheet2!BQ$3,'2021MF'!$C$4:$BB$4,0))</f>
        <v>57.056277056277096</v>
      </c>
      <c r="BR173">
        <f>INDEX('2021MF'!$C$5:$BB$204,MATCH(Sheet2!$BJ173,'2021MF'!$B$5:$B$204,0),MATCH(Sheet2!BR$3,'2021MF'!$C$4:$BB$4,0))</f>
        <v>16.262626262626299</v>
      </c>
      <c r="BS173">
        <f>INDEX('2021MF'!$C$5:$BB$204,MATCH(Sheet2!$BJ173,'2021MF'!$B$5:$B$204,0),MATCH(Sheet2!BS$3,'2021MF'!$C$4:$BB$4,0))</f>
        <v>100</v>
      </c>
      <c r="BT173">
        <f>INDEX('2021MF'!$C$5:$BB$204,MATCH(Sheet2!$BJ173,'2021MF'!$B$5:$B$204,0),MATCH(Sheet2!BT$3,'2021MF'!$C$4:$BB$4,0))</f>
        <v>0</v>
      </c>
      <c r="BU173">
        <f>INDEX('2021MF'!$C$5:$BB$204,MATCH(Sheet2!$BJ173,'2021MF'!$B$5:$B$204,0),MATCH(Sheet2!BU$3,'2021MF'!$C$4:$BB$4,0))</f>
        <v>11.796536796536801</v>
      </c>
      <c r="BV173">
        <f>INDEX('2021MF'!$C$5:$BB$204,MATCH(Sheet2!$BJ173,'2021MF'!$B$5:$B$204,0),MATCH(Sheet2!BV$3,'2021MF'!$C$4:$BB$4,0))</f>
        <v>11.796536796536801</v>
      </c>
      <c r="BW173" t="str">
        <f>INDEX('2021MF'!$C$5:$BB$204,MATCH(Sheet2!$BJ173,'2021MF'!$B$5:$B$204,0),MATCH(Sheet2!BW$3,'2021MF'!$C$4:$BB$4,0))</f>
        <v>*</v>
      </c>
      <c r="BX173">
        <f>INDEX('2021MF'!$C$5:$BB$204,MATCH(Sheet2!$BJ173,'2021MF'!$B$5:$B$204,0),MATCH(Sheet2!BX$3,'2021MF'!$C$4:$BB$4,0))</f>
        <v>52.430265575413401</v>
      </c>
      <c r="BY173">
        <f>INDEX('2021MF'!$C$5:$BB$204,MATCH(Sheet2!$BJ173,'2021MF'!$B$5:$B$204,0),MATCH(Sheet2!BY$3,'2021MF'!$C$4:$BB$4,0))</f>
        <v>46.943377317521303</v>
      </c>
      <c r="BZ173">
        <f>INDEX('2021MF'!$C$5:$BB$204,MATCH(Sheet2!$BJ173,'2021MF'!$B$5:$B$204,0),MATCH(Sheet2!BZ$3,'2021MF'!$C$4:$BB$4,0))</f>
        <v>73.158510105228004</v>
      </c>
      <c r="CA173">
        <f>INDEX('2021MF'!$C$5:$BB$204,MATCH(Sheet2!$BJ173,'2021MF'!$B$5:$B$204,0),MATCH(Sheet2!CA$3,'2021MF'!$C$4:$BB$4,0))</f>
        <v>24.052112911307798</v>
      </c>
      <c r="CB173">
        <f>INDEX('2021MF'!$C$5:$BB$204,MATCH(Sheet2!$BJ173,'2021MF'!$B$5:$B$204,0),MATCH(Sheet2!CB$3,'2021MF'!$C$4:$BB$4,0))</f>
        <v>7.9653679653679701</v>
      </c>
      <c r="CC173">
        <f>INDEX('2021MF'!$C$5:$BB$204,MATCH(Sheet2!$BJ173,'2021MF'!$B$5:$B$204,0),MATCH(Sheet2!CC$3,'2021MF'!$C$4:$BB$4,0))</f>
        <v>92.034632034631997</v>
      </c>
    </row>
    <row r="174" spans="14:81" x14ac:dyDescent="0.3">
      <c r="N174" t="e">
        <f>VLOOKUP(P174,Sheet1!A$6:A$378,1,FALSE)</f>
        <v>#N/A</v>
      </c>
      <c r="O174" t="s">
        <v>585</v>
      </c>
      <c r="P174" t="s">
        <v>586</v>
      </c>
      <c r="Q174" t="e">
        <f>VLOOKUP(P174,classifications!A$1:B$357,2,FALSE)</f>
        <v>#N/A</v>
      </c>
      <c r="R174" t="e">
        <f>VLOOKUP(P174,classifications!A$1:D$357,4,FALSE)</f>
        <v>#N/A</v>
      </c>
      <c r="S174" t="s">
        <v>587</v>
      </c>
      <c r="T174" t="s">
        <v>410</v>
      </c>
      <c r="U174">
        <v>71.3</v>
      </c>
      <c r="V174">
        <v>28.7</v>
      </c>
      <c r="W174">
        <v>0</v>
      </c>
      <c r="X174">
        <v>68.5</v>
      </c>
      <c r="Y174">
        <v>19</v>
      </c>
      <c r="Z174">
        <v>12.5</v>
      </c>
      <c r="AA174">
        <v>98.7</v>
      </c>
      <c r="AB174">
        <v>1.3</v>
      </c>
      <c r="AC174">
        <v>0</v>
      </c>
      <c r="AE174" t="s">
        <v>585</v>
      </c>
      <c r="AF174" t="s">
        <v>586</v>
      </c>
      <c r="AG174" t="s">
        <v>587</v>
      </c>
      <c r="AH174" t="s">
        <v>410</v>
      </c>
      <c r="AI174">
        <v>71.3</v>
      </c>
      <c r="AJ174">
        <v>28.7</v>
      </c>
      <c r="AK174">
        <v>78.3</v>
      </c>
      <c r="AL174">
        <v>21.7</v>
      </c>
      <c r="AM174">
        <v>98.7</v>
      </c>
      <c r="AN174">
        <v>1.3</v>
      </c>
      <c r="AP174" t="s">
        <v>585</v>
      </c>
      <c r="AQ174" t="s">
        <v>586</v>
      </c>
      <c r="AR174" t="s">
        <v>587</v>
      </c>
      <c r="AS174" t="s">
        <v>410</v>
      </c>
      <c r="AT174">
        <v>60.4</v>
      </c>
      <c r="AU174">
        <v>71.3</v>
      </c>
      <c r="AV174">
        <v>78.5</v>
      </c>
      <c r="AW174">
        <v>93.1</v>
      </c>
      <c r="AX174">
        <v>78.3</v>
      </c>
      <c r="AY174">
        <v>99.9</v>
      </c>
      <c r="AZ174">
        <v>96.6</v>
      </c>
      <c r="BA174">
        <v>98.7</v>
      </c>
      <c r="BB174">
        <v>100</v>
      </c>
      <c r="BF174" t="b">
        <f t="shared" si="2"/>
        <v>1</v>
      </c>
      <c r="BI174" t="s">
        <v>585</v>
      </c>
      <c r="BJ174" t="s">
        <v>586</v>
      </c>
      <c r="BK174" t="s">
        <v>587</v>
      </c>
      <c r="BL174" t="s">
        <v>410</v>
      </c>
      <c r="BM174">
        <f>INDEX('2021MF'!$C$5:$BB$204,MATCH(Sheet2!$BJ174,'2021MF'!$B$5:$B$204,0),MATCH(Sheet2!BM$3,'2021MF'!$C$4:$BB$4,0))</f>
        <v>85.026918441141007</v>
      </c>
      <c r="BN174">
        <f>INDEX('2021MF'!$C$5:$BB$204,MATCH(Sheet2!$BJ174,'2021MF'!$B$5:$B$204,0),MATCH(Sheet2!BN$3,'2021MF'!$C$4:$BB$4,0))</f>
        <v>14.973081558859</v>
      </c>
      <c r="BO174">
        <f>INDEX('2021MF'!$C$5:$BB$204,MATCH(Sheet2!$BJ174,'2021MF'!$B$5:$B$204,0),MATCH(Sheet2!BO$3,'2021MF'!$C$4:$BB$4,0))</f>
        <v>67.273603856970695</v>
      </c>
      <c r="BP174">
        <f>INDEX('2021MF'!$C$5:$BB$204,MATCH(Sheet2!$BJ174,'2021MF'!$B$5:$B$204,0),MATCH(Sheet2!BP$3,'2021MF'!$C$4:$BB$4,0))</f>
        <v>11.9485737243873</v>
      </c>
      <c r="BQ174">
        <f>INDEX('2021MF'!$C$5:$BB$204,MATCH(Sheet2!$BJ174,'2021MF'!$B$5:$B$204,0),MATCH(Sheet2!BQ$3,'2021MF'!$C$4:$BB$4,0))</f>
        <v>68.263559662515107</v>
      </c>
      <c r="BR174">
        <f>INDEX('2021MF'!$C$5:$BB$204,MATCH(Sheet2!$BJ174,'2021MF'!$B$5:$B$204,0),MATCH(Sheet2!BR$3,'2021MF'!$C$4:$BB$4,0))</f>
        <v>10.958617918842901</v>
      </c>
      <c r="BS174">
        <f>INDEX('2021MF'!$C$5:$BB$204,MATCH(Sheet2!$BJ174,'2021MF'!$B$5:$B$204,0),MATCH(Sheet2!BS$3,'2021MF'!$C$4:$BB$4,0))</f>
        <v>100</v>
      </c>
      <c r="BT174">
        <f>INDEX('2021MF'!$C$5:$BB$204,MATCH(Sheet2!$BJ174,'2021MF'!$B$5:$B$204,0),MATCH(Sheet2!BT$3,'2021MF'!$C$4:$BB$4,0))</f>
        <v>0</v>
      </c>
      <c r="BU174">
        <f>INDEX('2021MF'!$C$5:$BB$204,MATCH(Sheet2!$BJ174,'2021MF'!$B$5:$B$204,0),MATCH(Sheet2!BU$3,'2021MF'!$C$4:$BB$4,0))</f>
        <v>8.9144234632382506</v>
      </c>
      <c r="BV174">
        <f>INDEX('2021MF'!$C$5:$BB$204,MATCH(Sheet2!$BJ174,'2021MF'!$B$5:$B$204,0),MATCH(Sheet2!BV$3,'2021MF'!$C$4:$BB$4,0))</f>
        <v>15.3539574126155</v>
      </c>
      <c r="BW174" t="str">
        <f>INDEX('2021MF'!$C$5:$BB$204,MATCH(Sheet2!$BJ174,'2021MF'!$B$5:$B$204,0),MATCH(Sheet2!BW$3,'2021MF'!$C$4:$BB$4,0))</f>
        <v>*</v>
      </c>
      <c r="BX174">
        <f>INDEX('2021MF'!$C$5:$BB$204,MATCH(Sheet2!$BJ174,'2021MF'!$B$5:$B$204,0),MATCH(Sheet2!BX$3,'2021MF'!$C$4:$BB$4,0))</f>
        <v>50.454530801715002</v>
      </c>
      <c r="BY174">
        <f>INDEX('2021MF'!$C$5:$BB$204,MATCH(Sheet2!$BJ174,'2021MF'!$B$5:$B$204,0),MATCH(Sheet2!BY$3,'2021MF'!$C$4:$BB$4,0))</f>
        <v>48.202830340736902</v>
      </c>
      <c r="BZ174">
        <f>INDEX('2021MF'!$C$5:$BB$204,MATCH(Sheet2!$BJ174,'2021MF'!$B$5:$B$204,0),MATCH(Sheet2!BZ$3,'2021MF'!$C$4:$BB$4,0))</f>
        <v>52.338738274072398</v>
      </c>
      <c r="CA174">
        <f>INDEX('2021MF'!$C$5:$BB$204,MATCH(Sheet2!$BJ174,'2021MF'!$B$5:$B$204,0),MATCH(Sheet2!CA$3,'2021MF'!$C$4:$BB$4,0))</f>
        <v>47.134199413300699</v>
      </c>
      <c r="CB174">
        <f>INDEX('2021MF'!$C$5:$BB$204,MATCH(Sheet2!$BJ174,'2021MF'!$B$5:$B$204,0),MATCH(Sheet2!CB$3,'2021MF'!$C$4:$BB$4,0))</f>
        <v>3.6368019284853399</v>
      </c>
      <c r="CC174">
        <f>INDEX('2021MF'!$C$5:$BB$204,MATCH(Sheet2!$BJ174,'2021MF'!$B$5:$B$204,0),MATCH(Sheet2!CC$3,'2021MF'!$C$4:$BB$4,0))</f>
        <v>96.363198071514702</v>
      </c>
    </row>
    <row r="175" spans="14:81" x14ac:dyDescent="0.3">
      <c r="N175" t="e">
        <f>VLOOKUP(P175,Sheet1!A$6:A$378,1,FALSE)</f>
        <v>#N/A</v>
      </c>
      <c r="O175" t="s">
        <v>585</v>
      </c>
      <c r="P175" t="s">
        <v>588</v>
      </c>
      <c r="Q175" t="e">
        <f>VLOOKUP(P175,classifications!A$1:B$357,2,FALSE)</f>
        <v>#N/A</v>
      </c>
      <c r="R175" t="e">
        <f>VLOOKUP(P175,classifications!A$1:D$357,4,FALSE)</f>
        <v>#N/A</v>
      </c>
      <c r="S175" t="s">
        <v>589</v>
      </c>
      <c r="T175" t="s">
        <v>410</v>
      </c>
      <c r="U175">
        <v>64.400000000000006</v>
      </c>
      <c r="V175">
        <v>31.4</v>
      </c>
      <c r="W175">
        <v>4.2</v>
      </c>
      <c r="X175">
        <v>76.3</v>
      </c>
      <c r="Y175">
        <v>13.7</v>
      </c>
      <c r="Z175">
        <v>10.1</v>
      </c>
      <c r="AA175">
        <v>97</v>
      </c>
      <c r="AB175">
        <v>3</v>
      </c>
      <c r="AC175">
        <v>0</v>
      </c>
      <c r="AE175" t="s">
        <v>585</v>
      </c>
      <c r="AF175" t="s">
        <v>588</v>
      </c>
      <c r="AG175" t="s">
        <v>589</v>
      </c>
      <c r="AH175" t="s">
        <v>410</v>
      </c>
      <c r="AI175">
        <v>67.3</v>
      </c>
      <c r="AJ175">
        <v>32.700000000000003</v>
      </c>
      <c r="AK175">
        <v>84.8</v>
      </c>
      <c r="AL175">
        <v>15.2</v>
      </c>
      <c r="AM175">
        <v>97</v>
      </c>
      <c r="AN175">
        <v>3</v>
      </c>
      <c r="AP175" t="s">
        <v>585</v>
      </c>
      <c r="AQ175" t="s">
        <v>588</v>
      </c>
      <c r="AR175" t="s">
        <v>589</v>
      </c>
      <c r="AS175" t="s">
        <v>410</v>
      </c>
      <c r="AT175">
        <v>57.7</v>
      </c>
      <c r="AU175">
        <v>67.3</v>
      </c>
      <c r="AV175">
        <v>74.900000000000006</v>
      </c>
      <c r="AW175">
        <v>94.5</v>
      </c>
      <c r="AX175">
        <v>84.8</v>
      </c>
      <c r="AY175">
        <v>100</v>
      </c>
      <c r="AZ175">
        <v>93.6</v>
      </c>
      <c r="BA175">
        <v>97</v>
      </c>
      <c r="BB175">
        <v>100</v>
      </c>
      <c r="BF175" t="b">
        <f t="shared" si="2"/>
        <v>1</v>
      </c>
      <c r="BI175" t="s">
        <v>585</v>
      </c>
      <c r="BJ175" t="s">
        <v>588</v>
      </c>
      <c r="BK175" t="s">
        <v>589</v>
      </c>
      <c r="BL175" t="s">
        <v>410</v>
      </c>
      <c r="BM175">
        <f>INDEX('2021MF'!$C$5:$BB$204,MATCH(Sheet2!$BJ175,'2021MF'!$B$5:$B$204,0),MATCH(Sheet2!BM$3,'2021MF'!$C$4:$BB$4,0))</f>
        <v>77.958707451935297</v>
      </c>
      <c r="BN175">
        <f>INDEX('2021MF'!$C$5:$BB$204,MATCH(Sheet2!$BJ175,'2021MF'!$B$5:$B$204,0),MATCH(Sheet2!BN$3,'2021MF'!$C$4:$BB$4,0))</f>
        <v>20.546509071847701</v>
      </c>
      <c r="BO175">
        <f>INDEX('2021MF'!$C$5:$BB$204,MATCH(Sheet2!$BJ175,'2021MF'!$B$5:$B$204,0),MATCH(Sheet2!BO$3,'2021MF'!$C$4:$BB$4,0))</f>
        <v>68.807385988941306</v>
      </c>
      <c r="BP175">
        <f>INDEX('2021MF'!$C$5:$BB$204,MATCH(Sheet2!$BJ175,'2021MF'!$B$5:$B$204,0),MATCH(Sheet2!BP$3,'2021MF'!$C$4:$BB$4,0))</f>
        <v>8.6389692081367606</v>
      </c>
      <c r="BQ175">
        <f>INDEX('2021MF'!$C$5:$BB$204,MATCH(Sheet2!$BJ175,'2021MF'!$B$5:$B$204,0),MATCH(Sheet2!BQ$3,'2021MF'!$C$4:$BB$4,0))</f>
        <v>68.807385988941306</v>
      </c>
      <c r="BR175">
        <f>INDEX('2021MF'!$C$5:$BB$204,MATCH(Sheet2!$BJ175,'2021MF'!$B$5:$B$204,0),MATCH(Sheet2!BR$3,'2021MF'!$C$4:$BB$4,0))</f>
        <v>8.6389692081367606</v>
      </c>
      <c r="BS175">
        <f>INDEX('2021MF'!$C$5:$BB$204,MATCH(Sheet2!$BJ175,'2021MF'!$B$5:$B$204,0),MATCH(Sheet2!BS$3,'2021MF'!$C$4:$BB$4,0))</f>
        <v>99.562048732646801</v>
      </c>
      <c r="BT175" t="str">
        <f>INDEX('2021MF'!$C$5:$BB$204,MATCH(Sheet2!$BJ175,'2021MF'!$B$5:$B$204,0),MATCH(Sheet2!BT$3,'2021MF'!$C$4:$BB$4,0))</f>
        <v>*</v>
      </c>
      <c r="BU175">
        <f>INDEX('2021MF'!$C$5:$BB$204,MATCH(Sheet2!$BJ175,'2021MF'!$B$5:$B$204,0),MATCH(Sheet2!BU$3,'2021MF'!$C$4:$BB$4,0))</f>
        <v>15.2674208221309</v>
      </c>
      <c r="BV175">
        <f>INDEX('2021MF'!$C$5:$BB$204,MATCH(Sheet2!$BJ175,'2021MF'!$B$5:$B$204,0),MATCH(Sheet2!BV$3,'2021MF'!$C$4:$BB$4,0))</f>
        <v>17.748017382776201</v>
      </c>
      <c r="BW175" t="str">
        <f>INDEX('2021MF'!$C$5:$BB$204,MATCH(Sheet2!$BJ175,'2021MF'!$B$5:$B$204,0),MATCH(Sheet2!BW$3,'2021MF'!$C$4:$BB$4,0))</f>
        <v>*</v>
      </c>
      <c r="BX175">
        <f>INDEX('2021MF'!$C$5:$BB$204,MATCH(Sheet2!$BJ175,'2021MF'!$B$5:$B$204,0),MATCH(Sheet2!BX$3,'2021MF'!$C$4:$BB$4,0))</f>
        <v>50.128801311431502</v>
      </c>
      <c r="BY175">
        <f>INDEX('2021MF'!$C$5:$BB$204,MATCH(Sheet2!$BJ175,'2021MF'!$B$5:$B$204,0),MATCH(Sheet2!BY$3,'2021MF'!$C$4:$BB$4,0))</f>
        <v>48.750460004683703</v>
      </c>
      <c r="BZ175">
        <f>INDEX('2021MF'!$C$5:$BB$204,MATCH(Sheet2!$BJ175,'2021MF'!$B$5:$B$204,0),MATCH(Sheet2!BZ$3,'2021MF'!$C$4:$BB$4,0))</f>
        <v>46.396908768525599</v>
      </c>
      <c r="CA175">
        <f>INDEX('2021MF'!$C$5:$BB$204,MATCH(Sheet2!$BJ175,'2021MF'!$B$5:$B$204,0),MATCH(Sheet2!CA$3,'2021MF'!$C$4:$BB$4,0))</f>
        <v>52.990866816098503</v>
      </c>
      <c r="CB175" t="str">
        <f>INDEX('2021MF'!$C$5:$BB$204,MATCH(Sheet2!$BJ175,'2021MF'!$B$5:$B$204,0),MATCH(Sheet2!CB$3,'2021MF'!$C$4:$BB$4,0))</f>
        <v>*</v>
      </c>
      <c r="CC175">
        <f>INDEX('2021MF'!$C$5:$BB$204,MATCH(Sheet2!$BJ175,'2021MF'!$B$5:$B$204,0),MATCH(Sheet2!CC$3,'2021MF'!$C$4:$BB$4,0))</f>
        <v>99.080133245404895</v>
      </c>
    </row>
    <row r="176" spans="14:81" x14ac:dyDescent="0.3">
      <c r="N176" t="e">
        <f>VLOOKUP(P176,Sheet1!A$6:A$378,1,FALSE)</f>
        <v>#N/A</v>
      </c>
      <c r="O176" t="s">
        <v>590</v>
      </c>
      <c r="P176" t="s">
        <v>591</v>
      </c>
      <c r="Q176" t="e">
        <f>VLOOKUP(P176,classifications!A$1:B$357,2,FALSE)</f>
        <v>#N/A</v>
      </c>
      <c r="R176" t="e">
        <f>VLOOKUP(P176,classifications!A$1:D$357,4,FALSE)</f>
        <v>#N/A</v>
      </c>
      <c r="S176" t="s">
        <v>592</v>
      </c>
      <c r="T176" t="s">
        <v>410</v>
      </c>
      <c r="U176">
        <v>68.599999999999994</v>
      </c>
      <c r="V176">
        <v>30.1</v>
      </c>
      <c r="W176">
        <v>1.2</v>
      </c>
      <c r="X176">
        <v>74.7</v>
      </c>
      <c r="Y176">
        <v>6.4</v>
      </c>
      <c r="Z176">
        <v>18.899999999999999</v>
      </c>
      <c r="AA176">
        <v>98.1</v>
      </c>
      <c r="AB176">
        <v>1.9</v>
      </c>
      <c r="AC176">
        <v>0</v>
      </c>
      <c r="AE176" t="s">
        <v>590</v>
      </c>
      <c r="AF176" t="s">
        <v>591</v>
      </c>
      <c r="AG176" t="s">
        <v>592</v>
      </c>
      <c r="AH176" t="s">
        <v>410</v>
      </c>
      <c r="AI176">
        <v>69.5</v>
      </c>
      <c r="AJ176">
        <v>30.5</v>
      </c>
      <c r="AK176">
        <v>92.1</v>
      </c>
      <c r="AL176">
        <v>7.9</v>
      </c>
      <c r="AM176">
        <v>98.1</v>
      </c>
      <c r="AN176">
        <v>1.9</v>
      </c>
      <c r="AP176" t="s">
        <v>590</v>
      </c>
      <c r="AQ176" t="s">
        <v>591</v>
      </c>
      <c r="AR176" t="s">
        <v>592</v>
      </c>
      <c r="AS176" t="s">
        <v>410</v>
      </c>
      <c r="AT176">
        <v>57.4</v>
      </c>
      <c r="AU176">
        <v>69.5</v>
      </c>
      <c r="AV176">
        <v>75.400000000000006</v>
      </c>
      <c r="AW176">
        <v>97.9</v>
      </c>
      <c r="AX176">
        <v>92.1</v>
      </c>
      <c r="AY176">
        <v>100</v>
      </c>
      <c r="AZ176">
        <v>94.9</v>
      </c>
      <c r="BA176">
        <v>98.1</v>
      </c>
      <c r="BB176">
        <v>100</v>
      </c>
      <c r="BF176" t="b">
        <f t="shared" si="2"/>
        <v>1</v>
      </c>
      <c r="BI176" t="s">
        <v>590</v>
      </c>
      <c r="BJ176" t="s">
        <v>591</v>
      </c>
      <c r="BK176" t="s">
        <v>592</v>
      </c>
      <c r="BL176" t="s">
        <v>410</v>
      </c>
      <c r="BM176">
        <f>INDEX('2021MF'!$C$5:$BB$204,MATCH(Sheet2!$BJ176,'2021MF'!$B$5:$B$204,0),MATCH(Sheet2!BM$3,'2021MF'!$C$4:$BB$4,0))</f>
        <v>80.945427997809801</v>
      </c>
      <c r="BN176">
        <f>INDEX('2021MF'!$C$5:$BB$204,MATCH(Sheet2!$BJ176,'2021MF'!$B$5:$B$204,0),MATCH(Sheet2!BN$3,'2021MF'!$C$4:$BB$4,0))</f>
        <v>19.054572002190199</v>
      </c>
      <c r="BO176">
        <f>INDEX('2021MF'!$C$5:$BB$204,MATCH(Sheet2!$BJ176,'2021MF'!$B$5:$B$204,0),MATCH(Sheet2!BO$3,'2021MF'!$C$4:$BB$4,0))</f>
        <v>65.7358398734562</v>
      </c>
      <c r="BP176">
        <f>INDEX('2021MF'!$C$5:$BB$204,MATCH(Sheet2!$BJ176,'2021MF'!$B$5:$B$204,0),MATCH(Sheet2!BP$3,'2021MF'!$C$4:$BB$4,0))</f>
        <v>12.508365273468399</v>
      </c>
      <c r="BQ176">
        <f>INDEX('2021MF'!$C$5:$BB$204,MATCH(Sheet2!$BJ176,'2021MF'!$B$5:$B$204,0),MATCH(Sheet2!BQ$3,'2021MF'!$C$4:$BB$4,0))</f>
        <v>65.7358398734562</v>
      </c>
      <c r="BR176">
        <f>INDEX('2021MF'!$C$5:$BB$204,MATCH(Sheet2!$BJ176,'2021MF'!$B$5:$B$204,0),MATCH(Sheet2!BR$3,'2021MF'!$C$4:$BB$4,0))</f>
        <v>12.508365273468399</v>
      </c>
      <c r="BS176">
        <f>INDEX('2021MF'!$C$5:$BB$204,MATCH(Sheet2!$BJ176,'2021MF'!$B$5:$B$204,0),MATCH(Sheet2!BS$3,'2021MF'!$C$4:$BB$4,0))</f>
        <v>98.740646103303504</v>
      </c>
      <c r="BT176" t="str">
        <f>INDEX('2021MF'!$C$5:$BB$204,MATCH(Sheet2!$BJ176,'2021MF'!$B$5:$B$204,0),MATCH(Sheet2!BT$3,'2021MF'!$C$4:$BB$4,0))</f>
        <v>*</v>
      </c>
      <c r="BU176">
        <f>INDEX('2021MF'!$C$5:$BB$204,MATCH(Sheet2!$BJ176,'2021MF'!$B$5:$B$204,0),MATCH(Sheet2!BU$3,'2021MF'!$C$4:$BB$4,0))</f>
        <v>13.938066557157599</v>
      </c>
      <c r="BV176">
        <f>INDEX('2021MF'!$C$5:$BB$204,MATCH(Sheet2!$BJ176,'2021MF'!$B$5:$B$204,0),MATCH(Sheet2!BV$3,'2021MF'!$C$4:$BB$4,0))</f>
        <v>14.5768692583805</v>
      </c>
      <c r="BW176">
        <f>INDEX('2021MF'!$C$5:$BB$204,MATCH(Sheet2!$BJ176,'2021MF'!$B$5:$B$204,0),MATCH(Sheet2!BW$3,'2021MF'!$C$4:$BB$4,0))</f>
        <v>0</v>
      </c>
      <c r="BX176">
        <f>INDEX('2021MF'!$C$5:$BB$204,MATCH(Sheet2!$BJ176,'2021MF'!$B$5:$B$204,0),MATCH(Sheet2!BX$3,'2021MF'!$C$4:$BB$4,0))</f>
        <v>47.495361781076099</v>
      </c>
      <c r="BY176">
        <f>INDEX('2021MF'!$C$5:$BB$204,MATCH(Sheet2!$BJ176,'2021MF'!$B$5:$B$204,0),MATCH(Sheet2!BY$3,'2021MF'!$C$4:$BB$4,0))</f>
        <v>49.969078540507098</v>
      </c>
      <c r="BZ176">
        <f>INDEX('2021MF'!$C$5:$BB$204,MATCH(Sheet2!$BJ176,'2021MF'!$B$5:$B$204,0),MATCH(Sheet2!BZ$3,'2021MF'!$C$4:$BB$4,0))</f>
        <v>39.844509232264301</v>
      </c>
      <c r="CA176">
        <f>INDEX('2021MF'!$C$5:$BB$204,MATCH(Sheet2!$BJ176,'2021MF'!$B$5:$B$204,0),MATCH(Sheet2!CA$3,'2021MF'!$C$4:$BB$4,0))</f>
        <v>57.619931089318797</v>
      </c>
      <c r="CB176" t="str">
        <f>INDEX('2021MF'!$C$5:$BB$204,MATCH(Sheet2!$BJ176,'2021MF'!$B$5:$B$204,0),MATCH(Sheet2!CB$3,'2021MF'!$C$4:$BB$4,0))</f>
        <v>*</v>
      </c>
      <c r="CC176">
        <f>INDEX('2021MF'!$C$5:$BB$204,MATCH(Sheet2!$BJ176,'2021MF'!$B$5:$B$204,0),MATCH(Sheet2!CC$3,'2021MF'!$C$4:$BB$4,0))</f>
        <v>99.324694287278703</v>
      </c>
    </row>
    <row r="177" spans="14:81" x14ac:dyDescent="0.3">
      <c r="N177" t="e">
        <f>VLOOKUP(P177,Sheet1!A$6:A$378,1,FALSE)</f>
        <v>#N/A</v>
      </c>
      <c r="O177" t="s">
        <v>590</v>
      </c>
      <c r="P177" t="s">
        <v>593</v>
      </c>
      <c r="Q177" t="e">
        <f>VLOOKUP(P177,classifications!A$1:B$357,2,FALSE)</f>
        <v>#N/A</v>
      </c>
      <c r="R177" t="e">
        <f>VLOOKUP(P177,classifications!A$1:D$357,4,FALSE)</f>
        <v>#N/A</v>
      </c>
      <c r="S177" t="s">
        <v>594</v>
      </c>
      <c r="T177" t="s">
        <v>410</v>
      </c>
      <c r="U177">
        <v>76.900000000000006</v>
      </c>
      <c r="V177">
        <v>22.6</v>
      </c>
      <c r="W177">
        <v>0.6</v>
      </c>
      <c r="X177">
        <v>88.4</v>
      </c>
      <c r="Y177">
        <v>4.5</v>
      </c>
      <c r="Z177">
        <v>7</v>
      </c>
      <c r="AA177" t="s">
        <v>417</v>
      </c>
      <c r="AB177" t="s">
        <v>417</v>
      </c>
      <c r="AC177" t="s">
        <v>417</v>
      </c>
      <c r="AE177" t="s">
        <v>590</v>
      </c>
      <c r="AF177" t="s">
        <v>593</v>
      </c>
      <c r="AG177" t="s">
        <v>594</v>
      </c>
      <c r="AH177" t="s">
        <v>410</v>
      </c>
      <c r="AI177">
        <v>77.3</v>
      </c>
      <c r="AJ177">
        <v>22.7</v>
      </c>
      <c r="AK177">
        <v>95.1</v>
      </c>
      <c r="AL177">
        <v>4.9000000000000004</v>
      </c>
      <c r="AM177" t="s">
        <v>417</v>
      </c>
      <c r="AN177" t="s">
        <v>417</v>
      </c>
      <c r="AP177" t="s">
        <v>590</v>
      </c>
      <c r="AQ177" t="s">
        <v>593</v>
      </c>
      <c r="AR177" t="s">
        <v>594</v>
      </c>
      <c r="AS177" t="s">
        <v>410</v>
      </c>
      <c r="AT177">
        <v>68.7</v>
      </c>
      <c r="AU177">
        <v>77.3</v>
      </c>
      <c r="AV177">
        <v>83.3</v>
      </c>
      <c r="AW177">
        <v>90.8</v>
      </c>
      <c r="AX177">
        <v>95.1</v>
      </c>
      <c r="AY177">
        <v>99.3</v>
      </c>
      <c r="AZ177" t="s">
        <v>417</v>
      </c>
      <c r="BA177" t="s">
        <v>417</v>
      </c>
      <c r="BB177" t="s">
        <v>417</v>
      </c>
      <c r="BF177" t="b">
        <f t="shared" si="2"/>
        <v>1</v>
      </c>
      <c r="BI177" t="s">
        <v>590</v>
      </c>
      <c r="BJ177" t="s">
        <v>593</v>
      </c>
      <c r="BK177" t="s">
        <v>594</v>
      </c>
      <c r="BL177" t="s">
        <v>410</v>
      </c>
      <c r="BM177">
        <f>INDEX('2021MF'!$C$5:$BB$204,MATCH(Sheet2!$BJ177,'2021MF'!$B$5:$B$204,0),MATCH(Sheet2!BM$3,'2021MF'!$C$4:$BB$4,0))</f>
        <v>85.5239869585468</v>
      </c>
      <c r="BN177">
        <f>INDEX('2021MF'!$C$5:$BB$204,MATCH(Sheet2!$BJ177,'2021MF'!$B$5:$B$204,0),MATCH(Sheet2!BN$3,'2021MF'!$C$4:$BB$4,0))</f>
        <v>14.4760130414532</v>
      </c>
      <c r="BO177">
        <f>INDEX('2021MF'!$C$5:$BB$204,MATCH(Sheet2!$BJ177,'2021MF'!$B$5:$B$204,0),MATCH(Sheet2!BO$3,'2021MF'!$C$4:$BB$4,0))</f>
        <v>67.843502561714004</v>
      </c>
      <c r="BP177">
        <f>INDEX('2021MF'!$C$5:$BB$204,MATCH(Sheet2!$BJ177,'2021MF'!$B$5:$B$204,0),MATCH(Sheet2!BP$3,'2021MF'!$C$4:$BB$4,0))</f>
        <v>10.6148113646949</v>
      </c>
      <c r="BQ177">
        <f>INDEX('2021MF'!$C$5:$BB$204,MATCH(Sheet2!$BJ177,'2021MF'!$B$5:$B$204,0),MATCH(Sheet2!BQ$3,'2021MF'!$C$4:$BB$4,0))</f>
        <v>67.843502561714004</v>
      </c>
      <c r="BR177">
        <f>INDEX('2021MF'!$C$5:$BB$204,MATCH(Sheet2!$BJ177,'2021MF'!$B$5:$B$204,0),MATCH(Sheet2!BR$3,'2021MF'!$C$4:$BB$4,0))</f>
        <v>10.6148113646949</v>
      </c>
      <c r="BS177">
        <f>INDEX('2021MF'!$C$5:$BB$204,MATCH(Sheet2!$BJ177,'2021MF'!$B$5:$B$204,0),MATCH(Sheet2!BS$3,'2021MF'!$C$4:$BB$4,0))</f>
        <v>98.528178854215199</v>
      </c>
      <c r="BT177" t="str">
        <f>INDEX('2021MF'!$C$5:$BB$204,MATCH(Sheet2!$BJ177,'2021MF'!$B$5:$B$204,0),MATCH(Sheet2!BT$3,'2021MF'!$C$4:$BB$4,0))</f>
        <v>*</v>
      </c>
      <c r="BU177">
        <f>INDEX('2021MF'!$C$5:$BB$204,MATCH(Sheet2!$BJ177,'2021MF'!$B$5:$B$204,0),MATCH(Sheet2!BU$3,'2021MF'!$C$4:$BB$4,0))</f>
        <v>13.674895202608299</v>
      </c>
      <c r="BV177">
        <f>INDEX('2021MF'!$C$5:$BB$204,MATCH(Sheet2!$BJ177,'2021MF'!$B$5:$B$204,0),MATCH(Sheet2!BV$3,'2021MF'!$C$4:$BB$4,0))</f>
        <v>14.014904517932001</v>
      </c>
      <c r="BW177" t="str">
        <f>INDEX('2021MF'!$C$5:$BB$204,MATCH(Sheet2!$BJ177,'2021MF'!$B$5:$B$204,0),MATCH(Sheet2!BW$3,'2021MF'!$C$4:$BB$4,0))</f>
        <v>*</v>
      </c>
      <c r="BX177">
        <f>INDEX('2021MF'!$C$5:$BB$204,MATCH(Sheet2!$BJ177,'2021MF'!$B$5:$B$204,0),MATCH(Sheet2!BX$3,'2021MF'!$C$4:$BB$4,0))</f>
        <v>49.080630111422103</v>
      </c>
      <c r="BY177">
        <f>INDEX('2021MF'!$C$5:$BB$204,MATCH(Sheet2!$BJ177,'2021MF'!$B$5:$B$204,0),MATCH(Sheet2!BY$3,'2021MF'!$C$4:$BB$4,0))</f>
        <v>48.5701739941819</v>
      </c>
      <c r="BZ177">
        <f>INDEX('2021MF'!$C$5:$BB$204,MATCH(Sheet2!$BJ177,'2021MF'!$B$5:$B$204,0),MATCH(Sheet2!BZ$3,'2021MF'!$C$4:$BB$4,0))</f>
        <v>44.453592403534799</v>
      </c>
      <c r="CA177">
        <f>INDEX('2021MF'!$C$5:$BB$204,MATCH(Sheet2!$BJ177,'2021MF'!$B$5:$B$204,0),MATCH(Sheet2!CA$3,'2021MF'!$C$4:$BB$4,0))</f>
        <v>53.197211702069303</v>
      </c>
      <c r="CB177" t="str">
        <f>INDEX('2021MF'!$C$5:$BB$204,MATCH(Sheet2!$BJ177,'2021MF'!$B$5:$B$204,0),MATCH(Sheet2!CB$3,'2021MF'!$C$4:$BB$4,0))</f>
        <v>*</v>
      </c>
      <c r="CC177">
        <f>INDEX('2021MF'!$C$5:$BB$204,MATCH(Sheet2!$BJ177,'2021MF'!$B$5:$B$204,0),MATCH(Sheet2!CC$3,'2021MF'!$C$4:$BB$4,0))</f>
        <v>99.292035398230098</v>
      </c>
    </row>
    <row r="178" spans="14:81" x14ac:dyDescent="0.3">
      <c r="N178" t="e">
        <f>VLOOKUP(P178,Sheet1!A$6:A$378,1,FALSE)</f>
        <v>#N/A</v>
      </c>
      <c r="O178" t="s">
        <v>590</v>
      </c>
      <c r="P178" t="s">
        <v>595</v>
      </c>
      <c r="Q178" t="e">
        <f>VLOOKUP(P178,classifications!A$1:B$357,2,FALSE)</f>
        <v>#N/A</v>
      </c>
      <c r="R178" t="e">
        <f>VLOOKUP(P178,classifications!A$1:D$357,4,FALSE)</f>
        <v>#N/A</v>
      </c>
      <c r="S178" t="s">
        <v>596</v>
      </c>
      <c r="T178" t="s">
        <v>410</v>
      </c>
      <c r="U178">
        <v>74</v>
      </c>
      <c r="V178">
        <v>24.5</v>
      </c>
      <c r="W178">
        <v>1.5</v>
      </c>
      <c r="X178">
        <v>71.7</v>
      </c>
      <c r="Y178">
        <v>17.3</v>
      </c>
      <c r="Z178">
        <v>11</v>
      </c>
      <c r="AA178">
        <v>98.5</v>
      </c>
      <c r="AB178">
        <v>1.5</v>
      </c>
      <c r="AC178">
        <v>0</v>
      </c>
      <c r="AE178" t="s">
        <v>590</v>
      </c>
      <c r="AF178" t="s">
        <v>595</v>
      </c>
      <c r="AG178" t="s">
        <v>596</v>
      </c>
      <c r="AH178" t="s">
        <v>410</v>
      </c>
      <c r="AI178">
        <v>75.099999999999994</v>
      </c>
      <c r="AJ178">
        <v>24.9</v>
      </c>
      <c r="AK178">
        <v>80.5</v>
      </c>
      <c r="AL178">
        <v>19.5</v>
      </c>
      <c r="AM178">
        <v>98.5</v>
      </c>
      <c r="AN178">
        <v>1.5</v>
      </c>
      <c r="AP178" t="s">
        <v>590</v>
      </c>
      <c r="AQ178" t="s">
        <v>595</v>
      </c>
      <c r="AR178" t="s">
        <v>596</v>
      </c>
      <c r="AS178" t="s">
        <v>410</v>
      </c>
      <c r="AT178">
        <v>67</v>
      </c>
      <c r="AU178">
        <v>75.099999999999994</v>
      </c>
      <c r="AV178">
        <v>79.8</v>
      </c>
      <c r="AW178">
        <v>95.5</v>
      </c>
      <c r="AX178">
        <v>80.5</v>
      </c>
      <c r="AY178">
        <v>100</v>
      </c>
      <c r="AZ178">
        <v>96.6</v>
      </c>
      <c r="BA178">
        <v>98.5</v>
      </c>
      <c r="BB178">
        <v>100</v>
      </c>
      <c r="BF178" t="b">
        <f t="shared" si="2"/>
        <v>1</v>
      </c>
      <c r="BI178" t="s">
        <v>590</v>
      </c>
      <c r="BJ178" t="s">
        <v>595</v>
      </c>
      <c r="BK178" t="s">
        <v>596</v>
      </c>
      <c r="BL178" t="s">
        <v>410</v>
      </c>
      <c r="BM178">
        <f>INDEX('2021MF'!$C$5:$BB$204,MATCH(Sheet2!$BJ178,'2021MF'!$B$5:$B$204,0),MATCH(Sheet2!BM$3,'2021MF'!$C$4:$BB$4,0))</f>
        <v>83.331049185320495</v>
      </c>
      <c r="BN178">
        <f>INDEX('2021MF'!$C$5:$BB$204,MATCH(Sheet2!$BJ178,'2021MF'!$B$5:$B$204,0),MATCH(Sheet2!BN$3,'2021MF'!$C$4:$BB$4,0))</f>
        <v>16.668950814679501</v>
      </c>
      <c r="BO178">
        <f>INDEX('2021MF'!$C$5:$BB$204,MATCH(Sheet2!$BJ178,'2021MF'!$B$5:$B$204,0),MATCH(Sheet2!BO$3,'2021MF'!$C$4:$BB$4,0))</f>
        <v>49.490634993147602</v>
      </c>
      <c r="BP178">
        <f>INDEX('2021MF'!$C$5:$BB$204,MATCH(Sheet2!$BJ178,'2021MF'!$B$5:$B$204,0),MATCH(Sheet2!BP$3,'2021MF'!$C$4:$BB$4,0))</f>
        <v>14.7243794731232</v>
      </c>
      <c r="BQ178">
        <f>INDEX('2021MF'!$C$5:$BB$204,MATCH(Sheet2!$BJ178,'2021MF'!$B$5:$B$204,0),MATCH(Sheet2!BQ$3,'2021MF'!$C$4:$BB$4,0))</f>
        <v>57.605451499923902</v>
      </c>
      <c r="BR178">
        <f>INDEX('2021MF'!$C$5:$BB$204,MATCH(Sheet2!$BJ178,'2021MF'!$B$5:$B$204,0),MATCH(Sheet2!BR$3,'2021MF'!$C$4:$BB$4,0))</f>
        <v>6.60956296634689</v>
      </c>
      <c r="BS178">
        <f>INDEX('2021MF'!$C$5:$BB$204,MATCH(Sheet2!$BJ178,'2021MF'!$B$5:$B$204,0),MATCH(Sheet2!BS$3,'2021MF'!$C$4:$BB$4,0))</f>
        <v>97.415867214862203</v>
      </c>
      <c r="BT178">
        <f>INDEX('2021MF'!$C$5:$BB$204,MATCH(Sheet2!$BJ178,'2021MF'!$B$5:$B$204,0),MATCH(Sheet2!BT$3,'2021MF'!$C$4:$BB$4,0))</f>
        <v>2.13415562661794</v>
      </c>
      <c r="BU178">
        <f>INDEX('2021MF'!$C$5:$BB$204,MATCH(Sheet2!$BJ178,'2021MF'!$B$5:$B$204,0),MATCH(Sheet2!BU$3,'2021MF'!$C$4:$BB$4,0))</f>
        <v>8.3645500228414793</v>
      </c>
      <c r="BV178">
        <f>INDEX('2021MF'!$C$5:$BB$204,MATCH(Sheet2!$BJ178,'2021MF'!$B$5:$B$204,0),MATCH(Sheet2!BV$3,'2021MF'!$C$4:$BB$4,0))</f>
        <v>22.645043398812199</v>
      </c>
      <c r="BW178" t="str">
        <f>INDEX('2021MF'!$C$5:$BB$204,MATCH(Sheet2!$BJ178,'2021MF'!$B$5:$B$204,0),MATCH(Sheet2!BW$3,'2021MF'!$C$4:$BB$4,0))</f>
        <v>*</v>
      </c>
      <c r="BX178">
        <f>INDEX('2021MF'!$C$5:$BB$204,MATCH(Sheet2!$BJ178,'2021MF'!$B$5:$B$204,0),MATCH(Sheet2!BX$3,'2021MF'!$C$4:$BB$4,0))</f>
        <v>64.433979001016098</v>
      </c>
      <c r="BY178">
        <f>INDEX('2021MF'!$C$5:$BB$204,MATCH(Sheet2!$BJ178,'2021MF'!$B$5:$B$204,0),MATCH(Sheet2!BY$3,'2021MF'!$C$4:$BB$4,0))</f>
        <v>33.0548521845717</v>
      </c>
      <c r="BZ178">
        <f>INDEX('2021MF'!$C$5:$BB$204,MATCH(Sheet2!$BJ178,'2021MF'!$B$5:$B$204,0),MATCH(Sheet2!BZ$3,'2021MF'!$C$4:$BB$4,0))</f>
        <v>59.3659446585918</v>
      </c>
      <c r="CA178">
        <f>INDEX('2021MF'!$C$5:$BB$204,MATCH(Sheet2!$BJ178,'2021MF'!$B$5:$B$204,0),MATCH(Sheet2!CA$3,'2021MF'!$C$4:$BB$4,0))</f>
        <v>37.324000451590997</v>
      </c>
      <c r="CB178" t="str">
        <f>INDEX('2021MF'!$C$5:$BB$204,MATCH(Sheet2!$BJ178,'2021MF'!$B$5:$B$204,0),MATCH(Sheet2!CB$3,'2021MF'!$C$4:$BB$4,0))</f>
        <v>*</v>
      </c>
      <c r="CC178">
        <f>INDEX('2021MF'!$C$5:$BB$204,MATCH(Sheet2!$BJ178,'2021MF'!$B$5:$B$204,0),MATCH(Sheet2!CC$3,'2021MF'!$C$4:$BB$4,0))</f>
        <v>99.237855946398696</v>
      </c>
    </row>
    <row r="179" spans="14:81" x14ac:dyDescent="0.3">
      <c r="N179" t="e">
        <f>VLOOKUP(P179,Sheet1!A$6:A$378,1,FALSE)</f>
        <v>#N/A</v>
      </c>
      <c r="O179" t="s">
        <v>590</v>
      </c>
      <c r="P179" t="s">
        <v>597</v>
      </c>
      <c r="Q179" t="e">
        <f>VLOOKUP(P179,classifications!A$1:B$357,2,FALSE)</f>
        <v>#N/A</v>
      </c>
      <c r="R179" t="e">
        <f>VLOOKUP(P179,classifications!A$1:D$357,4,FALSE)</f>
        <v>#N/A</v>
      </c>
      <c r="S179" t="s">
        <v>598</v>
      </c>
      <c r="T179" t="s">
        <v>410</v>
      </c>
      <c r="U179">
        <v>70</v>
      </c>
      <c r="V179">
        <v>28.9</v>
      </c>
      <c r="W179">
        <v>1.1000000000000001</v>
      </c>
      <c r="X179">
        <v>85.9</v>
      </c>
      <c r="Y179">
        <v>4.0999999999999996</v>
      </c>
      <c r="Z179">
        <v>9.9</v>
      </c>
      <c r="AA179">
        <v>97.5</v>
      </c>
      <c r="AB179">
        <v>2.5</v>
      </c>
      <c r="AC179">
        <v>0</v>
      </c>
      <c r="AE179" t="s">
        <v>590</v>
      </c>
      <c r="AF179" t="s">
        <v>597</v>
      </c>
      <c r="AG179" t="s">
        <v>598</v>
      </c>
      <c r="AH179" t="s">
        <v>410</v>
      </c>
      <c r="AI179">
        <v>70.8</v>
      </c>
      <c r="AJ179">
        <v>29.2</v>
      </c>
      <c r="AK179">
        <v>95.4</v>
      </c>
      <c r="AL179">
        <v>4.5999999999999996</v>
      </c>
      <c r="AM179">
        <v>97.5</v>
      </c>
      <c r="AN179">
        <v>2.5</v>
      </c>
      <c r="AP179" t="s">
        <v>590</v>
      </c>
      <c r="AQ179" t="s">
        <v>597</v>
      </c>
      <c r="AR179" t="s">
        <v>598</v>
      </c>
      <c r="AS179" t="s">
        <v>410</v>
      </c>
      <c r="AT179">
        <v>60.8</v>
      </c>
      <c r="AU179">
        <v>70.8</v>
      </c>
      <c r="AV179">
        <v>77.400000000000006</v>
      </c>
      <c r="AW179">
        <v>91.4</v>
      </c>
      <c r="AX179">
        <v>95.4</v>
      </c>
      <c r="AY179">
        <v>99.4</v>
      </c>
      <c r="AZ179">
        <v>94.2</v>
      </c>
      <c r="BA179">
        <v>97.5</v>
      </c>
      <c r="BB179">
        <v>100</v>
      </c>
      <c r="BF179" t="b">
        <f t="shared" si="2"/>
        <v>1</v>
      </c>
      <c r="BI179" t="s">
        <v>590</v>
      </c>
      <c r="BJ179" t="s">
        <v>597</v>
      </c>
      <c r="BK179" t="s">
        <v>598</v>
      </c>
      <c r="BL179" t="s">
        <v>410</v>
      </c>
      <c r="BM179">
        <f>INDEX('2021MF'!$C$5:$BB$204,MATCH(Sheet2!$BJ179,'2021MF'!$B$5:$B$204,0),MATCH(Sheet2!BM$3,'2021MF'!$C$4:$BB$4,0))</f>
        <v>78.060958666203504</v>
      </c>
      <c r="BN179">
        <f>INDEX('2021MF'!$C$5:$BB$204,MATCH(Sheet2!$BJ179,'2021MF'!$B$5:$B$204,0),MATCH(Sheet2!BN$3,'2021MF'!$C$4:$BB$4,0))</f>
        <v>21.541044344101</v>
      </c>
      <c r="BO179">
        <f>INDEX('2021MF'!$C$5:$BB$204,MATCH(Sheet2!$BJ179,'2021MF'!$B$5:$B$204,0),MATCH(Sheet2!BO$3,'2021MF'!$C$4:$BB$4,0))</f>
        <v>66.880861410211907</v>
      </c>
      <c r="BP179">
        <f>INDEX('2021MF'!$C$5:$BB$204,MATCH(Sheet2!$BJ179,'2021MF'!$B$5:$B$204,0),MATCH(Sheet2!BP$3,'2021MF'!$C$4:$BB$4,0))</f>
        <v>7.1263170082204503</v>
      </c>
      <c r="BQ179">
        <f>INDEX('2021MF'!$C$5:$BB$204,MATCH(Sheet2!$BJ179,'2021MF'!$B$5:$B$204,0),MATCH(Sheet2!BQ$3,'2021MF'!$C$4:$BB$4,0))</f>
        <v>68.131295588746099</v>
      </c>
      <c r="BR179">
        <f>INDEX('2021MF'!$C$5:$BB$204,MATCH(Sheet2!$BJ179,'2021MF'!$B$5:$B$204,0),MATCH(Sheet2!BR$3,'2021MF'!$C$4:$BB$4,0))</f>
        <v>5.8758828296862298</v>
      </c>
      <c r="BS179">
        <f>INDEX('2021MF'!$C$5:$BB$204,MATCH(Sheet2!$BJ179,'2021MF'!$B$5:$B$204,0),MATCH(Sheet2!BS$3,'2021MF'!$C$4:$BB$4,0))</f>
        <v>97.607676276484895</v>
      </c>
      <c r="BT179">
        <f>INDEX('2021MF'!$C$5:$BB$204,MATCH(Sheet2!$BJ179,'2021MF'!$B$5:$B$204,0),MATCH(Sheet2!BT$3,'2021MF'!$C$4:$BB$4,0))</f>
        <v>1.99432673381961</v>
      </c>
      <c r="BU179">
        <f>INDEX('2021MF'!$C$5:$BB$204,MATCH(Sheet2!$BJ179,'2021MF'!$B$5:$B$204,0),MATCH(Sheet2!BU$3,'2021MF'!$C$4:$BB$4,0))</f>
        <v>13.5145305082783</v>
      </c>
      <c r="BV179">
        <f>INDEX('2021MF'!$C$5:$BB$204,MATCH(Sheet2!$BJ179,'2021MF'!$B$5:$B$204,0),MATCH(Sheet2!BV$3,'2021MF'!$C$4:$BB$4,0))</f>
        <v>15.527671645247199</v>
      </c>
      <c r="BW179">
        <f>INDEX('2021MF'!$C$5:$BB$204,MATCH(Sheet2!$BJ179,'2021MF'!$B$5:$B$204,0),MATCH(Sheet2!BW$3,'2021MF'!$C$4:$BB$4,0))</f>
        <v>3.1174018756512698</v>
      </c>
      <c r="BX179">
        <f>INDEX('2021MF'!$C$5:$BB$204,MATCH(Sheet2!$BJ179,'2021MF'!$B$5:$B$204,0),MATCH(Sheet2!BX$3,'2021MF'!$C$4:$BB$4,0))</f>
        <v>47.890769164747397</v>
      </c>
      <c r="BY179">
        <f>INDEX('2021MF'!$C$5:$BB$204,MATCH(Sheet2!$BJ179,'2021MF'!$B$5:$B$204,0),MATCH(Sheet2!BY$3,'2021MF'!$C$4:$BB$4,0))</f>
        <v>48.060995322356803</v>
      </c>
      <c r="BZ179">
        <f>INDEX('2021MF'!$C$5:$BB$204,MATCH(Sheet2!$BJ179,'2021MF'!$B$5:$B$204,0),MATCH(Sheet2!BZ$3,'2021MF'!$C$4:$BB$4,0))</f>
        <v>45.699286194515601</v>
      </c>
      <c r="CA179">
        <f>INDEX('2021MF'!$C$5:$BB$204,MATCH(Sheet2!$BJ179,'2021MF'!$B$5:$B$204,0),MATCH(Sheet2!CA$3,'2021MF'!$C$4:$BB$4,0))</f>
        <v>53.020441443632301</v>
      </c>
      <c r="CB179">
        <f>INDEX('2021MF'!$C$5:$BB$204,MATCH(Sheet2!$BJ179,'2021MF'!$B$5:$B$204,0),MATCH(Sheet2!CB$3,'2021MF'!$C$4:$BB$4,0))</f>
        <v>4.24192427926363</v>
      </c>
      <c r="CC179">
        <f>INDEX('2021MF'!$C$5:$BB$204,MATCH(Sheet2!$BJ179,'2021MF'!$B$5:$B$204,0),MATCH(Sheet2!CC$3,'2021MF'!$C$4:$BB$4,0))</f>
        <v>95.7580757207364</v>
      </c>
    </row>
    <row r="180" spans="14:81" x14ac:dyDescent="0.3">
      <c r="N180" t="e">
        <f>VLOOKUP(P180,Sheet1!A$6:A$378,1,FALSE)</f>
        <v>#N/A</v>
      </c>
      <c r="O180" t="s">
        <v>590</v>
      </c>
      <c r="P180" t="s">
        <v>599</v>
      </c>
      <c r="Q180" t="e">
        <f>VLOOKUP(P180,classifications!A$1:B$357,2,FALSE)</f>
        <v>#N/A</v>
      </c>
      <c r="R180" t="e">
        <f>VLOOKUP(P180,classifications!A$1:D$357,4,FALSE)</f>
        <v>#N/A</v>
      </c>
      <c r="S180" t="s">
        <v>600</v>
      </c>
      <c r="T180" t="s">
        <v>410</v>
      </c>
      <c r="U180">
        <v>78.7</v>
      </c>
      <c r="V180">
        <v>19.100000000000001</v>
      </c>
      <c r="W180">
        <v>2.2000000000000002</v>
      </c>
      <c r="X180">
        <v>86.8</v>
      </c>
      <c r="Y180">
        <v>5.5</v>
      </c>
      <c r="Z180">
        <v>7.7</v>
      </c>
      <c r="AA180">
        <v>98.8</v>
      </c>
      <c r="AB180">
        <v>1.2</v>
      </c>
      <c r="AC180">
        <v>0</v>
      </c>
      <c r="AE180" t="s">
        <v>590</v>
      </c>
      <c r="AF180" t="s">
        <v>599</v>
      </c>
      <c r="AG180" t="s">
        <v>600</v>
      </c>
      <c r="AH180" t="s">
        <v>410</v>
      </c>
      <c r="AI180">
        <v>80.5</v>
      </c>
      <c r="AJ180">
        <v>19.5</v>
      </c>
      <c r="AK180">
        <v>94.1</v>
      </c>
      <c r="AL180">
        <v>5.9</v>
      </c>
      <c r="AM180">
        <v>98.8</v>
      </c>
      <c r="AN180">
        <v>1.2</v>
      </c>
      <c r="AP180" t="s">
        <v>590</v>
      </c>
      <c r="AQ180" t="s">
        <v>599</v>
      </c>
      <c r="AR180" t="s">
        <v>600</v>
      </c>
      <c r="AS180" t="s">
        <v>410</v>
      </c>
      <c r="AT180">
        <v>72.2</v>
      </c>
      <c r="AU180">
        <v>80.5</v>
      </c>
      <c r="AV180">
        <v>86.9</v>
      </c>
      <c r="AW180">
        <v>89.1</v>
      </c>
      <c r="AX180">
        <v>94.1</v>
      </c>
      <c r="AY180">
        <v>98.8</v>
      </c>
      <c r="AZ180">
        <v>96.3</v>
      </c>
      <c r="BA180">
        <v>98.8</v>
      </c>
      <c r="BB180">
        <v>100</v>
      </c>
      <c r="BF180" t="b">
        <f t="shared" si="2"/>
        <v>1</v>
      </c>
      <c r="BI180" t="s">
        <v>590</v>
      </c>
      <c r="BJ180" t="s">
        <v>599</v>
      </c>
      <c r="BK180" t="s">
        <v>600</v>
      </c>
      <c r="BL180" t="s">
        <v>410</v>
      </c>
      <c r="BM180">
        <f>INDEX('2021MF'!$C$5:$BB$204,MATCH(Sheet2!$BJ180,'2021MF'!$B$5:$B$204,0),MATCH(Sheet2!BM$3,'2021MF'!$C$4:$BB$4,0))</f>
        <v>84.694525018129099</v>
      </c>
      <c r="BN180">
        <f>INDEX('2021MF'!$C$5:$BB$204,MATCH(Sheet2!$BJ180,'2021MF'!$B$5:$B$204,0),MATCH(Sheet2!BN$3,'2021MF'!$C$4:$BB$4,0))</f>
        <v>13.642131979695399</v>
      </c>
      <c r="BO180">
        <f>INDEX('2021MF'!$C$5:$BB$204,MATCH(Sheet2!$BJ180,'2021MF'!$B$5:$B$204,0),MATCH(Sheet2!BO$3,'2021MF'!$C$4:$BB$4,0))</f>
        <v>56.916243654822303</v>
      </c>
      <c r="BP180">
        <f>INDEX('2021MF'!$C$5:$BB$204,MATCH(Sheet2!$BJ180,'2021MF'!$B$5:$B$204,0),MATCH(Sheet2!BP$3,'2021MF'!$C$4:$BB$4,0))</f>
        <v>13.9729876722262</v>
      </c>
      <c r="BQ180">
        <f>INDEX('2021MF'!$C$5:$BB$204,MATCH(Sheet2!$BJ180,'2021MF'!$B$5:$B$204,0),MATCH(Sheet2!BQ$3,'2021MF'!$C$4:$BB$4,0))</f>
        <v>60.755076142131998</v>
      </c>
      <c r="BR180">
        <f>INDEX('2021MF'!$C$5:$BB$204,MATCH(Sheet2!$BJ180,'2021MF'!$B$5:$B$204,0),MATCH(Sheet2!BR$3,'2021MF'!$C$4:$BB$4,0))</f>
        <v>10.134155184916599</v>
      </c>
      <c r="BS180">
        <f>INDEX('2021MF'!$C$5:$BB$204,MATCH(Sheet2!$BJ180,'2021MF'!$B$5:$B$204,0),MATCH(Sheet2!BS$3,'2021MF'!$C$4:$BB$4,0))</f>
        <v>96.4240391588107</v>
      </c>
      <c r="BT180" t="str">
        <f>INDEX('2021MF'!$C$5:$BB$204,MATCH(Sheet2!$BJ180,'2021MF'!$B$5:$B$204,0),MATCH(Sheet2!BT$3,'2021MF'!$C$4:$BB$4,0))</f>
        <v>*</v>
      </c>
      <c r="BU180">
        <f>INDEX('2021MF'!$C$5:$BB$204,MATCH(Sheet2!$BJ180,'2021MF'!$B$5:$B$204,0),MATCH(Sheet2!BU$3,'2021MF'!$C$4:$BB$4,0))</f>
        <v>11.788433647570701</v>
      </c>
      <c r="BV180">
        <f>INDEX('2021MF'!$C$5:$BB$204,MATCH(Sheet2!$BJ180,'2021MF'!$B$5:$B$204,0),MATCH(Sheet2!BV$3,'2021MF'!$C$4:$BB$4,0))</f>
        <v>19.457034082668599</v>
      </c>
      <c r="BW180" t="str">
        <f>INDEX('2021MF'!$C$5:$BB$204,MATCH(Sheet2!$BJ180,'2021MF'!$B$5:$B$204,0),MATCH(Sheet2!BW$3,'2021MF'!$C$4:$BB$4,0))</f>
        <v>*</v>
      </c>
      <c r="BX180">
        <f>INDEX('2021MF'!$C$5:$BB$204,MATCH(Sheet2!$BJ180,'2021MF'!$B$5:$B$204,0),MATCH(Sheet2!BX$3,'2021MF'!$C$4:$BB$4,0))</f>
        <v>71.113678373382598</v>
      </c>
      <c r="BY180">
        <f>INDEX('2021MF'!$C$5:$BB$204,MATCH(Sheet2!$BJ180,'2021MF'!$B$5:$B$204,0),MATCH(Sheet2!BY$3,'2021MF'!$C$4:$BB$4,0))</f>
        <v>26.3724584103512</v>
      </c>
      <c r="BZ180">
        <f>INDEX('2021MF'!$C$5:$BB$204,MATCH(Sheet2!$BJ180,'2021MF'!$B$5:$B$204,0),MATCH(Sheet2!BZ$3,'2021MF'!$C$4:$BB$4,0))</f>
        <v>50.318853974122</v>
      </c>
      <c r="CA180">
        <f>INDEX('2021MF'!$C$5:$BB$204,MATCH(Sheet2!$BJ180,'2021MF'!$B$5:$B$204,0),MATCH(Sheet2!CA$3,'2021MF'!$C$4:$BB$4,0))</f>
        <v>47.652495378927902</v>
      </c>
      <c r="CB180" t="str">
        <f>INDEX('2021MF'!$C$5:$BB$204,MATCH(Sheet2!$BJ180,'2021MF'!$B$5:$B$204,0),MATCH(Sheet2!CB$3,'2021MF'!$C$4:$BB$4,0))</f>
        <v>*</v>
      </c>
      <c r="CC180">
        <f>INDEX('2021MF'!$C$5:$BB$204,MATCH(Sheet2!$BJ180,'2021MF'!$B$5:$B$204,0),MATCH(Sheet2!CC$3,'2021MF'!$C$4:$BB$4,0))</f>
        <v>99.011965192168205</v>
      </c>
    </row>
    <row r="181" spans="14:81" x14ac:dyDescent="0.3">
      <c r="N181" t="e">
        <f>VLOOKUP(P181,Sheet1!A$6:A$378,1,FALSE)</f>
        <v>#N/A</v>
      </c>
      <c r="O181" t="s">
        <v>590</v>
      </c>
      <c r="P181" t="s">
        <v>601</v>
      </c>
      <c r="Q181" t="e">
        <f>VLOOKUP(P181,classifications!A$1:B$357,2,FALSE)</f>
        <v>#N/A</v>
      </c>
      <c r="R181" t="e">
        <f>VLOOKUP(P181,classifications!A$1:D$357,4,FALSE)</f>
        <v>#N/A</v>
      </c>
      <c r="S181" t="s">
        <v>602</v>
      </c>
      <c r="T181" t="s">
        <v>410</v>
      </c>
      <c r="U181">
        <v>79</v>
      </c>
      <c r="V181">
        <v>20.5</v>
      </c>
      <c r="W181">
        <v>0.5</v>
      </c>
      <c r="X181">
        <v>85.4</v>
      </c>
      <c r="Y181">
        <v>6.6</v>
      </c>
      <c r="Z181">
        <v>8</v>
      </c>
      <c r="AA181" t="s">
        <v>417</v>
      </c>
      <c r="AB181" t="s">
        <v>417</v>
      </c>
      <c r="AC181" t="s">
        <v>417</v>
      </c>
      <c r="AE181" t="s">
        <v>590</v>
      </c>
      <c r="AF181" t="s">
        <v>601</v>
      </c>
      <c r="AG181" t="s">
        <v>602</v>
      </c>
      <c r="AH181" t="s">
        <v>410</v>
      </c>
      <c r="AI181">
        <v>79.400000000000006</v>
      </c>
      <c r="AJ181">
        <v>20.6</v>
      </c>
      <c r="AK181">
        <v>92.8</v>
      </c>
      <c r="AL181">
        <v>7.2</v>
      </c>
      <c r="AM181" t="s">
        <v>417</v>
      </c>
      <c r="AN181" t="s">
        <v>417</v>
      </c>
      <c r="AP181" t="s">
        <v>590</v>
      </c>
      <c r="AQ181" t="s">
        <v>601</v>
      </c>
      <c r="AR181" t="s">
        <v>602</v>
      </c>
      <c r="AS181" t="s">
        <v>410</v>
      </c>
      <c r="AT181">
        <v>72.3</v>
      </c>
      <c r="AU181">
        <v>79.400000000000006</v>
      </c>
      <c r="AV181">
        <v>85</v>
      </c>
      <c r="AW181">
        <v>88.2</v>
      </c>
      <c r="AX181">
        <v>92.8</v>
      </c>
      <c r="AY181">
        <v>97.4</v>
      </c>
      <c r="AZ181" t="s">
        <v>417</v>
      </c>
      <c r="BA181" t="s">
        <v>417</v>
      </c>
      <c r="BB181" t="s">
        <v>417</v>
      </c>
      <c r="BF181" t="b">
        <f t="shared" si="2"/>
        <v>1</v>
      </c>
      <c r="BI181" t="s">
        <v>590</v>
      </c>
      <c r="BJ181" t="s">
        <v>601</v>
      </c>
      <c r="BK181" t="s">
        <v>602</v>
      </c>
      <c r="BL181" t="s">
        <v>410</v>
      </c>
      <c r="BM181" t="e">
        <f>INDEX('2021MF'!$C$5:$BB$204,MATCH(Sheet2!$BJ181,'2021MF'!$B$5:$B$204,0),MATCH(Sheet2!BM$3,'2021MF'!$C$4:$BB$4,0))</f>
        <v>#N/A</v>
      </c>
      <c r="BN181" t="e">
        <f>INDEX('2021MF'!$C$5:$BB$204,MATCH(Sheet2!$BJ181,'2021MF'!$B$5:$B$204,0),MATCH(Sheet2!BN$3,'2021MF'!$C$4:$BB$4,0))</f>
        <v>#N/A</v>
      </c>
      <c r="BO181" t="e">
        <f>INDEX('2021MF'!$C$5:$BB$204,MATCH(Sheet2!$BJ181,'2021MF'!$B$5:$B$204,0),MATCH(Sheet2!BO$3,'2021MF'!$C$4:$BB$4,0))</f>
        <v>#N/A</v>
      </c>
      <c r="BP181" t="e">
        <f>INDEX('2021MF'!$C$5:$BB$204,MATCH(Sheet2!$BJ181,'2021MF'!$B$5:$B$204,0),MATCH(Sheet2!BP$3,'2021MF'!$C$4:$BB$4,0))</f>
        <v>#N/A</v>
      </c>
      <c r="BQ181" t="e">
        <f>INDEX('2021MF'!$C$5:$BB$204,MATCH(Sheet2!$BJ181,'2021MF'!$B$5:$B$204,0),MATCH(Sheet2!BQ$3,'2021MF'!$C$4:$BB$4,0))</f>
        <v>#N/A</v>
      </c>
      <c r="BR181" t="e">
        <f>INDEX('2021MF'!$C$5:$BB$204,MATCH(Sheet2!$BJ181,'2021MF'!$B$5:$B$204,0),MATCH(Sheet2!BR$3,'2021MF'!$C$4:$BB$4,0))</f>
        <v>#N/A</v>
      </c>
      <c r="BS181" t="e">
        <f>INDEX('2021MF'!$C$5:$BB$204,MATCH(Sheet2!$BJ181,'2021MF'!$B$5:$B$204,0),MATCH(Sheet2!BS$3,'2021MF'!$C$4:$BB$4,0))</f>
        <v>#N/A</v>
      </c>
      <c r="BT181" t="e">
        <f>INDEX('2021MF'!$C$5:$BB$204,MATCH(Sheet2!$BJ181,'2021MF'!$B$5:$B$204,0),MATCH(Sheet2!BT$3,'2021MF'!$C$4:$BB$4,0))</f>
        <v>#N/A</v>
      </c>
      <c r="BU181" t="e">
        <f>INDEX('2021MF'!$C$5:$BB$204,MATCH(Sheet2!$BJ181,'2021MF'!$B$5:$B$204,0),MATCH(Sheet2!BU$3,'2021MF'!$C$4:$BB$4,0))</f>
        <v>#N/A</v>
      </c>
      <c r="BV181" t="e">
        <f>INDEX('2021MF'!$C$5:$BB$204,MATCH(Sheet2!$BJ181,'2021MF'!$B$5:$B$204,0),MATCH(Sheet2!BV$3,'2021MF'!$C$4:$BB$4,0))</f>
        <v>#N/A</v>
      </c>
      <c r="BW181" t="e">
        <f>INDEX('2021MF'!$C$5:$BB$204,MATCH(Sheet2!$BJ181,'2021MF'!$B$5:$B$204,0),MATCH(Sheet2!BW$3,'2021MF'!$C$4:$BB$4,0))</f>
        <v>#N/A</v>
      </c>
      <c r="BX181" t="e">
        <f>INDEX('2021MF'!$C$5:$BB$204,MATCH(Sheet2!$BJ181,'2021MF'!$B$5:$B$204,0),MATCH(Sheet2!BX$3,'2021MF'!$C$4:$BB$4,0))</f>
        <v>#N/A</v>
      </c>
      <c r="BY181" t="e">
        <f>INDEX('2021MF'!$C$5:$BB$204,MATCH(Sheet2!$BJ181,'2021MF'!$B$5:$B$204,0),MATCH(Sheet2!BY$3,'2021MF'!$C$4:$BB$4,0))</f>
        <v>#N/A</v>
      </c>
      <c r="BZ181" t="e">
        <f>INDEX('2021MF'!$C$5:$BB$204,MATCH(Sheet2!$BJ181,'2021MF'!$B$5:$B$204,0),MATCH(Sheet2!BZ$3,'2021MF'!$C$4:$BB$4,0))</f>
        <v>#N/A</v>
      </c>
      <c r="CA181" t="e">
        <f>INDEX('2021MF'!$C$5:$BB$204,MATCH(Sheet2!$BJ181,'2021MF'!$B$5:$B$204,0),MATCH(Sheet2!CA$3,'2021MF'!$C$4:$BB$4,0))</f>
        <v>#N/A</v>
      </c>
      <c r="CB181" t="e">
        <f>INDEX('2021MF'!$C$5:$BB$204,MATCH(Sheet2!$BJ181,'2021MF'!$B$5:$B$204,0),MATCH(Sheet2!CB$3,'2021MF'!$C$4:$BB$4,0))</f>
        <v>#N/A</v>
      </c>
      <c r="CC181" t="e">
        <f>INDEX('2021MF'!$C$5:$BB$204,MATCH(Sheet2!$BJ181,'2021MF'!$B$5:$B$204,0),MATCH(Sheet2!CC$3,'2021MF'!$C$4:$BB$4,0))</f>
        <v>#N/A</v>
      </c>
    </row>
    <row r="182" spans="14:81" x14ac:dyDescent="0.3">
      <c r="N182" t="e">
        <f>VLOOKUP(P182,Sheet1!A$6:A$378,1,FALSE)</f>
        <v>#N/A</v>
      </c>
      <c r="O182" t="s">
        <v>603</v>
      </c>
      <c r="P182" t="s">
        <v>604</v>
      </c>
      <c r="Q182" t="e">
        <f>VLOOKUP(P182,classifications!A$1:B$357,2,FALSE)</f>
        <v>#N/A</v>
      </c>
      <c r="R182" t="e">
        <f>VLOOKUP(P182,classifications!A$1:D$357,4,FALSE)</f>
        <v>#N/A</v>
      </c>
      <c r="S182" t="s">
        <v>605</v>
      </c>
      <c r="T182" t="s">
        <v>410</v>
      </c>
      <c r="U182">
        <v>80.599999999999994</v>
      </c>
      <c r="V182">
        <v>19.399999999999999</v>
      </c>
      <c r="W182">
        <v>0</v>
      </c>
      <c r="X182">
        <v>86.3</v>
      </c>
      <c r="Y182">
        <v>6.7</v>
      </c>
      <c r="Z182">
        <v>7</v>
      </c>
      <c r="AA182">
        <v>96.7</v>
      </c>
      <c r="AB182">
        <v>3.3</v>
      </c>
      <c r="AC182">
        <v>0</v>
      </c>
      <c r="AE182" t="s">
        <v>603</v>
      </c>
      <c r="AF182" t="s">
        <v>604</v>
      </c>
      <c r="AG182" t="s">
        <v>605</v>
      </c>
      <c r="AH182" t="s">
        <v>410</v>
      </c>
      <c r="AI182">
        <v>80.599999999999994</v>
      </c>
      <c r="AJ182">
        <v>19.399999999999999</v>
      </c>
      <c r="AK182">
        <v>92.8</v>
      </c>
      <c r="AL182">
        <v>7.2</v>
      </c>
      <c r="AM182">
        <v>96.7</v>
      </c>
      <c r="AN182">
        <v>3.3</v>
      </c>
      <c r="AP182" t="s">
        <v>603</v>
      </c>
      <c r="AQ182" t="s">
        <v>604</v>
      </c>
      <c r="AR182" t="s">
        <v>605</v>
      </c>
      <c r="AS182" t="s">
        <v>410</v>
      </c>
      <c r="AT182">
        <v>73.599999999999994</v>
      </c>
      <c r="AU182">
        <v>80.599999999999994</v>
      </c>
      <c r="AV182">
        <v>86.6</v>
      </c>
      <c r="AW182">
        <v>87.9</v>
      </c>
      <c r="AX182">
        <v>92.8</v>
      </c>
      <c r="AY182">
        <v>97.7</v>
      </c>
      <c r="AZ182">
        <v>93.5</v>
      </c>
      <c r="BA182">
        <v>96.7</v>
      </c>
      <c r="BB182">
        <v>99.6</v>
      </c>
      <c r="BF182" t="b">
        <f t="shared" si="2"/>
        <v>1</v>
      </c>
      <c r="BI182" t="s">
        <v>603</v>
      </c>
      <c r="BJ182" t="s">
        <v>604</v>
      </c>
      <c r="BK182" t="s">
        <v>605</v>
      </c>
      <c r="BL182" t="s">
        <v>410</v>
      </c>
      <c r="BM182">
        <f>INDEX('2021MF'!$C$5:$BB$204,MATCH(Sheet2!$BJ182,'2021MF'!$B$5:$B$204,0),MATCH(Sheet2!BM$3,'2021MF'!$C$4:$BB$4,0))</f>
        <v>82.528968387895105</v>
      </c>
      <c r="BN182">
        <f>INDEX('2021MF'!$C$5:$BB$204,MATCH(Sheet2!$BJ182,'2021MF'!$B$5:$B$204,0),MATCH(Sheet2!BN$3,'2021MF'!$C$4:$BB$4,0))</f>
        <v>16.644166947913099</v>
      </c>
      <c r="BO182">
        <f>INDEX('2021MF'!$C$5:$BB$204,MATCH(Sheet2!$BJ182,'2021MF'!$B$5:$B$204,0),MATCH(Sheet2!BO$3,'2021MF'!$C$4:$BB$4,0))</f>
        <v>62.639217009787401</v>
      </c>
      <c r="BP182">
        <f>INDEX('2021MF'!$C$5:$BB$204,MATCH(Sheet2!$BJ182,'2021MF'!$B$5:$B$204,0),MATCH(Sheet2!BP$3,'2021MF'!$C$4:$BB$4,0))</f>
        <v>8.7186410169872897</v>
      </c>
      <c r="BQ182">
        <f>INDEX('2021MF'!$C$5:$BB$204,MATCH(Sheet2!$BJ182,'2021MF'!$B$5:$B$204,0),MATCH(Sheet2!BQ$3,'2021MF'!$C$4:$BB$4,0))</f>
        <v>61.744853189335103</v>
      </c>
      <c r="BR182">
        <f>INDEX('2021MF'!$C$5:$BB$204,MATCH(Sheet2!$BJ182,'2021MF'!$B$5:$B$204,0),MATCH(Sheet2!BR$3,'2021MF'!$C$4:$BB$4,0))</f>
        <v>9.6130048374395294</v>
      </c>
      <c r="BS182">
        <f>INDEX('2021MF'!$C$5:$BB$204,MATCH(Sheet2!$BJ182,'2021MF'!$B$5:$B$204,0),MATCH(Sheet2!BS$3,'2021MF'!$C$4:$BB$4,0))</f>
        <v>99.190010124873396</v>
      </c>
      <c r="BT182" t="str">
        <f>INDEX('2021MF'!$C$5:$BB$204,MATCH(Sheet2!$BJ182,'2021MF'!$B$5:$B$204,0),MATCH(Sheet2!BT$3,'2021MF'!$C$4:$BB$4,0))</f>
        <v>*</v>
      </c>
      <c r="BU182">
        <f>INDEX('2021MF'!$C$5:$BB$204,MATCH(Sheet2!$BJ182,'2021MF'!$B$5:$B$204,0),MATCH(Sheet2!BU$3,'2021MF'!$C$4:$BB$4,0))</f>
        <v>12.0260996737541</v>
      </c>
      <c r="BV182">
        <f>INDEX('2021MF'!$C$5:$BB$204,MATCH(Sheet2!$BJ182,'2021MF'!$B$5:$B$204,0),MATCH(Sheet2!BV$3,'2021MF'!$C$4:$BB$4,0))</f>
        <v>8.3136460794240108</v>
      </c>
      <c r="BW182" t="str">
        <f>INDEX('2021MF'!$C$5:$BB$204,MATCH(Sheet2!$BJ182,'2021MF'!$B$5:$B$204,0),MATCH(Sheet2!BW$3,'2021MF'!$C$4:$BB$4,0))</f>
        <v>*</v>
      </c>
      <c r="BX182">
        <f>INDEX('2021MF'!$C$5:$BB$204,MATCH(Sheet2!$BJ182,'2021MF'!$B$5:$B$204,0),MATCH(Sheet2!BX$3,'2021MF'!$C$4:$BB$4,0))</f>
        <v>57.542801765909303</v>
      </c>
      <c r="BY182">
        <f>INDEX('2021MF'!$C$5:$BB$204,MATCH(Sheet2!$BJ182,'2021MF'!$B$5:$B$204,0),MATCH(Sheet2!BY$3,'2021MF'!$C$4:$BB$4,0))</f>
        <v>42.457198234090697</v>
      </c>
      <c r="BZ182">
        <f>INDEX('2021MF'!$C$5:$BB$204,MATCH(Sheet2!$BJ182,'2021MF'!$B$5:$B$204,0),MATCH(Sheet2!BZ$3,'2021MF'!$C$4:$BB$4,0))</f>
        <v>48.514051900506097</v>
      </c>
      <c r="CA182">
        <f>INDEX('2021MF'!$C$5:$BB$204,MATCH(Sheet2!$BJ182,'2021MF'!$B$5:$B$204,0),MATCH(Sheet2!CA$3,'2021MF'!$C$4:$BB$4,0))</f>
        <v>51.485948099493903</v>
      </c>
      <c r="CB182" t="str">
        <f>INDEX('2021MF'!$C$5:$BB$204,MATCH(Sheet2!$BJ182,'2021MF'!$B$5:$B$204,0),MATCH(Sheet2!CB$3,'2021MF'!$C$4:$BB$4,0))</f>
        <v>*</v>
      </c>
      <c r="CC182">
        <f>INDEX('2021MF'!$C$5:$BB$204,MATCH(Sheet2!$BJ182,'2021MF'!$B$5:$B$204,0),MATCH(Sheet2!CC$3,'2021MF'!$C$4:$BB$4,0))</f>
        <v>99.100011249859406</v>
      </c>
    </row>
    <row r="183" spans="14:81" x14ac:dyDescent="0.3">
      <c r="N183" t="e">
        <f>VLOOKUP(P183,Sheet1!A$6:A$378,1,FALSE)</f>
        <v>#N/A</v>
      </c>
      <c r="O183" t="s">
        <v>603</v>
      </c>
      <c r="P183" t="s">
        <v>606</v>
      </c>
      <c r="Q183" t="e">
        <f>VLOOKUP(P183,classifications!A$1:B$357,2,FALSE)</f>
        <v>#N/A</v>
      </c>
      <c r="R183" t="e">
        <f>VLOOKUP(P183,classifications!A$1:D$357,4,FALSE)</f>
        <v>#N/A</v>
      </c>
      <c r="S183" t="s">
        <v>607</v>
      </c>
      <c r="T183" t="s">
        <v>410</v>
      </c>
      <c r="U183">
        <v>79.099999999999994</v>
      </c>
      <c r="V183">
        <v>19.899999999999999</v>
      </c>
      <c r="W183">
        <v>1</v>
      </c>
      <c r="X183">
        <v>78.099999999999994</v>
      </c>
      <c r="Y183">
        <v>14.1</v>
      </c>
      <c r="Z183">
        <v>7.8</v>
      </c>
      <c r="AA183" t="s">
        <v>417</v>
      </c>
      <c r="AB183" t="s">
        <v>417</v>
      </c>
      <c r="AC183" t="s">
        <v>417</v>
      </c>
      <c r="AE183" t="s">
        <v>603</v>
      </c>
      <c r="AF183" t="s">
        <v>606</v>
      </c>
      <c r="AG183" t="s">
        <v>607</v>
      </c>
      <c r="AH183" t="s">
        <v>410</v>
      </c>
      <c r="AI183">
        <v>79.900000000000006</v>
      </c>
      <c r="AJ183">
        <v>20.100000000000001</v>
      </c>
      <c r="AK183">
        <v>84.7</v>
      </c>
      <c r="AL183">
        <v>15.3</v>
      </c>
      <c r="AM183" t="s">
        <v>417</v>
      </c>
      <c r="AN183" t="s">
        <v>417</v>
      </c>
      <c r="AP183" t="s">
        <v>603</v>
      </c>
      <c r="AQ183" t="s">
        <v>606</v>
      </c>
      <c r="AR183" t="s">
        <v>607</v>
      </c>
      <c r="AS183" t="s">
        <v>410</v>
      </c>
      <c r="AT183">
        <v>71.7</v>
      </c>
      <c r="AU183">
        <v>79.900000000000006</v>
      </c>
      <c r="AV183">
        <v>85.4</v>
      </c>
      <c r="AW183">
        <v>78</v>
      </c>
      <c r="AX183">
        <v>84.7</v>
      </c>
      <c r="AY183">
        <v>91.2</v>
      </c>
      <c r="AZ183" t="s">
        <v>417</v>
      </c>
      <c r="BA183" t="s">
        <v>417</v>
      </c>
      <c r="BB183" t="s">
        <v>417</v>
      </c>
      <c r="BF183" t="b">
        <f t="shared" si="2"/>
        <v>1</v>
      </c>
      <c r="BI183" t="s">
        <v>603</v>
      </c>
      <c r="BJ183" t="s">
        <v>606</v>
      </c>
      <c r="BK183" t="s">
        <v>607</v>
      </c>
      <c r="BL183" t="s">
        <v>410</v>
      </c>
      <c r="BM183">
        <f>INDEX('2021MF'!$C$5:$BB$204,MATCH(Sheet2!$BJ183,'2021MF'!$B$5:$B$204,0),MATCH(Sheet2!BM$3,'2021MF'!$C$4:$BB$4,0))</f>
        <v>85.089675680698804</v>
      </c>
      <c r="BN183">
        <f>INDEX('2021MF'!$C$5:$BB$204,MATCH(Sheet2!$BJ183,'2021MF'!$B$5:$B$204,0),MATCH(Sheet2!BN$3,'2021MF'!$C$4:$BB$4,0))</f>
        <v>13.056407397082101</v>
      </c>
      <c r="BO183">
        <f>INDEX('2021MF'!$C$5:$BB$204,MATCH(Sheet2!$BJ183,'2021MF'!$B$5:$B$204,0),MATCH(Sheet2!BO$3,'2021MF'!$C$4:$BB$4,0))</f>
        <v>53.029458228789203</v>
      </c>
      <c r="BP183">
        <f>INDEX('2021MF'!$C$5:$BB$204,MATCH(Sheet2!$BJ183,'2021MF'!$B$5:$B$204,0),MATCH(Sheet2!BP$3,'2021MF'!$C$4:$BB$4,0))</f>
        <v>13.915992937459301</v>
      </c>
      <c r="BQ183">
        <f>INDEX('2021MF'!$C$5:$BB$204,MATCH(Sheet2!$BJ183,'2021MF'!$B$5:$B$204,0),MATCH(Sheet2!BQ$3,'2021MF'!$C$4:$BB$4,0))</f>
        <v>55.687203791469202</v>
      </c>
      <c r="BR183">
        <f>INDEX('2021MF'!$C$5:$BB$204,MATCH(Sheet2!$BJ183,'2021MF'!$B$5:$B$204,0),MATCH(Sheet2!BR$3,'2021MF'!$C$4:$BB$4,0))</f>
        <v>11.2582473747793</v>
      </c>
      <c r="BS183">
        <f>INDEX('2021MF'!$C$5:$BB$204,MATCH(Sheet2!$BJ183,'2021MF'!$B$5:$B$204,0),MATCH(Sheet2!BS$3,'2021MF'!$C$4:$BB$4,0))</f>
        <v>96.910138462968106</v>
      </c>
      <c r="BT183">
        <f>INDEX('2021MF'!$C$5:$BB$204,MATCH(Sheet2!$BJ183,'2021MF'!$B$5:$B$204,0),MATCH(Sheet2!BT$3,'2021MF'!$C$4:$BB$4,0))</f>
        <v>3.0898615370318701</v>
      </c>
      <c r="BU183">
        <f>INDEX('2021MF'!$C$5:$BB$204,MATCH(Sheet2!$BJ183,'2021MF'!$B$5:$B$204,0),MATCH(Sheet2!BU$3,'2021MF'!$C$4:$BB$4,0))</f>
        <v>6.6768887649846702</v>
      </c>
      <c r="BV183">
        <f>INDEX('2021MF'!$C$5:$BB$204,MATCH(Sheet2!$BJ183,'2021MF'!$B$5:$B$204,0),MATCH(Sheet2!BV$3,'2021MF'!$C$4:$BB$4,0))</f>
        <v>16.2856611839048</v>
      </c>
      <c r="BW183" t="str">
        <f>INDEX('2021MF'!$C$5:$BB$204,MATCH(Sheet2!$BJ183,'2021MF'!$B$5:$B$204,0),MATCH(Sheet2!BW$3,'2021MF'!$C$4:$BB$4,0))</f>
        <v>*</v>
      </c>
      <c r="BX183">
        <f>INDEX('2021MF'!$C$5:$BB$204,MATCH(Sheet2!$BJ183,'2021MF'!$B$5:$B$204,0),MATCH(Sheet2!BX$3,'2021MF'!$C$4:$BB$4,0))</f>
        <v>54.946800063522304</v>
      </c>
      <c r="BY183">
        <f>INDEX('2021MF'!$C$5:$BB$204,MATCH(Sheet2!$BJ183,'2021MF'!$B$5:$B$204,0),MATCH(Sheet2!BY$3,'2021MF'!$C$4:$BB$4,0))</f>
        <v>44.290932189931702</v>
      </c>
      <c r="BZ183">
        <f>INDEX('2021MF'!$C$5:$BB$204,MATCH(Sheet2!$BJ183,'2021MF'!$B$5:$B$204,0),MATCH(Sheet2!BZ$3,'2021MF'!$C$4:$BB$4,0))</f>
        <v>46.276004446561799</v>
      </c>
      <c r="CA183">
        <f>INDEX('2021MF'!$C$5:$BB$204,MATCH(Sheet2!$BJ183,'2021MF'!$B$5:$B$204,0),MATCH(Sheet2!CA$3,'2021MF'!$C$4:$BB$4,0))</f>
        <v>53.1681753215817</v>
      </c>
      <c r="CB183">
        <f>INDEX('2021MF'!$C$5:$BB$204,MATCH(Sheet2!$BJ183,'2021MF'!$B$5:$B$204,0),MATCH(Sheet2!CB$3,'2021MF'!$C$4:$BB$4,0))</f>
        <v>2.40683951305641</v>
      </c>
      <c r="CC183">
        <f>INDEX('2021MF'!$C$5:$BB$204,MATCH(Sheet2!$BJ183,'2021MF'!$B$5:$B$204,0),MATCH(Sheet2!CC$3,'2021MF'!$C$4:$BB$4,0))</f>
        <v>97.593160486943603</v>
      </c>
    </row>
    <row r="184" spans="14:81" x14ac:dyDescent="0.3">
      <c r="N184" t="e">
        <f>VLOOKUP(P184,Sheet1!A$6:A$378,1,FALSE)</f>
        <v>#N/A</v>
      </c>
      <c r="O184" t="s">
        <v>603</v>
      </c>
      <c r="P184" t="s">
        <v>608</v>
      </c>
      <c r="Q184" t="e">
        <f>VLOOKUP(P184,classifications!A$1:B$357,2,FALSE)</f>
        <v>#N/A</v>
      </c>
      <c r="R184" t="e">
        <f>VLOOKUP(P184,classifications!A$1:D$357,4,FALSE)</f>
        <v>#N/A</v>
      </c>
      <c r="S184" t="s">
        <v>609</v>
      </c>
      <c r="T184" t="s">
        <v>410</v>
      </c>
      <c r="U184">
        <v>77.5</v>
      </c>
      <c r="V184">
        <v>20.5</v>
      </c>
      <c r="W184">
        <v>2</v>
      </c>
      <c r="X184">
        <v>75.900000000000006</v>
      </c>
      <c r="Y184">
        <v>16.2</v>
      </c>
      <c r="Z184">
        <v>7.9</v>
      </c>
      <c r="AA184">
        <v>100</v>
      </c>
      <c r="AB184">
        <v>0</v>
      </c>
      <c r="AC184">
        <v>0</v>
      </c>
      <c r="AE184" t="s">
        <v>603</v>
      </c>
      <c r="AF184" t="s">
        <v>608</v>
      </c>
      <c r="AG184" t="s">
        <v>609</v>
      </c>
      <c r="AH184" t="s">
        <v>410</v>
      </c>
      <c r="AI184">
        <v>79.099999999999994</v>
      </c>
      <c r="AJ184">
        <v>20.9</v>
      </c>
      <c r="AK184">
        <v>82.4</v>
      </c>
      <c r="AL184">
        <v>17.600000000000001</v>
      </c>
      <c r="AM184">
        <v>100</v>
      </c>
      <c r="AN184">
        <v>0</v>
      </c>
      <c r="AP184" t="s">
        <v>603</v>
      </c>
      <c r="AQ184" t="s">
        <v>608</v>
      </c>
      <c r="AR184" t="s">
        <v>609</v>
      </c>
      <c r="AS184" t="s">
        <v>410</v>
      </c>
      <c r="AT184">
        <v>70</v>
      </c>
      <c r="AU184">
        <v>79.099999999999994</v>
      </c>
      <c r="AV184">
        <v>85.5</v>
      </c>
      <c r="AW184">
        <v>74.599999999999994</v>
      </c>
      <c r="AX184">
        <v>82.4</v>
      </c>
      <c r="AY184">
        <v>89.6</v>
      </c>
      <c r="AZ184">
        <v>100</v>
      </c>
      <c r="BA184">
        <v>100</v>
      </c>
      <c r="BB184">
        <v>100</v>
      </c>
      <c r="BF184" t="b">
        <f t="shared" si="2"/>
        <v>1</v>
      </c>
      <c r="BI184" t="s">
        <v>603</v>
      </c>
      <c r="BJ184" t="s">
        <v>608</v>
      </c>
      <c r="BK184" t="s">
        <v>609</v>
      </c>
      <c r="BL184" t="s">
        <v>410</v>
      </c>
      <c r="BM184">
        <f>INDEX('2021MF'!$C$5:$BB$204,MATCH(Sheet2!$BJ184,'2021MF'!$B$5:$B$204,0),MATCH(Sheet2!BM$3,'2021MF'!$C$4:$BB$4,0))</f>
        <v>79.595095817020393</v>
      </c>
      <c r="BN184">
        <f>INDEX('2021MF'!$C$5:$BB$204,MATCH(Sheet2!$BJ184,'2021MF'!$B$5:$B$204,0),MATCH(Sheet2!BN$3,'2021MF'!$C$4:$BB$4,0))</f>
        <v>19.843395837626201</v>
      </c>
      <c r="BO184">
        <f>INDEX('2021MF'!$C$5:$BB$204,MATCH(Sheet2!$BJ184,'2021MF'!$B$5:$B$204,0),MATCH(Sheet2!BO$3,'2021MF'!$C$4:$BB$4,0))</f>
        <v>49.479703276323903</v>
      </c>
      <c r="BP184">
        <f>INDEX('2021MF'!$C$5:$BB$204,MATCH(Sheet2!$BJ184,'2021MF'!$B$5:$B$204,0),MATCH(Sheet2!BP$3,'2021MF'!$C$4:$BB$4,0))</f>
        <v>18.097053369050101</v>
      </c>
      <c r="BQ184">
        <f>INDEX('2021MF'!$C$5:$BB$204,MATCH(Sheet2!$BJ184,'2021MF'!$B$5:$B$204,0),MATCH(Sheet2!BQ$3,'2021MF'!$C$4:$BB$4,0))</f>
        <v>60.467751906037499</v>
      </c>
      <c r="BR184">
        <f>INDEX('2021MF'!$C$5:$BB$204,MATCH(Sheet2!$BJ184,'2021MF'!$B$5:$B$204,0),MATCH(Sheet2!BR$3,'2021MF'!$C$4:$BB$4,0))</f>
        <v>7.1090047393364904</v>
      </c>
      <c r="BS184">
        <f>INDEX('2021MF'!$C$5:$BB$204,MATCH(Sheet2!$BJ184,'2021MF'!$B$5:$B$204,0),MATCH(Sheet2!BS$3,'2021MF'!$C$4:$BB$4,0))</f>
        <v>97.9651761796827</v>
      </c>
      <c r="BT184" t="str">
        <f>INDEX('2021MF'!$C$5:$BB$204,MATCH(Sheet2!$BJ184,'2021MF'!$B$5:$B$204,0),MATCH(Sheet2!BT$3,'2021MF'!$C$4:$BB$4,0))</f>
        <v>*</v>
      </c>
      <c r="BU184">
        <f>INDEX('2021MF'!$C$5:$BB$204,MATCH(Sheet2!$BJ184,'2021MF'!$B$5:$B$204,0),MATCH(Sheet2!BU$3,'2021MF'!$C$4:$BB$4,0))</f>
        <v>10.5501751493921</v>
      </c>
      <c r="BV184">
        <f>INDEX('2021MF'!$C$5:$BB$204,MATCH(Sheet2!$BJ184,'2021MF'!$B$5:$B$204,0),MATCH(Sheet2!BV$3,'2021MF'!$C$4:$BB$4,0))</f>
        <v>26.6742221306408</v>
      </c>
      <c r="BW184" t="str">
        <f>INDEX('2021MF'!$C$5:$BB$204,MATCH(Sheet2!$BJ184,'2021MF'!$B$5:$B$204,0),MATCH(Sheet2!BW$3,'2021MF'!$C$4:$BB$4,0))</f>
        <v>*</v>
      </c>
      <c r="BX184">
        <f>INDEX('2021MF'!$C$5:$BB$204,MATCH(Sheet2!$BJ184,'2021MF'!$B$5:$B$204,0),MATCH(Sheet2!BX$3,'2021MF'!$C$4:$BB$4,0))</f>
        <v>64.808665832017894</v>
      </c>
      <c r="BY184">
        <f>INDEX('2021MF'!$C$5:$BB$204,MATCH(Sheet2!$BJ184,'2021MF'!$B$5:$B$204,0),MATCH(Sheet2!BY$3,'2021MF'!$C$4:$BB$4,0))</f>
        <v>31.941647161286799</v>
      </c>
      <c r="BZ184">
        <f>INDEX('2021MF'!$C$5:$BB$204,MATCH(Sheet2!$BJ184,'2021MF'!$B$5:$B$204,0),MATCH(Sheet2!BZ$3,'2021MF'!$C$4:$BB$4,0))</f>
        <v>57.324043329160098</v>
      </c>
      <c r="CA184">
        <f>INDEX('2021MF'!$C$5:$BB$204,MATCH(Sheet2!$BJ184,'2021MF'!$B$5:$B$204,0),MATCH(Sheet2!CA$3,'2021MF'!$C$4:$BB$4,0))</f>
        <v>40.879647270154003</v>
      </c>
      <c r="CB184">
        <f>INDEX('2021MF'!$C$5:$BB$204,MATCH(Sheet2!$BJ184,'2021MF'!$B$5:$B$204,0),MATCH(Sheet2!CB$3,'2021MF'!$C$4:$BB$4,0))</f>
        <v>2.4933031114774402</v>
      </c>
      <c r="CC184">
        <f>INDEX('2021MF'!$C$5:$BB$204,MATCH(Sheet2!$BJ184,'2021MF'!$B$5:$B$204,0),MATCH(Sheet2!CC$3,'2021MF'!$C$4:$BB$4,0))</f>
        <v>96.780342056459901</v>
      </c>
    </row>
    <row r="185" spans="14:81" x14ac:dyDescent="0.3">
      <c r="N185" t="e">
        <f>VLOOKUP(P185,Sheet1!A$6:A$378,1,FALSE)</f>
        <v>#N/A</v>
      </c>
      <c r="O185" t="s">
        <v>603</v>
      </c>
      <c r="P185" t="s">
        <v>610</v>
      </c>
      <c r="Q185" t="e">
        <f>VLOOKUP(P185,classifications!A$1:B$357,2,FALSE)</f>
        <v>#N/A</v>
      </c>
      <c r="R185" t="e">
        <f>VLOOKUP(P185,classifications!A$1:D$357,4,FALSE)</f>
        <v>#N/A</v>
      </c>
      <c r="S185" t="s">
        <v>611</v>
      </c>
      <c r="T185" t="s">
        <v>410</v>
      </c>
      <c r="U185">
        <v>83.9</v>
      </c>
      <c r="V185">
        <v>16.100000000000001</v>
      </c>
      <c r="W185">
        <v>0</v>
      </c>
      <c r="X185">
        <v>82.8</v>
      </c>
      <c r="Y185">
        <v>9</v>
      </c>
      <c r="Z185">
        <v>8.1999999999999993</v>
      </c>
      <c r="AA185">
        <v>96.8</v>
      </c>
      <c r="AB185">
        <v>3.2</v>
      </c>
      <c r="AC185">
        <v>0</v>
      </c>
      <c r="AE185" t="s">
        <v>603</v>
      </c>
      <c r="AF185" t="s">
        <v>610</v>
      </c>
      <c r="AG185" t="s">
        <v>611</v>
      </c>
      <c r="AH185" t="s">
        <v>410</v>
      </c>
      <c r="AI185">
        <v>83.9</v>
      </c>
      <c r="AJ185">
        <v>16.100000000000001</v>
      </c>
      <c r="AK185">
        <v>90.1</v>
      </c>
      <c r="AL185">
        <v>9.9</v>
      </c>
      <c r="AM185">
        <v>96.8</v>
      </c>
      <c r="AN185">
        <v>3.2</v>
      </c>
      <c r="AP185" t="s">
        <v>603</v>
      </c>
      <c r="AQ185" t="s">
        <v>610</v>
      </c>
      <c r="AR185" t="s">
        <v>611</v>
      </c>
      <c r="AS185" t="s">
        <v>410</v>
      </c>
      <c r="AT185">
        <v>76.599999999999994</v>
      </c>
      <c r="AU185">
        <v>83.9</v>
      </c>
      <c r="AV185">
        <v>89.4</v>
      </c>
      <c r="AW185">
        <v>84.6</v>
      </c>
      <c r="AX185">
        <v>90.1</v>
      </c>
      <c r="AY185">
        <v>95.7</v>
      </c>
      <c r="AZ185">
        <v>93.5</v>
      </c>
      <c r="BA185">
        <v>96.8</v>
      </c>
      <c r="BB185">
        <v>99.7</v>
      </c>
      <c r="BF185" t="b">
        <f t="shared" si="2"/>
        <v>1</v>
      </c>
      <c r="BI185" t="s">
        <v>603</v>
      </c>
      <c r="BJ185" t="s">
        <v>610</v>
      </c>
      <c r="BK185" t="s">
        <v>611</v>
      </c>
      <c r="BL185" t="s">
        <v>410</v>
      </c>
      <c r="BM185">
        <f>INDEX('2021MF'!$C$5:$BB$204,MATCH(Sheet2!$BJ185,'2021MF'!$B$5:$B$204,0),MATCH(Sheet2!BM$3,'2021MF'!$C$4:$BB$4,0))</f>
        <v>80.617498256702405</v>
      </c>
      <c r="BN185">
        <f>INDEX('2021MF'!$C$5:$BB$204,MATCH(Sheet2!$BJ185,'2021MF'!$B$5:$B$204,0),MATCH(Sheet2!BN$3,'2021MF'!$C$4:$BB$4,0))</f>
        <v>18.5390424474414</v>
      </c>
      <c r="BO185">
        <f>INDEX('2021MF'!$C$5:$BB$204,MATCH(Sheet2!$BJ185,'2021MF'!$B$5:$B$204,0),MATCH(Sheet2!BO$3,'2021MF'!$C$4:$BB$4,0))</f>
        <v>48.609812910787703</v>
      </c>
      <c r="BP185">
        <f>INDEX('2021MF'!$C$5:$BB$204,MATCH(Sheet2!$BJ185,'2021MF'!$B$5:$B$204,0),MATCH(Sheet2!BP$3,'2021MF'!$C$4:$BB$4,0))</f>
        <v>5.3433925312680799</v>
      </c>
      <c r="BQ185">
        <f>INDEX('2021MF'!$C$5:$BB$204,MATCH(Sheet2!$BJ185,'2021MF'!$B$5:$B$204,0),MATCH(Sheet2!BQ$3,'2021MF'!$C$4:$BB$4,0))</f>
        <v>50.2388688595125</v>
      </c>
      <c r="BR185">
        <f>INDEX('2021MF'!$C$5:$BB$204,MATCH(Sheet2!$BJ185,'2021MF'!$B$5:$B$204,0),MATCH(Sheet2!BR$3,'2021MF'!$C$4:$BB$4,0))</f>
        <v>3.7143365825432899</v>
      </c>
      <c r="BS185">
        <f>INDEX('2021MF'!$C$5:$BB$204,MATCH(Sheet2!$BJ185,'2021MF'!$B$5:$B$204,0),MATCH(Sheet2!BS$3,'2021MF'!$C$4:$BB$4,0))</f>
        <v>99.437693802762595</v>
      </c>
      <c r="BT185" t="str">
        <f>INDEX('2021MF'!$C$5:$BB$204,MATCH(Sheet2!$BJ185,'2021MF'!$B$5:$B$204,0),MATCH(Sheet2!BT$3,'2021MF'!$C$4:$BB$4,0))</f>
        <v>*</v>
      </c>
      <c r="BU185">
        <f>INDEX('2021MF'!$C$5:$BB$204,MATCH(Sheet2!$BJ185,'2021MF'!$B$5:$B$204,0),MATCH(Sheet2!BU$3,'2021MF'!$C$4:$BB$4,0))</f>
        <v>7.4598299728490698</v>
      </c>
      <c r="BV185">
        <f>INDEX('2021MF'!$C$5:$BB$204,MATCH(Sheet2!$BJ185,'2021MF'!$B$5:$B$204,0),MATCH(Sheet2!BV$3,'2021MF'!$C$4:$BB$4,0))</f>
        <v>23.052328600465898</v>
      </c>
      <c r="BW185" t="str">
        <f>INDEX('2021MF'!$C$5:$BB$204,MATCH(Sheet2!$BJ185,'2021MF'!$B$5:$B$204,0),MATCH(Sheet2!BW$3,'2021MF'!$C$4:$BB$4,0))</f>
        <v>*</v>
      </c>
      <c r="BX185">
        <f>INDEX('2021MF'!$C$5:$BB$204,MATCH(Sheet2!$BJ185,'2021MF'!$B$5:$B$204,0),MATCH(Sheet2!BX$3,'2021MF'!$C$4:$BB$4,0))</f>
        <v>68.339821568073901</v>
      </c>
      <c r="BY185">
        <f>INDEX('2021MF'!$C$5:$BB$204,MATCH(Sheet2!$BJ185,'2021MF'!$B$5:$B$204,0),MATCH(Sheet2!BY$3,'2021MF'!$C$4:$BB$4,0))</f>
        <v>31.436974403749801</v>
      </c>
      <c r="BZ185">
        <f>INDEX('2021MF'!$C$5:$BB$204,MATCH(Sheet2!$BJ185,'2021MF'!$B$5:$B$204,0),MATCH(Sheet2!BZ$3,'2021MF'!$C$4:$BB$4,0))</f>
        <v>57.250520262330397</v>
      </c>
      <c r="CA185">
        <f>INDEX('2021MF'!$C$5:$BB$204,MATCH(Sheet2!$BJ185,'2021MF'!$B$5:$B$204,0),MATCH(Sheet2!CA$3,'2021MF'!$C$4:$BB$4,0))</f>
        <v>42.426490379249898</v>
      </c>
      <c r="CB185" t="str">
        <f>INDEX('2021MF'!$C$5:$BB$204,MATCH(Sheet2!$BJ185,'2021MF'!$B$5:$B$204,0),MATCH(Sheet2!CB$3,'2021MF'!$C$4:$BB$4,0))</f>
        <v>*</v>
      </c>
      <c r="CC185">
        <f>INDEX('2021MF'!$C$5:$BB$204,MATCH(Sheet2!$BJ185,'2021MF'!$B$5:$B$204,0),MATCH(Sheet2!CC$3,'2021MF'!$C$4:$BB$4,0))</f>
        <v>98.337561757244004</v>
      </c>
    </row>
    <row r="186" spans="14:81" x14ac:dyDescent="0.3">
      <c r="N186" t="e">
        <f>VLOOKUP(P186,Sheet1!A$6:A$378,1,FALSE)</f>
        <v>#N/A</v>
      </c>
      <c r="O186" t="s">
        <v>603</v>
      </c>
      <c r="P186" t="s">
        <v>612</v>
      </c>
      <c r="Q186" t="e">
        <f>VLOOKUP(P186,classifications!A$1:B$357,2,FALSE)</f>
        <v>#N/A</v>
      </c>
      <c r="R186" t="e">
        <f>VLOOKUP(P186,classifications!A$1:D$357,4,FALSE)</f>
        <v>#N/A</v>
      </c>
      <c r="S186" t="s">
        <v>613</v>
      </c>
      <c r="T186" t="s">
        <v>410</v>
      </c>
      <c r="U186">
        <v>80.099999999999994</v>
      </c>
      <c r="V186">
        <v>19.3</v>
      </c>
      <c r="W186">
        <v>0.6</v>
      </c>
      <c r="X186">
        <v>80</v>
      </c>
      <c r="Y186">
        <v>7.1</v>
      </c>
      <c r="Z186">
        <v>12.9</v>
      </c>
      <c r="AA186">
        <v>100</v>
      </c>
      <c r="AB186">
        <v>0</v>
      </c>
      <c r="AC186">
        <v>0</v>
      </c>
      <c r="AE186" t="s">
        <v>603</v>
      </c>
      <c r="AF186" t="s">
        <v>612</v>
      </c>
      <c r="AG186" t="s">
        <v>613</v>
      </c>
      <c r="AH186" t="s">
        <v>410</v>
      </c>
      <c r="AI186">
        <v>80.599999999999994</v>
      </c>
      <c r="AJ186">
        <v>19.399999999999999</v>
      </c>
      <c r="AK186">
        <v>91.8</v>
      </c>
      <c r="AL186">
        <v>8.1999999999999993</v>
      </c>
      <c r="AM186">
        <v>100</v>
      </c>
      <c r="AN186">
        <v>0</v>
      </c>
      <c r="AP186" t="s">
        <v>603</v>
      </c>
      <c r="AQ186" t="s">
        <v>612</v>
      </c>
      <c r="AR186" t="s">
        <v>613</v>
      </c>
      <c r="AS186" t="s">
        <v>410</v>
      </c>
      <c r="AT186">
        <v>71.5</v>
      </c>
      <c r="AU186">
        <v>80.599999999999994</v>
      </c>
      <c r="AV186">
        <v>85.4</v>
      </c>
      <c r="AW186">
        <v>100</v>
      </c>
      <c r="AX186">
        <v>91.8</v>
      </c>
      <c r="AY186">
        <v>100</v>
      </c>
      <c r="AZ186">
        <v>100</v>
      </c>
      <c r="BA186">
        <v>100</v>
      </c>
      <c r="BB186">
        <v>100</v>
      </c>
      <c r="BF186" t="b">
        <f t="shared" si="2"/>
        <v>1</v>
      </c>
      <c r="BI186" t="s">
        <v>603</v>
      </c>
      <c r="BJ186" t="s">
        <v>612</v>
      </c>
      <c r="BK186" t="s">
        <v>613</v>
      </c>
      <c r="BL186" t="s">
        <v>410</v>
      </c>
      <c r="BM186">
        <f>INDEX('2021MF'!$C$5:$BB$204,MATCH(Sheet2!$BJ186,'2021MF'!$B$5:$B$204,0),MATCH(Sheet2!BM$3,'2021MF'!$C$4:$BB$4,0))</f>
        <v>82.106175803654807</v>
      </c>
      <c r="BN186">
        <f>INDEX('2021MF'!$C$5:$BB$204,MATCH(Sheet2!$BJ186,'2021MF'!$B$5:$B$204,0),MATCH(Sheet2!BN$3,'2021MF'!$C$4:$BB$4,0))</f>
        <v>15.839669201013701</v>
      </c>
      <c r="BO186">
        <f>INDEX('2021MF'!$C$5:$BB$204,MATCH(Sheet2!$BJ186,'2021MF'!$B$5:$B$204,0),MATCH(Sheet2!BO$3,'2021MF'!$C$4:$BB$4,0))</f>
        <v>61.511271175136699</v>
      </c>
      <c r="BP186">
        <f>INDEX('2021MF'!$C$5:$BB$204,MATCH(Sheet2!$BJ186,'2021MF'!$B$5:$B$204,0),MATCH(Sheet2!BP$3,'2021MF'!$C$4:$BB$4,0))</f>
        <v>5.5222088835534198</v>
      </c>
      <c r="BQ186">
        <f>INDEX('2021MF'!$C$5:$BB$204,MATCH(Sheet2!$BJ186,'2021MF'!$B$5:$B$204,0),MATCH(Sheet2!BQ$3,'2021MF'!$C$4:$BB$4,0))</f>
        <v>59.710550887021498</v>
      </c>
      <c r="BR186">
        <f>INDEX('2021MF'!$C$5:$BB$204,MATCH(Sheet2!$BJ186,'2021MF'!$B$5:$B$204,0),MATCH(Sheet2!BR$3,'2021MF'!$C$4:$BB$4,0))</f>
        <v>7.3229291716686697</v>
      </c>
      <c r="BS186">
        <f>INDEX('2021MF'!$C$5:$BB$204,MATCH(Sheet2!$BJ186,'2021MF'!$B$5:$B$204,0),MATCH(Sheet2!BS$3,'2021MF'!$C$4:$BB$4,0))</f>
        <v>94.577831132452999</v>
      </c>
      <c r="BT186">
        <f>INDEX('2021MF'!$C$5:$BB$204,MATCH(Sheet2!$BJ186,'2021MF'!$B$5:$B$204,0),MATCH(Sheet2!BT$3,'2021MF'!$C$4:$BB$4,0))</f>
        <v>5.4221688675470201</v>
      </c>
      <c r="BU186">
        <f>INDEX('2021MF'!$C$5:$BB$204,MATCH(Sheet2!$BJ186,'2021MF'!$B$5:$B$204,0),MATCH(Sheet2!BU$3,'2021MF'!$C$4:$BB$4,0))</f>
        <v>11.8247298919568</v>
      </c>
      <c r="BV186">
        <f>INDEX('2021MF'!$C$5:$BB$204,MATCH(Sheet2!$BJ186,'2021MF'!$B$5:$B$204,0),MATCH(Sheet2!BV$3,'2021MF'!$C$4:$BB$4,0))</f>
        <v>8.3433373349339703</v>
      </c>
      <c r="BW186">
        <f>INDEX('2021MF'!$C$5:$BB$204,MATCH(Sheet2!$BJ186,'2021MF'!$B$5:$B$204,0),MATCH(Sheet2!BW$3,'2021MF'!$C$4:$BB$4,0))</f>
        <v>0</v>
      </c>
      <c r="BX186">
        <f>INDEX('2021MF'!$C$5:$BB$204,MATCH(Sheet2!$BJ186,'2021MF'!$B$5:$B$204,0),MATCH(Sheet2!BX$3,'2021MF'!$C$4:$BB$4,0))</f>
        <v>56.180965350279898</v>
      </c>
      <c r="BY186">
        <f>INDEX('2021MF'!$C$5:$BB$204,MATCH(Sheet2!$BJ186,'2021MF'!$B$5:$B$204,0),MATCH(Sheet2!BY$3,'2021MF'!$C$4:$BB$4,0))</f>
        <v>43.009532455742203</v>
      </c>
      <c r="BZ186">
        <f>INDEX('2021MF'!$C$5:$BB$204,MATCH(Sheet2!$BJ186,'2021MF'!$B$5:$B$204,0),MATCH(Sheet2!BZ$3,'2021MF'!$C$4:$BB$4,0))</f>
        <v>57.686488122257501</v>
      </c>
      <c r="CA186">
        <f>INDEX('2021MF'!$C$5:$BB$204,MATCH(Sheet2!$BJ186,'2021MF'!$B$5:$B$204,0),MATCH(Sheet2!CA$3,'2021MF'!$C$4:$BB$4,0))</f>
        <v>42.313511877742499</v>
      </c>
      <c r="CB186" t="str">
        <f>INDEX('2021MF'!$C$5:$BB$204,MATCH(Sheet2!$BJ186,'2021MF'!$B$5:$B$204,0),MATCH(Sheet2!CB$3,'2021MF'!$C$4:$BB$4,0))</f>
        <v>*</v>
      </c>
      <c r="CC186">
        <f>INDEX('2021MF'!$C$5:$BB$204,MATCH(Sheet2!$BJ186,'2021MF'!$B$5:$B$204,0),MATCH(Sheet2!CC$3,'2021MF'!$C$4:$BB$4,0))</f>
        <v>98.726157129518498</v>
      </c>
    </row>
    <row r="187" spans="14:81" x14ac:dyDescent="0.3">
      <c r="N187" t="e">
        <f>VLOOKUP(P187,Sheet1!A$6:A$378,1,FALSE)</f>
        <v>#N/A</v>
      </c>
      <c r="O187" t="s">
        <v>603</v>
      </c>
      <c r="P187" t="s">
        <v>614</v>
      </c>
      <c r="Q187" t="e">
        <f>VLOOKUP(P187,classifications!A$1:B$357,2,FALSE)</f>
        <v>#N/A</v>
      </c>
      <c r="R187" t="e">
        <f>VLOOKUP(P187,classifications!A$1:D$357,4,FALSE)</f>
        <v>#N/A</v>
      </c>
      <c r="S187" t="s">
        <v>615</v>
      </c>
      <c r="T187" t="s">
        <v>410</v>
      </c>
      <c r="U187">
        <v>72.599999999999994</v>
      </c>
      <c r="V187">
        <v>27.4</v>
      </c>
      <c r="W187">
        <v>0</v>
      </c>
      <c r="X187">
        <v>87.3</v>
      </c>
      <c r="Y187">
        <v>3.5</v>
      </c>
      <c r="Z187">
        <v>9.1999999999999993</v>
      </c>
      <c r="AA187" t="s">
        <v>417</v>
      </c>
      <c r="AB187" t="s">
        <v>417</v>
      </c>
      <c r="AC187" t="s">
        <v>417</v>
      </c>
      <c r="AE187" t="s">
        <v>603</v>
      </c>
      <c r="AF187" t="s">
        <v>614</v>
      </c>
      <c r="AG187" t="s">
        <v>615</v>
      </c>
      <c r="AH187" t="s">
        <v>410</v>
      </c>
      <c r="AI187">
        <v>72.599999999999994</v>
      </c>
      <c r="AJ187">
        <v>27.4</v>
      </c>
      <c r="AK187">
        <v>96.1</v>
      </c>
      <c r="AL187">
        <v>3.9</v>
      </c>
      <c r="AM187" t="s">
        <v>417</v>
      </c>
      <c r="AN187" t="s">
        <v>417</v>
      </c>
      <c r="AP187" t="s">
        <v>603</v>
      </c>
      <c r="AQ187" t="s">
        <v>614</v>
      </c>
      <c r="AR187" t="s">
        <v>615</v>
      </c>
      <c r="AS187" t="s">
        <v>410</v>
      </c>
      <c r="AT187">
        <v>62</v>
      </c>
      <c r="AU187">
        <v>72.599999999999994</v>
      </c>
      <c r="AV187">
        <v>79.2</v>
      </c>
      <c r="AW187">
        <v>92.6</v>
      </c>
      <c r="AX187">
        <v>96.1</v>
      </c>
      <c r="AY187">
        <v>99.6</v>
      </c>
      <c r="AZ187" t="s">
        <v>417</v>
      </c>
      <c r="BA187" t="s">
        <v>417</v>
      </c>
      <c r="BB187" t="s">
        <v>417</v>
      </c>
      <c r="BF187" t="b">
        <f t="shared" si="2"/>
        <v>1</v>
      </c>
      <c r="BI187" t="s">
        <v>603</v>
      </c>
      <c r="BJ187" t="s">
        <v>614</v>
      </c>
      <c r="BK187" t="s">
        <v>615</v>
      </c>
      <c r="BL187" t="s">
        <v>410</v>
      </c>
      <c r="BM187">
        <f>INDEX('2021MF'!$C$5:$BB$204,MATCH(Sheet2!$BJ187,'2021MF'!$B$5:$B$204,0),MATCH(Sheet2!BM$3,'2021MF'!$C$4:$BB$4,0))</f>
        <v>83.638510635117598</v>
      </c>
      <c r="BN187">
        <f>INDEX('2021MF'!$C$5:$BB$204,MATCH(Sheet2!$BJ187,'2021MF'!$B$5:$B$204,0),MATCH(Sheet2!BN$3,'2021MF'!$C$4:$BB$4,0))</f>
        <v>16.361489364882399</v>
      </c>
      <c r="BO187">
        <f>INDEX('2021MF'!$C$5:$BB$204,MATCH(Sheet2!$BJ187,'2021MF'!$B$5:$B$204,0),MATCH(Sheet2!BO$3,'2021MF'!$C$4:$BB$4,0))</f>
        <v>47.380457691215398</v>
      </c>
      <c r="BP187">
        <f>INDEX('2021MF'!$C$5:$BB$204,MATCH(Sheet2!$BJ187,'2021MF'!$B$5:$B$204,0),MATCH(Sheet2!BP$3,'2021MF'!$C$4:$BB$4,0))</f>
        <v>10.2464836101105</v>
      </c>
      <c r="BQ187">
        <f>INDEX('2021MF'!$C$5:$BB$204,MATCH(Sheet2!$BJ187,'2021MF'!$B$5:$B$204,0),MATCH(Sheet2!BQ$3,'2021MF'!$C$4:$BB$4,0))</f>
        <v>43.796056860136602</v>
      </c>
      <c r="BR187">
        <f>INDEX('2021MF'!$C$5:$BB$204,MATCH(Sheet2!$BJ187,'2021MF'!$B$5:$B$204,0),MATCH(Sheet2!BR$3,'2021MF'!$C$4:$BB$4,0))</f>
        <v>13.8308844411892</v>
      </c>
      <c r="BS187">
        <f>INDEX('2021MF'!$C$5:$BB$204,MATCH(Sheet2!$BJ187,'2021MF'!$B$5:$B$204,0),MATCH(Sheet2!BS$3,'2021MF'!$C$4:$BB$4,0))</f>
        <v>98.216768060268194</v>
      </c>
      <c r="BT187" t="str">
        <f>INDEX('2021MF'!$C$5:$BB$204,MATCH(Sheet2!$BJ187,'2021MF'!$B$5:$B$204,0),MATCH(Sheet2!BT$3,'2021MF'!$C$4:$BB$4,0))</f>
        <v>*</v>
      </c>
      <c r="BU187">
        <f>INDEX('2021MF'!$C$5:$BB$204,MATCH(Sheet2!$BJ187,'2021MF'!$B$5:$B$204,0),MATCH(Sheet2!BU$3,'2021MF'!$C$4:$BB$4,0))</f>
        <v>13.7591366347289</v>
      </c>
      <c r="BV187">
        <f>INDEX('2021MF'!$C$5:$BB$204,MATCH(Sheet2!$BJ187,'2021MF'!$B$5:$B$204,0),MATCH(Sheet2!BV$3,'2021MF'!$C$4:$BB$4,0))</f>
        <v>8.6007682994275108</v>
      </c>
      <c r="BW187" t="str">
        <f>INDEX('2021MF'!$C$5:$BB$204,MATCH(Sheet2!$BJ187,'2021MF'!$B$5:$B$204,0),MATCH(Sheet2!BW$3,'2021MF'!$C$4:$BB$4,0))</f>
        <v>*</v>
      </c>
      <c r="BX187">
        <f>INDEX('2021MF'!$C$5:$BB$204,MATCH(Sheet2!$BJ187,'2021MF'!$B$5:$B$204,0),MATCH(Sheet2!BX$3,'2021MF'!$C$4:$BB$4,0))</f>
        <v>57.134666247433699</v>
      </c>
      <c r="BY187">
        <f>INDEX('2021MF'!$C$5:$BB$204,MATCH(Sheet2!$BJ187,'2021MF'!$B$5:$B$204,0),MATCH(Sheet2!BY$3,'2021MF'!$C$4:$BB$4,0))</f>
        <v>42.865333752566301</v>
      </c>
      <c r="BZ187">
        <f>INDEX('2021MF'!$C$5:$BB$204,MATCH(Sheet2!$BJ187,'2021MF'!$B$5:$B$204,0),MATCH(Sheet2!BZ$3,'2021MF'!$C$4:$BB$4,0))</f>
        <v>48.286385410694102</v>
      </c>
      <c r="CA187">
        <f>INDEX('2021MF'!$C$5:$BB$204,MATCH(Sheet2!$BJ187,'2021MF'!$B$5:$B$204,0),MATCH(Sheet2!CA$3,'2021MF'!$C$4:$BB$4,0))</f>
        <v>51.713614589305898</v>
      </c>
      <c r="CB187">
        <f>INDEX('2021MF'!$C$5:$BB$204,MATCH(Sheet2!$BJ187,'2021MF'!$B$5:$B$204,0),MATCH(Sheet2!CB$3,'2021MF'!$C$4:$BB$4,0))</f>
        <v>0</v>
      </c>
      <c r="CC187">
        <f>INDEX('2021MF'!$C$5:$BB$204,MATCH(Sheet2!$BJ187,'2021MF'!$B$5:$B$204,0),MATCH(Sheet2!CC$3,'2021MF'!$C$4:$BB$4,0))</f>
        <v>100</v>
      </c>
    </row>
    <row r="188" spans="14:81" x14ac:dyDescent="0.3">
      <c r="N188" t="e">
        <f>VLOOKUP(P188,Sheet1!A$6:A$378,1,FALSE)</f>
        <v>#N/A</v>
      </c>
      <c r="O188" t="s">
        <v>603</v>
      </c>
      <c r="P188" t="s">
        <v>616</v>
      </c>
      <c r="Q188" t="e">
        <f>VLOOKUP(P188,classifications!A$1:B$357,2,FALSE)</f>
        <v>#N/A</v>
      </c>
      <c r="R188" t="e">
        <f>VLOOKUP(P188,classifications!A$1:D$357,4,FALSE)</f>
        <v>#N/A</v>
      </c>
      <c r="S188" t="s">
        <v>617</v>
      </c>
      <c r="T188" t="s">
        <v>410</v>
      </c>
      <c r="U188">
        <v>80.099999999999994</v>
      </c>
      <c r="V188">
        <v>18.100000000000001</v>
      </c>
      <c r="W188">
        <v>1.8</v>
      </c>
      <c r="X188">
        <v>82.7</v>
      </c>
      <c r="Y188">
        <v>5</v>
      </c>
      <c r="Z188">
        <v>12.2</v>
      </c>
      <c r="AA188">
        <v>96.9</v>
      </c>
      <c r="AB188">
        <v>3.1</v>
      </c>
      <c r="AC188">
        <v>0</v>
      </c>
      <c r="AE188" t="s">
        <v>603</v>
      </c>
      <c r="AF188" t="s">
        <v>616</v>
      </c>
      <c r="AG188" t="s">
        <v>617</v>
      </c>
      <c r="AH188" t="s">
        <v>410</v>
      </c>
      <c r="AI188">
        <v>81.599999999999994</v>
      </c>
      <c r="AJ188">
        <v>18.399999999999999</v>
      </c>
      <c r="AK188">
        <v>94.3</v>
      </c>
      <c r="AL188">
        <v>5.8</v>
      </c>
      <c r="AM188">
        <v>96.9</v>
      </c>
      <c r="AN188">
        <v>3.1</v>
      </c>
      <c r="AP188" t="s">
        <v>603</v>
      </c>
      <c r="AQ188" t="s">
        <v>616</v>
      </c>
      <c r="AR188" t="s">
        <v>617</v>
      </c>
      <c r="AS188" t="s">
        <v>410</v>
      </c>
      <c r="AT188">
        <v>73.2</v>
      </c>
      <c r="AU188">
        <v>81.599999999999994</v>
      </c>
      <c r="AV188">
        <v>87.1</v>
      </c>
      <c r="AW188">
        <v>89.8</v>
      </c>
      <c r="AX188">
        <v>94.3</v>
      </c>
      <c r="AY188">
        <v>98.7</v>
      </c>
      <c r="AZ188">
        <v>93.2</v>
      </c>
      <c r="BA188">
        <v>96.9</v>
      </c>
      <c r="BB188">
        <v>100</v>
      </c>
      <c r="BF188" t="b">
        <f t="shared" si="2"/>
        <v>1</v>
      </c>
      <c r="BI188" t="s">
        <v>603</v>
      </c>
      <c r="BJ188" t="s">
        <v>616</v>
      </c>
      <c r="BK188" t="s">
        <v>617</v>
      </c>
      <c r="BL188" t="s">
        <v>410</v>
      </c>
      <c r="BM188">
        <f>INDEX('2021MF'!$C$5:$BB$204,MATCH(Sheet2!$BJ188,'2021MF'!$B$5:$B$204,0),MATCH(Sheet2!BM$3,'2021MF'!$C$4:$BB$4,0))</f>
        <v>81.159382292021704</v>
      </c>
      <c r="BN188">
        <f>INDEX('2021MF'!$C$5:$BB$204,MATCH(Sheet2!$BJ188,'2021MF'!$B$5:$B$204,0),MATCH(Sheet2!BN$3,'2021MF'!$C$4:$BB$4,0))</f>
        <v>18.8406177079783</v>
      </c>
      <c r="BO188">
        <f>INDEX('2021MF'!$C$5:$BB$204,MATCH(Sheet2!$BJ188,'2021MF'!$B$5:$B$204,0),MATCH(Sheet2!BO$3,'2021MF'!$C$4:$BB$4,0))</f>
        <v>63.566765423035598</v>
      </c>
      <c r="BP188">
        <f>INDEX('2021MF'!$C$5:$BB$204,MATCH(Sheet2!$BJ188,'2021MF'!$B$5:$B$204,0),MATCH(Sheet2!BP$3,'2021MF'!$C$4:$BB$4,0))</f>
        <v>5.4062557352979699</v>
      </c>
      <c r="BQ188">
        <f>INDEX('2021MF'!$C$5:$BB$204,MATCH(Sheet2!$BJ188,'2021MF'!$B$5:$B$204,0),MATCH(Sheet2!BQ$3,'2021MF'!$C$4:$BB$4,0))</f>
        <v>60.530662541621901</v>
      </c>
      <c r="BR188">
        <f>INDEX('2021MF'!$C$5:$BB$204,MATCH(Sheet2!$BJ188,'2021MF'!$B$5:$B$204,0),MATCH(Sheet2!BR$3,'2021MF'!$C$4:$BB$4,0))</f>
        <v>8.4423586167116706</v>
      </c>
      <c r="BS188">
        <f>INDEX('2021MF'!$C$5:$BB$204,MATCH(Sheet2!$BJ188,'2021MF'!$B$5:$B$204,0),MATCH(Sheet2!BS$3,'2021MF'!$C$4:$BB$4,0))</f>
        <v>99.355024776487198</v>
      </c>
      <c r="BT188" t="str">
        <f>INDEX('2021MF'!$C$5:$BB$204,MATCH(Sheet2!$BJ188,'2021MF'!$B$5:$B$204,0),MATCH(Sheet2!BT$3,'2021MF'!$C$4:$BB$4,0))</f>
        <v>*</v>
      </c>
      <c r="BU188">
        <f>INDEX('2021MF'!$C$5:$BB$204,MATCH(Sheet2!$BJ188,'2021MF'!$B$5:$B$204,0),MATCH(Sheet2!BU$3,'2021MF'!$C$4:$BB$4,0))</f>
        <v>12.584882410004999</v>
      </c>
      <c r="BV188">
        <f>INDEX('2021MF'!$C$5:$BB$204,MATCH(Sheet2!$BJ188,'2021MF'!$B$5:$B$204,0),MATCH(Sheet2!BV$3,'2021MF'!$C$4:$BB$4,0))</f>
        <v>16.362968983508601</v>
      </c>
      <c r="BW188" t="str">
        <f>INDEX('2021MF'!$C$5:$BB$204,MATCH(Sheet2!$BJ188,'2021MF'!$B$5:$B$204,0),MATCH(Sheet2!BW$3,'2021MF'!$C$4:$BB$4,0))</f>
        <v>*</v>
      </c>
      <c r="BX188">
        <f>INDEX('2021MF'!$C$5:$BB$204,MATCH(Sheet2!$BJ188,'2021MF'!$B$5:$B$204,0),MATCH(Sheet2!BX$3,'2021MF'!$C$4:$BB$4,0))</f>
        <v>53.033432998097297</v>
      </c>
      <c r="BY188">
        <f>INDEX('2021MF'!$C$5:$BB$204,MATCH(Sheet2!$BJ188,'2021MF'!$B$5:$B$204,0),MATCH(Sheet2!BY$3,'2021MF'!$C$4:$BB$4,0))</f>
        <v>45.574884479478101</v>
      </c>
      <c r="BZ188">
        <f>INDEX('2021MF'!$C$5:$BB$204,MATCH(Sheet2!$BJ188,'2021MF'!$B$5:$B$204,0),MATCH(Sheet2!BZ$3,'2021MF'!$C$4:$BB$4,0))</f>
        <v>55.922805110084298</v>
      </c>
      <c r="CA188">
        <f>INDEX('2021MF'!$C$5:$BB$204,MATCH(Sheet2!$BJ188,'2021MF'!$B$5:$B$204,0),MATCH(Sheet2!CA$3,'2021MF'!$C$4:$BB$4,0))</f>
        <v>39.6982875781462</v>
      </c>
      <c r="CB188" t="str">
        <f>INDEX('2021MF'!$C$5:$BB$204,MATCH(Sheet2!$BJ188,'2021MF'!$B$5:$B$204,0),MATCH(Sheet2!CB$3,'2021MF'!$C$4:$BB$4,0))</f>
        <v>*</v>
      </c>
      <c r="CC188">
        <f>INDEX('2021MF'!$C$5:$BB$204,MATCH(Sheet2!$BJ188,'2021MF'!$B$5:$B$204,0),MATCH(Sheet2!CC$3,'2021MF'!$C$4:$BB$4,0))</f>
        <v>97.881544794315801</v>
      </c>
    </row>
    <row r="189" spans="14:81" x14ac:dyDescent="0.3">
      <c r="N189" t="e">
        <f>VLOOKUP(P189,Sheet1!A$6:A$378,1,FALSE)</f>
        <v>#N/A</v>
      </c>
      <c r="O189" t="s">
        <v>603</v>
      </c>
      <c r="P189" t="s">
        <v>618</v>
      </c>
      <c r="Q189" t="e">
        <f>VLOOKUP(P189,classifications!A$1:B$357,2,FALSE)</f>
        <v>#N/A</v>
      </c>
      <c r="R189" t="e">
        <f>VLOOKUP(P189,classifications!A$1:D$357,4,FALSE)</f>
        <v>#N/A</v>
      </c>
      <c r="S189" t="s">
        <v>619</v>
      </c>
      <c r="T189" t="s">
        <v>410</v>
      </c>
      <c r="U189">
        <v>78.8</v>
      </c>
      <c r="V189">
        <v>19.3</v>
      </c>
      <c r="W189">
        <v>1.8</v>
      </c>
      <c r="X189">
        <v>88.6</v>
      </c>
      <c r="Y189">
        <v>2.6</v>
      </c>
      <c r="Z189">
        <v>8.8000000000000007</v>
      </c>
      <c r="AA189" t="s">
        <v>417</v>
      </c>
      <c r="AB189" t="s">
        <v>417</v>
      </c>
      <c r="AC189" t="s">
        <v>417</v>
      </c>
      <c r="AE189" t="s">
        <v>603</v>
      </c>
      <c r="AF189" t="s">
        <v>618</v>
      </c>
      <c r="AG189" t="s">
        <v>619</v>
      </c>
      <c r="AH189" t="s">
        <v>410</v>
      </c>
      <c r="AI189">
        <v>80.3</v>
      </c>
      <c r="AJ189">
        <v>19.7</v>
      </c>
      <c r="AK189">
        <v>97.2</v>
      </c>
      <c r="AL189">
        <v>2.8</v>
      </c>
      <c r="AM189" t="s">
        <v>417</v>
      </c>
      <c r="AN189" t="s">
        <v>417</v>
      </c>
      <c r="AP189" t="s">
        <v>603</v>
      </c>
      <c r="AQ189" t="s">
        <v>618</v>
      </c>
      <c r="AR189" t="s">
        <v>619</v>
      </c>
      <c r="AS189" t="s">
        <v>410</v>
      </c>
      <c r="AT189">
        <v>72.400000000000006</v>
      </c>
      <c r="AU189">
        <v>80.3</v>
      </c>
      <c r="AV189">
        <v>86.8</v>
      </c>
      <c r="AW189">
        <v>94</v>
      </c>
      <c r="AX189">
        <v>97.2</v>
      </c>
      <c r="AY189">
        <v>100</v>
      </c>
      <c r="AZ189" t="s">
        <v>417</v>
      </c>
      <c r="BA189" t="s">
        <v>417</v>
      </c>
      <c r="BB189" t="s">
        <v>417</v>
      </c>
      <c r="BF189" t="b">
        <f t="shared" si="2"/>
        <v>1</v>
      </c>
      <c r="BI189" t="s">
        <v>603</v>
      </c>
      <c r="BJ189" t="s">
        <v>618</v>
      </c>
      <c r="BK189" t="s">
        <v>619</v>
      </c>
      <c r="BL189" t="s">
        <v>410</v>
      </c>
      <c r="BM189">
        <f>INDEX('2021MF'!$C$5:$BB$204,MATCH(Sheet2!$BJ189,'2021MF'!$B$5:$B$204,0),MATCH(Sheet2!BM$3,'2021MF'!$C$4:$BB$4,0))</f>
        <v>83.690420967180799</v>
      </c>
      <c r="BN189">
        <f>INDEX('2021MF'!$C$5:$BB$204,MATCH(Sheet2!$BJ189,'2021MF'!$B$5:$B$204,0),MATCH(Sheet2!BN$3,'2021MF'!$C$4:$BB$4,0))</f>
        <v>14.6410761915807</v>
      </c>
      <c r="BO189">
        <f>INDEX('2021MF'!$C$5:$BB$204,MATCH(Sheet2!$BJ189,'2021MF'!$B$5:$B$204,0),MATCH(Sheet2!BO$3,'2021MF'!$C$4:$BB$4,0))</f>
        <v>52.097587846457202</v>
      </c>
      <c r="BP189">
        <f>INDEX('2021MF'!$C$5:$BB$204,MATCH(Sheet2!$BJ189,'2021MF'!$B$5:$B$204,0),MATCH(Sheet2!BP$3,'2021MF'!$C$4:$BB$4,0))</f>
        <v>5.6157949669488598</v>
      </c>
      <c r="BQ189">
        <f>INDEX('2021MF'!$C$5:$BB$204,MATCH(Sheet2!$BJ189,'2021MF'!$B$5:$B$204,0),MATCH(Sheet2!BQ$3,'2021MF'!$C$4:$BB$4,0))</f>
        <v>49.453496462947903</v>
      </c>
      <c r="BR189">
        <f>INDEX('2021MF'!$C$5:$BB$204,MATCH(Sheet2!$BJ189,'2021MF'!$B$5:$B$204,0),MATCH(Sheet2!BR$3,'2021MF'!$C$4:$BB$4,0))</f>
        <v>8.2598863504580802</v>
      </c>
      <c r="BS189">
        <f>INDEX('2021MF'!$C$5:$BB$204,MATCH(Sheet2!$BJ189,'2021MF'!$B$5:$B$204,0),MATCH(Sheet2!BS$3,'2021MF'!$C$4:$BB$4,0))</f>
        <v>100</v>
      </c>
      <c r="BT189">
        <f>INDEX('2021MF'!$C$5:$BB$204,MATCH(Sheet2!$BJ189,'2021MF'!$B$5:$B$204,0),MATCH(Sheet2!BT$3,'2021MF'!$C$4:$BB$4,0))</f>
        <v>0</v>
      </c>
      <c r="BU189">
        <f>INDEX('2021MF'!$C$5:$BB$204,MATCH(Sheet2!$BJ189,'2021MF'!$B$5:$B$204,0),MATCH(Sheet2!BU$3,'2021MF'!$C$4:$BB$4,0))</f>
        <v>18.104198074915899</v>
      </c>
      <c r="BV189">
        <f>INDEX('2021MF'!$C$5:$BB$204,MATCH(Sheet2!$BJ189,'2021MF'!$B$5:$B$204,0),MATCH(Sheet2!BV$3,'2021MF'!$C$4:$BB$4,0))</f>
        <v>10.7169778499362</v>
      </c>
      <c r="BW189" t="str">
        <f>INDEX('2021MF'!$C$5:$BB$204,MATCH(Sheet2!$BJ189,'2021MF'!$B$5:$B$204,0),MATCH(Sheet2!BW$3,'2021MF'!$C$4:$BB$4,0))</f>
        <v>*</v>
      </c>
      <c r="BX189">
        <f>INDEX('2021MF'!$C$5:$BB$204,MATCH(Sheet2!$BJ189,'2021MF'!$B$5:$B$204,0),MATCH(Sheet2!BX$3,'2021MF'!$C$4:$BB$4,0))</f>
        <v>45.110994106357303</v>
      </c>
      <c r="BY189">
        <f>INDEX('2021MF'!$C$5:$BB$204,MATCH(Sheet2!$BJ189,'2021MF'!$B$5:$B$204,0),MATCH(Sheet2!BY$3,'2021MF'!$C$4:$BB$4,0))</f>
        <v>48.7609762725682</v>
      </c>
      <c r="BZ189">
        <f>INDEX('2021MF'!$C$5:$BB$204,MATCH(Sheet2!$BJ189,'2021MF'!$B$5:$B$204,0),MATCH(Sheet2!BZ$3,'2021MF'!$C$4:$BB$4,0))</f>
        <v>57.761095164495501</v>
      </c>
      <c r="CA189">
        <f>INDEX('2021MF'!$C$5:$BB$204,MATCH(Sheet2!$BJ189,'2021MF'!$B$5:$B$204,0),MATCH(Sheet2!CA$3,'2021MF'!$C$4:$BB$4,0))</f>
        <v>41.646143655417198</v>
      </c>
      <c r="CB189" t="str">
        <f>INDEX('2021MF'!$C$5:$BB$204,MATCH(Sheet2!$BJ189,'2021MF'!$B$5:$B$204,0),MATCH(Sheet2!CB$3,'2021MF'!$C$4:$BB$4,0))</f>
        <v>*</v>
      </c>
      <c r="CC189">
        <f>INDEX('2021MF'!$C$5:$BB$204,MATCH(Sheet2!$BJ189,'2021MF'!$B$5:$B$204,0),MATCH(Sheet2!CC$3,'2021MF'!$C$4:$BB$4,0))</f>
        <v>99.849240403571798</v>
      </c>
    </row>
    <row r="190" spans="14:81" x14ac:dyDescent="0.3">
      <c r="N190" t="e">
        <f>VLOOKUP(P190,Sheet1!A$6:A$378,1,FALSE)</f>
        <v>#N/A</v>
      </c>
      <c r="O190" t="s">
        <v>491</v>
      </c>
      <c r="P190" t="s">
        <v>620</v>
      </c>
      <c r="Q190" t="e">
        <f>VLOOKUP(P190,classifications!A$1:B$357,2,FALSE)</f>
        <v>#N/A</v>
      </c>
      <c r="R190" t="e">
        <f>VLOOKUP(P190,classifications!A$1:D$357,4,FALSE)</f>
        <v>#N/A</v>
      </c>
      <c r="S190" t="s">
        <v>621</v>
      </c>
      <c r="T190" t="s">
        <v>410</v>
      </c>
      <c r="U190">
        <v>80.2</v>
      </c>
      <c r="V190">
        <v>17.7</v>
      </c>
      <c r="W190">
        <v>2.2000000000000002</v>
      </c>
      <c r="X190">
        <v>82.1</v>
      </c>
      <c r="Y190">
        <v>8</v>
      </c>
      <c r="Z190">
        <v>9.9</v>
      </c>
      <c r="AA190">
        <v>96.9</v>
      </c>
      <c r="AB190">
        <v>2.8</v>
      </c>
      <c r="AC190">
        <v>0.3</v>
      </c>
      <c r="AE190" t="s">
        <v>491</v>
      </c>
      <c r="AF190" t="s">
        <v>620</v>
      </c>
      <c r="AG190" t="s">
        <v>621</v>
      </c>
      <c r="AH190" t="s">
        <v>410</v>
      </c>
      <c r="AI190">
        <v>81.900000000000006</v>
      </c>
      <c r="AJ190">
        <v>18.100000000000001</v>
      </c>
      <c r="AK190">
        <v>91.1</v>
      </c>
      <c r="AL190">
        <v>8.9</v>
      </c>
      <c r="AM190">
        <v>97.2</v>
      </c>
      <c r="AN190">
        <v>2.8</v>
      </c>
      <c r="AP190" t="s">
        <v>491</v>
      </c>
      <c r="AQ190" t="s">
        <v>620</v>
      </c>
      <c r="AR190" t="s">
        <v>621</v>
      </c>
      <c r="AS190" t="s">
        <v>410</v>
      </c>
      <c r="AT190">
        <v>73.900000000000006</v>
      </c>
      <c r="AU190">
        <v>81.900000000000006</v>
      </c>
      <c r="AV190">
        <v>87.3</v>
      </c>
      <c r="AW190">
        <v>95.1</v>
      </c>
      <c r="AX190">
        <v>91.1</v>
      </c>
      <c r="AY190">
        <v>100</v>
      </c>
      <c r="AZ190">
        <v>91.9</v>
      </c>
      <c r="BA190">
        <v>97.2</v>
      </c>
      <c r="BB190">
        <v>100</v>
      </c>
      <c r="BF190" t="b">
        <f t="shared" si="2"/>
        <v>1</v>
      </c>
      <c r="BI190" t="s">
        <v>491</v>
      </c>
      <c r="BJ190" t="s">
        <v>620</v>
      </c>
      <c r="BK190" t="s">
        <v>621</v>
      </c>
      <c r="BL190" t="s">
        <v>410</v>
      </c>
      <c r="BM190">
        <f>INDEX('2021MF'!$C$5:$BB$204,MATCH(Sheet2!$BJ190,'2021MF'!$B$5:$B$204,0),MATCH(Sheet2!BM$3,'2021MF'!$C$4:$BB$4,0))</f>
        <v>71.394895139001804</v>
      </c>
      <c r="BN190">
        <f>INDEX('2021MF'!$C$5:$BB$204,MATCH(Sheet2!$BJ190,'2021MF'!$B$5:$B$204,0),MATCH(Sheet2!BN$3,'2021MF'!$C$4:$BB$4,0))</f>
        <v>27.471142903592899</v>
      </c>
      <c r="BO190">
        <f>INDEX('2021MF'!$C$5:$BB$204,MATCH(Sheet2!$BJ190,'2021MF'!$B$5:$B$204,0),MATCH(Sheet2!BO$3,'2021MF'!$C$4:$BB$4,0))</f>
        <v>53.893675825069103</v>
      </c>
      <c r="BP190">
        <f>INDEX('2021MF'!$C$5:$BB$204,MATCH(Sheet2!$BJ190,'2021MF'!$B$5:$B$204,0),MATCH(Sheet2!BP$3,'2021MF'!$C$4:$BB$4,0))</f>
        <v>9.4618761177044401</v>
      </c>
      <c r="BQ190">
        <f>INDEX('2021MF'!$C$5:$BB$204,MATCH(Sheet2!$BJ190,'2021MF'!$B$5:$B$204,0),MATCH(Sheet2!BQ$3,'2021MF'!$C$4:$BB$4,0))</f>
        <v>51.455047959681401</v>
      </c>
      <c r="BR190">
        <f>INDEX('2021MF'!$C$5:$BB$204,MATCH(Sheet2!$BJ190,'2021MF'!$B$5:$B$204,0),MATCH(Sheet2!BR$3,'2021MF'!$C$4:$BB$4,0))</f>
        <v>11.9005039830922</v>
      </c>
      <c r="BS190">
        <f>INDEX('2021MF'!$C$5:$BB$204,MATCH(Sheet2!$BJ190,'2021MF'!$B$5:$B$204,0),MATCH(Sheet2!BS$3,'2021MF'!$C$4:$BB$4,0))</f>
        <v>99.496016907819893</v>
      </c>
      <c r="BT190" t="str">
        <f>INDEX('2021MF'!$C$5:$BB$204,MATCH(Sheet2!$BJ190,'2021MF'!$B$5:$B$204,0),MATCH(Sheet2!BT$3,'2021MF'!$C$4:$BB$4,0))</f>
        <v>*</v>
      </c>
      <c r="BU190">
        <f>INDEX('2021MF'!$C$5:$BB$204,MATCH(Sheet2!$BJ190,'2021MF'!$B$5:$B$204,0),MATCH(Sheet2!BU$3,'2021MF'!$C$4:$BB$4,0))</f>
        <v>18.440091042106999</v>
      </c>
      <c r="BV190">
        <f>INDEX('2021MF'!$C$5:$BB$204,MATCH(Sheet2!$BJ190,'2021MF'!$B$5:$B$204,0),MATCH(Sheet2!BV$3,'2021MF'!$C$4:$BB$4,0))</f>
        <v>14.0912046821655</v>
      </c>
      <c r="BW190">
        <f>INDEX('2021MF'!$C$5:$BB$204,MATCH(Sheet2!$BJ190,'2021MF'!$B$5:$B$204,0),MATCH(Sheet2!BW$3,'2021MF'!$C$4:$BB$4,0))</f>
        <v>1.63794504958543</v>
      </c>
      <c r="BX190">
        <f>INDEX('2021MF'!$C$5:$BB$204,MATCH(Sheet2!$BJ190,'2021MF'!$B$5:$B$204,0),MATCH(Sheet2!BX$3,'2021MF'!$C$4:$BB$4,0))</f>
        <v>51.761517615176203</v>
      </c>
      <c r="BY190">
        <f>INDEX('2021MF'!$C$5:$BB$204,MATCH(Sheet2!$BJ190,'2021MF'!$B$5:$B$204,0),MATCH(Sheet2!BY$3,'2021MF'!$C$4:$BB$4,0))</f>
        <v>44.844058610077603</v>
      </c>
      <c r="BZ190">
        <f>INDEX('2021MF'!$C$5:$BB$204,MATCH(Sheet2!$BJ190,'2021MF'!$B$5:$B$204,0),MATCH(Sheet2!BZ$3,'2021MF'!$C$4:$BB$4,0))</f>
        <v>47.531119378990397</v>
      </c>
      <c r="CA190">
        <f>INDEX('2021MF'!$C$5:$BB$204,MATCH(Sheet2!$BJ190,'2021MF'!$B$5:$B$204,0),MATCH(Sheet2!CA$3,'2021MF'!$C$4:$BB$4,0))</f>
        <v>48.711588810803399</v>
      </c>
      <c r="CB190">
        <f>INDEX('2021MF'!$C$5:$BB$204,MATCH(Sheet2!$BJ190,'2021MF'!$B$5:$B$204,0),MATCH(Sheet2!CB$3,'2021MF'!$C$4:$BB$4,0))</f>
        <v>3.5888473418956299</v>
      </c>
      <c r="CC190">
        <f>INDEX('2021MF'!$C$5:$BB$204,MATCH(Sheet2!$BJ190,'2021MF'!$B$5:$B$204,0),MATCH(Sheet2!CC$3,'2021MF'!$C$4:$BB$4,0))</f>
        <v>95.537311006340403</v>
      </c>
    </row>
    <row r="191" spans="14:81" x14ac:dyDescent="0.3">
      <c r="N191" t="e">
        <f>VLOOKUP(P191,Sheet1!A$6:A$378,1,FALSE)</f>
        <v>#N/A</v>
      </c>
      <c r="O191" t="s">
        <v>491</v>
      </c>
      <c r="P191" t="s">
        <v>622</v>
      </c>
      <c r="Q191" t="e">
        <f>VLOOKUP(P191,classifications!A$1:B$357,2,FALSE)</f>
        <v>#N/A</v>
      </c>
      <c r="R191" t="e">
        <f>VLOOKUP(P191,classifications!A$1:D$357,4,FALSE)</f>
        <v>#N/A</v>
      </c>
      <c r="S191" t="s">
        <v>623</v>
      </c>
      <c r="T191" t="s">
        <v>410</v>
      </c>
      <c r="U191">
        <v>67.599999999999994</v>
      </c>
      <c r="V191">
        <v>28.9</v>
      </c>
      <c r="W191">
        <v>3.4</v>
      </c>
      <c r="X191">
        <v>78.599999999999994</v>
      </c>
      <c r="Y191">
        <v>6.5</v>
      </c>
      <c r="Z191">
        <v>14.9</v>
      </c>
      <c r="AA191">
        <v>100</v>
      </c>
      <c r="AB191">
        <v>0</v>
      </c>
      <c r="AC191">
        <v>0</v>
      </c>
      <c r="AE191" t="s">
        <v>491</v>
      </c>
      <c r="AF191" t="s">
        <v>622</v>
      </c>
      <c r="AG191" t="s">
        <v>623</v>
      </c>
      <c r="AH191" t="s">
        <v>410</v>
      </c>
      <c r="AI191">
        <v>70</v>
      </c>
      <c r="AJ191">
        <v>30</v>
      </c>
      <c r="AK191">
        <v>92.4</v>
      </c>
      <c r="AL191">
        <v>7.6</v>
      </c>
      <c r="AM191">
        <v>100</v>
      </c>
      <c r="AN191">
        <v>0</v>
      </c>
      <c r="AP191" t="s">
        <v>491</v>
      </c>
      <c r="AQ191" t="s">
        <v>622</v>
      </c>
      <c r="AR191" t="s">
        <v>623</v>
      </c>
      <c r="AS191" t="s">
        <v>410</v>
      </c>
      <c r="AT191">
        <v>58.7</v>
      </c>
      <c r="AU191">
        <v>70</v>
      </c>
      <c r="AV191">
        <v>75.099999999999994</v>
      </c>
      <c r="AW191">
        <v>86.9</v>
      </c>
      <c r="AX191">
        <v>92.4</v>
      </c>
      <c r="AY191">
        <v>97.5</v>
      </c>
      <c r="AZ191">
        <v>100</v>
      </c>
      <c r="BA191">
        <v>100</v>
      </c>
      <c r="BB191">
        <v>100</v>
      </c>
      <c r="BF191" t="b">
        <f t="shared" si="2"/>
        <v>1</v>
      </c>
      <c r="BI191" t="s">
        <v>491</v>
      </c>
      <c r="BJ191" t="s">
        <v>622</v>
      </c>
      <c r="BK191" t="s">
        <v>623</v>
      </c>
      <c r="BL191" t="s">
        <v>410</v>
      </c>
      <c r="BM191">
        <f>INDEX('2021MF'!$C$5:$BB$204,MATCH(Sheet2!$BJ191,'2021MF'!$B$5:$B$204,0),MATCH(Sheet2!BM$3,'2021MF'!$C$4:$BB$4,0))</f>
        <v>79.976940814757896</v>
      </c>
      <c r="BN191">
        <f>INDEX('2021MF'!$C$5:$BB$204,MATCH(Sheet2!$BJ191,'2021MF'!$B$5:$B$204,0),MATCH(Sheet2!BN$3,'2021MF'!$C$4:$BB$4,0))</f>
        <v>18.870099923135999</v>
      </c>
      <c r="BO191">
        <f>INDEX('2021MF'!$C$5:$BB$204,MATCH(Sheet2!$BJ191,'2021MF'!$B$5:$B$204,0),MATCH(Sheet2!BO$3,'2021MF'!$C$4:$BB$4,0))</f>
        <v>61.414296694850101</v>
      </c>
      <c r="BP191">
        <f>INDEX('2021MF'!$C$5:$BB$204,MATCH(Sheet2!$BJ191,'2021MF'!$B$5:$B$204,0),MATCH(Sheet2!BP$3,'2021MF'!$C$4:$BB$4,0))</f>
        <v>14.437612093261601</v>
      </c>
      <c r="BQ191">
        <f>INDEX('2021MF'!$C$5:$BB$204,MATCH(Sheet2!$BJ191,'2021MF'!$B$5:$B$204,0),MATCH(Sheet2!BQ$3,'2021MF'!$C$4:$BB$4,0))</f>
        <v>63.617729951319497</v>
      </c>
      <c r="BR191">
        <f>INDEX('2021MF'!$C$5:$BB$204,MATCH(Sheet2!$BJ191,'2021MF'!$B$5:$B$204,0),MATCH(Sheet2!BR$3,'2021MF'!$C$4:$BB$4,0))</f>
        <v>12.2341788367922</v>
      </c>
      <c r="BS191">
        <f>INDEX('2021MF'!$C$5:$BB$204,MATCH(Sheet2!$BJ191,'2021MF'!$B$5:$B$204,0),MATCH(Sheet2!BS$3,'2021MF'!$C$4:$BB$4,0))</f>
        <v>100</v>
      </c>
      <c r="BT191">
        <f>INDEX('2021MF'!$C$5:$BB$204,MATCH(Sheet2!$BJ191,'2021MF'!$B$5:$B$204,0),MATCH(Sheet2!BT$3,'2021MF'!$C$4:$BB$4,0))</f>
        <v>0</v>
      </c>
      <c r="BU191">
        <f>INDEX('2021MF'!$C$5:$BB$204,MATCH(Sheet2!$BJ191,'2021MF'!$B$5:$B$204,0),MATCH(Sheet2!BU$3,'2021MF'!$C$4:$BB$4,0))</f>
        <v>11.958749679733501</v>
      </c>
      <c r="BV191">
        <f>INDEX('2021MF'!$C$5:$BB$204,MATCH(Sheet2!$BJ191,'2021MF'!$B$5:$B$204,0),MATCH(Sheet2!BV$3,'2021MF'!$C$4:$BB$4,0))</f>
        <v>10.3958493466564</v>
      </c>
      <c r="BW191" t="str">
        <f>INDEX('2021MF'!$C$5:$BB$204,MATCH(Sheet2!$BJ191,'2021MF'!$B$5:$B$204,0),MATCH(Sheet2!BW$3,'2021MF'!$C$4:$BB$4,0))</f>
        <v>*</v>
      </c>
      <c r="BX191">
        <f>INDEX('2021MF'!$C$5:$BB$204,MATCH(Sheet2!$BJ191,'2021MF'!$B$5:$B$204,0),MATCH(Sheet2!BX$3,'2021MF'!$C$4:$BB$4,0))</f>
        <v>63.2302021668714</v>
      </c>
      <c r="BY191">
        <f>INDEX('2021MF'!$C$5:$BB$204,MATCH(Sheet2!$BJ191,'2021MF'!$B$5:$B$204,0),MATCH(Sheet2!BY$3,'2021MF'!$C$4:$BB$4,0))</f>
        <v>35.965598123534001</v>
      </c>
      <c r="BZ191">
        <f>INDEX('2021MF'!$C$5:$BB$204,MATCH(Sheet2!$BJ191,'2021MF'!$B$5:$B$204,0),MATCH(Sheet2!BZ$3,'2021MF'!$C$4:$BB$4,0))</f>
        <v>53.010164190773999</v>
      </c>
      <c r="CA191">
        <f>INDEX('2021MF'!$C$5:$BB$204,MATCH(Sheet2!$BJ191,'2021MF'!$B$5:$B$204,0),MATCH(Sheet2!CA$3,'2021MF'!$C$4:$BB$4,0))</f>
        <v>46.989835809226001</v>
      </c>
      <c r="CB191" t="str">
        <f>INDEX('2021MF'!$C$5:$BB$204,MATCH(Sheet2!$BJ191,'2021MF'!$B$5:$B$204,0),MATCH(Sheet2!CB$3,'2021MF'!$C$4:$BB$4,0))</f>
        <v>*</v>
      </c>
      <c r="CC191">
        <f>INDEX('2021MF'!$C$5:$BB$204,MATCH(Sheet2!$BJ191,'2021MF'!$B$5:$B$204,0),MATCH(Sheet2!CC$3,'2021MF'!$C$4:$BB$4,0))</f>
        <v>98.9367153471688</v>
      </c>
    </row>
    <row r="192" spans="14:81" x14ac:dyDescent="0.3">
      <c r="N192" t="e">
        <f>VLOOKUP(P192,Sheet1!A$6:A$378,1,FALSE)</f>
        <v>#N/A</v>
      </c>
      <c r="O192" t="s">
        <v>491</v>
      </c>
      <c r="P192" t="s">
        <v>624</v>
      </c>
      <c r="Q192" t="e">
        <f>VLOOKUP(P192,classifications!A$1:B$357,2,FALSE)</f>
        <v>#N/A</v>
      </c>
      <c r="R192" t="e">
        <f>VLOOKUP(P192,classifications!A$1:D$357,4,FALSE)</f>
        <v>#N/A</v>
      </c>
      <c r="S192" t="s">
        <v>625</v>
      </c>
      <c r="T192" t="s">
        <v>410</v>
      </c>
      <c r="U192">
        <v>83.6</v>
      </c>
      <c r="V192">
        <v>14.5</v>
      </c>
      <c r="W192">
        <v>1.8</v>
      </c>
      <c r="X192">
        <v>88.7</v>
      </c>
      <c r="Y192">
        <v>5.5</v>
      </c>
      <c r="Z192">
        <v>5.8</v>
      </c>
      <c r="AA192" t="s">
        <v>417</v>
      </c>
      <c r="AB192" t="s">
        <v>417</v>
      </c>
      <c r="AC192" t="s">
        <v>417</v>
      </c>
      <c r="AE192" t="s">
        <v>491</v>
      </c>
      <c r="AF192" t="s">
        <v>624</v>
      </c>
      <c r="AG192" t="s">
        <v>625</v>
      </c>
      <c r="AH192" t="s">
        <v>410</v>
      </c>
      <c r="AI192">
        <v>85.2</v>
      </c>
      <c r="AJ192">
        <v>14.8</v>
      </c>
      <c r="AK192">
        <v>94.1</v>
      </c>
      <c r="AL192">
        <v>5.9</v>
      </c>
      <c r="AM192" t="s">
        <v>417</v>
      </c>
      <c r="AN192" t="s">
        <v>417</v>
      </c>
      <c r="AP192" t="s">
        <v>491</v>
      </c>
      <c r="AQ192" t="s">
        <v>624</v>
      </c>
      <c r="AR192" t="s">
        <v>625</v>
      </c>
      <c r="AS192" t="s">
        <v>410</v>
      </c>
      <c r="AT192">
        <v>77.5</v>
      </c>
      <c r="AU192">
        <v>85.2</v>
      </c>
      <c r="AV192">
        <v>92.2</v>
      </c>
      <c r="AW192">
        <v>89.1</v>
      </c>
      <c r="AX192">
        <v>94.1</v>
      </c>
      <c r="AY192">
        <v>99.1</v>
      </c>
      <c r="AZ192" t="s">
        <v>417</v>
      </c>
      <c r="BA192" t="s">
        <v>417</v>
      </c>
      <c r="BB192" t="s">
        <v>417</v>
      </c>
      <c r="BF192" t="b">
        <f t="shared" si="2"/>
        <v>1</v>
      </c>
      <c r="BI192" t="s">
        <v>491</v>
      </c>
      <c r="BJ192" t="s">
        <v>624</v>
      </c>
      <c r="BK192" t="s">
        <v>625</v>
      </c>
      <c r="BL192" t="s">
        <v>410</v>
      </c>
      <c r="BM192">
        <f>INDEX('2021MF'!$C$5:$BB$204,MATCH(Sheet2!$BJ192,'2021MF'!$B$5:$B$204,0),MATCH(Sheet2!BM$3,'2021MF'!$C$4:$BB$4,0))</f>
        <v>83.718360787464803</v>
      </c>
      <c r="BN192">
        <f>INDEX('2021MF'!$C$5:$BB$204,MATCH(Sheet2!$BJ192,'2021MF'!$B$5:$B$204,0),MATCH(Sheet2!BN$3,'2021MF'!$C$4:$BB$4,0))</f>
        <v>16.2816392125352</v>
      </c>
      <c r="BO192">
        <f>INDEX('2021MF'!$C$5:$BB$204,MATCH(Sheet2!$BJ192,'2021MF'!$B$5:$B$204,0),MATCH(Sheet2!BO$3,'2021MF'!$C$4:$BB$4,0))</f>
        <v>69.2948975492165</v>
      </c>
      <c r="BP192">
        <f>INDEX('2021MF'!$C$5:$BB$204,MATCH(Sheet2!$BJ192,'2021MF'!$B$5:$B$204,0),MATCH(Sheet2!BP$3,'2021MF'!$C$4:$BB$4,0))</f>
        <v>8.4973885094415404</v>
      </c>
      <c r="BQ192">
        <f>INDEX('2021MF'!$C$5:$BB$204,MATCH(Sheet2!$BJ192,'2021MF'!$B$5:$B$204,0),MATCH(Sheet2!BQ$3,'2021MF'!$C$4:$BB$4,0))</f>
        <v>70.490156689433505</v>
      </c>
      <c r="BR192">
        <f>INDEX('2021MF'!$C$5:$BB$204,MATCH(Sheet2!$BJ192,'2021MF'!$B$5:$B$204,0),MATCH(Sheet2!BR$3,'2021MF'!$C$4:$BB$4,0))</f>
        <v>7.3021293692245903</v>
      </c>
      <c r="BS192">
        <f>INDEX('2021MF'!$C$5:$BB$204,MATCH(Sheet2!$BJ192,'2021MF'!$B$5:$B$204,0),MATCH(Sheet2!BS$3,'2021MF'!$C$4:$BB$4,0))</f>
        <v>97.850542386500607</v>
      </c>
      <c r="BT192" t="str">
        <f>INDEX('2021MF'!$C$5:$BB$204,MATCH(Sheet2!$BJ192,'2021MF'!$B$5:$B$204,0),MATCH(Sheet2!BT$3,'2021MF'!$C$4:$BB$4,0))</f>
        <v>*</v>
      </c>
      <c r="BU192">
        <f>INDEX('2021MF'!$C$5:$BB$204,MATCH(Sheet2!$BJ192,'2021MF'!$B$5:$B$204,0),MATCH(Sheet2!BU$3,'2021MF'!$C$4:$BB$4,0))</f>
        <v>17.908798714343099</v>
      </c>
      <c r="BV192">
        <f>INDEX('2021MF'!$C$5:$BB$204,MATCH(Sheet2!$BJ192,'2021MF'!$B$5:$B$204,0),MATCH(Sheet2!BV$3,'2021MF'!$C$4:$BB$4,0))</f>
        <v>13.2784250703094</v>
      </c>
      <c r="BW192">
        <f>INDEX('2021MF'!$C$5:$BB$204,MATCH(Sheet2!$BJ192,'2021MF'!$B$5:$B$204,0),MATCH(Sheet2!BW$3,'2021MF'!$C$4:$BB$4,0))</f>
        <v>0</v>
      </c>
      <c r="BX192">
        <f>INDEX('2021MF'!$C$5:$BB$204,MATCH(Sheet2!$BJ192,'2021MF'!$B$5:$B$204,0),MATCH(Sheet2!BX$3,'2021MF'!$C$4:$BB$4,0))</f>
        <v>68.114428899561503</v>
      </c>
      <c r="BY192">
        <f>INDEX('2021MF'!$C$5:$BB$204,MATCH(Sheet2!$BJ192,'2021MF'!$B$5:$B$204,0),MATCH(Sheet2!BY$3,'2021MF'!$C$4:$BB$4,0))</f>
        <v>29.661724785967799</v>
      </c>
      <c r="BZ192">
        <f>INDEX('2021MF'!$C$5:$BB$204,MATCH(Sheet2!$BJ192,'2021MF'!$B$5:$B$204,0),MATCH(Sheet2!BZ$3,'2021MF'!$C$4:$BB$4,0))</f>
        <v>60.116934641887703</v>
      </c>
      <c r="CA192">
        <f>INDEX('2021MF'!$C$5:$BB$204,MATCH(Sheet2!$BJ192,'2021MF'!$B$5:$B$204,0),MATCH(Sheet2!CA$3,'2021MF'!$C$4:$BB$4,0))</f>
        <v>39.883065358112297</v>
      </c>
      <c r="CB192" t="str">
        <f>INDEX('2021MF'!$C$5:$BB$204,MATCH(Sheet2!$BJ192,'2021MF'!$B$5:$B$204,0),MATCH(Sheet2!CB$3,'2021MF'!$C$4:$BB$4,0))</f>
        <v>*</v>
      </c>
      <c r="CC192">
        <f>INDEX('2021MF'!$C$5:$BB$204,MATCH(Sheet2!$BJ192,'2021MF'!$B$5:$B$204,0),MATCH(Sheet2!CC$3,'2021MF'!$C$4:$BB$4,0))</f>
        <v>97.820409803133799</v>
      </c>
    </row>
    <row r="193" spans="14:81" x14ac:dyDescent="0.3">
      <c r="N193" t="e">
        <f>VLOOKUP(P193,Sheet1!A$6:A$378,1,FALSE)</f>
        <v>#N/A</v>
      </c>
      <c r="O193" t="s">
        <v>491</v>
      </c>
      <c r="P193" t="s">
        <v>626</v>
      </c>
      <c r="Q193" t="e">
        <f>VLOOKUP(P193,classifications!A$1:B$357,2,FALSE)</f>
        <v>#N/A</v>
      </c>
      <c r="R193" t="e">
        <f>VLOOKUP(P193,classifications!A$1:D$357,4,FALSE)</f>
        <v>#N/A</v>
      </c>
      <c r="S193" t="s">
        <v>627</v>
      </c>
      <c r="T193" t="s">
        <v>410</v>
      </c>
      <c r="U193">
        <v>74.3</v>
      </c>
      <c r="V193">
        <v>25.7</v>
      </c>
      <c r="W193">
        <v>0</v>
      </c>
      <c r="X193">
        <v>83.1</v>
      </c>
      <c r="Y193">
        <v>7.3</v>
      </c>
      <c r="Z193">
        <v>9.6</v>
      </c>
      <c r="AA193" t="s">
        <v>417</v>
      </c>
      <c r="AB193" t="s">
        <v>417</v>
      </c>
      <c r="AC193" t="s">
        <v>417</v>
      </c>
      <c r="AE193" t="s">
        <v>491</v>
      </c>
      <c r="AF193" t="s">
        <v>626</v>
      </c>
      <c r="AG193" t="s">
        <v>627</v>
      </c>
      <c r="AH193" t="s">
        <v>410</v>
      </c>
      <c r="AI193">
        <v>74.3</v>
      </c>
      <c r="AJ193">
        <v>25.7</v>
      </c>
      <c r="AK193">
        <v>92</v>
      </c>
      <c r="AL193">
        <v>8</v>
      </c>
      <c r="AM193" t="s">
        <v>417</v>
      </c>
      <c r="AN193" t="s">
        <v>417</v>
      </c>
      <c r="AP193" t="s">
        <v>491</v>
      </c>
      <c r="AQ193" t="s">
        <v>626</v>
      </c>
      <c r="AR193" t="s">
        <v>627</v>
      </c>
      <c r="AS193" t="s">
        <v>410</v>
      </c>
      <c r="AT193">
        <v>64.8</v>
      </c>
      <c r="AU193">
        <v>74.3</v>
      </c>
      <c r="AV193">
        <v>80.5</v>
      </c>
      <c r="AW193">
        <v>86.2</v>
      </c>
      <c r="AX193">
        <v>92</v>
      </c>
      <c r="AY193">
        <v>97.8</v>
      </c>
      <c r="AZ193" t="s">
        <v>417</v>
      </c>
      <c r="BA193" t="s">
        <v>417</v>
      </c>
      <c r="BB193" t="s">
        <v>417</v>
      </c>
      <c r="BF193" t="b">
        <f t="shared" si="2"/>
        <v>1</v>
      </c>
      <c r="BI193" t="s">
        <v>491</v>
      </c>
      <c r="BJ193" t="s">
        <v>626</v>
      </c>
      <c r="BK193" t="s">
        <v>627</v>
      </c>
      <c r="BL193" t="s">
        <v>410</v>
      </c>
      <c r="BM193">
        <f>INDEX('2021MF'!$C$5:$BB$204,MATCH(Sheet2!$BJ193,'2021MF'!$B$5:$B$204,0),MATCH(Sheet2!BM$3,'2021MF'!$C$4:$BB$4,0))</f>
        <v>75.148444961175898</v>
      </c>
      <c r="BN193">
        <f>INDEX('2021MF'!$C$5:$BB$204,MATCH(Sheet2!$BJ193,'2021MF'!$B$5:$B$204,0),MATCH(Sheet2!BN$3,'2021MF'!$C$4:$BB$4,0))</f>
        <v>24.851555038824099</v>
      </c>
      <c r="BO193">
        <f>INDEX('2021MF'!$C$5:$BB$204,MATCH(Sheet2!$BJ193,'2021MF'!$B$5:$B$204,0),MATCH(Sheet2!BO$3,'2021MF'!$C$4:$BB$4,0))</f>
        <v>50.197234563800201</v>
      </c>
      <c r="BP193">
        <f>INDEX('2021MF'!$C$5:$BB$204,MATCH(Sheet2!$BJ193,'2021MF'!$B$5:$B$204,0),MATCH(Sheet2!BP$3,'2021MF'!$C$4:$BB$4,0))</f>
        <v>9.3468421708258909</v>
      </c>
      <c r="BQ193">
        <f>INDEX('2021MF'!$C$5:$BB$204,MATCH(Sheet2!$BJ193,'2021MF'!$B$5:$B$204,0),MATCH(Sheet2!BQ$3,'2021MF'!$C$4:$BB$4,0))</f>
        <v>43.300253290702997</v>
      </c>
      <c r="BR193">
        <f>INDEX('2021MF'!$C$5:$BB$204,MATCH(Sheet2!$BJ193,'2021MF'!$B$5:$B$204,0),MATCH(Sheet2!BR$3,'2021MF'!$C$4:$BB$4,0))</f>
        <v>16.243823443923102</v>
      </c>
      <c r="BS193">
        <f>INDEX('2021MF'!$C$5:$BB$204,MATCH(Sheet2!$BJ193,'2021MF'!$B$5:$B$204,0),MATCH(Sheet2!BS$3,'2021MF'!$C$4:$BB$4,0))</f>
        <v>100</v>
      </c>
      <c r="BT193">
        <f>INDEX('2021MF'!$C$5:$BB$204,MATCH(Sheet2!$BJ193,'2021MF'!$B$5:$B$204,0),MATCH(Sheet2!BT$3,'2021MF'!$C$4:$BB$4,0))</f>
        <v>0</v>
      </c>
      <c r="BU193">
        <f>INDEX('2021MF'!$C$5:$BB$204,MATCH(Sheet2!$BJ193,'2021MF'!$B$5:$B$204,0),MATCH(Sheet2!BU$3,'2021MF'!$C$4:$BB$4,0))</f>
        <v>23.219698542540399</v>
      </c>
      <c r="BV193">
        <f>INDEX('2021MF'!$C$5:$BB$204,MATCH(Sheet2!$BJ193,'2021MF'!$B$5:$B$204,0),MATCH(Sheet2!BV$3,'2021MF'!$C$4:$BB$4,0))</f>
        <v>6.5731013578042603</v>
      </c>
      <c r="BW193">
        <f>INDEX('2021MF'!$C$5:$BB$204,MATCH(Sheet2!$BJ193,'2021MF'!$B$5:$B$204,0),MATCH(Sheet2!BW$3,'2021MF'!$C$4:$BB$4,0))</f>
        <v>0</v>
      </c>
      <c r="BX193">
        <f>INDEX('2021MF'!$C$5:$BB$204,MATCH(Sheet2!$BJ193,'2021MF'!$B$5:$B$204,0),MATCH(Sheet2!BX$3,'2021MF'!$C$4:$BB$4,0))</f>
        <v>30.696906168604301</v>
      </c>
      <c r="BY193">
        <f>INDEX('2021MF'!$C$5:$BB$204,MATCH(Sheet2!$BJ193,'2021MF'!$B$5:$B$204,0),MATCH(Sheet2!BY$3,'2021MF'!$C$4:$BB$4,0))</f>
        <v>65.847150752811103</v>
      </c>
      <c r="BZ193">
        <f>INDEX('2021MF'!$C$5:$BB$204,MATCH(Sheet2!$BJ193,'2021MF'!$B$5:$B$204,0),MATCH(Sheet2!BZ$3,'2021MF'!$C$4:$BB$4,0))</f>
        <v>46.553586176227697</v>
      </c>
      <c r="CA193">
        <f>INDEX('2021MF'!$C$5:$BB$204,MATCH(Sheet2!$BJ193,'2021MF'!$B$5:$B$204,0),MATCH(Sheet2!CA$3,'2021MF'!$C$4:$BB$4,0))</f>
        <v>49.9904707451877</v>
      </c>
      <c r="CB193" t="str">
        <f>INDEX('2021MF'!$C$5:$BB$204,MATCH(Sheet2!$BJ193,'2021MF'!$B$5:$B$204,0),MATCH(Sheet2!CB$3,'2021MF'!$C$4:$BB$4,0))</f>
        <v>*</v>
      </c>
      <c r="CC193">
        <f>INDEX('2021MF'!$C$5:$BB$204,MATCH(Sheet2!$BJ193,'2021MF'!$B$5:$B$204,0),MATCH(Sheet2!CC$3,'2021MF'!$C$4:$BB$4,0))</f>
        <v>98.256031225345694</v>
      </c>
    </row>
    <row r="194" spans="14:81" x14ac:dyDescent="0.3">
      <c r="N194" t="e">
        <f>VLOOKUP(P194,Sheet1!A$6:A$378,1,FALSE)</f>
        <v>#N/A</v>
      </c>
      <c r="O194" t="s">
        <v>491</v>
      </c>
      <c r="P194" t="s">
        <v>628</v>
      </c>
      <c r="Q194" t="e">
        <f>VLOOKUP(P194,classifications!A$1:B$357,2,FALSE)</f>
        <v>#N/A</v>
      </c>
      <c r="R194" t="e">
        <f>VLOOKUP(P194,classifications!A$1:D$357,4,FALSE)</f>
        <v>#N/A</v>
      </c>
      <c r="S194" t="s">
        <v>629</v>
      </c>
      <c r="T194" t="s">
        <v>410</v>
      </c>
      <c r="U194">
        <v>72.7</v>
      </c>
      <c r="V194">
        <v>26.4</v>
      </c>
      <c r="W194">
        <v>0.9</v>
      </c>
      <c r="X194">
        <v>81.3</v>
      </c>
      <c r="Y194">
        <v>6.6</v>
      </c>
      <c r="Z194">
        <v>12.1</v>
      </c>
      <c r="AA194">
        <v>98.5</v>
      </c>
      <c r="AB194">
        <v>1.5</v>
      </c>
      <c r="AC194">
        <v>0</v>
      </c>
      <c r="AE194" t="s">
        <v>491</v>
      </c>
      <c r="AF194" t="s">
        <v>628</v>
      </c>
      <c r="AG194" t="s">
        <v>629</v>
      </c>
      <c r="AH194" t="s">
        <v>410</v>
      </c>
      <c r="AI194">
        <v>73.400000000000006</v>
      </c>
      <c r="AJ194">
        <v>26.6</v>
      </c>
      <c r="AK194">
        <v>92.5</v>
      </c>
      <c r="AL194">
        <v>7.5</v>
      </c>
      <c r="AM194">
        <v>98.5</v>
      </c>
      <c r="AN194">
        <v>1.5</v>
      </c>
      <c r="AP194" t="s">
        <v>491</v>
      </c>
      <c r="AQ194" t="s">
        <v>628</v>
      </c>
      <c r="AR194" t="s">
        <v>629</v>
      </c>
      <c r="AS194" t="s">
        <v>410</v>
      </c>
      <c r="AT194">
        <v>62.8</v>
      </c>
      <c r="AU194">
        <v>73.400000000000006</v>
      </c>
      <c r="AV194">
        <v>79.8</v>
      </c>
      <c r="AW194">
        <v>88.1</v>
      </c>
      <c r="AX194">
        <v>92.5</v>
      </c>
      <c r="AY194">
        <v>96.9</v>
      </c>
      <c r="AZ194">
        <v>96.4</v>
      </c>
      <c r="BA194">
        <v>98.5</v>
      </c>
      <c r="BB194">
        <v>100</v>
      </c>
      <c r="BF194" t="b">
        <f t="shared" si="2"/>
        <v>1</v>
      </c>
      <c r="BI194" t="s">
        <v>491</v>
      </c>
      <c r="BJ194" t="s">
        <v>628</v>
      </c>
      <c r="BK194" t="s">
        <v>629</v>
      </c>
      <c r="BL194" t="s">
        <v>410</v>
      </c>
      <c r="BM194">
        <f>INDEX('2021MF'!$C$5:$BB$204,MATCH(Sheet2!$BJ194,'2021MF'!$B$5:$B$204,0),MATCH(Sheet2!BM$3,'2021MF'!$C$4:$BB$4,0))</f>
        <v>78.952854632635393</v>
      </c>
      <c r="BN194">
        <f>INDEX('2021MF'!$C$5:$BB$204,MATCH(Sheet2!$BJ194,'2021MF'!$B$5:$B$204,0),MATCH(Sheet2!BN$3,'2021MF'!$C$4:$BB$4,0))</f>
        <v>20.332370372576499</v>
      </c>
      <c r="BO194">
        <f>INDEX('2021MF'!$C$5:$BB$204,MATCH(Sheet2!$BJ194,'2021MF'!$B$5:$B$204,0),MATCH(Sheet2!BO$3,'2021MF'!$C$4:$BB$4,0))</f>
        <v>59.820710605473998</v>
      </c>
      <c r="BP194">
        <f>INDEX('2021MF'!$C$5:$BB$204,MATCH(Sheet2!$BJ194,'2021MF'!$B$5:$B$204,0),MATCH(Sheet2!BP$3,'2021MF'!$C$4:$BB$4,0))</f>
        <v>14.837537600142999</v>
      </c>
      <c r="BQ194">
        <f>INDEX('2021MF'!$C$5:$BB$204,MATCH(Sheet2!$BJ194,'2021MF'!$B$5:$B$204,0),MATCH(Sheet2!BQ$3,'2021MF'!$C$4:$BB$4,0))</f>
        <v>58.8795901956696</v>
      </c>
      <c r="BR194">
        <f>INDEX('2021MF'!$C$5:$BB$204,MATCH(Sheet2!$BJ194,'2021MF'!$B$5:$B$204,0),MATCH(Sheet2!BR$3,'2021MF'!$C$4:$BB$4,0))</f>
        <v>15.7786580099473</v>
      </c>
      <c r="BS194">
        <f>INDEX('2021MF'!$C$5:$BB$204,MATCH(Sheet2!$BJ194,'2021MF'!$B$5:$B$204,0),MATCH(Sheet2!BS$3,'2021MF'!$C$4:$BB$4,0))</f>
        <v>97.629329600619499</v>
      </c>
      <c r="BT194">
        <f>INDEX('2021MF'!$C$5:$BB$204,MATCH(Sheet2!$BJ194,'2021MF'!$B$5:$B$204,0),MATCH(Sheet2!BT$3,'2021MF'!$C$4:$BB$4,0))</f>
        <v>1.6171784257080699</v>
      </c>
      <c r="BU194">
        <f>INDEX('2021MF'!$C$5:$BB$204,MATCH(Sheet2!$BJ194,'2021MF'!$B$5:$B$204,0),MATCH(Sheet2!BU$3,'2021MF'!$C$4:$BB$4,0))</f>
        <v>16.9610149804926</v>
      </c>
      <c r="BV194">
        <f>INDEX('2021MF'!$C$5:$BB$204,MATCH(Sheet2!$BJ194,'2021MF'!$B$5:$B$204,0),MATCH(Sheet2!BV$3,'2021MF'!$C$4:$BB$4,0))</f>
        <v>12.1988265777169</v>
      </c>
      <c r="BW194">
        <f>INDEX('2021MF'!$C$5:$BB$204,MATCH(Sheet2!$BJ194,'2021MF'!$B$5:$B$204,0),MATCH(Sheet2!BW$3,'2021MF'!$C$4:$BB$4,0))</f>
        <v>2.0728474848854899</v>
      </c>
      <c r="BX194">
        <f>INDEX('2021MF'!$C$5:$BB$204,MATCH(Sheet2!$BJ194,'2021MF'!$B$5:$B$204,0),MATCH(Sheet2!BX$3,'2021MF'!$C$4:$BB$4,0))</f>
        <v>49.522716288061901</v>
      </c>
      <c r="BY194">
        <f>INDEX('2021MF'!$C$5:$BB$204,MATCH(Sheet2!$BJ194,'2021MF'!$B$5:$B$204,0),MATCH(Sheet2!BY$3,'2021MF'!$C$4:$BB$4,0))</f>
        <v>48.540961817303</v>
      </c>
      <c r="BZ194">
        <f>INDEX('2021MF'!$C$5:$BB$204,MATCH(Sheet2!$BJ194,'2021MF'!$B$5:$B$204,0),MATCH(Sheet2!BZ$3,'2021MF'!$C$4:$BB$4,0))</f>
        <v>48.978975350410799</v>
      </c>
      <c r="CA194">
        <f>INDEX('2021MF'!$C$5:$BB$204,MATCH(Sheet2!$BJ194,'2021MF'!$B$5:$B$204,0),MATCH(Sheet2!CA$3,'2021MF'!$C$4:$BB$4,0))</f>
        <v>50.244683421943002</v>
      </c>
      <c r="CB194">
        <f>INDEX('2021MF'!$C$5:$BB$204,MATCH(Sheet2!$BJ194,'2021MF'!$B$5:$B$204,0),MATCH(Sheet2!CB$3,'2021MF'!$C$4:$BB$4,0))</f>
        <v>2.0341305060011301</v>
      </c>
      <c r="CC194">
        <f>INDEX('2021MF'!$C$5:$BB$204,MATCH(Sheet2!$BJ194,'2021MF'!$B$5:$B$204,0),MATCH(Sheet2!CC$3,'2021MF'!$C$4:$BB$4,0))</f>
        <v>97.965869493998895</v>
      </c>
    </row>
    <row r="195" spans="14:81" x14ac:dyDescent="0.3">
      <c r="N195" t="e">
        <f>VLOOKUP(P195,Sheet1!A$6:A$378,1,FALSE)</f>
        <v>#N/A</v>
      </c>
      <c r="O195" t="s">
        <v>491</v>
      </c>
      <c r="P195" t="s">
        <v>630</v>
      </c>
      <c r="Q195" t="e">
        <f>VLOOKUP(P195,classifications!A$1:B$357,2,FALSE)</f>
        <v>#N/A</v>
      </c>
      <c r="R195" t="e">
        <f>VLOOKUP(P195,classifications!A$1:D$357,4,FALSE)</f>
        <v>#N/A</v>
      </c>
      <c r="S195" t="s">
        <v>631</v>
      </c>
      <c r="T195" t="s">
        <v>410</v>
      </c>
      <c r="U195">
        <v>80</v>
      </c>
      <c r="V195">
        <v>20</v>
      </c>
      <c r="W195">
        <v>0</v>
      </c>
      <c r="X195">
        <v>80.2</v>
      </c>
      <c r="Y195">
        <v>8.9</v>
      </c>
      <c r="Z195">
        <v>10.9</v>
      </c>
      <c r="AA195">
        <v>98.1</v>
      </c>
      <c r="AB195">
        <v>1.9</v>
      </c>
      <c r="AC195">
        <v>0</v>
      </c>
      <c r="AE195" t="s">
        <v>491</v>
      </c>
      <c r="AF195" t="s">
        <v>630</v>
      </c>
      <c r="AG195" t="s">
        <v>631</v>
      </c>
      <c r="AH195" t="s">
        <v>410</v>
      </c>
      <c r="AI195">
        <v>80</v>
      </c>
      <c r="AJ195">
        <v>20</v>
      </c>
      <c r="AK195">
        <v>90</v>
      </c>
      <c r="AL195">
        <v>10</v>
      </c>
      <c r="AM195">
        <v>98.1</v>
      </c>
      <c r="AN195">
        <v>1.9</v>
      </c>
      <c r="AP195" t="s">
        <v>491</v>
      </c>
      <c r="AQ195" t="s">
        <v>630</v>
      </c>
      <c r="AR195" t="s">
        <v>631</v>
      </c>
      <c r="AS195" t="s">
        <v>410</v>
      </c>
      <c r="AT195">
        <v>70.2</v>
      </c>
      <c r="AU195">
        <v>80</v>
      </c>
      <c r="AV195">
        <v>85.9</v>
      </c>
      <c r="AW195">
        <v>83.3</v>
      </c>
      <c r="AX195">
        <v>90</v>
      </c>
      <c r="AY195">
        <v>96.6</v>
      </c>
      <c r="AZ195">
        <v>95.1</v>
      </c>
      <c r="BA195">
        <v>98.1</v>
      </c>
      <c r="BB195">
        <v>100</v>
      </c>
      <c r="BF195" t="b">
        <f t="shared" si="2"/>
        <v>1</v>
      </c>
      <c r="BI195" t="s">
        <v>491</v>
      </c>
      <c r="BJ195" t="s">
        <v>630</v>
      </c>
      <c r="BK195" t="s">
        <v>631</v>
      </c>
      <c r="BL195" t="s">
        <v>410</v>
      </c>
      <c r="BM195">
        <f>INDEX('2021MF'!$C$5:$BB$204,MATCH(Sheet2!$BJ195,'2021MF'!$B$5:$B$204,0),MATCH(Sheet2!BM$3,'2021MF'!$C$4:$BB$4,0))</f>
        <v>81.604337431694006</v>
      </c>
      <c r="BN195">
        <f>INDEX('2021MF'!$C$5:$BB$204,MATCH(Sheet2!$BJ195,'2021MF'!$B$5:$B$204,0),MATCH(Sheet2!BN$3,'2021MF'!$C$4:$BB$4,0))</f>
        <v>17.558913934426201</v>
      </c>
      <c r="BO195">
        <f>INDEX('2021MF'!$C$5:$BB$204,MATCH(Sheet2!$BJ195,'2021MF'!$B$5:$B$204,0),MATCH(Sheet2!BO$3,'2021MF'!$C$4:$BB$4,0))</f>
        <v>57.727117486338798</v>
      </c>
      <c r="BP195">
        <f>INDEX('2021MF'!$C$5:$BB$204,MATCH(Sheet2!$BJ195,'2021MF'!$B$5:$B$204,0),MATCH(Sheet2!BP$3,'2021MF'!$C$4:$BB$4,0))</f>
        <v>2.9158128415300499</v>
      </c>
      <c r="BQ195">
        <f>INDEX('2021MF'!$C$5:$BB$204,MATCH(Sheet2!$BJ195,'2021MF'!$B$5:$B$204,0),MATCH(Sheet2!BQ$3,'2021MF'!$C$4:$BB$4,0))</f>
        <v>50.068306010929</v>
      </c>
      <c r="BR195">
        <f>INDEX('2021MF'!$C$5:$BB$204,MATCH(Sheet2!$BJ195,'2021MF'!$B$5:$B$204,0),MATCH(Sheet2!BR$3,'2021MF'!$C$4:$BB$4,0))</f>
        <v>10.5746243169399</v>
      </c>
      <c r="BS195">
        <f>INDEX('2021MF'!$C$5:$BB$204,MATCH(Sheet2!$BJ195,'2021MF'!$B$5:$B$204,0),MATCH(Sheet2!BS$3,'2021MF'!$C$4:$BB$4,0))</f>
        <v>98.804644808743205</v>
      </c>
      <c r="BT195" t="str">
        <f>INDEX('2021MF'!$C$5:$BB$204,MATCH(Sheet2!$BJ195,'2021MF'!$B$5:$B$204,0),MATCH(Sheet2!BT$3,'2021MF'!$C$4:$BB$4,0))</f>
        <v>*</v>
      </c>
      <c r="BU195">
        <f>INDEX('2021MF'!$C$5:$BB$204,MATCH(Sheet2!$BJ195,'2021MF'!$B$5:$B$204,0),MATCH(Sheet2!BU$3,'2021MF'!$C$4:$BB$4,0))</f>
        <v>14.075307377049199</v>
      </c>
      <c r="BV195">
        <f>INDEX('2021MF'!$C$5:$BB$204,MATCH(Sheet2!$BJ195,'2021MF'!$B$5:$B$204,0),MATCH(Sheet2!BV$3,'2021MF'!$C$4:$BB$4,0))</f>
        <v>12.9866803278689</v>
      </c>
      <c r="BW195" t="str">
        <f>INDEX('2021MF'!$C$5:$BB$204,MATCH(Sheet2!$BJ195,'2021MF'!$B$5:$B$204,0),MATCH(Sheet2!BW$3,'2021MF'!$C$4:$BB$4,0))</f>
        <v>*</v>
      </c>
      <c r="BX195">
        <f>INDEX('2021MF'!$C$5:$BB$204,MATCH(Sheet2!$BJ195,'2021MF'!$B$5:$B$204,0),MATCH(Sheet2!BX$3,'2021MF'!$C$4:$BB$4,0))</f>
        <v>52.560921577315</v>
      </c>
      <c r="BY195">
        <f>INDEX('2021MF'!$C$5:$BB$204,MATCH(Sheet2!$BJ195,'2021MF'!$B$5:$B$204,0),MATCH(Sheet2!BY$3,'2021MF'!$C$4:$BB$4,0))</f>
        <v>45.542755870624703</v>
      </c>
      <c r="BZ195">
        <f>INDEX('2021MF'!$C$5:$BB$204,MATCH(Sheet2!$BJ195,'2021MF'!$B$5:$B$204,0),MATCH(Sheet2!BZ$3,'2021MF'!$C$4:$BB$4,0))</f>
        <v>55.480726628267597</v>
      </c>
      <c r="CA195">
        <f>INDEX('2021MF'!$C$5:$BB$204,MATCH(Sheet2!$BJ195,'2021MF'!$B$5:$B$204,0),MATCH(Sheet2!CA$3,'2021MF'!$C$4:$BB$4,0))</f>
        <v>43.216659282233103</v>
      </c>
      <c r="CB195">
        <f>INDEX('2021MF'!$C$5:$BB$204,MATCH(Sheet2!$BJ195,'2021MF'!$B$5:$B$204,0),MATCH(Sheet2!CB$3,'2021MF'!$C$4:$BB$4,0))</f>
        <v>2.24129098360656</v>
      </c>
      <c r="CC195">
        <f>INDEX('2021MF'!$C$5:$BB$204,MATCH(Sheet2!$BJ195,'2021MF'!$B$5:$B$204,0),MATCH(Sheet2!CC$3,'2021MF'!$C$4:$BB$4,0))</f>
        <v>97.758709016393396</v>
      </c>
    </row>
    <row r="196" spans="14:81" x14ac:dyDescent="0.3">
      <c r="N196" t="e">
        <f>VLOOKUP(P196,Sheet1!A$6:A$378,1,FALSE)</f>
        <v>#N/A</v>
      </c>
      <c r="O196" t="s">
        <v>491</v>
      </c>
      <c r="P196" t="s">
        <v>632</v>
      </c>
      <c r="Q196" t="e">
        <f>VLOOKUP(P196,classifications!A$1:B$357,2,FALSE)</f>
        <v>#N/A</v>
      </c>
      <c r="R196" t="e">
        <f>VLOOKUP(P196,classifications!A$1:D$357,4,FALSE)</f>
        <v>#N/A</v>
      </c>
      <c r="S196">
        <v>48</v>
      </c>
      <c r="T196" t="s">
        <v>410</v>
      </c>
      <c r="U196">
        <v>73.900000000000006</v>
      </c>
      <c r="V196">
        <v>20.7</v>
      </c>
      <c r="W196">
        <v>5.4</v>
      </c>
      <c r="X196">
        <v>87.6</v>
      </c>
      <c r="Y196">
        <v>3.2</v>
      </c>
      <c r="Z196">
        <v>9.3000000000000007</v>
      </c>
      <c r="AA196">
        <v>99</v>
      </c>
      <c r="AB196">
        <v>1</v>
      </c>
      <c r="AC196">
        <v>0</v>
      </c>
      <c r="AE196" t="s">
        <v>491</v>
      </c>
      <c r="AF196" t="s">
        <v>632</v>
      </c>
      <c r="AG196">
        <v>48</v>
      </c>
      <c r="AH196" t="s">
        <v>410</v>
      </c>
      <c r="AI196">
        <v>78.099999999999994</v>
      </c>
      <c r="AJ196">
        <v>21.9</v>
      </c>
      <c r="AK196">
        <v>96.5</v>
      </c>
      <c r="AL196">
        <v>3.5</v>
      </c>
      <c r="AM196">
        <v>99</v>
      </c>
      <c r="AN196">
        <v>1</v>
      </c>
      <c r="AP196" t="s">
        <v>491</v>
      </c>
      <c r="AQ196" t="s">
        <v>632</v>
      </c>
      <c r="AR196">
        <v>48</v>
      </c>
      <c r="AS196" t="s">
        <v>410</v>
      </c>
      <c r="AT196">
        <v>68.400000000000006</v>
      </c>
      <c r="AU196">
        <v>78.099999999999994</v>
      </c>
      <c r="AV196">
        <v>85.6</v>
      </c>
      <c r="AW196">
        <v>92.2</v>
      </c>
      <c r="AX196">
        <v>96.5</v>
      </c>
      <c r="AY196">
        <v>100</v>
      </c>
      <c r="AZ196">
        <v>96.7</v>
      </c>
      <c r="BA196">
        <v>99</v>
      </c>
      <c r="BB196">
        <v>100</v>
      </c>
      <c r="BF196" t="b">
        <f t="shared" ref="BF196:BF259" si="3">IF(AQ196=AF196,IF(AF196=P196,TRUE,FALSE),FALSE)</f>
        <v>1</v>
      </c>
      <c r="BI196" t="s">
        <v>491</v>
      </c>
      <c r="BJ196" t="s">
        <v>632</v>
      </c>
      <c r="BK196">
        <v>48</v>
      </c>
      <c r="BL196" t="s">
        <v>410</v>
      </c>
      <c r="BM196">
        <f>INDEX('2021MF'!$C$5:$BB$204,MATCH(Sheet2!$BJ196,'2021MF'!$B$5:$B$204,0),MATCH(Sheet2!BM$3,'2021MF'!$C$4:$BB$4,0))</f>
        <v>83.068165691669705</v>
      </c>
      <c r="BN196">
        <f>INDEX('2021MF'!$C$5:$BB$204,MATCH(Sheet2!$BJ196,'2021MF'!$B$5:$B$204,0),MATCH(Sheet2!BN$3,'2021MF'!$C$4:$BB$4,0))</f>
        <v>16.931834308330298</v>
      </c>
      <c r="BO196">
        <f>INDEX('2021MF'!$C$5:$BB$204,MATCH(Sheet2!$BJ196,'2021MF'!$B$5:$B$204,0),MATCH(Sheet2!BO$3,'2021MF'!$C$4:$BB$4,0))</f>
        <v>58.774972799949502</v>
      </c>
      <c r="BP196">
        <f>INDEX('2021MF'!$C$5:$BB$204,MATCH(Sheet2!$BJ196,'2021MF'!$B$5:$B$204,0),MATCH(Sheet2!BP$3,'2021MF'!$C$4:$BB$4,0))</f>
        <v>10.644286412589301</v>
      </c>
      <c r="BQ196">
        <f>INDEX('2021MF'!$C$5:$BB$204,MATCH(Sheet2!$BJ196,'2021MF'!$B$5:$B$204,0),MATCH(Sheet2!BQ$3,'2021MF'!$C$4:$BB$4,0))</f>
        <v>61.491824216717397</v>
      </c>
      <c r="BR196">
        <f>INDEX('2021MF'!$C$5:$BB$204,MATCH(Sheet2!$BJ196,'2021MF'!$B$5:$B$204,0),MATCH(Sheet2!BR$3,'2021MF'!$C$4:$BB$4,0))</f>
        <v>7.9274349958214403</v>
      </c>
      <c r="BS196">
        <f>INDEX('2021MF'!$C$5:$BB$204,MATCH(Sheet2!$BJ196,'2021MF'!$B$5:$B$204,0),MATCH(Sheet2!BS$3,'2021MF'!$C$4:$BB$4,0))</f>
        <v>99.021586590769303</v>
      </c>
      <c r="BT196">
        <f>INDEX('2021MF'!$C$5:$BB$204,MATCH(Sheet2!$BJ196,'2021MF'!$B$5:$B$204,0),MATCH(Sheet2!BT$3,'2021MF'!$C$4:$BB$4,0))</f>
        <v>0.97841340923067199</v>
      </c>
      <c r="BU196">
        <f>INDEX('2021MF'!$C$5:$BB$204,MATCH(Sheet2!$BJ196,'2021MF'!$B$5:$B$204,0),MATCH(Sheet2!BU$3,'2021MF'!$C$4:$BB$4,0))</f>
        <v>8.9405383244768899</v>
      </c>
      <c r="BV196">
        <f>INDEX('2021MF'!$C$5:$BB$204,MATCH(Sheet2!$BJ196,'2021MF'!$B$5:$B$204,0),MATCH(Sheet2!BV$3,'2021MF'!$C$4:$BB$4,0))</f>
        <v>14.3766063797915</v>
      </c>
      <c r="BW196">
        <f>INDEX('2021MF'!$C$5:$BB$204,MATCH(Sheet2!$BJ196,'2021MF'!$B$5:$B$204,0),MATCH(Sheet2!BW$3,'2021MF'!$C$4:$BB$4,0))</f>
        <v>1.88429335057317</v>
      </c>
      <c r="BX196">
        <f>INDEX('2021MF'!$C$5:$BB$204,MATCH(Sheet2!$BJ196,'2021MF'!$B$5:$B$204,0),MATCH(Sheet2!BX$3,'2021MF'!$C$4:$BB$4,0))</f>
        <v>59.756557332902503</v>
      </c>
      <c r="BY196">
        <f>INDEX('2021MF'!$C$5:$BB$204,MATCH(Sheet2!$BJ196,'2021MF'!$B$5:$B$204,0),MATCH(Sheet2!BY$3,'2021MF'!$C$4:$BB$4,0))</f>
        <v>37.643591933461103</v>
      </c>
      <c r="BZ196">
        <f>INDEX('2021MF'!$C$5:$BB$204,MATCH(Sheet2!$BJ196,'2021MF'!$B$5:$B$204,0),MATCH(Sheet2!BZ$3,'2021MF'!$C$4:$BB$4,0))</f>
        <v>60.522124506613103</v>
      </c>
      <c r="CA196">
        <f>INDEX('2021MF'!$C$5:$BB$204,MATCH(Sheet2!$BJ196,'2021MF'!$B$5:$B$204,0),MATCH(Sheet2!CA$3,'2021MF'!$C$4:$BB$4,0))</f>
        <v>37.432772430348798</v>
      </c>
      <c r="CB196">
        <f>INDEX('2021MF'!$C$5:$BB$204,MATCH(Sheet2!$BJ196,'2021MF'!$B$5:$B$204,0),MATCH(Sheet2!CB$3,'2021MF'!$C$4:$BB$4,0))</f>
        <v>1.3355618978539601</v>
      </c>
      <c r="CC196">
        <f>INDEX('2021MF'!$C$5:$BB$204,MATCH(Sheet2!$BJ196,'2021MF'!$B$5:$B$204,0),MATCH(Sheet2!CC$3,'2021MF'!$C$4:$BB$4,0))</f>
        <v>98.664438102146093</v>
      </c>
    </row>
    <row r="197" spans="14:81" x14ac:dyDescent="0.3">
      <c r="N197" t="e">
        <f>VLOOKUP(P197,Sheet1!A$6:A$378,1,FALSE)</f>
        <v>#N/A</v>
      </c>
      <c r="O197" t="s">
        <v>491</v>
      </c>
      <c r="P197" t="s">
        <v>633</v>
      </c>
      <c r="Q197" t="e">
        <f>VLOOKUP(P197,classifications!A$1:B$357,2,FALSE)</f>
        <v>#N/A</v>
      </c>
      <c r="R197" t="e">
        <f>VLOOKUP(P197,classifications!A$1:D$357,4,FALSE)</f>
        <v>#N/A</v>
      </c>
      <c r="S197" t="s">
        <v>634</v>
      </c>
      <c r="T197" t="s">
        <v>410</v>
      </c>
      <c r="U197">
        <v>78.2</v>
      </c>
      <c r="V197">
        <v>20.2</v>
      </c>
      <c r="W197">
        <v>1.5</v>
      </c>
      <c r="X197">
        <v>84.4</v>
      </c>
      <c r="Y197">
        <v>3.4</v>
      </c>
      <c r="Z197">
        <v>12.2</v>
      </c>
      <c r="AA197">
        <v>97.1</v>
      </c>
      <c r="AB197">
        <v>1.9</v>
      </c>
      <c r="AC197">
        <v>1</v>
      </c>
      <c r="AE197" t="s">
        <v>491</v>
      </c>
      <c r="AF197" t="s">
        <v>633</v>
      </c>
      <c r="AG197" t="s">
        <v>634</v>
      </c>
      <c r="AH197" t="s">
        <v>410</v>
      </c>
      <c r="AI197">
        <v>79.400000000000006</v>
      </c>
      <c r="AJ197">
        <v>20.6</v>
      </c>
      <c r="AK197">
        <v>96.2</v>
      </c>
      <c r="AL197">
        <v>3.8</v>
      </c>
      <c r="AM197">
        <v>98.1</v>
      </c>
      <c r="AN197">
        <v>1.9</v>
      </c>
      <c r="AP197" t="s">
        <v>491</v>
      </c>
      <c r="AQ197" t="s">
        <v>633</v>
      </c>
      <c r="AR197" t="s">
        <v>634</v>
      </c>
      <c r="AS197" t="s">
        <v>410</v>
      </c>
      <c r="AT197">
        <v>71</v>
      </c>
      <c r="AU197">
        <v>79.400000000000006</v>
      </c>
      <c r="AV197">
        <v>84.9</v>
      </c>
      <c r="AW197">
        <v>92.7</v>
      </c>
      <c r="AX197">
        <v>96.2</v>
      </c>
      <c r="AY197">
        <v>99.6</v>
      </c>
      <c r="AZ197">
        <v>95.5</v>
      </c>
      <c r="BA197">
        <v>98.1</v>
      </c>
      <c r="BB197">
        <v>100</v>
      </c>
      <c r="BF197" t="b">
        <f t="shared" si="3"/>
        <v>1</v>
      </c>
      <c r="BI197" t="s">
        <v>491</v>
      </c>
      <c r="BJ197" t="s">
        <v>633</v>
      </c>
      <c r="BK197" t="s">
        <v>634</v>
      </c>
      <c r="BL197" t="s">
        <v>410</v>
      </c>
      <c r="BM197">
        <f>INDEX('2021MF'!$C$5:$BB$204,MATCH(Sheet2!$BJ197,'2021MF'!$B$5:$B$204,0),MATCH(Sheet2!BM$3,'2021MF'!$C$4:$BB$4,0))</f>
        <v>81.609330473868198</v>
      </c>
      <c r="BN197">
        <f>INDEX('2021MF'!$C$5:$BB$204,MATCH(Sheet2!$BJ197,'2021MF'!$B$5:$B$204,0),MATCH(Sheet2!BN$3,'2021MF'!$C$4:$BB$4,0))</f>
        <v>18.390669526131799</v>
      </c>
      <c r="BO197">
        <f>INDEX('2021MF'!$C$5:$BB$204,MATCH(Sheet2!$BJ197,'2021MF'!$B$5:$B$204,0),MATCH(Sheet2!BO$3,'2021MF'!$C$4:$BB$4,0))</f>
        <v>64.664061811451603</v>
      </c>
      <c r="BP197">
        <f>INDEX('2021MF'!$C$5:$BB$204,MATCH(Sheet2!$BJ197,'2021MF'!$B$5:$B$204,0),MATCH(Sheet2!BP$3,'2021MF'!$C$4:$BB$4,0))</f>
        <v>9.6624460178031093</v>
      </c>
      <c r="BQ197">
        <f>INDEX('2021MF'!$C$5:$BB$204,MATCH(Sheet2!$BJ197,'2021MF'!$B$5:$B$204,0),MATCH(Sheet2!BQ$3,'2021MF'!$C$4:$BB$4,0))</f>
        <v>59.193865859749103</v>
      </c>
      <c r="BR197">
        <f>INDEX('2021MF'!$C$5:$BB$204,MATCH(Sheet2!$BJ197,'2021MF'!$B$5:$B$204,0),MATCH(Sheet2!BR$3,'2021MF'!$C$4:$BB$4,0))</f>
        <v>15.132641969505601</v>
      </c>
      <c r="BS197">
        <f>INDEX('2021MF'!$C$5:$BB$204,MATCH(Sheet2!$BJ197,'2021MF'!$B$5:$B$204,0),MATCH(Sheet2!BS$3,'2021MF'!$C$4:$BB$4,0))</f>
        <v>97.649754693146093</v>
      </c>
      <c r="BT197">
        <f>INDEX('2021MF'!$C$5:$BB$204,MATCH(Sheet2!$BJ197,'2021MF'!$B$5:$B$204,0),MATCH(Sheet2!BT$3,'2021MF'!$C$4:$BB$4,0))</f>
        <v>2.3502453068539002</v>
      </c>
      <c r="BU197">
        <f>INDEX('2021MF'!$C$5:$BB$204,MATCH(Sheet2!$BJ197,'2021MF'!$B$5:$B$204,0),MATCH(Sheet2!BU$3,'2021MF'!$C$4:$BB$4,0))</f>
        <v>15.673198390082</v>
      </c>
      <c r="BV197">
        <f>INDEX('2021MF'!$C$5:$BB$204,MATCH(Sheet2!$BJ197,'2021MF'!$B$5:$B$204,0),MATCH(Sheet2!BV$3,'2021MF'!$C$4:$BB$4,0))</f>
        <v>12.773583242751</v>
      </c>
      <c r="BW197">
        <f>INDEX('2021MF'!$C$5:$BB$204,MATCH(Sheet2!$BJ197,'2021MF'!$B$5:$B$204,0),MATCH(Sheet2!BW$3,'2021MF'!$C$4:$BB$4,0))</f>
        <v>0</v>
      </c>
      <c r="BX197">
        <f>INDEX('2021MF'!$C$5:$BB$204,MATCH(Sheet2!$BJ197,'2021MF'!$B$5:$B$204,0),MATCH(Sheet2!BX$3,'2021MF'!$C$4:$BB$4,0))</f>
        <v>46.152113310618603</v>
      </c>
      <c r="BY197">
        <f>INDEX('2021MF'!$C$5:$BB$204,MATCH(Sheet2!$BJ197,'2021MF'!$B$5:$B$204,0),MATCH(Sheet2!BY$3,'2021MF'!$C$4:$BB$4,0))</f>
        <v>52.932728859854102</v>
      </c>
      <c r="BZ197">
        <f>INDEX('2021MF'!$C$5:$BB$204,MATCH(Sheet2!$BJ197,'2021MF'!$B$5:$B$204,0),MATCH(Sheet2!BZ$3,'2021MF'!$C$4:$BB$4,0))</f>
        <v>42.699856390617498</v>
      </c>
      <c r="CA197">
        <f>INDEX('2021MF'!$C$5:$BB$204,MATCH(Sheet2!$BJ197,'2021MF'!$B$5:$B$204,0),MATCH(Sheet2!CA$3,'2021MF'!$C$4:$BB$4,0))</f>
        <v>57.300143609382502</v>
      </c>
      <c r="CB197">
        <f>INDEX('2021MF'!$C$5:$BB$204,MATCH(Sheet2!$BJ197,'2021MF'!$B$5:$B$204,0),MATCH(Sheet2!CB$3,'2021MF'!$C$4:$BB$4,0))</f>
        <v>3.7045741649284598</v>
      </c>
      <c r="CC197">
        <f>INDEX('2021MF'!$C$5:$BB$204,MATCH(Sheet2!$BJ197,'2021MF'!$B$5:$B$204,0),MATCH(Sheet2!CC$3,'2021MF'!$C$4:$BB$4,0))</f>
        <v>96.295425835071498</v>
      </c>
    </row>
    <row r="198" spans="14:81" x14ac:dyDescent="0.3">
      <c r="N198" t="e">
        <f>VLOOKUP(P198,Sheet1!A$6:A$378,1,FALSE)</f>
        <v>#N/A</v>
      </c>
      <c r="O198" t="s">
        <v>491</v>
      </c>
      <c r="P198" t="s">
        <v>635</v>
      </c>
      <c r="Q198" t="e">
        <f>VLOOKUP(P198,classifications!A$1:B$357,2,FALSE)</f>
        <v>#N/A</v>
      </c>
      <c r="R198" t="e">
        <f>VLOOKUP(P198,classifications!A$1:D$357,4,FALSE)</f>
        <v>#N/A</v>
      </c>
      <c r="S198" t="s">
        <v>636</v>
      </c>
      <c r="T198" t="s">
        <v>410</v>
      </c>
      <c r="U198">
        <v>66.3</v>
      </c>
      <c r="V198">
        <v>32.299999999999997</v>
      </c>
      <c r="W198">
        <v>1.4</v>
      </c>
      <c r="X198">
        <v>80.599999999999994</v>
      </c>
      <c r="Y198">
        <v>10.1</v>
      </c>
      <c r="Z198">
        <v>9.4</v>
      </c>
      <c r="AA198">
        <v>99.3</v>
      </c>
      <c r="AB198">
        <v>0.7</v>
      </c>
      <c r="AC198">
        <v>0</v>
      </c>
      <c r="AE198" t="s">
        <v>491</v>
      </c>
      <c r="AF198" t="s">
        <v>635</v>
      </c>
      <c r="AG198" t="s">
        <v>636</v>
      </c>
      <c r="AH198" t="s">
        <v>410</v>
      </c>
      <c r="AI198">
        <v>67.2</v>
      </c>
      <c r="AJ198">
        <v>32.799999999999997</v>
      </c>
      <c r="AK198">
        <v>88.9</v>
      </c>
      <c r="AL198">
        <v>11.1</v>
      </c>
      <c r="AM198">
        <v>99.3</v>
      </c>
      <c r="AN198">
        <v>0.7</v>
      </c>
      <c r="AP198" t="s">
        <v>491</v>
      </c>
      <c r="AQ198" t="s">
        <v>635</v>
      </c>
      <c r="AR198" t="s">
        <v>636</v>
      </c>
      <c r="AS198" t="s">
        <v>410</v>
      </c>
      <c r="AT198">
        <v>55.5</v>
      </c>
      <c r="AU198">
        <v>67.2</v>
      </c>
      <c r="AV198">
        <v>75.400000000000006</v>
      </c>
      <c r="AW198">
        <v>80.8</v>
      </c>
      <c r="AX198">
        <v>88.9</v>
      </c>
      <c r="AY198">
        <v>97</v>
      </c>
      <c r="AZ198">
        <v>97.7</v>
      </c>
      <c r="BA198">
        <v>99.3</v>
      </c>
      <c r="BB198">
        <v>100</v>
      </c>
      <c r="BF198" t="b">
        <f t="shared" si="3"/>
        <v>1</v>
      </c>
      <c r="BI198" t="s">
        <v>491</v>
      </c>
      <c r="BJ198" t="s">
        <v>635</v>
      </c>
      <c r="BK198" t="s">
        <v>636</v>
      </c>
      <c r="BL198" t="s">
        <v>410</v>
      </c>
      <c r="BM198">
        <f>INDEX('2021MF'!$C$5:$BB$204,MATCH(Sheet2!$BJ198,'2021MF'!$B$5:$B$204,0),MATCH(Sheet2!BM$3,'2021MF'!$C$4:$BB$4,0))</f>
        <v>73.792291594000702</v>
      </c>
      <c r="BN198">
        <f>INDEX('2021MF'!$C$5:$BB$204,MATCH(Sheet2!$BJ198,'2021MF'!$B$5:$B$204,0),MATCH(Sheet2!BN$3,'2021MF'!$C$4:$BB$4,0))</f>
        <v>24.923700732473002</v>
      </c>
      <c r="BO198">
        <f>INDEX('2021MF'!$C$5:$BB$204,MATCH(Sheet2!$BJ198,'2021MF'!$B$5:$B$204,0),MATCH(Sheet2!BO$3,'2021MF'!$C$4:$BB$4,0))</f>
        <v>58.386379490756902</v>
      </c>
      <c r="BP198">
        <f>INDEX('2021MF'!$C$5:$BB$204,MATCH(Sheet2!$BJ198,'2021MF'!$B$5:$B$204,0),MATCH(Sheet2!BP$3,'2021MF'!$C$4:$BB$4,0))</f>
        <v>5.7028252528775703</v>
      </c>
      <c r="BQ198">
        <f>INDEX('2021MF'!$C$5:$BB$204,MATCH(Sheet2!$BJ198,'2021MF'!$B$5:$B$204,0),MATCH(Sheet2!BQ$3,'2021MF'!$C$4:$BB$4,0))</f>
        <v>58.386379490756902</v>
      </c>
      <c r="BR198">
        <f>INDEX('2021MF'!$C$5:$BB$204,MATCH(Sheet2!$BJ198,'2021MF'!$B$5:$B$204,0),MATCH(Sheet2!BR$3,'2021MF'!$C$4:$BB$4,0))</f>
        <v>5.7028252528775703</v>
      </c>
      <c r="BS198">
        <f>INDEX('2021MF'!$C$5:$BB$204,MATCH(Sheet2!$BJ198,'2021MF'!$B$5:$B$204,0),MATCH(Sheet2!BS$3,'2021MF'!$C$4:$BB$4,0))</f>
        <v>96.695151726543401</v>
      </c>
      <c r="BT198" t="str">
        <f>INDEX('2021MF'!$C$5:$BB$204,MATCH(Sheet2!$BJ198,'2021MF'!$B$5:$B$204,0),MATCH(Sheet2!BT$3,'2021MF'!$C$4:$BB$4,0))</f>
        <v>*</v>
      </c>
      <c r="BU198">
        <f>INDEX('2021MF'!$C$5:$BB$204,MATCH(Sheet2!$BJ198,'2021MF'!$B$5:$B$204,0),MATCH(Sheet2!BU$3,'2021MF'!$C$4:$BB$4,0))</f>
        <v>23.835891175444701</v>
      </c>
      <c r="BV198">
        <f>INDEX('2021MF'!$C$5:$BB$204,MATCH(Sheet2!$BJ198,'2021MF'!$B$5:$B$204,0),MATCH(Sheet2!BV$3,'2021MF'!$C$4:$BB$4,0))</f>
        <v>9.5395884199511691</v>
      </c>
      <c r="BW198">
        <f>INDEX('2021MF'!$C$5:$BB$204,MATCH(Sheet2!$BJ198,'2021MF'!$B$5:$B$204,0),MATCH(Sheet2!BW$3,'2021MF'!$C$4:$BB$4,0))</f>
        <v>0</v>
      </c>
      <c r="BX198">
        <f>INDEX('2021MF'!$C$5:$BB$204,MATCH(Sheet2!$BJ198,'2021MF'!$B$5:$B$204,0),MATCH(Sheet2!BX$3,'2021MF'!$C$4:$BB$4,0))</f>
        <v>60.626051834399199</v>
      </c>
      <c r="BY198">
        <f>INDEX('2021MF'!$C$5:$BB$204,MATCH(Sheet2!$BJ198,'2021MF'!$B$5:$B$204,0),MATCH(Sheet2!BY$3,'2021MF'!$C$4:$BB$4,0))</f>
        <v>36.381689666778897</v>
      </c>
      <c r="BZ198">
        <f>INDEX('2021MF'!$C$5:$BB$204,MATCH(Sheet2!$BJ198,'2021MF'!$B$5:$B$204,0),MATCH(Sheet2!BZ$3,'2021MF'!$C$4:$BB$4,0))</f>
        <v>65.149781218445</v>
      </c>
      <c r="CA198">
        <f>INDEX('2021MF'!$C$5:$BB$204,MATCH(Sheet2!$BJ198,'2021MF'!$B$5:$B$204,0),MATCH(Sheet2!CA$3,'2021MF'!$C$4:$BB$4,0))</f>
        <v>33.241332884550701</v>
      </c>
      <c r="CB198">
        <f>INDEX('2021MF'!$C$5:$BB$204,MATCH(Sheet2!$BJ198,'2021MF'!$B$5:$B$204,0),MATCH(Sheet2!CB$3,'2021MF'!$C$4:$BB$4,0))</f>
        <v>6.2783397279386097</v>
      </c>
      <c r="CC198">
        <f>INDEX('2021MF'!$C$5:$BB$204,MATCH(Sheet2!$BJ198,'2021MF'!$B$5:$B$204,0),MATCH(Sheet2!CC$3,'2021MF'!$C$4:$BB$4,0))</f>
        <v>93.721660272061399</v>
      </c>
    </row>
    <row r="199" spans="14:81" x14ac:dyDescent="0.3">
      <c r="N199" t="e">
        <f>VLOOKUP(P199,Sheet1!A$6:A$378,1,FALSE)</f>
        <v>#N/A</v>
      </c>
      <c r="O199" t="s">
        <v>491</v>
      </c>
      <c r="P199" t="s">
        <v>637</v>
      </c>
      <c r="Q199" t="e">
        <f>VLOOKUP(P199,classifications!A$1:B$357,2,FALSE)</f>
        <v>#N/A</v>
      </c>
      <c r="R199" t="e">
        <f>VLOOKUP(P199,classifications!A$1:D$357,4,FALSE)</f>
        <v>#N/A</v>
      </c>
      <c r="S199" t="s">
        <v>638</v>
      </c>
      <c r="T199" t="s">
        <v>410</v>
      </c>
      <c r="U199">
        <v>75.3</v>
      </c>
      <c r="V199">
        <v>23.1</v>
      </c>
      <c r="W199">
        <v>1.6</v>
      </c>
      <c r="X199">
        <v>82.6</v>
      </c>
      <c r="Y199">
        <v>5.6</v>
      </c>
      <c r="Z199">
        <v>11.8</v>
      </c>
      <c r="AA199">
        <v>98.2</v>
      </c>
      <c r="AB199">
        <v>1.8</v>
      </c>
      <c r="AC199">
        <v>0</v>
      </c>
      <c r="AE199" t="s">
        <v>491</v>
      </c>
      <c r="AF199" t="s">
        <v>637</v>
      </c>
      <c r="AG199" t="s">
        <v>638</v>
      </c>
      <c r="AH199" t="s">
        <v>410</v>
      </c>
      <c r="AI199">
        <v>76.5</v>
      </c>
      <c r="AJ199">
        <v>23.5</v>
      </c>
      <c r="AK199">
        <v>93.7</v>
      </c>
      <c r="AL199">
        <v>6.3</v>
      </c>
      <c r="AM199">
        <v>98.2</v>
      </c>
      <c r="AN199">
        <v>1.8</v>
      </c>
      <c r="AP199" t="s">
        <v>491</v>
      </c>
      <c r="AQ199" t="s">
        <v>637</v>
      </c>
      <c r="AR199" t="s">
        <v>638</v>
      </c>
      <c r="AS199" t="s">
        <v>410</v>
      </c>
      <c r="AT199">
        <v>67.599999999999994</v>
      </c>
      <c r="AU199">
        <v>76.5</v>
      </c>
      <c r="AV199">
        <v>82.4</v>
      </c>
      <c r="AW199">
        <v>95</v>
      </c>
      <c r="AX199">
        <v>93.7</v>
      </c>
      <c r="AY199">
        <v>100</v>
      </c>
      <c r="AZ199">
        <v>95.8</v>
      </c>
      <c r="BA199">
        <v>98.2</v>
      </c>
      <c r="BB199">
        <v>100</v>
      </c>
      <c r="BF199" t="b">
        <f t="shared" si="3"/>
        <v>1</v>
      </c>
      <c r="BI199" t="s">
        <v>491</v>
      </c>
      <c r="BJ199" t="s">
        <v>637</v>
      </c>
      <c r="BK199" t="s">
        <v>638</v>
      </c>
      <c r="BL199" t="s">
        <v>410</v>
      </c>
      <c r="BM199">
        <f>INDEX('2021MF'!$C$5:$BB$204,MATCH(Sheet2!$BJ199,'2021MF'!$B$5:$B$204,0),MATCH(Sheet2!BM$3,'2021MF'!$C$4:$BB$4,0))</f>
        <v>78.818949446211207</v>
      </c>
      <c r="BN199">
        <f>INDEX('2021MF'!$C$5:$BB$204,MATCH(Sheet2!$BJ199,'2021MF'!$B$5:$B$204,0),MATCH(Sheet2!BN$3,'2021MF'!$C$4:$BB$4,0))</f>
        <v>21.181050553788801</v>
      </c>
      <c r="BO199">
        <f>INDEX('2021MF'!$C$5:$BB$204,MATCH(Sheet2!$BJ199,'2021MF'!$B$5:$B$204,0),MATCH(Sheet2!BO$3,'2021MF'!$C$4:$BB$4,0))</f>
        <v>72.080271959644705</v>
      </c>
      <c r="BP199">
        <f>INDEX('2021MF'!$C$5:$BB$204,MATCH(Sheet2!$BJ199,'2021MF'!$B$5:$B$204,0),MATCH(Sheet2!BP$3,'2021MF'!$C$4:$BB$4,0))</f>
        <v>6.6235332821581299</v>
      </c>
      <c r="BQ199">
        <f>INDEX('2021MF'!$C$5:$BB$204,MATCH(Sheet2!$BJ199,'2021MF'!$B$5:$B$204,0),MATCH(Sheet2!BQ$3,'2021MF'!$C$4:$BB$4,0))</f>
        <v>70.923346858208106</v>
      </c>
      <c r="BR199">
        <f>INDEX('2021MF'!$C$5:$BB$204,MATCH(Sheet2!$BJ199,'2021MF'!$B$5:$B$204,0),MATCH(Sheet2!BR$3,'2021MF'!$C$4:$BB$4,0))</f>
        <v>7.7804583835946897</v>
      </c>
      <c r="BS199">
        <f>INDEX('2021MF'!$C$5:$BB$204,MATCH(Sheet2!$BJ199,'2021MF'!$B$5:$B$204,0),MATCH(Sheet2!BS$3,'2021MF'!$C$4:$BB$4,0))</f>
        <v>97.132361004496104</v>
      </c>
      <c r="BT199" t="str">
        <f>INDEX('2021MF'!$C$5:$BB$204,MATCH(Sheet2!$BJ199,'2021MF'!$B$5:$B$204,0),MATCH(Sheet2!BT$3,'2021MF'!$C$4:$BB$4,0))</f>
        <v>*</v>
      </c>
      <c r="BU199">
        <f>INDEX('2021MF'!$C$5:$BB$204,MATCH(Sheet2!$BJ199,'2021MF'!$B$5:$B$204,0),MATCH(Sheet2!BU$3,'2021MF'!$C$4:$BB$4,0))</f>
        <v>15.072924662791999</v>
      </c>
      <c r="BV199">
        <f>INDEX('2021MF'!$C$5:$BB$204,MATCH(Sheet2!$BJ199,'2021MF'!$B$5:$B$204,0),MATCH(Sheet2!BV$3,'2021MF'!$C$4:$BB$4,0))</f>
        <v>8.8880359688562294</v>
      </c>
      <c r="BW199">
        <f>INDEX('2021MF'!$C$5:$BB$204,MATCH(Sheet2!$BJ199,'2021MF'!$B$5:$B$204,0),MATCH(Sheet2!BW$3,'2021MF'!$C$4:$BB$4,0))</f>
        <v>0</v>
      </c>
      <c r="BX199">
        <f>INDEX('2021MF'!$C$5:$BB$204,MATCH(Sheet2!$BJ199,'2021MF'!$B$5:$B$204,0),MATCH(Sheet2!BX$3,'2021MF'!$C$4:$BB$4,0))</f>
        <v>42.205856566719298</v>
      </c>
      <c r="BY199">
        <f>INDEX('2021MF'!$C$5:$BB$204,MATCH(Sheet2!$BJ199,'2021MF'!$B$5:$B$204,0),MATCH(Sheet2!BY$3,'2021MF'!$C$4:$BB$4,0))</f>
        <v>55.988076450990697</v>
      </c>
      <c r="BZ199">
        <f>INDEX('2021MF'!$C$5:$BB$204,MATCH(Sheet2!$BJ199,'2021MF'!$B$5:$B$204,0),MATCH(Sheet2!BZ$3,'2021MF'!$C$4:$BB$4,0))</f>
        <v>40.014027704716803</v>
      </c>
      <c r="CA199">
        <f>INDEX('2021MF'!$C$5:$BB$204,MATCH(Sheet2!$BJ199,'2021MF'!$B$5:$B$204,0),MATCH(Sheet2!CA$3,'2021MF'!$C$4:$BB$4,0))</f>
        <v>58.179905312993199</v>
      </c>
      <c r="CB199">
        <f>INDEX('2021MF'!$C$5:$BB$204,MATCH(Sheet2!$BJ199,'2021MF'!$B$5:$B$204,0),MATCH(Sheet2!CB$3,'2021MF'!$C$4:$BB$4,0))</f>
        <v>3.6078517381291801</v>
      </c>
      <c r="CC199">
        <f>INDEX('2021MF'!$C$5:$BB$204,MATCH(Sheet2!$BJ199,'2021MF'!$B$5:$B$204,0),MATCH(Sheet2!CC$3,'2021MF'!$C$4:$BB$4,0))</f>
        <v>96.392148261870801</v>
      </c>
    </row>
    <row r="200" spans="14:81" x14ac:dyDescent="0.3">
      <c r="N200" t="e">
        <f>VLOOKUP(P200,Sheet1!A$6:A$378,1,FALSE)</f>
        <v>#N/A</v>
      </c>
      <c r="O200" t="s">
        <v>491</v>
      </c>
      <c r="P200" t="s">
        <v>639</v>
      </c>
      <c r="Q200" t="e">
        <f>VLOOKUP(P200,classifications!A$1:B$357,2,FALSE)</f>
        <v>#N/A</v>
      </c>
      <c r="R200" t="e">
        <f>VLOOKUP(P200,classifications!A$1:D$357,4,FALSE)</f>
        <v>#N/A</v>
      </c>
      <c r="S200" t="s">
        <v>640</v>
      </c>
      <c r="T200" t="s">
        <v>410</v>
      </c>
      <c r="U200">
        <v>74.099999999999994</v>
      </c>
      <c r="V200">
        <v>24.2</v>
      </c>
      <c r="W200">
        <v>1.6</v>
      </c>
      <c r="X200">
        <v>77.400000000000006</v>
      </c>
      <c r="Y200">
        <v>7.7</v>
      </c>
      <c r="Z200">
        <v>14.9</v>
      </c>
      <c r="AA200">
        <v>97.8</v>
      </c>
      <c r="AB200">
        <v>2.2000000000000002</v>
      </c>
      <c r="AC200">
        <v>0</v>
      </c>
      <c r="AE200" t="s">
        <v>491</v>
      </c>
      <c r="AF200" t="s">
        <v>639</v>
      </c>
      <c r="AG200" t="s">
        <v>640</v>
      </c>
      <c r="AH200" t="s">
        <v>410</v>
      </c>
      <c r="AI200">
        <v>75.400000000000006</v>
      </c>
      <c r="AJ200">
        <v>24.6</v>
      </c>
      <c r="AK200">
        <v>90.9</v>
      </c>
      <c r="AL200">
        <v>9.1</v>
      </c>
      <c r="AM200">
        <v>97.8</v>
      </c>
      <c r="AN200">
        <v>2.2000000000000002</v>
      </c>
      <c r="AP200" t="s">
        <v>491</v>
      </c>
      <c r="AQ200" t="s">
        <v>639</v>
      </c>
      <c r="AR200" t="s">
        <v>640</v>
      </c>
      <c r="AS200" t="s">
        <v>410</v>
      </c>
      <c r="AT200">
        <v>65.099999999999994</v>
      </c>
      <c r="AU200">
        <v>75.400000000000006</v>
      </c>
      <c r="AV200">
        <v>80.5</v>
      </c>
      <c r="AW200">
        <v>85.3</v>
      </c>
      <c r="AX200">
        <v>90.9</v>
      </c>
      <c r="AY200">
        <v>96.3</v>
      </c>
      <c r="AZ200">
        <v>95.1</v>
      </c>
      <c r="BA200">
        <v>97.8</v>
      </c>
      <c r="BB200">
        <v>100</v>
      </c>
      <c r="BF200" t="b">
        <f t="shared" si="3"/>
        <v>1</v>
      </c>
      <c r="BI200" t="s">
        <v>491</v>
      </c>
      <c r="BJ200" t="s">
        <v>639</v>
      </c>
      <c r="BK200" t="s">
        <v>640</v>
      </c>
      <c r="BL200" t="s">
        <v>410</v>
      </c>
      <c r="BM200">
        <f>INDEX('2021MF'!$C$5:$BB$204,MATCH(Sheet2!$BJ200,'2021MF'!$B$5:$B$204,0),MATCH(Sheet2!BM$3,'2021MF'!$C$4:$BB$4,0))</f>
        <v>83.943884955363004</v>
      </c>
      <c r="BN200">
        <f>INDEX('2021MF'!$C$5:$BB$204,MATCH(Sheet2!$BJ200,'2021MF'!$B$5:$B$204,0),MATCH(Sheet2!BN$3,'2021MF'!$C$4:$BB$4,0))</f>
        <v>16.056115044637</v>
      </c>
      <c r="BO200">
        <f>INDEX('2021MF'!$C$5:$BB$204,MATCH(Sheet2!$BJ200,'2021MF'!$B$5:$B$204,0),MATCH(Sheet2!BO$3,'2021MF'!$C$4:$BB$4,0))</f>
        <v>57.979682483838303</v>
      </c>
      <c r="BP200">
        <f>INDEX('2021MF'!$C$5:$BB$204,MATCH(Sheet2!$BJ200,'2021MF'!$B$5:$B$204,0),MATCH(Sheet2!BP$3,'2021MF'!$C$4:$BB$4,0))</f>
        <v>4.2438101939399298</v>
      </c>
      <c r="BQ200">
        <f>INDEX('2021MF'!$C$5:$BB$204,MATCH(Sheet2!$BJ200,'2021MF'!$B$5:$B$204,0),MATCH(Sheet2!BQ$3,'2021MF'!$C$4:$BB$4,0))</f>
        <v>56.563613175601397</v>
      </c>
      <c r="BR200">
        <f>INDEX('2021MF'!$C$5:$BB$204,MATCH(Sheet2!$BJ200,'2021MF'!$B$5:$B$204,0),MATCH(Sheet2!BR$3,'2021MF'!$C$4:$BB$4,0))</f>
        <v>5.6598795021768797</v>
      </c>
      <c r="BS200">
        <f>INDEX('2021MF'!$C$5:$BB$204,MATCH(Sheet2!$BJ200,'2021MF'!$B$5:$B$204,0),MATCH(Sheet2!BS$3,'2021MF'!$C$4:$BB$4,0))</f>
        <v>96.376269844760103</v>
      </c>
      <c r="BT200">
        <f>INDEX('2021MF'!$C$5:$BB$204,MATCH(Sheet2!$BJ200,'2021MF'!$B$5:$B$204,0),MATCH(Sheet2!BT$3,'2021MF'!$C$4:$BB$4,0))</f>
        <v>3.6237301552399002</v>
      </c>
      <c r="BU200">
        <f>INDEX('2021MF'!$C$5:$BB$204,MATCH(Sheet2!$BJ200,'2021MF'!$B$5:$B$204,0),MATCH(Sheet2!BU$3,'2021MF'!$C$4:$BB$4,0))</f>
        <v>16.126478736971698</v>
      </c>
      <c r="BV200">
        <f>INDEX('2021MF'!$C$5:$BB$204,MATCH(Sheet2!$BJ200,'2021MF'!$B$5:$B$204,0),MATCH(Sheet2!BV$3,'2021MF'!$C$4:$BB$4,0))</f>
        <v>3.7204802322001802</v>
      </c>
      <c r="BW200">
        <f>INDEX('2021MF'!$C$5:$BB$204,MATCH(Sheet2!$BJ200,'2021MF'!$B$5:$B$204,0),MATCH(Sheet2!BW$3,'2021MF'!$C$4:$BB$4,0))</f>
        <v>0</v>
      </c>
      <c r="BX200">
        <f>INDEX('2021MF'!$C$5:$BB$204,MATCH(Sheet2!$BJ200,'2021MF'!$B$5:$B$204,0),MATCH(Sheet2!BX$3,'2021MF'!$C$4:$BB$4,0))</f>
        <v>43.4722159931829</v>
      </c>
      <c r="BY200">
        <f>INDEX('2021MF'!$C$5:$BB$204,MATCH(Sheet2!$BJ200,'2021MF'!$B$5:$B$204,0),MATCH(Sheet2!BY$3,'2021MF'!$C$4:$BB$4,0))</f>
        <v>56.5277840068171</v>
      </c>
      <c r="BZ200">
        <f>INDEX('2021MF'!$C$5:$BB$204,MATCH(Sheet2!$BJ200,'2021MF'!$B$5:$B$204,0),MATCH(Sheet2!BZ$3,'2021MF'!$C$4:$BB$4,0))</f>
        <v>43.485670718033802</v>
      </c>
      <c r="CA200">
        <f>INDEX('2021MF'!$C$5:$BB$204,MATCH(Sheet2!$BJ200,'2021MF'!$B$5:$B$204,0),MATCH(Sheet2!CA$3,'2021MF'!$C$4:$BB$4,0))</f>
        <v>56.514329281966198</v>
      </c>
      <c r="CB200">
        <f>INDEX('2021MF'!$C$5:$BB$204,MATCH(Sheet2!$BJ200,'2021MF'!$B$5:$B$204,0),MATCH(Sheet2!CB$3,'2021MF'!$C$4:$BB$4,0))</f>
        <v>3.39944588592286</v>
      </c>
      <c r="CC200">
        <f>INDEX('2021MF'!$C$5:$BB$204,MATCH(Sheet2!$BJ200,'2021MF'!$B$5:$B$204,0),MATCH(Sheet2!CC$3,'2021MF'!$C$4:$BB$4,0))</f>
        <v>96.600554114077099</v>
      </c>
    </row>
    <row r="201" spans="14:81" x14ac:dyDescent="0.3">
      <c r="N201" t="e">
        <f>VLOOKUP(P201,Sheet1!A$6:A$378,1,FALSE)</f>
        <v>#N/A</v>
      </c>
      <c r="O201" t="s">
        <v>491</v>
      </c>
      <c r="P201" t="s">
        <v>641</v>
      </c>
      <c r="Q201" t="e">
        <f>VLOOKUP(P201,classifications!A$1:B$357,2,FALSE)</f>
        <v>#N/A</v>
      </c>
      <c r="R201" t="e">
        <f>VLOOKUP(P201,classifications!A$1:D$357,4,FALSE)</f>
        <v>#N/A</v>
      </c>
      <c r="S201" t="s">
        <v>642</v>
      </c>
      <c r="T201" t="s">
        <v>410</v>
      </c>
      <c r="U201">
        <v>65.400000000000006</v>
      </c>
      <c r="V201">
        <v>31</v>
      </c>
      <c r="W201">
        <v>3.6</v>
      </c>
      <c r="X201">
        <v>78</v>
      </c>
      <c r="Y201">
        <v>3.1</v>
      </c>
      <c r="Z201">
        <v>19</v>
      </c>
      <c r="AA201" t="s">
        <v>417</v>
      </c>
      <c r="AB201" t="s">
        <v>417</v>
      </c>
      <c r="AC201" t="s">
        <v>417</v>
      </c>
      <c r="AE201" t="s">
        <v>491</v>
      </c>
      <c r="AF201" t="s">
        <v>641</v>
      </c>
      <c r="AG201" t="s">
        <v>642</v>
      </c>
      <c r="AH201" t="s">
        <v>410</v>
      </c>
      <c r="AI201">
        <v>67.8</v>
      </c>
      <c r="AJ201">
        <v>32.200000000000003</v>
      </c>
      <c r="AK201">
        <v>96.2</v>
      </c>
      <c r="AL201">
        <v>3.8</v>
      </c>
      <c r="AM201" t="s">
        <v>417</v>
      </c>
      <c r="AN201" t="s">
        <v>417</v>
      </c>
      <c r="AP201" t="s">
        <v>491</v>
      </c>
      <c r="AQ201" t="s">
        <v>641</v>
      </c>
      <c r="AR201" t="s">
        <v>642</v>
      </c>
      <c r="AS201" t="s">
        <v>410</v>
      </c>
      <c r="AT201">
        <v>57.1</v>
      </c>
      <c r="AU201">
        <v>67.8</v>
      </c>
      <c r="AV201">
        <v>72.900000000000006</v>
      </c>
      <c r="AW201">
        <v>92.4</v>
      </c>
      <c r="AX201">
        <v>96.2</v>
      </c>
      <c r="AY201">
        <v>99.9</v>
      </c>
      <c r="AZ201" t="s">
        <v>417</v>
      </c>
      <c r="BA201" t="s">
        <v>417</v>
      </c>
      <c r="BB201" t="s">
        <v>417</v>
      </c>
      <c r="BF201" t="b">
        <f t="shared" si="3"/>
        <v>1</v>
      </c>
      <c r="BI201" t="s">
        <v>491</v>
      </c>
      <c r="BJ201" t="s">
        <v>641</v>
      </c>
      <c r="BK201" t="s">
        <v>642</v>
      </c>
      <c r="BL201" t="s">
        <v>410</v>
      </c>
      <c r="BM201">
        <f>INDEX('2021MF'!$C$5:$BB$204,MATCH(Sheet2!$BJ201,'2021MF'!$B$5:$B$204,0),MATCH(Sheet2!BM$3,'2021MF'!$C$4:$BB$4,0))</f>
        <v>69.597998331943302</v>
      </c>
      <c r="BN201">
        <f>INDEX('2021MF'!$C$5:$BB$204,MATCH(Sheet2!$BJ201,'2021MF'!$B$5:$B$204,0),MATCH(Sheet2!BN$3,'2021MF'!$C$4:$BB$4,0))</f>
        <v>30.402001668056698</v>
      </c>
      <c r="BO201">
        <f>INDEX('2021MF'!$C$5:$BB$204,MATCH(Sheet2!$BJ201,'2021MF'!$B$5:$B$204,0),MATCH(Sheet2!BO$3,'2021MF'!$C$4:$BB$4,0))</f>
        <v>62.171809841534603</v>
      </c>
      <c r="BP201">
        <f>INDEX('2021MF'!$C$5:$BB$204,MATCH(Sheet2!$BJ201,'2021MF'!$B$5:$B$204,0),MATCH(Sheet2!BP$3,'2021MF'!$C$4:$BB$4,0))</f>
        <v>10.355296080066701</v>
      </c>
      <c r="BQ201">
        <f>INDEX('2021MF'!$C$5:$BB$204,MATCH(Sheet2!$BJ201,'2021MF'!$B$5:$B$204,0),MATCH(Sheet2!BQ$3,'2021MF'!$C$4:$BB$4,0))</f>
        <v>61.554628857381203</v>
      </c>
      <c r="BR201">
        <f>INDEX('2021MF'!$C$5:$BB$204,MATCH(Sheet2!$BJ201,'2021MF'!$B$5:$B$204,0),MATCH(Sheet2!BR$3,'2021MF'!$C$4:$BB$4,0))</f>
        <v>10.9724770642202</v>
      </c>
      <c r="BS201">
        <f>INDEX('2021MF'!$C$5:$BB$204,MATCH(Sheet2!$BJ201,'2021MF'!$B$5:$B$204,0),MATCH(Sheet2!BS$3,'2021MF'!$C$4:$BB$4,0))</f>
        <v>99.0758965804837</v>
      </c>
      <c r="BT201" t="str">
        <f>INDEX('2021MF'!$C$5:$BB$204,MATCH(Sheet2!$BJ201,'2021MF'!$B$5:$B$204,0),MATCH(Sheet2!BT$3,'2021MF'!$C$4:$BB$4,0))</f>
        <v>*</v>
      </c>
      <c r="BU201">
        <f>INDEX('2021MF'!$C$5:$BB$204,MATCH(Sheet2!$BJ201,'2021MF'!$B$5:$B$204,0),MATCH(Sheet2!BU$3,'2021MF'!$C$4:$BB$4,0))</f>
        <v>17.511259382818999</v>
      </c>
      <c r="BV201">
        <f>INDEX('2021MF'!$C$5:$BB$204,MATCH(Sheet2!$BJ201,'2021MF'!$B$5:$B$204,0),MATCH(Sheet2!BV$3,'2021MF'!$C$4:$BB$4,0))</f>
        <v>17.337781484570499</v>
      </c>
      <c r="BW201">
        <f>INDEX('2021MF'!$C$5:$BB$204,MATCH(Sheet2!$BJ201,'2021MF'!$B$5:$B$204,0),MATCH(Sheet2!BW$3,'2021MF'!$C$4:$BB$4,0))</f>
        <v>1.4078398665554599</v>
      </c>
      <c r="BX201">
        <f>INDEX('2021MF'!$C$5:$BB$204,MATCH(Sheet2!$BJ201,'2021MF'!$B$5:$B$204,0),MATCH(Sheet2!BX$3,'2021MF'!$C$4:$BB$4,0))</f>
        <v>51.084423731851601</v>
      </c>
      <c r="BY201">
        <f>INDEX('2021MF'!$C$5:$BB$204,MATCH(Sheet2!$BJ201,'2021MF'!$B$5:$B$204,0),MATCH(Sheet2!BY$3,'2021MF'!$C$4:$BB$4,0))</f>
        <v>46.377487004839601</v>
      </c>
      <c r="BZ201">
        <f>INDEX('2021MF'!$C$5:$BB$204,MATCH(Sheet2!$BJ201,'2021MF'!$B$5:$B$204,0),MATCH(Sheet2!BZ$3,'2021MF'!$C$4:$BB$4,0))</f>
        <v>57.555117404552803</v>
      </c>
      <c r="CA201">
        <f>INDEX('2021MF'!$C$5:$BB$204,MATCH(Sheet2!$BJ201,'2021MF'!$B$5:$B$204,0),MATCH(Sheet2!CA$3,'2021MF'!$C$4:$BB$4,0))</f>
        <v>41.064706936726999</v>
      </c>
      <c r="CB201">
        <f>INDEX('2021MF'!$C$5:$BB$204,MATCH(Sheet2!$BJ201,'2021MF'!$B$5:$B$204,0),MATCH(Sheet2!CB$3,'2021MF'!$C$4:$BB$4,0))</f>
        <v>2.1951626355296101</v>
      </c>
      <c r="CC201">
        <f>INDEX('2021MF'!$C$5:$BB$204,MATCH(Sheet2!$BJ201,'2021MF'!$B$5:$B$204,0),MATCH(Sheet2!CC$3,'2021MF'!$C$4:$BB$4,0))</f>
        <v>97.804837364470401</v>
      </c>
    </row>
    <row r="202" spans="14:81" x14ac:dyDescent="0.3">
      <c r="N202" t="e">
        <f>VLOOKUP(P202,Sheet1!A$6:A$378,1,FALSE)</f>
        <v>#N/A</v>
      </c>
      <c r="O202" t="s">
        <v>491</v>
      </c>
      <c r="P202" t="s">
        <v>643</v>
      </c>
      <c r="Q202" t="e">
        <f>VLOOKUP(P202,classifications!A$1:B$357,2,FALSE)</f>
        <v>#N/A</v>
      </c>
      <c r="R202" t="e">
        <f>VLOOKUP(P202,classifications!A$1:D$357,4,FALSE)</f>
        <v>#N/A</v>
      </c>
      <c r="S202" t="s">
        <v>644</v>
      </c>
      <c r="T202" t="s">
        <v>410</v>
      </c>
      <c r="U202">
        <v>69.5</v>
      </c>
      <c r="V202">
        <v>29.9</v>
      </c>
      <c r="W202">
        <v>0.6</v>
      </c>
      <c r="X202">
        <v>68.2</v>
      </c>
      <c r="Y202">
        <v>22.8</v>
      </c>
      <c r="Z202">
        <v>9.1</v>
      </c>
      <c r="AA202">
        <v>100</v>
      </c>
      <c r="AB202">
        <v>0</v>
      </c>
      <c r="AC202">
        <v>0</v>
      </c>
      <c r="AE202" t="s">
        <v>491</v>
      </c>
      <c r="AF202" t="s">
        <v>643</v>
      </c>
      <c r="AG202" t="s">
        <v>644</v>
      </c>
      <c r="AH202" t="s">
        <v>410</v>
      </c>
      <c r="AI202">
        <v>69.900000000000006</v>
      </c>
      <c r="AJ202">
        <v>30.1</v>
      </c>
      <c r="AK202">
        <v>75</v>
      </c>
      <c r="AL202">
        <v>25</v>
      </c>
      <c r="AM202">
        <v>100</v>
      </c>
      <c r="AN202">
        <v>0</v>
      </c>
      <c r="AP202" t="s">
        <v>491</v>
      </c>
      <c r="AQ202" t="s">
        <v>643</v>
      </c>
      <c r="AR202" t="s">
        <v>644</v>
      </c>
      <c r="AS202" t="s">
        <v>410</v>
      </c>
      <c r="AT202">
        <v>60.3</v>
      </c>
      <c r="AU202">
        <v>69.900000000000006</v>
      </c>
      <c r="AV202">
        <v>77.900000000000006</v>
      </c>
      <c r="AW202">
        <v>90.3</v>
      </c>
      <c r="AX202">
        <v>75</v>
      </c>
      <c r="AY202">
        <v>100</v>
      </c>
      <c r="AZ202">
        <v>100</v>
      </c>
      <c r="BA202">
        <v>100</v>
      </c>
      <c r="BB202">
        <v>100</v>
      </c>
      <c r="BF202" t="b">
        <f t="shared" si="3"/>
        <v>1</v>
      </c>
      <c r="BI202" t="s">
        <v>491</v>
      </c>
      <c r="BJ202" t="s">
        <v>643</v>
      </c>
      <c r="BK202" t="s">
        <v>644</v>
      </c>
      <c r="BL202" t="s">
        <v>410</v>
      </c>
      <c r="BM202">
        <f>INDEX('2021MF'!$C$5:$BB$204,MATCH(Sheet2!$BJ202,'2021MF'!$B$5:$B$204,0),MATCH(Sheet2!BM$3,'2021MF'!$C$4:$BB$4,0))</f>
        <v>76.820444398830006</v>
      </c>
      <c r="BN202">
        <f>INDEX('2021MF'!$C$5:$BB$204,MATCH(Sheet2!$BJ202,'2021MF'!$B$5:$B$204,0),MATCH(Sheet2!BN$3,'2021MF'!$C$4:$BB$4,0))</f>
        <v>22.630471596448899</v>
      </c>
      <c r="BO202">
        <f>INDEX('2021MF'!$C$5:$BB$204,MATCH(Sheet2!$BJ202,'2021MF'!$B$5:$B$204,0),MATCH(Sheet2!BO$3,'2021MF'!$C$4:$BB$4,0))</f>
        <v>48.473341201826898</v>
      </c>
      <c r="BP202">
        <f>INDEX('2021MF'!$C$5:$BB$204,MATCH(Sheet2!$BJ202,'2021MF'!$B$5:$B$204,0),MATCH(Sheet2!BP$3,'2021MF'!$C$4:$BB$4,0))</f>
        <v>10.3556216965156</v>
      </c>
      <c r="BQ202">
        <f>INDEX('2021MF'!$C$5:$BB$204,MATCH(Sheet2!$BJ202,'2021MF'!$B$5:$B$204,0),MATCH(Sheet2!BQ$3,'2021MF'!$C$4:$BB$4,0))</f>
        <v>49.427823677323303</v>
      </c>
      <c r="BR202">
        <f>INDEX('2021MF'!$C$5:$BB$204,MATCH(Sheet2!$BJ202,'2021MF'!$B$5:$B$204,0),MATCH(Sheet2!BR$3,'2021MF'!$C$4:$BB$4,0))</f>
        <v>9.4011392210191396</v>
      </c>
      <c r="BS202">
        <f>INDEX('2021MF'!$C$5:$BB$204,MATCH(Sheet2!$BJ202,'2021MF'!$B$5:$B$204,0),MATCH(Sheet2!BS$3,'2021MF'!$C$4:$BB$4,0))</f>
        <v>96.587468568789404</v>
      </c>
      <c r="BT202">
        <f>INDEX('2021MF'!$C$5:$BB$204,MATCH(Sheet2!$BJ202,'2021MF'!$B$5:$B$204,0),MATCH(Sheet2!BT$3,'2021MF'!$C$4:$BB$4,0))</f>
        <v>3.4125314312105499</v>
      </c>
      <c r="BU202">
        <f>INDEX('2021MF'!$C$5:$BB$204,MATCH(Sheet2!$BJ202,'2021MF'!$B$5:$B$204,0),MATCH(Sheet2!BU$3,'2021MF'!$C$4:$BB$4,0))</f>
        <v>6.1066351926925604</v>
      </c>
      <c r="BV202">
        <f>INDEX('2021MF'!$C$5:$BB$204,MATCH(Sheet2!$BJ202,'2021MF'!$B$5:$B$204,0),MATCH(Sheet2!BV$3,'2021MF'!$C$4:$BB$4,0))</f>
        <v>14.1838148509263</v>
      </c>
      <c r="BW202" t="str">
        <f>INDEX('2021MF'!$C$5:$BB$204,MATCH(Sheet2!$BJ202,'2021MF'!$B$5:$B$204,0),MATCH(Sheet2!BW$3,'2021MF'!$C$4:$BB$4,0))</f>
        <v>*</v>
      </c>
      <c r="BX202">
        <f>INDEX('2021MF'!$C$5:$BB$204,MATCH(Sheet2!$BJ202,'2021MF'!$B$5:$B$204,0),MATCH(Sheet2!BX$3,'2021MF'!$C$4:$BB$4,0))</f>
        <v>57.405140758873898</v>
      </c>
      <c r="BY202">
        <f>INDEX('2021MF'!$C$5:$BB$204,MATCH(Sheet2!$BJ202,'2021MF'!$B$5:$B$204,0),MATCH(Sheet2!BY$3,'2021MF'!$C$4:$BB$4,0))</f>
        <v>42.594859241126102</v>
      </c>
      <c r="BZ202">
        <f>INDEX('2021MF'!$C$5:$BB$204,MATCH(Sheet2!$BJ202,'2021MF'!$B$5:$B$204,0),MATCH(Sheet2!BZ$3,'2021MF'!$C$4:$BB$4,0))</f>
        <v>45.590414224054598</v>
      </c>
      <c r="CA202">
        <f>INDEX('2021MF'!$C$5:$BB$204,MATCH(Sheet2!$BJ202,'2021MF'!$B$5:$B$204,0),MATCH(Sheet2!CA$3,'2021MF'!$C$4:$BB$4,0))</f>
        <v>54.409585775945402</v>
      </c>
      <c r="CB202" t="str">
        <f>INDEX('2021MF'!$C$5:$BB$204,MATCH(Sheet2!$BJ202,'2021MF'!$B$5:$B$204,0),MATCH(Sheet2!CB$3,'2021MF'!$C$4:$BB$4,0))</f>
        <v>*</v>
      </c>
      <c r="CC202">
        <f>INDEX('2021MF'!$C$5:$BB$204,MATCH(Sheet2!$BJ202,'2021MF'!$B$5:$B$204,0),MATCH(Sheet2!CC$3,'2021MF'!$C$4:$BB$4,0))</f>
        <v>97.757479345204501</v>
      </c>
    </row>
    <row r="203" spans="14:81" x14ac:dyDescent="0.3">
      <c r="N203" t="e">
        <f>VLOOKUP(P203,Sheet1!A$6:A$378,1,FALSE)</f>
        <v>#N/A</v>
      </c>
      <c r="O203" t="s">
        <v>491</v>
      </c>
      <c r="P203" t="s">
        <v>645</v>
      </c>
      <c r="Q203" t="e">
        <f>VLOOKUP(P203,classifications!A$1:B$357,2,FALSE)</f>
        <v>#N/A</v>
      </c>
      <c r="R203" t="e">
        <f>VLOOKUP(P203,classifications!A$1:D$357,4,FALSE)</f>
        <v>#N/A</v>
      </c>
      <c r="S203" t="s">
        <v>646</v>
      </c>
      <c r="T203" t="s">
        <v>410</v>
      </c>
      <c r="U203">
        <v>71.5</v>
      </c>
      <c r="V203">
        <v>28.5</v>
      </c>
      <c r="W203">
        <v>0</v>
      </c>
      <c r="X203">
        <v>65.8</v>
      </c>
      <c r="Y203">
        <v>25.7</v>
      </c>
      <c r="Z203">
        <v>8.5</v>
      </c>
      <c r="AA203" t="s">
        <v>417</v>
      </c>
      <c r="AB203" t="s">
        <v>417</v>
      </c>
      <c r="AC203" t="s">
        <v>417</v>
      </c>
      <c r="AE203" t="s">
        <v>491</v>
      </c>
      <c r="AF203" t="s">
        <v>645</v>
      </c>
      <c r="AG203" t="s">
        <v>646</v>
      </c>
      <c r="AH203" t="s">
        <v>410</v>
      </c>
      <c r="AI203">
        <v>71.5</v>
      </c>
      <c r="AJ203">
        <v>28.5</v>
      </c>
      <c r="AK203">
        <v>71.900000000000006</v>
      </c>
      <c r="AL203">
        <v>28.1</v>
      </c>
      <c r="AM203" t="s">
        <v>417</v>
      </c>
      <c r="AN203" t="s">
        <v>417</v>
      </c>
      <c r="AP203" t="s">
        <v>491</v>
      </c>
      <c r="AQ203" t="s">
        <v>645</v>
      </c>
      <c r="AR203" t="s">
        <v>646</v>
      </c>
      <c r="AS203" t="s">
        <v>410</v>
      </c>
      <c r="AT203">
        <v>62.5</v>
      </c>
      <c r="AU203">
        <v>71.5</v>
      </c>
      <c r="AV203">
        <v>78.900000000000006</v>
      </c>
      <c r="AW203">
        <v>85.3</v>
      </c>
      <c r="AX203">
        <v>71.900000000000006</v>
      </c>
      <c r="AY203">
        <v>97.6</v>
      </c>
      <c r="AZ203" t="s">
        <v>417</v>
      </c>
      <c r="BA203" t="s">
        <v>417</v>
      </c>
      <c r="BB203" t="s">
        <v>417</v>
      </c>
      <c r="BF203" t="b">
        <f t="shared" si="3"/>
        <v>1</v>
      </c>
      <c r="BI203" t="s">
        <v>491</v>
      </c>
      <c r="BJ203" t="s">
        <v>645</v>
      </c>
      <c r="BK203" t="s">
        <v>646</v>
      </c>
      <c r="BL203" t="s">
        <v>410</v>
      </c>
      <c r="BM203">
        <f>INDEX('2021MF'!$C$5:$BB$204,MATCH(Sheet2!$BJ203,'2021MF'!$B$5:$B$204,0),MATCH(Sheet2!BM$3,'2021MF'!$C$4:$BB$4,0))</f>
        <v>87.792091072498494</v>
      </c>
      <c r="BN203">
        <f>INDEX('2021MF'!$C$5:$BB$204,MATCH(Sheet2!$BJ203,'2021MF'!$B$5:$B$204,0),MATCH(Sheet2!BN$3,'2021MF'!$C$4:$BB$4,0))</f>
        <v>12.207908927501499</v>
      </c>
      <c r="BO203">
        <f>INDEX('2021MF'!$C$5:$BB$204,MATCH(Sheet2!$BJ203,'2021MF'!$B$5:$B$204,0),MATCH(Sheet2!BO$3,'2021MF'!$C$4:$BB$4,0))</f>
        <v>51.572798082684201</v>
      </c>
      <c r="BP203">
        <f>INDEX('2021MF'!$C$5:$BB$204,MATCH(Sheet2!$BJ203,'2021MF'!$B$5:$B$204,0),MATCH(Sheet2!BP$3,'2021MF'!$C$4:$BB$4,0))</f>
        <v>11.324146195326501</v>
      </c>
      <c r="BQ203">
        <f>INDEX('2021MF'!$C$5:$BB$204,MATCH(Sheet2!$BJ203,'2021MF'!$B$5:$B$204,0),MATCH(Sheet2!BQ$3,'2021MF'!$C$4:$BB$4,0))</f>
        <v>53.8396245256641</v>
      </c>
      <c r="BR203">
        <f>INDEX('2021MF'!$C$5:$BB$204,MATCH(Sheet2!$BJ203,'2021MF'!$B$5:$B$204,0),MATCH(Sheet2!BR$3,'2021MF'!$C$4:$BB$4,0))</f>
        <v>9.0573197523467108</v>
      </c>
      <c r="BS203">
        <f>INDEX('2021MF'!$C$5:$BB$204,MATCH(Sheet2!$BJ203,'2021MF'!$B$5:$B$204,0),MATCH(Sheet2!BS$3,'2021MF'!$C$4:$BB$4,0))</f>
        <v>97.947872977830997</v>
      </c>
      <c r="BT203" t="str">
        <f>INDEX('2021MF'!$C$5:$BB$204,MATCH(Sheet2!$BJ203,'2021MF'!$B$5:$B$204,0),MATCH(Sheet2!BT$3,'2021MF'!$C$4:$BB$4,0))</f>
        <v>*</v>
      </c>
      <c r="BU203">
        <f>INDEX('2021MF'!$C$5:$BB$204,MATCH(Sheet2!$BJ203,'2021MF'!$B$5:$B$204,0),MATCH(Sheet2!BU$3,'2021MF'!$C$4:$BB$4,0))</f>
        <v>6.5558218494108198</v>
      </c>
      <c r="BV203">
        <f>INDEX('2021MF'!$C$5:$BB$204,MATCH(Sheet2!$BJ203,'2021MF'!$B$5:$B$204,0),MATCH(Sheet2!BV$3,'2021MF'!$C$4:$BB$4,0))</f>
        <v>21.794487717195899</v>
      </c>
      <c r="BW203" t="str">
        <f>INDEX('2021MF'!$C$5:$BB$204,MATCH(Sheet2!$BJ203,'2021MF'!$B$5:$B$204,0),MATCH(Sheet2!BW$3,'2021MF'!$C$4:$BB$4,0))</f>
        <v>*</v>
      </c>
      <c r="BX203">
        <f>INDEX('2021MF'!$C$5:$BB$204,MATCH(Sheet2!$BJ203,'2021MF'!$B$5:$B$204,0),MATCH(Sheet2!BX$3,'2021MF'!$C$4:$BB$4,0))</f>
        <v>49.583600256246001</v>
      </c>
      <c r="BY203">
        <f>INDEX('2021MF'!$C$5:$BB$204,MATCH(Sheet2!$BJ203,'2021MF'!$B$5:$B$204,0),MATCH(Sheet2!BY$3,'2021MF'!$C$4:$BB$4,0))</f>
        <v>48.471259682022001</v>
      </c>
      <c r="BZ203">
        <f>INDEX('2021MF'!$C$5:$BB$204,MATCH(Sheet2!$BJ203,'2021MF'!$B$5:$B$204,0),MATCH(Sheet2!BZ$3,'2021MF'!$C$4:$BB$4,0))</f>
        <v>44.1383728379244</v>
      </c>
      <c r="CA203">
        <f>INDEX('2021MF'!$C$5:$BB$204,MATCH(Sheet2!$BJ203,'2021MF'!$B$5:$B$204,0),MATCH(Sheet2!CA$3,'2021MF'!$C$4:$BB$4,0))</f>
        <v>55.8616271620756</v>
      </c>
      <c r="CB203">
        <f>INDEX('2021MF'!$C$5:$BB$204,MATCH(Sheet2!$BJ203,'2021MF'!$B$5:$B$204,0),MATCH(Sheet2!CB$3,'2021MF'!$C$4:$BB$4,0))</f>
        <v>3.1206311164369902</v>
      </c>
      <c r="CC203">
        <f>INDEX('2021MF'!$C$5:$BB$204,MATCH(Sheet2!$BJ203,'2021MF'!$B$5:$B$204,0),MATCH(Sheet2!CC$3,'2021MF'!$C$4:$BB$4,0))</f>
        <v>96.879368883563004</v>
      </c>
    </row>
    <row r="204" spans="14:81" x14ac:dyDescent="0.3">
      <c r="N204" t="e">
        <f>VLOOKUP(P204,Sheet1!A$6:A$378,1,FALSE)</f>
        <v>#N/A</v>
      </c>
      <c r="O204" t="s">
        <v>491</v>
      </c>
      <c r="P204" t="s">
        <v>647</v>
      </c>
      <c r="Q204" t="e">
        <f>VLOOKUP(P204,classifications!A$1:B$357,2,FALSE)</f>
        <v>#N/A</v>
      </c>
      <c r="R204" t="e">
        <f>VLOOKUP(P204,classifications!A$1:D$357,4,FALSE)</f>
        <v>#N/A</v>
      </c>
      <c r="S204">
        <v>460</v>
      </c>
      <c r="T204" t="s">
        <v>410</v>
      </c>
      <c r="U204">
        <v>79.3</v>
      </c>
      <c r="V204">
        <v>20.2</v>
      </c>
      <c r="W204">
        <v>0.5</v>
      </c>
      <c r="X204">
        <v>84.3</v>
      </c>
      <c r="Y204">
        <v>4.0999999999999996</v>
      </c>
      <c r="Z204">
        <v>11.6</v>
      </c>
      <c r="AA204">
        <v>97.4</v>
      </c>
      <c r="AB204">
        <v>2.6</v>
      </c>
      <c r="AC204">
        <v>0</v>
      </c>
      <c r="AE204" t="s">
        <v>491</v>
      </c>
      <c r="AF204" t="s">
        <v>647</v>
      </c>
      <c r="AG204">
        <v>460</v>
      </c>
      <c r="AH204" t="s">
        <v>410</v>
      </c>
      <c r="AI204">
        <v>79.7</v>
      </c>
      <c r="AJ204">
        <v>20.3</v>
      </c>
      <c r="AK204">
        <v>95.3</v>
      </c>
      <c r="AL204">
        <v>4.7</v>
      </c>
      <c r="AM204">
        <v>97.4</v>
      </c>
      <c r="AN204">
        <v>2.6</v>
      </c>
      <c r="AP204" t="s">
        <v>491</v>
      </c>
      <c r="AQ204" t="s">
        <v>647</v>
      </c>
      <c r="AR204">
        <v>460</v>
      </c>
      <c r="AS204" t="s">
        <v>410</v>
      </c>
      <c r="AT204">
        <v>75</v>
      </c>
      <c r="AU204">
        <v>79.7</v>
      </c>
      <c r="AV204">
        <v>81.2</v>
      </c>
      <c r="AW204">
        <v>93.4</v>
      </c>
      <c r="AX204">
        <v>95.3</v>
      </c>
      <c r="AY204">
        <v>97.2</v>
      </c>
      <c r="AZ204">
        <v>95.7</v>
      </c>
      <c r="BA204">
        <v>97.4</v>
      </c>
      <c r="BB204">
        <v>98.6</v>
      </c>
      <c r="BF204" t="b">
        <f t="shared" si="3"/>
        <v>1</v>
      </c>
      <c r="BI204" t="s">
        <v>491</v>
      </c>
      <c r="BJ204" t="s">
        <v>647</v>
      </c>
      <c r="BK204">
        <v>460</v>
      </c>
      <c r="BL204" t="s">
        <v>410</v>
      </c>
      <c r="BM204" t="e">
        <f>INDEX('2021MF'!$C$5:$BB$204,MATCH(Sheet2!$BJ204,'2021MF'!$B$5:$B$204,0),MATCH(Sheet2!BM$3,'2021MF'!$C$4:$BB$4,0))</f>
        <v>#N/A</v>
      </c>
      <c r="BN204" t="e">
        <f>INDEX('2021MF'!$C$5:$BB$204,MATCH(Sheet2!$BJ204,'2021MF'!$B$5:$B$204,0),MATCH(Sheet2!BN$3,'2021MF'!$C$4:$BB$4,0))</f>
        <v>#N/A</v>
      </c>
      <c r="BO204" t="e">
        <f>INDEX('2021MF'!$C$5:$BB$204,MATCH(Sheet2!$BJ204,'2021MF'!$B$5:$B$204,0),MATCH(Sheet2!BO$3,'2021MF'!$C$4:$BB$4,0))</f>
        <v>#N/A</v>
      </c>
      <c r="BP204" t="e">
        <f>INDEX('2021MF'!$C$5:$BB$204,MATCH(Sheet2!$BJ204,'2021MF'!$B$5:$B$204,0),MATCH(Sheet2!BP$3,'2021MF'!$C$4:$BB$4,0))</f>
        <v>#N/A</v>
      </c>
      <c r="BQ204" t="e">
        <f>INDEX('2021MF'!$C$5:$BB$204,MATCH(Sheet2!$BJ204,'2021MF'!$B$5:$B$204,0),MATCH(Sheet2!BQ$3,'2021MF'!$C$4:$BB$4,0))</f>
        <v>#N/A</v>
      </c>
      <c r="BR204" t="e">
        <f>INDEX('2021MF'!$C$5:$BB$204,MATCH(Sheet2!$BJ204,'2021MF'!$B$5:$B$204,0),MATCH(Sheet2!BR$3,'2021MF'!$C$4:$BB$4,0))</f>
        <v>#N/A</v>
      </c>
      <c r="BS204" t="e">
        <f>INDEX('2021MF'!$C$5:$BB$204,MATCH(Sheet2!$BJ204,'2021MF'!$B$5:$B$204,0),MATCH(Sheet2!BS$3,'2021MF'!$C$4:$BB$4,0))</f>
        <v>#N/A</v>
      </c>
      <c r="BT204" t="e">
        <f>INDEX('2021MF'!$C$5:$BB$204,MATCH(Sheet2!$BJ204,'2021MF'!$B$5:$B$204,0),MATCH(Sheet2!BT$3,'2021MF'!$C$4:$BB$4,0))</f>
        <v>#N/A</v>
      </c>
      <c r="BU204" t="e">
        <f>INDEX('2021MF'!$C$5:$BB$204,MATCH(Sheet2!$BJ204,'2021MF'!$B$5:$B$204,0),MATCH(Sheet2!BU$3,'2021MF'!$C$4:$BB$4,0))</f>
        <v>#N/A</v>
      </c>
      <c r="BV204" t="e">
        <f>INDEX('2021MF'!$C$5:$BB$204,MATCH(Sheet2!$BJ204,'2021MF'!$B$5:$B$204,0),MATCH(Sheet2!BV$3,'2021MF'!$C$4:$BB$4,0))</f>
        <v>#N/A</v>
      </c>
      <c r="BW204" t="e">
        <f>INDEX('2021MF'!$C$5:$BB$204,MATCH(Sheet2!$BJ204,'2021MF'!$B$5:$B$204,0),MATCH(Sheet2!BW$3,'2021MF'!$C$4:$BB$4,0))</f>
        <v>#N/A</v>
      </c>
      <c r="BX204" t="e">
        <f>INDEX('2021MF'!$C$5:$BB$204,MATCH(Sheet2!$BJ204,'2021MF'!$B$5:$B$204,0),MATCH(Sheet2!BX$3,'2021MF'!$C$4:$BB$4,0))</f>
        <v>#N/A</v>
      </c>
      <c r="BY204" t="e">
        <f>INDEX('2021MF'!$C$5:$BB$204,MATCH(Sheet2!$BJ204,'2021MF'!$B$5:$B$204,0),MATCH(Sheet2!BY$3,'2021MF'!$C$4:$BB$4,0))</f>
        <v>#N/A</v>
      </c>
      <c r="BZ204" t="e">
        <f>INDEX('2021MF'!$C$5:$BB$204,MATCH(Sheet2!$BJ204,'2021MF'!$B$5:$B$204,0),MATCH(Sheet2!BZ$3,'2021MF'!$C$4:$BB$4,0))</f>
        <v>#N/A</v>
      </c>
      <c r="CA204" t="e">
        <f>INDEX('2021MF'!$C$5:$BB$204,MATCH(Sheet2!$BJ204,'2021MF'!$B$5:$B$204,0),MATCH(Sheet2!CA$3,'2021MF'!$C$4:$BB$4,0))</f>
        <v>#N/A</v>
      </c>
      <c r="CB204" t="e">
        <f>INDEX('2021MF'!$C$5:$BB$204,MATCH(Sheet2!$BJ204,'2021MF'!$B$5:$B$204,0),MATCH(Sheet2!CB$3,'2021MF'!$C$4:$BB$4,0))</f>
        <v>#N/A</v>
      </c>
      <c r="CC204" t="e">
        <f>INDEX('2021MF'!$C$5:$BB$204,MATCH(Sheet2!$BJ204,'2021MF'!$B$5:$B$204,0),MATCH(Sheet2!CC$3,'2021MF'!$C$4:$BB$4,0))</f>
        <v>#N/A</v>
      </c>
    </row>
    <row r="205" spans="14:81" x14ac:dyDescent="0.3">
      <c r="N205" t="str">
        <f>VLOOKUP(P205,Sheet1!A$6:A$378,1,FALSE)</f>
        <v>Cambridgeshire</v>
      </c>
      <c r="O205" t="s">
        <v>409</v>
      </c>
      <c r="P205" t="s">
        <v>341</v>
      </c>
      <c r="Q205" t="str">
        <f>VLOOKUP(P205,classifications!A$1:B$357,2,FALSE)</f>
        <v>Predominantly Rural</v>
      </c>
      <c r="R205" t="str">
        <f>VLOOKUP(P205,classifications!A$1:D$357,4,FALSE)</f>
        <v>Shire County</v>
      </c>
      <c r="S205">
        <v>12</v>
      </c>
      <c r="T205" t="s">
        <v>648</v>
      </c>
      <c r="U205">
        <v>89.1</v>
      </c>
      <c r="V205">
        <v>10.199999999999999</v>
      </c>
      <c r="W205">
        <v>0.7</v>
      </c>
      <c r="X205">
        <v>61.1</v>
      </c>
      <c r="Y205">
        <v>28.3</v>
      </c>
      <c r="Z205">
        <v>10.7</v>
      </c>
      <c r="AA205">
        <v>96.9</v>
      </c>
      <c r="AB205">
        <v>1.9</v>
      </c>
      <c r="AC205">
        <v>1.3</v>
      </c>
      <c r="AE205" t="s">
        <v>409</v>
      </c>
      <c r="AF205" t="s">
        <v>341</v>
      </c>
      <c r="AG205">
        <v>12</v>
      </c>
      <c r="AH205" t="s">
        <v>648</v>
      </c>
      <c r="AI205">
        <v>89.7</v>
      </c>
      <c r="AJ205">
        <v>10.3</v>
      </c>
      <c r="AK205">
        <v>68.400000000000006</v>
      </c>
      <c r="AL205">
        <v>31.6</v>
      </c>
      <c r="AM205">
        <v>98.1</v>
      </c>
      <c r="AN205">
        <v>1.9</v>
      </c>
      <c r="AP205" t="s">
        <v>409</v>
      </c>
      <c r="AQ205" t="s">
        <v>341</v>
      </c>
      <c r="AR205">
        <v>12</v>
      </c>
      <c r="AS205" t="s">
        <v>648</v>
      </c>
      <c r="AT205">
        <v>83.5</v>
      </c>
      <c r="AU205">
        <v>89.7</v>
      </c>
      <c r="AV205">
        <v>94.1</v>
      </c>
      <c r="AW205">
        <v>87.3</v>
      </c>
      <c r="AX205">
        <v>68.400000000000006</v>
      </c>
      <c r="AY205">
        <v>96.7</v>
      </c>
      <c r="AZ205">
        <v>95.8</v>
      </c>
      <c r="BA205">
        <v>98.1</v>
      </c>
      <c r="BB205">
        <v>100</v>
      </c>
      <c r="BF205" t="b">
        <f t="shared" si="3"/>
        <v>1</v>
      </c>
      <c r="BI205" t="s">
        <v>409</v>
      </c>
      <c r="BJ205" t="s">
        <v>341</v>
      </c>
      <c r="BK205">
        <v>12</v>
      </c>
      <c r="BL205" t="s">
        <v>648</v>
      </c>
      <c r="BM205">
        <f>INDEX('2021MF'!$C$205:$BB$404,MATCH(Sheet2!$BJ205,'2021MF'!$B$205:$B$404,0),MATCH(Sheet2!BM$3,'2021MF'!$C$4:$BB$4,0))</f>
        <v>84.010080815476002</v>
      </c>
      <c r="BN205">
        <f>INDEX('2021MF'!$C$205:$BB$404,MATCH(Sheet2!$BJ205,'2021MF'!$B$205:$B$404,0),MATCH(Sheet2!BN$3,'2021MF'!$C$4:$BB$4,0))</f>
        <v>15.828710613015</v>
      </c>
      <c r="BO205">
        <f>INDEX('2021MF'!$C$205:$BB$404,MATCH(Sheet2!$BJ205,'2021MF'!$B$205:$B$404,0),MATCH(Sheet2!BO$3,'2021MF'!$C$4:$BB$4,0))</f>
        <v>47.668459437389103</v>
      </c>
      <c r="BP205">
        <f>INDEX('2021MF'!$C$205:$BB$404,MATCH(Sheet2!$BJ205,'2021MF'!$B$205:$B$404,0),MATCH(Sheet2!BP$3,'2021MF'!$C$4:$BB$4,0))</f>
        <v>19.518204601131998</v>
      </c>
      <c r="BQ205">
        <f>INDEX('2021MF'!$C$205:$BB$404,MATCH(Sheet2!$BJ205,'2021MF'!$B$205:$B$404,0),MATCH(Sheet2!BQ$3,'2021MF'!$C$4:$BB$4,0))</f>
        <v>55.6282206515924</v>
      </c>
      <c r="BR205">
        <f>INDEX('2021MF'!$C$205:$BB$404,MATCH(Sheet2!$BJ205,'2021MF'!$B$205:$B$404,0),MATCH(Sheet2!BR$3,'2021MF'!$C$4:$BB$4,0))</f>
        <v>11.558443386928699</v>
      </c>
      <c r="BS205">
        <f>INDEX('2021MF'!$C$205:$BB$404,MATCH(Sheet2!$BJ205,'2021MF'!$B$205:$B$404,0),MATCH(Sheet2!BS$3,'2021MF'!$C$4:$BB$4,0))</f>
        <v>96.096499873285794</v>
      </c>
      <c r="BT205">
        <f>INDEX('2021MF'!$C$205:$BB$404,MATCH(Sheet2!$BJ205,'2021MF'!$B$205:$B$404,0),MATCH(Sheet2!BT$3,'2021MF'!$C$4:$BB$4,0))</f>
        <v>3.4226902824317902</v>
      </c>
      <c r="BU205">
        <f>INDEX('2021MF'!$C$205:$BB$404,MATCH(Sheet2!$BJ205,'2021MF'!$B$205:$B$404,0),MATCH(Sheet2!BU$3,'2021MF'!$C$4:$BB$4,0))</f>
        <v>9.9970433362430704</v>
      </c>
      <c r="BV205">
        <f>INDEX('2021MF'!$C$205:$BB$404,MATCH(Sheet2!$BJ205,'2021MF'!$B$205:$B$404,0),MATCH(Sheet2!BV$3,'2021MF'!$C$4:$BB$4,0))</f>
        <v>21.248556866499602</v>
      </c>
      <c r="BW205">
        <f>INDEX('2021MF'!$C$205:$BB$404,MATCH(Sheet2!$BJ205,'2021MF'!$B$205:$B$404,0),MATCH(Sheet2!BW$3,'2021MF'!$C$4:$BB$4,0))</f>
        <v>2.6046799763466901</v>
      </c>
      <c r="BX205">
        <f>INDEX('2021MF'!$C$205:$BB$404,MATCH(Sheet2!$BJ205,'2021MF'!$B$205:$B$404,0),MATCH(Sheet2!BX$3,'2021MF'!$C$4:$BB$4,0))</f>
        <v>50.601494714365202</v>
      </c>
      <c r="BY205">
        <f>INDEX('2021MF'!$C$205:$BB$404,MATCH(Sheet2!$BJ205,'2021MF'!$B$205:$B$404,0),MATCH(Sheet2!BY$3,'2021MF'!$C$4:$BB$4,0))</f>
        <v>47.387257334476203</v>
      </c>
      <c r="BZ205">
        <f>INDEX('2021MF'!$C$205:$BB$404,MATCH(Sheet2!$BJ205,'2021MF'!$B$205:$B$404,0),MATCH(Sheet2!BZ$3,'2021MF'!$C$4:$BB$4,0))</f>
        <v>52.411241936211503</v>
      </c>
      <c r="CA205">
        <f>INDEX('2021MF'!$C$205:$BB$404,MATCH(Sheet2!$BJ205,'2021MF'!$B$205:$B$404,0),MATCH(Sheet2!CA$3,'2021MF'!$C$4:$BB$4,0))</f>
        <v>44.424895866227601</v>
      </c>
      <c r="CB205">
        <f>INDEX('2021MF'!$C$205:$BB$404,MATCH(Sheet2!$BJ205,'2021MF'!$B$205:$B$404,0),MATCH(Sheet2!CB$3,'2021MF'!$C$4:$BB$4,0))</f>
        <v>2.9482161461999801</v>
      </c>
      <c r="CC205">
        <f>INDEX('2021MF'!$C$205:$BB$404,MATCH(Sheet2!$BJ205,'2021MF'!$B$205:$B$404,0),MATCH(Sheet2!CC$3,'2021MF'!$C$4:$BB$4,0))</f>
        <v>97.051783853800003</v>
      </c>
    </row>
    <row r="206" spans="14:81" x14ac:dyDescent="0.3">
      <c r="N206" t="str">
        <f>VLOOKUP(P206,Sheet1!A$6:A$378,1,FALSE)</f>
        <v>Peterborough</v>
      </c>
      <c r="O206" t="s">
        <v>409</v>
      </c>
      <c r="P206" t="s">
        <v>287</v>
      </c>
      <c r="Q206" t="str">
        <f>VLOOKUP(P206,classifications!A$1:B$357,2,FALSE)</f>
        <v>Predominantly Urban</v>
      </c>
      <c r="R206" t="str">
        <f>VLOOKUP(P206,classifications!A$1:D$357,4,FALSE)</f>
        <v>Unitary Authority</v>
      </c>
      <c r="S206" t="s">
        <v>411</v>
      </c>
      <c r="T206" t="s">
        <v>648</v>
      </c>
      <c r="U206">
        <v>79.599999999999994</v>
      </c>
      <c r="V206">
        <v>20</v>
      </c>
      <c r="W206">
        <v>0.4</v>
      </c>
      <c r="X206">
        <v>73.2</v>
      </c>
      <c r="Y206">
        <v>10.8</v>
      </c>
      <c r="Z206">
        <v>16.100000000000001</v>
      </c>
      <c r="AA206">
        <v>95.7</v>
      </c>
      <c r="AB206">
        <v>4.3</v>
      </c>
      <c r="AC206">
        <v>0</v>
      </c>
      <c r="AE206" t="s">
        <v>409</v>
      </c>
      <c r="AF206" t="s">
        <v>287</v>
      </c>
      <c r="AG206" t="s">
        <v>411</v>
      </c>
      <c r="AH206" t="s">
        <v>648</v>
      </c>
      <c r="AI206">
        <v>79.900000000000006</v>
      </c>
      <c r="AJ206">
        <v>20.100000000000001</v>
      </c>
      <c r="AK206">
        <v>87.2</v>
      </c>
      <c r="AL206">
        <v>12.8</v>
      </c>
      <c r="AM206">
        <v>95.7</v>
      </c>
      <c r="AN206">
        <v>4.3</v>
      </c>
      <c r="AP206" t="s">
        <v>409</v>
      </c>
      <c r="AQ206" t="s">
        <v>287</v>
      </c>
      <c r="AR206" t="s">
        <v>411</v>
      </c>
      <c r="AS206" t="s">
        <v>648</v>
      </c>
      <c r="AT206">
        <v>69</v>
      </c>
      <c r="AU206">
        <v>79.900000000000006</v>
      </c>
      <c r="AV206">
        <v>85.4</v>
      </c>
      <c r="AW206">
        <v>100</v>
      </c>
      <c r="AX206">
        <v>87.2</v>
      </c>
      <c r="AY206">
        <v>100</v>
      </c>
      <c r="AZ206">
        <v>90.9</v>
      </c>
      <c r="BA206">
        <v>95.7</v>
      </c>
      <c r="BB206">
        <v>99.4</v>
      </c>
      <c r="BF206" t="b">
        <f t="shared" si="3"/>
        <v>1</v>
      </c>
      <c r="BI206" t="s">
        <v>409</v>
      </c>
      <c r="BJ206" t="s">
        <v>287</v>
      </c>
      <c r="BK206" t="s">
        <v>411</v>
      </c>
      <c r="BL206" t="s">
        <v>648</v>
      </c>
      <c r="BM206">
        <f>INDEX('2021MF'!$C$205:$BB$404,MATCH(Sheet2!$BJ206,'2021MF'!$B$205:$B$404,0),MATCH(Sheet2!BM$3,'2021MF'!$C$4:$BB$4,0))</f>
        <v>85.602087795750506</v>
      </c>
      <c r="BN206">
        <f>INDEX('2021MF'!$C$205:$BB$404,MATCH(Sheet2!$BJ206,'2021MF'!$B$205:$B$404,0),MATCH(Sheet2!BN$3,'2021MF'!$C$4:$BB$4,0))</f>
        <v>11.6379840953295</v>
      </c>
      <c r="BO206">
        <f>INDEX('2021MF'!$C$205:$BB$404,MATCH(Sheet2!$BJ206,'2021MF'!$B$205:$B$404,0),MATCH(Sheet2!BO$3,'2021MF'!$C$4:$BB$4,0))</f>
        <v>61.3191520791787</v>
      </c>
      <c r="BP206">
        <f>INDEX('2021MF'!$C$205:$BB$404,MATCH(Sheet2!$BJ206,'2021MF'!$B$205:$B$404,0),MATCH(Sheet2!BP$3,'2021MF'!$C$4:$BB$4,0))</f>
        <v>11.3031489277889</v>
      </c>
      <c r="BQ206">
        <f>INDEX('2021MF'!$C$205:$BB$404,MATCH(Sheet2!$BJ206,'2021MF'!$B$205:$B$404,0),MATCH(Sheet2!BQ$3,'2021MF'!$C$4:$BB$4,0))</f>
        <v>57.222345323386797</v>
      </c>
      <c r="BR206">
        <f>INDEX('2021MF'!$C$205:$BB$404,MATCH(Sheet2!$BJ206,'2021MF'!$B$205:$B$404,0),MATCH(Sheet2!BR$3,'2021MF'!$C$4:$BB$4,0))</f>
        <v>15.399955683580799</v>
      </c>
      <c r="BS206">
        <f>INDEX('2021MF'!$C$205:$BB$404,MATCH(Sheet2!$BJ206,'2021MF'!$B$205:$B$404,0),MATCH(Sheet2!BS$3,'2021MF'!$C$4:$BB$4,0))</f>
        <v>98.355368441785501</v>
      </c>
      <c r="BT206" t="str">
        <f>INDEX('2021MF'!$C$205:$BB$404,MATCH(Sheet2!$BJ206,'2021MF'!$B$205:$B$404,0),MATCH(Sheet2!BT$3,'2021MF'!$C$4:$BB$4,0))</f>
        <v>*</v>
      </c>
      <c r="BU206">
        <f>INDEX('2021MF'!$C$205:$BB$404,MATCH(Sheet2!$BJ206,'2021MF'!$B$205:$B$404,0),MATCH(Sheet2!BU$3,'2021MF'!$C$4:$BB$4,0))</f>
        <v>13.7528621020755</v>
      </c>
      <c r="BV206">
        <f>INDEX('2021MF'!$C$205:$BB$404,MATCH(Sheet2!$BJ206,'2021MF'!$B$205:$B$404,0),MATCH(Sheet2!BV$3,'2021MF'!$C$4:$BB$4,0))</f>
        <v>13.981830268114299</v>
      </c>
      <c r="BW206">
        <f>INDEX('2021MF'!$C$205:$BB$404,MATCH(Sheet2!$BJ206,'2021MF'!$B$205:$B$404,0),MATCH(Sheet2!BW$3,'2021MF'!$C$4:$BB$4,0))</f>
        <v>2.8411748775143399</v>
      </c>
      <c r="BX206">
        <f>INDEX('2021MF'!$C$205:$BB$404,MATCH(Sheet2!$BJ206,'2021MF'!$B$205:$B$404,0),MATCH(Sheet2!BX$3,'2021MF'!$C$4:$BB$4,0))</f>
        <v>45.497292299564101</v>
      </c>
      <c r="BY206">
        <f>INDEX('2021MF'!$C$205:$BB$404,MATCH(Sheet2!$BJ206,'2021MF'!$B$205:$B$404,0),MATCH(Sheet2!BY$3,'2021MF'!$C$4:$BB$4,0))</f>
        <v>52.207106062607302</v>
      </c>
      <c r="BZ206">
        <f>INDEX('2021MF'!$C$205:$BB$404,MATCH(Sheet2!$BJ206,'2021MF'!$B$205:$B$404,0),MATCH(Sheet2!BZ$3,'2021MF'!$C$4:$BB$4,0))</f>
        <v>50.030379078061003</v>
      </c>
      <c r="CA206">
        <f>INDEX('2021MF'!$C$205:$BB$404,MATCH(Sheet2!$BJ206,'2021MF'!$B$205:$B$404,0),MATCH(Sheet2!CA$3,'2021MF'!$C$4:$BB$4,0))</f>
        <v>47.940826839255102</v>
      </c>
      <c r="CB206">
        <f>INDEX('2021MF'!$C$205:$BB$404,MATCH(Sheet2!$BJ206,'2021MF'!$B$205:$B$404,0),MATCH(Sheet2!CB$3,'2021MF'!$C$4:$BB$4,0))</f>
        <v>3.2449466971957599</v>
      </c>
      <c r="CC206">
        <f>INDEX('2021MF'!$C$205:$BB$404,MATCH(Sheet2!$BJ206,'2021MF'!$B$205:$B$404,0),MATCH(Sheet2!CC$3,'2021MF'!$C$4:$BB$4,0))</f>
        <v>96.7550533028042</v>
      </c>
    </row>
    <row r="207" spans="14:81" x14ac:dyDescent="0.3">
      <c r="N207" t="str">
        <f>VLOOKUP(P207,Sheet1!A$6:A$378,1,FALSE)</f>
        <v>Barking and Dagenham</v>
      </c>
      <c r="O207" t="s">
        <v>412</v>
      </c>
      <c r="P207" t="s">
        <v>5</v>
      </c>
      <c r="Q207" t="str">
        <f>VLOOKUP(P207,classifications!A$1:B$357,2,FALSE)</f>
        <v>Predominantly Urban</v>
      </c>
      <c r="R207" t="str">
        <f>VLOOKUP(P207,classifications!A$1:D$357,4,FALSE)</f>
        <v>London Borough</v>
      </c>
      <c r="S207" t="s">
        <v>413</v>
      </c>
      <c r="T207" t="s">
        <v>648</v>
      </c>
      <c r="U207">
        <v>88.1</v>
      </c>
      <c r="V207">
        <v>11.9</v>
      </c>
      <c r="W207">
        <v>0</v>
      </c>
      <c r="X207" t="s">
        <v>417</v>
      </c>
      <c r="Y207" t="s">
        <v>417</v>
      </c>
      <c r="Z207" t="s">
        <v>417</v>
      </c>
      <c r="AA207">
        <v>98.1</v>
      </c>
      <c r="AB207">
        <v>1.9</v>
      </c>
      <c r="AC207">
        <v>0</v>
      </c>
      <c r="AE207" t="s">
        <v>412</v>
      </c>
      <c r="AF207" t="s">
        <v>5</v>
      </c>
      <c r="AG207" t="s">
        <v>413</v>
      </c>
      <c r="AH207" t="s">
        <v>648</v>
      </c>
      <c r="AI207">
        <v>88.1</v>
      </c>
      <c r="AJ207">
        <v>11.9</v>
      </c>
      <c r="AK207" t="s">
        <v>417</v>
      </c>
      <c r="AL207" t="s">
        <v>417</v>
      </c>
      <c r="AM207">
        <v>98.1</v>
      </c>
      <c r="AN207">
        <v>1.9</v>
      </c>
      <c r="AP207" t="s">
        <v>412</v>
      </c>
      <c r="AQ207" t="s">
        <v>5</v>
      </c>
      <c r="AR207" t="s">
        <v>413</v>
      </c>
      <c r="AS207" t="s">
        <v>648</v>
      </c>
      <c r="AT207">
        <v>76.599999999999994</v>
      </c>
      <c r="AU207">
        <v>88.1</v>
      </c>
      <c r="AV207">
        <v>94</v>
      </c>
      <c r="AW207" t="s">
        <v>417</v>
      </c>
      <c r="AX207" t="s">
        <v>417</v>
      </c>
      <c r="AY207" t="s">
        <v>417</v>
      </c>
      <c r="AZ207">
        <v>94.3</v>
      </c>
      <c r="BA207">
        <v>98.1</v>
      </c>
      <c r="BB207">
        <v>100</v>
      </c>
      <c r="BF207" t="b">
        <f t="shared" si="3"/>
        <v>1</v>
      </c>
      <c r="BI207" t="s">
        <v>412</v>
      </c>
      <c r="BJ207" t="s">
        <v>5</v>
      </c>
      <c r="BK207" t="s">
        <v>413</v>
      </c>
      <c r="BL207" t="s">
        <v>648</v>
      </c>
      <c r="BM207">
        <f>INDEX('2021MF'!$C$205:$BB$404,MATCH(Sheet2!$BJ207,'2021MF'!$B$205:$B$404,0),MATCH(Sheet2!BM$3,'2021MF'!$C$4:$BB$4,0))</f>
        <v>95.241735142365798</v>
      </c>
      <c r="BN207">
        <f>INDEX('2021MF'!$C$205:$BB$404,MATCH(Sheet2!$BJ207,'2021MF'!$B$205:$B$404,0),MATCH(Sheet2!BN$3,'2021MF'!$C$4:$BB$4,0))</f>
        <v>4.7582648576342397</v>
      </c>
      <c r="BO207">
        <f>INDEX('2021MF'!$C$205:$BB$404,MATCH(Sheet2!$BJ207,'2021MF'!$B$205:$B$404,0),MATCH(Sheet2!BO$3,'2021MF'!$C$4:$BB$4,0))</f>
        <v>61.134012175479803</v>
      </c>
      <c r="BP207">
        <f>INDEX('2021MF'!$C$205:$BB$404,MATCH(Sheet2!$BJ207,'2021MF'!$B$205:$B$404,0),MATCH(Sheet2!BP$3,'2021MF'!$C$4:$BB$4,0))</f>
        <v>7.3762660042040897</v>
      </c>
      <c r="BQ207">
        <f>INDEX('2021MF'!$C$205:$BB$404,MATCH(Sheet2!$BJ207,'2021MF'!$B$205:$B$404,0),MATCH(Sheet2!BQ$3,'2021MF'!$C$4:$BB$4,0))</f>
        <v>61.134012175479803</v>
      </c>
      <c r="BR207">
        <f>INDEX('2021MF'!$C$205:$BB$404,MATCH(Sheet2!$BJ207,'2021MF'!$B$205:$B$404,0),MATCH(Sheet2!BR$3,'2021MF'!$C$4:$BB$4,0))</f>
        <v>7.3762660042040897</v>
      </c>
      <c r="BS207">
        <f>INDEX('2021MF'!$C$205:$BB$404,MATCH(Sheet2!$BJ207,'2021MF'!$B$205:$B$404,0),MATCH(Sheet2!BS$3,'2021MF'!$C$4:$BB$4,0))</f>
        <v>97.925254565804906</v>
      </c>
      <c r="BT207" t="str">
        <f>INDEX('2021MF'!$C$205:$BB$404,MATCH(Sheet2!$BJ207,'2021MF'!$B$205:$B$404,0),MATCH(Sheet2!BT$3,'2021MF'!$C$4:$BB$4,0))</f>
        <v>*</v>
      </c>
      <c r="BU207" t="str">
        <f>INDEX('2021MF'!$C$205:$BB$404,MATCH(Sheet2!$BJ207,'2021MF'!$B$205:$B$404,0),MATCH(Sheet2!BU$3,'2021MF'!$C$4:$BB$4,0))</f>
        <v>*</v>
      </c>
      <c r="BV207">
        <f>INDEX('2021MF'!$C$205:$BB$404,MATCH(Sheet2!$BJ207,'2021MF'!$B$205:$B$404,0),MATCH(Sheet2!BV$3,'2021MF'!$C$4:$BB$4,0))</f>
        <v>10.155332914744299</v>
      </c>
      <c r="BW207">
        <f>INDEX('2021MF'!$C$205:$BB$404,MATCH(Sheet2!$BJ207,'2021MF'!$B$205:$B$404,0),MATCH(Sheet2!BW$3,'2021MF'!$C$4:$BB$4,0))</f>
        <v>0</v>
      </c>
      <c r="BX207">
        <f>INDEX('2021MF'!$C$205:$BB$404,MATCH(Sheet2!$BJ207,'2021MF'!$B$205:$B$404,0),MATCH(Sheet2!BX$3,'2021MF'!$C$4:$BB$4,0))</f>
        <v>73.6279025139129</v>
      </c>
      <c r="BY207">
        <f>INDEX('2021MF'!$C$205:$BB$404,MATCH(Sheet2!$BJ207,'2021MF'!$B$205:$B$404,0),MATCH(Sheet2!BY$3,'2021MF'!$C$4:$BB$4,0))</f>
        <v>26.3720974860871</v>
      </c>
      <c r="BZ207">
        <f>INDEX('2021MF'!$C$205:$BB$404,MATCH(Sheet2!$BJ207,'2021MF'!$B$205:$B$404,0),MATCH(Sheet2!BZ$3,'2021MF'!$C$4:$BB$4,0))</f>
        <v>62.082613701784702</v>
      </c>
      <c r="CA207">
        <f>INDEX('2021MF'!$C$205:$BB$404,MATCH(Sheet2!$BJ207,'2021MF'!$B$205:$B$404,0),MATCH(Sheet2!CA$3,'2021MF'!$C$4:$BB$4,0))</f>
        <v>37.917386298215298</v>
      </c>
      <c r="CB207" t="str">
        <f>INDEX('2021MF'!$C$205:$BB$404,MATCH(Sheet2!$BJ207,'2021MF'!$B$205:$B$404,0),MATCH(Sheet2!CB$3,'2021MF'!$C$4:$BB$4,0))</f>
        <v>*</v>
      </c>
      <c r="CC207">
        <f>INDEX('2021MF'!$C$205:$BB$404,MATCH(Sheet2!$BJ207,'2021MF'!$B$205:$B$404,0),MATCH(Sheet2!CC$3,'2021MF'!$C$4:$BB$4,0))</f>
        <v>96.745925582157199</v>
      </c>
    </row>
    <row r="208" spans="14:81" x14ac:dyDescent="0.3">
      <c r="N208" t="str">
        <f>VLOOKUP(P208,Sheet1!A$6:A$378,1,FALSE)</f>
        <v>Barnet</v>
      </c>
      <c r="O208" t="s">
        <v>412</v>
      </c>
      <c r="P208" t="s">
        <v>6</v>
      </c>
      <c r="Q208" t="str">
        <f>VLOOKUP(P208,classifications!A$1:B$357,2,FALSE)</f>
        <v>Predominantly Urban</v>
      </c>
      <c r="R208" t="str">
        <f>VLOOKUP(P208,classifications!A$1:D$357,4,FALSE)</f>
        <v>London Borough</v>
      </c>
      <c r="S208" t="s">
        <v>414</v>
      </c>
      <c r="T208" t="s">
        <v>648</v>
      </c>
      <c r="U208">
        <v>81</v>
      </c>
      <c r="V208">
        <v>16.100000000000001</v>
      </c>
      <c r="W208">
        <v>2.9</v>
      </c>
      <c r="X208">
        <v>72.7</v>
      </c>
      <c r="Y208">
        <v>18.2</v>
      </c>
      <c r="Z208">
        <v>9.1</v>
      </c>
      <c r="AA208">
        <v>98.2</v>
      </c>
      <c r="AB208">
        <v>1.8</v>
      </c>
      <c r="AC208">
        <v>0</v>
      </c>
      <c r="AE208" t="s">
        <v>412</v>
      </c>
      <c r="AF208" t="s">
        <v>6</v>
      </c>
      <c r="AG208" t="s">
        <v>414</v>
      </c>
      <c r="AH208" t="s">
        <v>648</v>
      </c>
      <c r="AI208">
        <v>83.4</v>
      </c>
      <c r="AJ208">
        <v>16.600000000000001</v>
      </c>
      <c r="AK208">
        <v>80</v>
      </c>
      <c r="AL208">
        <v>20</v>
      </c>
      <c r="AM208">
        <v>98.2</v>
      </c>
      <c r="AN208">
        <v>1.8</v>
      </c>
      <c r="AP208" t="s">
        <v>412</v>
      </c>
      <c r="AQ208" t="s">
        <v>6</v>
      </c>
      <c r="AR208" t="s">
        <v>414</v>
      </c>
      <c r="AS208" t="s">
        <v>648</v>
      </c>
      <c r="AT208">
        <v>74.099999999999994</v>
      </c>
      <c r="AU208">
        <v>83.4</v>
      </c>
      <c r="AV208">
        <v>90.3</v>
      </c>
      <c r="AW208">
        <v>71.400000000000006</v>
      </c>
      <c r="AX208">
        <v>80</v>
      </c>
      <c r="AY208">
        <v>88.6</v>
      </c>
      <c r="AZ208">
        <v>95.2</v>
      </c>
      <c r="BA208">
        <v>98.2</v>
      </c>
      <c r="BB208">
        <v>100</v>
      </c>
      <c r="BF208" t="b">
        <f t="shared" si="3"/>
        <v>1</v>
      </c>
      <c r="BI208" t="s">
        <v>412</v>
      </c>
      <c r="BJ208" t="s">
        <v>6</v>
      </c>
      <c r="BK208" t="s">
        <v>414</v>
      </c>
      <c r="BL208" t="s">
        <v>648</v>
      </c>
      <c r="BM208">
        <f>INDEX('2021MF'!$C$205:$BB$404,MATCH(Sheet2!$BJ208,'2021MF'!$B$205:$B$404,0),MATCH(Sheet2!BM$3,'2021MF'!$C$4:$BB$4,0))</f>
        <v>79.993577392421301</v>
      </c>
      <c r="BN208">
        <f>INDEX('2021MF'!$C$205:$BB$404,MATCH(Sheet2!$BJ208,'2021MF'!$B$205:$B$404,0),MATCH(Sheet2!BN$3,'2021MF'!$C$4:$BB$4,0))</f>
        <v>19.3045233507661</v>
      </c>
      <c r="BO208">
        <f>INDEX('2021MF'!$C$205:$BB$404,MATCH(Sheet2!$BJ208,'2021MF'!$B$205:$B$404,0),MATCH(Sheet2!BO$3,'2021MF'!$C$4:$BB$4,0))</f>
        <v>38.907239196256498</v>
      </c>
      <c r="BP208">
        <f>INDEX('2021MF'!$C$205:$BB$404,MATCH(Sheet2!$BJ208,'2021MF'!$B$205:$B$404,0),MATCH(Sheet2!BP$3,'2021MF'!$C$4:$BB$4,0))</f>
        <v>30.3590543474937</v>
      </c>
      <c r="BQ208">
        <f>INDEX('2021MF'!$C$205:$BB$404,MATCH(Sheet2!$BJ208,'2021MF'!$B$205:$B$404,0),MATCH(Sheet2!BQ$3,'2021MF'!$C$4:$BB$4,0))</f>
        <v>54.402544575954998</v>
      </c>
      <c r="BR208">
        <f>INDEX('2021MF'!$C$205:$BB$404,MATCH(Sheet2!$BJ208,'2021MF'!$B$205:$B$404,0),MATCH(Sheet2!BR$3,'2021MF'!$C$4:$BB$4,0))</f>
        <v>14.8637489677952</v>
      </c>
      <c r="BS208">
        <f>INDEX('2021MF'!$C$205:$BB$404,MATCH(Sheet2!$BJ208,'2021MF'!$B$205:$B$404,0),MATCH(Sheet2!BS$3,'2021MF'!$C$4:$BB$4,0))</f>
        <v>94.959782243019205</v>
      </c>
      <c r="BT208">
        <f>INDEX('2021MF'!$C$205:$BB$404,MATCH(Sheet2!$BJ208,'2021MF'!$B$205:$B$404,0),MATCH(Sheet2!BT$3,'2021MF'!$C$4:$BB$4,0))</f>
        <v>5.04021775698076</v>
      </c>
      <c r="BU208">
        <f>INDEX('2021MF'!$C$205:$BB$404,MATCH(Sheet2!$BJ208,'2021MF'!$B$205:$B$404,0),MATCH(Sheet2!BU$3,'2021MF'!$C$4:$BB$4,0))</f>
        <v>3.8352142398385198</v>
      </c>
      <c r="BV208">
        <f>INDEX('2021MF'!$C$205:$BB$404,MATCH(Sheet2!$BJ208,'2021MF'!$B$205:$B$404,0),MATCH(Sheet2!BV$3,'2021MF'!$C$4:$BB$4,0))</f>
        <v>23.922684038290999</v>
      </c>
      <c r="BW208" t="str">
        <f>INDEX('2021MF'!$C$205:$BB$404,MATCH(Sheet2!$BJ208,'2021MF'!$B$205:$B$404,0),MATCH(Sheet2!BW$3,'2021MF'!$C$4:$BB$4,0))</f>
        <v>*</v>
      </c>
      <c r="BX208">
        <f>INDEX('2021MF'!$C$205:$BB$404,MATCH(Sheet2!$BJ208,'2021MF'!$B$205:$B$404,0),MATCH(Sheet2!BX$3,'2021MF'!$C$4:$BB$4,0))</f>
        <v>56.909079007658598</v>
      </c>
      <c r="BY208">
        <f>INDEX('2021MF'!$C$205:$BB$404,MATCH(Sheet2!$BJ208,'2021MF'!$B$205:$B$404,0),MATCH(Sheet2!BY$3,'2021MF'!$C$4:$BB$4,0))</f>
        <v>38.9556195588139</v>
      </c>
      <c r="BZ208">
        <f>INDEX('2021MF'!$C$205:$BB$404,MATCH(Sheet2!$BJ208,'2021MF'!$B$205:$B$404,0),MATCH(Sheet2!BZ$3,'2021MF'!$C$4:$BB$4,0))</f>
        <v>61.947699155593398</v>
      </c>
      <c r="CA208">
        <f>INDEX('2021MF'!$C$205:$BB$404,MATCH(Sheet2!$BJ208,'2021MF'!$B$205:$B$404,0),MATCH(Sheet2!CA$3,'2021MF'!$C$4:$BB$4,0))</f>
        <v>35.278523270275599</v>
      </c>
      <c r="CB208">
        <f>INDEX('2021MF'!$C$205:$BB$404,MATCH(Sheet2!$BJ208,'2021MF'!$B$205:$B$404,0),MATCH(Sheet2!CB$3,'2021MF'!$C$4:$BB$4,0))</f>
        <v>6.5388261920053798</v>
      </c>
      <c r="CC208">
        <f>INDEX('2021MF'!$C$205:$BB$404,MATCH(Sheet2!$BJ208,'2021MF'!$B$205:$B$404,0),MATCH(Sheet2!CC$3,'2021MF'!$C$4:$BB$4,0))</f>
        <v>93.461173807994598</v>
      </c>
    </row>
    <row r="209" spans="14:81" x14ac:dyDescent="0.3">
      <c r="N209" t="str">
        <f>VLOOKUP(P209,Sheet1!A$6:A$378,1,FALSE)</f>
        <v>Bexley</v>
      </c>
      <c r="O209" t="s">
        <v>412</v>
      </c>
      <c r="P209" t="s">
        <v>7</v>
      </c>
      <c r="Q209" t="str">
        <f>VLOOKUP(P209,classifications!A$1:B$357,2,FALSE)</f>
        <v>Predominantly Urban</v>
      </c>
      <c r="R209" t="str">
        <f>VLOOKUP(P209,classifications!A$1:D$357,4,FALSE)</f>
        <v>London Borough</v>
      </c>
      <c r="S209" t="s">
        <v>415</v>
      </c>
      <c r="T209" t="s">
        <v>648</v>
      </c>
      <c r="U209">
        <v>83.9</v>
      </c>
      <c r="V209">
        <v>16.100000000000001</v>
      </c>
      <c r="W209">
        <v>0</v>
      </c>
      <c r="X209">
        <v>68.8</v>
      </c>
      <c r="Y209">
        <v>19.399999999999999</v>
      </c>
      <c r="Z209">
        <v>11.8</v>
      </c>
      <c r="AA209">
        <v>96.7</v>
      </c>
      <c r="AB209">
        <v>3.3</v>
      </c>
      <c r="AC209">
        <v>0</v>
      </c>
      <c r="AE209" t="s">
        <v>412</v>
      </c>
      <c r="AF209" t="s">
        <v>7</v>
      </c>
      <c r="AG209" t="s">
        <v>415</v>
      </c>
      <c r="AH209" t="s">
        <v>648</v>
      </c>
      <c r="AI209">
        <v>83.9</v>
      </c>
      <c r="AJ209">
        <v>16.100000000000001</v>
      </c>
      <c r="AK209">
        <v>78</v>
      </c>
      <c r="AL209">
        <v>22</v>
      </c>
      <c r="AM209">
        <v>96.7</v>
      </c>
      <c r="AN209">
        <v>3.3</v>
      </c>
      <c r="AP209" t="s">
        <v>412</v>
      </c>
      <c r="AQ209" t="s">
        <v>7</v>
      </c>
      <c r="AR209" t="s">
        <v>415</v>
      </c>
      <c r="AS209" t="s">
        <v>648</v>
      </c>
      <c r="AT209">
        <v>75.900000000000006</v>
      </c>
      <c r="AU209">
        <v>83.9</v>
      </c>
      <c r="AV209">
        <v>90</v>
      </c>
      <c r="AW209">
        <v>69.900000000000006</v>
      </c>
      <c r="AX209">
        <v>78</v>
      </c>
      <c r="AY209">
        <v>86.1</v>
      </c>
      <c r="AZ209">
        <v>92.9</v>
      </c>
      <c r="BA209">
        <v>96.7</v>
      </c>
      <c r="BB209">
        <v>100</v>
      </c>
      <c r="BF209" t="b">
        <f t="shared" si="3"/>
        <v>1</v>
      </c>
      <c r="BI209" t="s">
        <v>412</v>
      </c>
      <c r="BJ209" t="s">
        <v>7</v>
      </c>
      <c r="BK209" t="s">
        <v>415</v>
      </c>
      <c r="BL209" t="s">
        <v>648</v>
      </c>
      <c r="BM209">
        <f>INDEX('2021MF'!$C$205:$BB$404,MATCH(Sheet2!$BJ209,'2021MF'!$B$205:$B$404,0),MATCH(Sheet2!BM$3,'2021MF'!$C$4:$BB$4,0))</f>
        <v>89.169182641591803</v>
      </c>
      <c r="BN209">
        <f>INDEX('2021MF'!$C$205:$BB$404,MATCH(Sheet2!$BJ209,'2021MF'!$B$205:$B$404,0),MATCH(Sheet2!BN$3,'2021MF'!$C$4:$BB$4,0))</f>
        <v>10.830817358408201</v>
      </c>
      <c r="BO209">
        <f>INDEX('2021MF'!$C$205:$BB$404,MATCH(Sheet2!$BJ209,'2021MF'!$B$205:$B$404,0),MATCH(Sheet2!BO$3,'2021MF'!$C$4:$BB$4,0))</f>
        <v>45.976865155869199</v>
      </c>
      <c r="BP209">
        <f>INDEX('2021MF'!$C$205:$BB$404,MATCH(Sheet2!$BJ209,'2021MF'!$B$205:$B$404,0),MATCH(Sheet2!BP$3,'2021MF'!$C$4:$BB$4,0))</f>
        <v>16.3289803935834</v>
      </c>
      <c r="BQ209">
        <f>INDEX('2021MF'!$C$205:$BB$404,MATCH(Sheet2!$BJ209,'2021MF'!$B$205:$B$404,0),MATCH(Sheet2!BQ$3,'2021MF'!$C$4:$BB$4,0))</f>
        <v>49.519842857662503</v>
      </c>
      <c r="BR209">
        <f>INDEX('2021MF'!$C$205:$BB$404,MATCH(Sheet2!$BJ209,'2021MF'!$B$205:$B$404,0),MATCH(Sheet2!BR$3,'2021MF'!$C$4:$BB$4,0))</f>
        <v>12.786002691789999</v>
      </c>
      <c r="BS209">
        <f>INDEX('2021MF'!$C$205:$BB$404,MATCH(Sheet2!$BJ209,'2021MF'!$B$205:$B$404,0),MATCH(Sheet2!BS$3,'2021MF'!$C$4:$BB$4,0))</f>
        <v>98.983303626641401</v>
      </c>
      <c r="BT209" t="str">
        <f>INDEX('2021MF'!$C$205:$BB$404,MATCH(Sheet2!$BJ209,'2021MF'!$B$205:$B$404,0),MATCH(Sheet2!BT$3,'2021MF'!$C$4:$BB$4,0))</f>
        <v>*</v>
      </c>
      <c r="BU209">
        <f>INDEX('2021MF'!$C$205:$BB$404,MATCH(Sheet2!$BJ209,'2021MF'!$B$205:$B$404,0),MATCH(Sheet2!BU$3,'2021MF'!$C$4:$BB$4,0))</f>
        <v>9.9978174675348299</v>
      </c>
      <c r="BV209">
        <f>INDEX('2021MF'!$C$205:$BB$404,MATCH(Sheet2!$BJ209,'2021MF'!$B$205:$B$404,0),MATCH(Sheet2!BV$3,'2021MF'!$C$4:$BB$4,0))</f>
        <v>16.398093921647099</v>
      </c>
      <c r="BW209" t="str">
        <f>INDEX('2021MF'!$C$205:$BB$404,MATCH(Sheet2!$BJ209,'2021MF'!$B$205:$B$404,0),MATCH(Sheet2!BW$3,'2021MF'!$C$4:$BB$4,0))</f>
        <v>*</v>
      </c>
      <c r="BX209">
        <f>INDEX('2021MF'!$C$205:$BB$404,MATCH(Sheet2!$BJ209,'2021MF'!$B$205:$B$404,0),MATCH(Sheet2!BX$3,'2021MF'!$C$4:$BB$4,0))</f>
        <v>46.016749329213802</v>
      </c>
      <c r="BY209">
        <f>INDEX('2021MF'!$C$205:$BB$404,MATCH(Sheet2!$BJ209,'2021MF'!$B$205:$B$404,0),MATCH(Sheet2!BY$3,'2021MF'!$C$4:$BB$4,0))</f>
        <v>52.742499390194297</v>
      </c>
      <c r="BZ209">
        <f>INDEX('2021MF'!$C$205:$BB$404,MATCH(Sheet2!$BJ209,'2021MF'!$B$205:$B$404,0),MATCH(Sheet2!BZ$3,'2021MF'!$C$4:$BB$4,0))</f>
        <v>59.250345556549298</v>
      </c>
      <c r="CA209">
        <f>INDEX('2021MF'!$C$205:$BB$404,MATCH(Sheet2!$BJ209,'2021MF'!$B$205:$B$404,0),MATCH(Sheet2!CA$3,'2021MF'!$C$4:$BB$4,0))</f>
        <v>40.3463696235466</v>
      </c>
      <c r="CB209">
        <f>INDEX('2021MF'!$C$205:$BB$404,MATCH(Sheet2!$BJ209,'2021MF'!$B$205:$B$404,0),MATCH(Sheet2!CB$3,'2021MF'!$C$4:$BB$4,0))</f>
        <v>3.91946455203521</v>
      </c>
      <c r="CC209">
        <f>INDEX('2021MF'!$C$205:$BB$404,MATCH(Sheet2!$BJ209,'2021MF'!$B$205:$B$404,0),MATCH(Sheet2!CC$3,'2021MF'!$C$4:$BB$4,0))</f>
        <v>96.080535447964806</v>
      </c>
    </row>
    <row r="210" spans="14:81" x14ac:dyDescent="0.3">
      <c r="N210" t="str">
        <f>VLOOKUP(P210,Sheet1!A$6:A$378,1,FALSE)</f>
        <v>Brent</v>
      </c>
      <c r="O210" t="s">
        <v>412</v>
      </c>
      <c r="P210" t="s">
        <v>8</v>
      </c>
      <c r="Q210" t="str">
        <f>VLOOKUP(P210,classifications!A$1:B$357,2,FALSE)</f>
        <v>Predominantly Urban</v>
      </c>
      <c r="R210" t="str">
        <f>VLOOKUP(P210,classifications!A$1:D$357,4,FALSE)</f>
        <v>London Borough</v>
      </c>
      <c r="S210" t="s">
        <v>416</v>
      </c>
      <c r="T210" t="s">
        <v>648</v>
      </c>
      <c r="U210">
        <v>89.9</v>
      </c>
      <c r="V210">
        <v>8.8000000000000007</v>
      </c>
      <c r="W210">
        <v>1.3</v>
      </c>
      <c r="X210" t="s">
        <v>417</v>
      </c>
      <c r="Y210" t="s">
        <v>417</v>
      </c>
      <c r="Z210" t="s">
        <v>417</v>
      </c>
      <c r="AA210" t="s">
        <v>417</v>
      </c>
      <c r="AB210" t="s">
        <v>417</v>
      </c>
      <c r="AC210" t="s">
        <v>417</v>
      </c>
      <c r="AE210" t="s">
        <v>412</v>
      </c>
      <c r="AF210" t="s">
        <v>8</v>
      </c>
      <c r="AG210" t="s">
        <v>416</v>
      </c>
      <c r="AH210" t="s">
        <v>648</v>
      </c>
      <c r="AI210">
        <v>91.1</v>
      </c>
      <c r="AJ210">
        <v>8.9</v>
      </c>
      <c r="AK210" t="s">
        <v>417</v>
      </c>
      <c r="AL210" t="s">
        <v>417</v>
      </c>
      <c r="AM210" t="s">
        <v>417</v>
      </c>
      <c r="AN210" t="s">
        <v>417</v>
      </c>
      <c r="AP210" t="s">
        <v>412</v>
      </c>
      <c r="AQ210" t="s">
        <v>8</v>
      </c>
      <c r="AR210" t="s">
        <v>416</v>
      </c>
      <c r="AS210" t="s">
        <v>648</v>
      </c>
      <c r="AT210">
        <v>82</v>
      </c>
      <c r="AU210">
        <v>91.1</v>
      </c>
      <c r="AV210">
        <v>95.6</v>
      </c>
      <c r="AW210" t="s">
        <v>417</v>
      </c>
      <c r="AX210" t="s">
        <v>417</v>
      </c>
      <c r="AY210" t="s">
        <v>417</v>
      </c>
      <c r="AZ210" t="s">
        <v>417</v>
      </c>
      <c r="BA210" t="s">
        <v>417</v>
      </c>
      <c r="BB210" t="s">
        <v>417</v>
      </c>
      <c r="BF210" t="b">
        <f t="shared" si="3"/>
        <v>1</v>
      </c>
      <c r="BI210" t="s">
        <v>412</v>
      </c>
      <c r="BJ210" t="s">
        <v>8</v>
      </c>
      <c r="BK210" t="s">
        <v>416</v>
      </c>
      <c r="BL210" t="s">
        <v>648</v>
      </c>
      <c r="BM210">
        <f>INDEX('2021MF'!$C$205:$BB$404,MATCH(Sheet2!$BJ210,'2021MF'!$B$205:$B$404,0),MATCH(Sheet2!BM$3,'2021MF'!$C$4:$BB$4,0))</f>
        <v>79.613644524237003</v>
      </c>
      <c r="BN210">
        <f>INDEX('2021MF'!$C$205:$BB$404,MATCH(Sheet2!$BJ210,'2021MF'!$B$205:$B$404,0),MATCH(Sheet2!BN$3,'2021MF'!$C$4:$BB$4,0))</f>
        <v>20.386355475763001</v>
      </c>
      <c r="BO210">
        <f>INDEX('2021MF'!$C$205:$BB$404,MATCH(Sheet2!$BJ210,'2021MF'!$B$205:$B$404,0),MATCH(Sheet2!BO$3,'2021MF'!$C$4:$BB$4,0))</f>
        <v>42.651346499102303</v>
      </c>
      <c r="BP210">
        <f>INDEX('2021MF'!$C$205:$BB$404,MATCH(Sheet2!$BJ210,'2021MF'!$B$205:$B$404,0),MATCH(Sheet2!BP$3,'2021MF'!$C$4:$BB$4,0))</f>
        <v>10.052423698384199</v>
      </c>
      <c r="BQ210">
        <f>INDEX('2021MF'!$C$205:$BB$404,MATCH(Sheet2!$BJ210,'2021MF'!$B$205:$B$404,0),MATCH(Sheet2!BQ$3,'2021MF'!$C$4:$BB$4,0))</f>
        <v>39.566247755834802</v>
      </c>
      <c r="BR210">
        <f>INDEX('2021MF'!$C$205:$BB$404,MATCH(Sheet2!$BJ210,'2021MF'!$B$205:$B$404,0),MATCH(Sheet2!BR$3,'2021MF'!$C$4:$BB$4,0))</f>
        <v>13.137522441651701</v>
      </c>
      <c r="BS210">
        <f>INDEX('2021MF'!$C$205:$BB$404,MATCH(Sheet2!$BJ210,'2021MF'!$B$205:$B$404,0),MATCH(Sheet2!BS$3,'2021MF'!$C$4:$BB$4,0))</f>
        <v>94.839497307001807</v>
      </c>
      <c r="BT210" t="str">
        <f>INDEX('2021MF'!$C$205:$BB$404,MATCH(Sheet2!$BJ210,'2021MF'!$B$205:$B$404,0),MATCH(Sheet2!BT$3,'2021MF'!$C$4:$BB$4,0))</f>
        <v>*</v>
      </c>
      <c r="BU210">
        <f>INDEX('2021MF'!$C$205:$BB$404,MATCH(Sheet2!$BJ210,'2021MF'!$B$205:$B$404,0),MATCH(Sheet2!BU$3,'2021MF'!$C$4:$BB$4,0))</f>
        <v>6.60251346499102</v>
      </c>
      <c r="BV210">
        <f>INDEX('2021MF'!$C$205:$BB$404,MATCH(Sheet2!$BJ210,'2021MF'!$B$205:$B$404,0),MATCH(Sheet2!BV$3,'2021MF'!$C$4:$BB$4,0))</f>
        <v>17.887253141831199</v>
      </c>
      <c r="BW210">
        <f>INDEX('2021MF'!$C$205:$BB$404,MATCH(Sheet2!$BJ210,'2021MF'!$B$205:$B$404,0),MATCH(Sheet2!BW$3,'2021MF'!$C$4:$BB$4,0))</f>
        <v>5.1676840215439901</v>
      </c>
      <c r="BX210">
        <f>INDEX('2021MF'!$C$205:$BB$404,MATCH(Sheet2!$BJ210,'2021MF'!$B$205:$B$404,0),MATCH(Sheet2!BX$3,'2021MF'!$C$4:$BB$4,0))</f>
        <v>54.152977930061503</v>
      </c>
      <c r="BY210">
        <f>INDEX('2021MF'!$C$205:$BB$404,MATCH(Sheet2!$BJ210,'2021MF'!$B$205:$B$404,0),MATCH(Sheet2!BY$3,'2021MF'!$C$4:$BB$4,0))</f>
        <v>43.224831200241901</v>
      </c>
      <c r="BZ210">
        <f>INDEX('2021MF'!$C$205:$BB$404,MATCH(Sheet2!$BJ210,'2021MF'!$B$205:$B$404,0),MATCH(Sheet2!BZ$3,'2021MF'!$C$4:$BB$4,0))</f>
        <v>53.830494810037301</v>
      </c>
      <c r="CA210">
        <f>INDEX('2021MF'!$C$205:$BB$404,MATCH(Sheet2!$BJ210,'2021MF'!$B$205:$B$404,0),MATCH(Sheet2!CA$3,'2021MF'!$C$4:$BB$4,0))</f>
        <v>40.792099163559399</v>
      </c>
      <c r="CB210">
        <f>INDEX('2021MF'!$C$205:$BB$404,MATCH(Sheet2!$BJ210,'2021MF'!$B$205:$B$404,0),MATCH(Sheet2!CB$3,'2021MF'!$C$4:$BB$4,0))</f>
        <v>6.5867145421903102</v>
      </c>
      <c r="CC210">
        <f>INDEX('2021MF'!$C$205:$BB$404,MATCH(Sheet2!$BJ210,'2021MF'!$B$205:$B$404,0),MATCH(Sheet2!CC$3,'2021MF'!$C$4:$BB$4,0))</f>
        <v>93.413285457809707</v>
      </c>
    </row>
    <row r="211" spans="14:81" x14ac:dyDescent="0.3">
      <c r="N211" t="str">
        <f>VLOOKUP(P211,Sheet1!A$6:A$378,1,FALSE)</f>
        <v>Bromley</v>
      </c>
      <c r="O211" t="s">
        <v>412</v>
      </c>
      <c r="P211" t="s">
        <v>9</v>
      </c>
      <c r="Q211" t="str">
        <f>VLOOKUP(P211,classifications!A$1:B$357,2,FALSE)</f>
        <v>Predominantly Urban</v>
      </c>
      <c r="R211" t="str">
        <f>VLOOKUP(P211,classifications!A$1:D$357,4,FALSE)</f>
        <v>London Borough</v>
      </c>
      <c r="S211" t="s">
        <v>418</v>
      </c>
      <c r="T211" t="s">
        <v>648</v>
      </c>
      <c r="U211">
        <v>86.2</v>
      </c>
      <c r="V211">
        <v>12.9</v>
      </c>
      <c r="W211">
        <v>0.9</v>
      </c>
      <c r="X211">
        <v>66.8</v>
      </c>
      <c r="Y211">
        <v>23.1</v>
      </c>
      <c r="Z211">
        <v>10</v>
      </c>
      <c r="AA211">
        <v>100</v>
      </c>
      <c r="AB211">
        <v>0</v>
      </c>
      <c r="AC211">
        <v>0</v>
      </c>
      <c r="AE211" t="s">
        <v>412</v>
      </c>
      <c r="AF211" t="s">
        <v>9</v>
      </c>
      <c r="AG211" t="s">
        <v>418</v>
      </c>
      <c r="AH211" t="s">
        <v>648</v>
      </c>
      <c r="AI211">
        <v>87</v>
      </c>
      <c r="AJ211">
        <v>13</v>
      </c>
      <c r="AK211">
        <v>74.3</v>
      </c>
      <c r="AL211">
        <v>25.7</v>
      </c>
      <c r="AM211">
        <v>100</v>
      </c>
      <c r="AN211">
        <v>0</v>
      </c>
      <c r="AP211" t="s">
        <v>412</v>
      </c>
      <c r="AQ211" t="s">
        <v>9</v>
      </c>
      <c r="AR211" t="s">
        <v>418</v>
      </c>
      <c r="AS211" t="s">
        <v>648</v>
      </c>
      <c r="AT211">
        <v>78.8</v>
      </c>
      <c r="AU211">
        <v>87</v>
      </c>
      <c r="AV211">
        <v>92.9</v>
      </c>
      <c r="AW211">
        <v>74.900000000000006</v>
      </c>
      <c r="AX211">
        <v>74.3</v>
      </c>
      <c r="AY211">
        <v>91.5</v>
      </c>
      <c r="AZ211">
        <v>100</v>
      </c>
      <c r="BA211">
        <v>100</v>
      </c>
      <c r="BB211">
        <v>100</v>
      </c>
      <c r="BF211" t="b">
        <f t="shared" si="3"/>
        <v>1</v>
      </c>
      <c r="BI211" t="s">
        <v>412</v>
      </c>
      <c r="BJ211" t="s">
        <v>9</v>
      </c>
      <c r="BK211" t="s">
        <v>418</v>
      </c>
      <c r="BL211" t="s">
        <v>648</v>
      </c>
      <c r="BM211">
        <f>INDEX('2021MF'!$C$205:$BB$404,MATCH(Sheet2!$BJ211,'2021MF'!$B$205:$B$404,0),MATCH(Sheet2!BM$3,'2021MF'!$C$4:$BB$4,0))</f>
        <v>83.561158164270196</v>
      </c>
      <c r="BN211">
        <f>INDEX('2021MF'!$C$205:$BB$404,MATCH(Sheet2!$BJ211,'2021MF'!$B$205:$B$404,0),MATCH(Sheet2!BN$3,'2021MF'!$C$4:$BB$4,0))</f>
        <v>16.4388418357298</v>
      </c>
      <c r="BO211">
        <f>INDEX('2021MF'!$C$205:$BB$404,MATCH(Sheet2!$BJ211,'2021MF'!$B$205:$B$404,0),MATCH(Sheet2!BO$3,'2021MF'!$C$4:$BB$4,0))</f>
        <v>58.3678025080428</v>
      </c>
      <c r="BP211">
        <f>INDEX('2021MF'!$C$205:$BB$404,MATCH(Sheet2!$BJ211,'2021MF'!$B$205:$B$404,0),MATCH(Sheet2!BP$3,'2021MF'!$C$4:$BB$4,0))</f>
        <v>18.027706650909298</v>
      </c>
      <c r="BQ211">
        <f>INDEX('2021MF'!$C$205:$BB$404,MATCH(Sheet2!$BJ211,'2021MF'!$B$205:$B$404,0),MATCH(Sheet2!BQ$3,'2021MF'!$C$4:$BB$4,0))</f>
        <v>69.442584203269604</v>
      </c>
      <c r="BR211">
        <f>INDEX('2021MF'!$C$205:$BB$404,MATCH(Sheet2!$BJ211,'2021MF'!$B$205:$B$404,0),MATCH(Sheet2!BR$3,'2021MF'!$C$4:$BB$4,0))</f>
        <v>6.9529249556824899</v>
      </c>
      <c r="BS211">
        <f>INDEX('2021MF'!$C$205:$BB$404,MATCH(Sheet2!$BJ211,'2021MF'!$B$205:$B$404,0),MATCH(Sheet2!BS$3,'2021MF'!$C$4:$BB$4,0))</f>
        <v>96.197229334909096</v>
      </c>
      <c r="BT211" t="str">
        <f>INDEX('2021MF'!$C$205:$BB$404,MATCH(Sheet2!$BJ211,'2021MF'!$B$205:$B$404,0),MATCH(Sheet2!BT$3,'2021MF'!$C$4:$BB$4,0))</f>
        <v>*</v>
      </c>
      <c r="BU211">
        <f>INDEX('2021MF'!$C$205:$BB$404,MATCH(Sheet2!$BJ211,'2021MF'!$B$205:$B$404,0),MATCH(Sheet2!BU$3,'2021MF'!$C$4:$BB$4,0))</f>
        <v>7.5805922132492896</v>
      </c>
      <c r="BV211">
        <f>INDEX('2021MF'!$C$205:$BB$404,MATCH(Sheet2!$BJ211,'2021MF'!$B$205:$B$404,0),MATCH(Sheet2!BV$3,'2021MF'!$C$4:$BB$4,0))</f>
        <v>30.146411923051701</v>
      </c>
      <c r="BW211" t="str">
        <f>INDEX('2021MF'!$C$205:$BB$404,MATCH(Sheet2!$BJ211,'2021MF'!$B$205:$B$404,0),MATCH(Sheet2!BW$3,'2021MF'!$C$4:$BB$4,0))</f>
        <v>*</v>
      </c>
      <c r="BX211">
        <f>INDEX('2021MF'!$C$205:$BB$404,MATCH(Sheet2!$BJ211,'2021MF'!$B$205:$B$404,0),MATCH(Sheet2!BX$3,'2021MF'!$C$4:$BB$4,0))</f>
        <v>53.823551858352999</v>
      </c>
      <c r="BY211">
        <f>INDEX('2021MF'!$C$205:$BB$404,MATCH(Sheet2!$BJ211,'2021MF'!$B$205:$B$404,0),MATCH(Sheet2!BY$3,'2021MF'!$C$4:$BB$4,0))</f>
        <v>43.969892391055502</v>
      </c>
      <c r="BZ211">
        <f>INDEX('2021MF'!$C$205:$BB$404,MATCH(Sheet2!$BJ211,'2021MF'!$B$205:$B$404,0),MATCH(Sheet2!BZ$3,'2021MF'!$C$4:$BB$4,0))</f>
        <v>46.565671983515202</v>
      </c>
      <c r="CA211">
        <f>INDEX('2021MF'!$C$205:$BB$404,MATCH(Sheet2!$BJ211,'2021MF'!$B$205:$B$404,0),MATCH(Sheet2!CA$3,'2021MF'!$C$4:$BB$4,0))</f>
        <v>50.582881782797799</v>
      </c>
      <c r="CB211" t="str">
        <f>INDEX('2021MF'!$C$205:$BB$404,MATCH(Sheet2!$BJ211,'2021MF'!$B$205:$B$404,0),MATCH(Sheet2!CB$3,'2021MF'!$C$4:$BB$4,0))</f>
        <v>*</v>
      </c>
      <c r="CC211">
        <f>INDEX('2021MF'!$C$205:$BB$404,MATCH(Sheet2!$BJ211,'2021MF'!$B$205:$B$404,0),MATCH(Sheet2!CC$3,'2021MF'!$C$4:$BB$4,0))</f>
        <v>98.730221259273804</v>
      </c>
    </row>
    <row r="212" spans="14:81" x14ac:dyDescent="0.3">
      <c r="N212" t="str">
        <f>VLOOKUP(P212,Sheet1!A$6:A$378,1,FALSE)</f>
        <v>Camden</v>
      </c>
      <c r="O212" t="s">
        <v>412</v>
      </c>
      <c r="P212" t="s">
        <v>10</v>
      </c>
      <c r="Q212" t="str">
        <f>VLOOKUP(P212,classifications!A$1:B$357,2,FALSE)</f>
        <v>Predominantly Urban</v>
      </c>
      <c r="R212" t="str">
        <f>VLOOKUP(P212,classifications!A$1:D$357,4,FALSE)</f>
        <v>London Borough</v>
      </c>
      <c r="S212" t="s">
        <v>419</v>
      </c>
      <c r="T212" t="s">
        <v>648</v>
      </c>
      <c r="U212">
        <v>81.8</v>
      </c>
      <c r="V212">
        <v>16.100000000000001</v>
      </c>
      <c r="W212">
        <v>2</v>
      </c>
      <c r="X212">
        <v>69.8</v>
      </c>
      <c r="Y212">
        <v>18.899999999999999</v>
      </c>
      <c r="Z212">
        <v>11.3</v>
      </c>
      <c r="AA212">
        <v>100</v>
      </c>
      <c r="AB212">
        <v>0</v>
      </c>
      <c r="AC212">
        <v>0</v>
      </c>
      <c r="AE212" t="s">
        <v>412</v>
      </c>
      <c r="AF212" t="s">
        <v>10</v>
      </c>
      <c r="AG212" t="s">
        <v>419</v>
      </c>
      <c r="AH212" t="s">
        <v>648</v>
      </c>
      <c r="AI212">
        <v>83.5</v>
      </c>
      <c r="AJ212">
        <v>16.5</v>
      </c>
      <c r="AK212">
        <v>78.7</v>
      </c>
      <c r="AL212">
        <v>21.3</v>
      </c>
      <c r="AM212">
        <v>100</v>
      </c>
      <c r="AN212">
        <v>0</v>
      </c>
      <c r="AP212" t="s">
        <v>412</v>
      </c>
      <c r="AQ212" t="s">
        <v>10</v>
      </c>
      <c r="AR212" t="s">
        <v>419</v>
      </c>
      <c r="AS212" t="s">
        <v>648</v>
      </c>
      <c r="AT212">
        <v>72.900000000000006</v>
      </c>
      <c r="AU212">
        <v>83.5</v>
      </c>
      <c r="AV212">
        <v>92.1</v>
      </c>
      <c r="AW212">
        <v>88.4</v>
      </c>
      <c r="AX212">
        <v>78.7</v>
      </c>
      <c r="AY212">
        <v>100</v>
      </c>
      <c r="AZ212">
        <v>100</v>
      </c>
      <c r="BA212">
        <v>100</v>
      </c>
      <c r="BB212">
        <v>100</v>
      </c>
      <c r="BF212" t="b">
        <f t="shared" si="3"/>
        <v>1</v>
      </c>
      <c r="BI212" t="s">
        <v>412</v>
      </c>
      <c r="BJ212" t="s">
        <v>10</v>
      </c>
      <c r="BK212" t="s">
        <v>419</v>
      </c>
      <c r="BL212" t="s">
        <v>648</v>
      </c>
      <c r="BM212">
        <f>INDEX('2021MF'!$C$205:$BB$404,MATCH(Sheet2!$BJ212,'2021MF'!$B$205:$B$404,0),MATCH(Sheet2!BM$3,'2021MF'!$C$4:$BB$4,0))</f>
        <v>84.740508471556595</v>
      </c>
      <c r="BN212">
        <f>INDEX('2021MF'!$C$205:$BB$404,MATCH(Sheet2!$BJ212,'2021MF'!$B$205:$B$404,0),MATCH(Sheet2!BN$3,'2021MF'!$C$4:$BB$4,0))</f>
        <v>15.2594915284434</v>
      </c>
      <c r="BO212">
        <f>INDEX('2021MF'!$C$205:$BB$404,MATCH(Sheet2!$BJ212,'2021MF'!$B$205:$B$404,0),MATCH(Sheet2!BO$3,'2021MF'!$C$4:$BB$4,0))</f>
        <v>56.398653102674203</v>
      </c>
      <c r="BP212">
        <f>INDEX('2021MF'!$C$205:$BB$404,MATCH(Sheet2!$BJ212,'2021MF'!$B$205:$B$404,0),MATCH(Sheet2!BP$3,'2021MF'!$C$4:$BB$4,0))</f>
        <v>17.162251242673101</v>
      </c>
      <c r="BQ212">
        <f>INDEX('2021MF'!$C$205:$BB$404,MATCH(Sheet2!$BJ212,'2021MF'!$B$205:$B$404,0),MATCH(Sheet2!BQ$3,'2021MF'!$C$4:$BB$4,0))</f>
        <v>69.320672023374698</v>
      </c>
      <c r="BR212">
        <f>INDEX('2021MF'!$C$205:$BB$404,MATCH(Sheet2!$BJ212,'2021MF'!$B$205:$B$404,0),MATCH(Sheet2!BR$3,'2021MF'!$C$4:$BB$4,0))</f>
        <v>4.2402323219726004</v>
      </c>
      <c r="BS212">
        <f>INDEX('2021MF'!$C$205:$BB$404,MATCH(Sheet2!$BJ212,'2021MF'!$B$205:$B$404,0),MATCH(Sheet2!BS$3,'2021MF'!$C$4:$BB$4,0))</f>
        <v>96.126779383206497</v>
      </c>
      <c r="BT212" t="str">
        <f>INDEX('2021MF'!$C$205:$BB$404,MATCH(Sheet2!$BJ212,'2021MF'!$B$205:$B$404,0),MATCH(Sheet2!BT$3,'2021MF'!$C$4:$BB$4,0))</f>
        <v>*</v>
      </c>
      <c r="BU212" t="str">
        <f>INDEX('2021MF'!$C$205:$BB$404,MATCH(Sheet2!$BJ212,'2021MF'!$B$205:$B$404,0),MATCH(Sheet2!BU$3,'2021MF'!$C$4:$BB$4,0))</f>
        <v>*</v>
      </c>
      <c r="BV212">
        <f>INDEX('2021MF'!$C$205:$BB$404,MATCH(Sheet2!$BJ212,'2021MF'!$B$205:$B$404,0),MATCH(Sheet2!BV$3,'2021MF'!$C$4:$BB$4,0))</f>
        <v>13.499260631759</v>
      </c>
      <c r="BW212">
        <f>INDEX('2021MF'!$C$205:$BB$404,MATCH(Sheet2!$BJ212,'2021MF'!$B$205:$B$404,0),MATCH(Sheet2!BW$3,'2021MF'!$C$4:$BB$4,0))</f>
        <v>5.2700030287373698</v>
      </c>
      <c r="BX212">
        <f>INDEX('2021MF'!$C$205:$BB$404,MATCH(Sheet2!$BJ212,'2021MF'!$B$205:$B$404,0),MATCH(Sheet2!BX$3,'2021MF'!$C$4:$BB$4,0))</f>
        <v>55.881833903928303</v>
      </c>
      <c r="BY212">
        <f>INDEX('2021MF'!$C$205:$BB$404,MATCH(Sheet2!$BJ212,'2021MF'!$B$205:$B$404,0),MATCH(Sheet2!BY$3,'2021MF'!$C$4:$BB$4,0))</f>
        <v>40.9998941164014</v>
      </c>
      <c r="BZ212">
        <f>INDEX('2021MF'!$C$205:$BB$404,MATCH(Sheet2!$BJ212,'2021MF'!$B$205:$B$404,0),MATCH(Sheet2!BZ$3,'2021MF'!$C$4:$BB$4,0))</f>
        <v>68.081389192814001</v>
      </c>
      <c r="CA212">
        <f>INDEX('2021MF'!$C$205:$BB$404,MATCH(Sheet2!$BJ212,'2021MF'!$B$205:$B$404,0),MATCH(Sheet2!CA$3,'2021MF'!$C$4:$BB$4,0))</f>
        <v>28.466805491829302</v>
      </c>
      <c r="CB212">
        <f>INDEX('2021MF'!$C$205:$BB$404,MATCH(Sheet2!$BJ212,'2021MF'!$B$205:$B$404,0),MATCH(Sheet2!CB$3,'2021MF'!$C$4:$BB$4,0))</f>
        <v>0</v>
      </c>
      <c r="CC212">
        <f>INDEX('2021MF'!$C$205:$BB$404,MATCH(Sheet2!$BJ212,'2021MF'!$B$205:$B$404,0),MATCH(Sheet2!CC$3,'2021MF'!$C$4:$BB$4,0))</f>
        <v>100</v>
      </c>
    </row>
    <row r="213" spans="14:81" x14ac:dyDescent="0.3">
      <c r="N213" t="str">
        <f>VLOOKUP(P213,Sheet1!A$6:A$378,1,FALSE)</f>
        <v>Croydon</v>
      </c>
      <c r="O213" t="s">
        <v>412</v>
      </c>
      <c r="P213" t="s">
        <v>11</v>
      </c>
      <c r="Q213" t="str">
        <f>VLOOKUP(P213,classifications!A$1:B$357,2,FALSE)</f>
        <v>Predominantly Urban</v>
      </c>
      <c r="R213" t="str">
        <f>VLOOKUP(P213,classifications!A$1:D$357,4,FALSE)</f>
        <v>London Borough</v>
      </c>
      <c r="S213" t="s">
        <v>420</v>
      </c>
      <c r="T213" t="s">
        <v>648</v>
      </c>
      <c r="U213">
        <v>84.6</v>
      </c>
      <c r="V213">
        <v>14.9</v>
      </c>
      <c r="W213">
        <v>0.5</v>
      </c>
      <c r="X213">
        <v>62.5</v>
      </c>
      <c r="Y213">
        <v>24.8</v>
      </c>
      <c r="Z213">
        <v>12.6</v>
      </c>
      <c r="AA213" t="s">
        <v>417</v>
      </c>
      <c r="AB213" t="s">
        <v>417</v>
      </c>
      <c r="AC213" t="s">
        <v>417</v>
      </c>
      <c r="AE213" t="s">
        <v>412</v>
      </c>
      <c r="AF213" t="s">
        <v>11</v>
      </c>
      <c r="AG213" t="s">
        <v>420</v>
      </c>
      <c r="AH213" t="s">
        <v>648</v>
      </c>
      <c r="AI213">
        <v>85</v>
      </c>
      <c r="AJ213">
        <v>15</v>
      </c>
      <c r="AK213">
        <v>71.599999999999994</v>
      </c>
      <c r="AL213">
        <v>28.4</v>
      </c>
      <c r="AM213" t="s">
        <v>417</v>
      </c>
      <c r="AN213" t="s">
        <v>417</v>
      </c>
      <c r="AP213" t="s">
        <v>412</v>
      </c>
      <c r="AQ213" t="s">
        <v>11</v>
      </c>
      <c r="AR213" t="s">
        <v>420</v>
      </c>
      <c r="AS213" t="s">
        <v>648</v>
      </c>
      <c r="AT213">
        <v>76.2</v>
      </c>
      <c r="AU213">
        <v>85</v>
      </c>
      <c r="AV213">
        <v>90.6</v>
      </c>
      <c r="AW213">
        <v>62.3</v>
      </c>
      <c r="AX213">
        <v>71.599999999999994</v>
      </c>
      <c r="AY213">
        <v>80.8</v>
      </c>
      <c r="AZ213" t="s">
        <v>417</v>
      </c>
      <c r="BA213" t="s">
        <v>417</v>
      </c>
      <c r="BB213" t="s">
        <v>417</v>
      </c>
      <c r="BF213" t="b">
        <f t="shared" si="3"/>
        <v>1</v>
      </c>
      <c r="BI213" t="s">
        <v>412</v>
      </c>
      <c r="BJ213" t="s">
        <v>11</v>
      </c>
      <c r="BK213" t="s">
        <v>420</v>
      </c>
      <c r="BL213" t="s">
        <v>648</v>
      </c>
      <c r="BM213">
        <f>INDEX('2021MF'!$C$205:$BB$404,MATCH(Sheet2!$BJ213,'2021MF'!$B$205:$B$404,0),MATCH(Sheet2!BM$3,'2021MF'!$C$4:$BB$4,0))</f>
        <v>81.080790203769297</v>
      </c>
      <c r="BN213">
        <f>INDEX('2021MF'!$C$205:$BB$404,MATCH(Sheet2!$BJ213,'2021MF'!$B$205:$B$404,0),MATCH(Sheet2!BN$3,'2021MF'!$C$4:$BB$4,0))</f>
        <v>18.9192097962307</v>
      </c>
      <c r="BO213">
        <f>INDEX('2021MF'!$C$205:$BB$404,MATCH(Sheet2!$BJ213,'2021MF'!$B$205:$B$404,0),MATCH(Sheet2!BO$3,'2021MF'!$C$4:$BB$4,0))</f>
        <v>53.264613029752198</v>
      </c>
      <c r="BP213">
        <f>INDEX('2021MF'!$C$205:$BB$404,MATCH(Sheet2!$BJ213,'2021MF'!$B$205:$B$404,0),MATCH(Sheet2!BP$3,'2021MF'!$C$4:$BB$4,0))</f>
        <v>20.416387639911999</v>
      </c>
      <c r="BQ213">
        <f>INDEX('2021MF'!$C$205:$BB$404,MATCH(Sheet2!$BJ213,'2021MF'!$B$205:$B$404,0),MATCH(Sheet2!BQ$3,'2021MF'!$C$4:$BB$4,0))</f>
        <v>59.534344207404601</v>
      </c>
      <c r="BR213">
        <f>INDEX('2021MF'!$C$205:$BB$404,MATCH(Sheet2!$BJ213,'2021MF'!$B$205:$B$404,0),MATCH(Sheet2!BR$3,'2021MF'!$C$4:$BB$4,0))</f>
        <v>14.1466564622596</v>
      </c>
      <c r="BS213">
        <f>INDEX('2021MF'!$C$205:$BB$404,MATCH(Sheet2!$BJ213,'2021MF'!$B$205:$B$404,0),MATCH(Sheet2!BS$3,'2021MF'!$C$4:$BB$4,0))</f>
        <v>97.079785707452402</v>
      </c>
      <c r="BT213">
        <f>INDEX('2021MF'!$C$205:$BB$404,MATCH(Sheet2!$BJ213,'2021MF'!$B$205:$B$404,0),MATCH(Sheet2!BT$3,'2021MF'!$C$4:$BB$4,0))</f>
        <v>2.9202142925475898</v>
      </c>
      <c r="BU213">
        <f>INDEX('2021MF'!$C$205:$BB$404,MATCH(Sheet2!$BJ213,'2021MF'!$B$205:$B$404,0),MATCH(Sheet2!BU$3,'2021MF'!$C$4:$BB$4,0))</f>
        <v>5.6957332823113003</v>
      </c>
      <c r="BV213">
        <f>INDEX('2021MF'!$C$205:$BB$404,MATCH(Sheet2!$BJ213,'2021MF'!$B$205:$B$404,0),MATCH(Sheet2!BV$3,'2021MF'!$C$4:$BB$4,0))</f>
        <v>23.219410695494101</v>
      </c>
      <c r="BW213" t="str">
        <f>INDEX('2021MF'!$C$205:$BB$404,MATCH(Sheet2!$BJ213,'2021MF'!$B$205:$B$404,0),MATCH(Sheet2!BW$3,'2021MF'!$C$4:$BB$4,0))</f>
        <v>*</v>
      </c>
      <c r="BX213">
        <f>INDEX('2021MF'!$C$205:$BB$404,MATCH(Sheet2!$BJ213,'2021MF'!$B$205:$B$404,0),MATCH(Sheet2!BX$3,'2021MF'!$C$4:$BB$4,0))</f>
        <v>43.207142173550402</v>
      </c>
      <c r="BY213">
        <f>INDEX('2021MF'!$C$205:$BB$404,MATCH(Sheet2!$BJ213,'2021MF'!$B$205:$B$404,0),MATCH(Sheet2!BY$3,'2021MF'!$C$4:$BB$4,0))</f>
        <v>50.537987230493698</v>
      </c>
      <c r="BZ213">
        <f>INDEX('2021MF'!$C$205:$BB$404,MATCH(Sheet2!$BJ213,'2021MF'!$B$205:$B$404,0),MATCH(Sheet2!BZ$3,'2021MF'!$C$4:$BB$4,0))</f>
        <v>47.4700244726085</v>
      </c>
      <c r="CA213">
        <f>INDEX('2021MF'!$C$205:$BB$404,MATCH(Sheet2!$BJ213,'2021MF'!$B$205:$B$404,0),MATCH(Sheet2!CA$3,'2021MF'!$C$4:$BB$4,0))</f>
        <v>49.337598950001997</v>
      </c>
      <c r="CB213">
        <f>INDEX('2021MF'!$C$205:$BB$404,MATCH(Sheet2!$BJ213,'2021MF'!$B$205:$B$404,0),MATCH(Sheet2!CB$3,'2021MF'!$C$4:$BB$4,0))</f>
        <v>4.1459389648904601</v>
      </c>
      <c r="CC213">
        <f>INDEX('2021MF'!$C$205:$BB$404,MATCH(Sheet2!$BJ213,'2021MF'!$B$205:$B$404,0),MATCH(Sheet2!CC$3,'2021MF'!$C$4:$BB$4,0))</f>
        <v>95.190375968621396</v>
      </c>
    </row>
    <row r="214" spans="14:81" x14ac:dyDescent="0.3">
      <c r="N214" t="str">
        <f>VLOOKUP(P214,Sheet1!A$6:A$378,1,FALSE)</f>
        <v>Ealing</v>
      </c>
      <c r="O214" t="s">
        <v>412</v>
      </c>
      <c r="P214" t="s">
        <v>12</v>
      </c>
      <c r="Q214" t="str">
        <f>VLOOKUP(P214,classifications!A$1:B$357,2,FALSE)</f>
        <v>Predominantly Urban</v>
      </c>
      <c r="R214" t="str">
        <f>VLOOKUP(P214,classifications!A$1:D$357,4,FALSE)</f>
        <v>London Borough</v>
      </c>
      <c r="S214" t="s">
        <v>421</v>
      </c>
      <c r="T214" t="s">
        <v>648</v>
      </c>
      <c r="U214">
        <v>86.1</v>
      </c>
      <c r="V214">
        <v>13.9</v>
      </c>
      <c r="W214">
        <v>0</v>
      </c>
      <c r="X214">
        <v>67.5</v>
      </c>
      <c r="Y214">
        <v>24.8</v>
      </c>
      <c r="Z214">
        <v>7.6</v>
      </c>
      <c r="AA214">
        <v>94.9</v>
      </c>
      <c r="AB214">
        <v>5.0999999999999996</v>
      </c>
      <c r="AC214">
        <v>0</v>
      </c>
      <c r="AE214" t="s">
        <v>412</v>
      </c>
      <c r="AF214" t="s">
        <v>12</v>
      </c>
      <c r="AG214" t="s">
        <v>421</v>
      </c>
      <c r="AH214" t="s">
        <v>648</v>
      </c>
      <c r="AI214">
        <v>86.1</v>
      </c>
      <c r="AJ214">
        <v>13.9</v>
      </c>
      <c r="AK214">
        <v>73.099999999999994</v>
      </c>
      <c r="AL214">
        <v>26.9</v>
      </c>
      <c r="AM214">
        <v>94.9</v>
      </c>
      <c r="AN214">
        <v>5.0999999999999996</v>
      </c>
      <c r="AP214" t="s">
        <v>412</v>
      </c>
      <c r="AQ214" t="s">
        <v>12</v>
      </c>
      <c r="AR214" t="s">
        <v>421</v>
      </c>
      <c r="AS214" t="s">
        <v>648</v>
      </c>
      <c r="AT214">
        <v>74.900000000000006</v>
      </c>
      <c r="AU214">
        <v>86.1</v>
      </c>
      <c r="AV214">
        <v>95.1</v>
      </c>
      <c r="AW214">
        <v>78.3</v>
      </c>
      <c r="AX214">
        <v>73.099999999999994</v>
      </c>
      <c r="AY214">
        <v>95.7</v>
      </c>
      <c r="AZ214">
        <v>88.3</v>
      </c>
      <c r="BA214">
        <v>94.9</v>
      </c>
      <c r="BB214">
        <v>100</v>
      </c>
      <c r="BF214" t="b">
        <f t="shared" si="3"/>
        <v>1</v>
      </c>
      <c r="BI214" t="s">
        <v>412</v>
      </c>
      <c r="BJ214" t="s">
        <v>12</v>
      </c>
      <c r="BK214" t="s">
        <v>421</v>
      </c>
      <c r="BL214" t="s">
        <v>648</v>
      </c>
      <c r="BM214">
        <f>INDEX('2021MF'!$C$205:$BB$404,MATCH(Sheet2!$BJ214,'2021MF'!$B$205:$B$404,0),MATCH(Sheet2!BM$3,'2021MF'!$C$4:$BB$4,0))</f>
        <v>89.076972728739705</v>
      </c>
      <c r="BN214">
        <f>INDEX('2021MF'!$C$205:$BB$404,MATCH(Sheet2!$BJ214,'2021MF'!$B$205:$B$404,0),MATCH(Sheet2!BN$3,'2021MF'!$C$4:$BB$4,0))</f>
        <v>10.923027271260301</v>
      </c>
      <c r="BO214">
        <f>INDEX('2021MF'!$C$205:$BB$404,MATCH(Sheet2!$BJ214,'2021MF'!$B$205:$B$404,0),MATCH(Sheet2!BO$3,'2021MF'!$C$4:$BB$4,0))</f>
        <v>56.812974019686898</v>
      </c>
      <c r="BP214">
        <f>INDEX('2021MF'!$C$205:$BB$404,MATCH(Sheet2!$BJ214,'2021MF'!$B$205:$B$404,0),MATCH(Sheet2!BP$3,'2021MF'!$C$4:$BB$4,0))</f>
        <v>10.4615136356301</v>
      </c>
      <c r="BQ214">
        <f>INDEX('2021MF'!$C$205:$BB$404,MATCH(Sheet2!$BJ214,'2021MF'!$B$205:$B$404,0),MATCH(Sheet2!BQ$3,'2021MF'!$C$4:$BB$4,0))</f>
        <v>60.605131515249298</v>
      </c>
      <c r="BR214">
        <f>INDEX('2021MF'!$C$205:$BB$404,MATCH(Sheet2!$BJ214,'2021MF'!$B$205:$B$404,0),MATCH(Sheet2!BR$3,'2021MF'!$C$4:$BB$4,0))</f>
        <v>6.6693561400677801</v>
      </c>
      <c r="BS214">
        <f>INDEX('2021MF'!$C$205:$BB$404,MATCH(Sheet2!$BJ214,'2021MF'!$B$205:$B$404,0),MATCH(Sheet2!BS$3,'2021MF'!$C$4:$BB$4,0))</f>
        <v>96.745199289978999</v>
      </c>
      <c r="BT214">
        <f>INDEX('2021MF'!$C$205:$BB$404,MATCH(Sheet2!$BJ214,'2021MF'!$B$205:$B$404,0),MATCH(Sheet2!BT$3,'2021MF'!$C$4:$BB$4,0))</f>
        <v>3.2548007100209801</v>
      </c>
      <c r="BU214">
        <f>INDEX('2021MF'!$C$205:$BB$404,MATCH(Sheet2!$BJ214,'2021MF'!$B$205:$B$404,0),MATCH(Sheet2!BU$3,'2021MF'!$C$4:$BB$4,0))</f>
        <v>3.2870743908342699</v>
      </c>
      <c r="BV214">
        <f>INDEX('2021MF'!$C$205:$BB$404,MATCH(Sheet2!$BJ214,'2021MF'!$B$205:$B$404,0),MATCH(Sheet2!BV$3,'2021MF'!$C$4:$BB$4,0))</f>
        <v>18.6057769888656</v>
      </c>
      <c r="BW214">
        <f>INDEX('2021MF'!$C$205:$BB$404,MATCH(Sheet2!$BJ214,'2021MF'!$B$205:$B$404,0),MATCH(Sheet2!BW$3,'2021MF'!$C$4:$BB$4,0))</f>
        <v>0</v>
      </c>
      <c r="BX214">
        <f>INDEX('2021MF'!$C$205:$BB$404,MATCH(Sheet2!$BJ214,'2021MF'!$B$205:$B$404,0),MATCH(Sheet2!BX$3,'2021MF'!$C$4:$BB$4,0))</f>
        <v>60.139837130871101</v>
      </c>
      <c r="BY214">
        <f>INDEX('2021MF'!$C$205:$BB$404,MATCH(Sheet2!$BJ214,'2021MF'!$B$205:$B$404,0),MATCH(Sheet2!BY$3,'2021MF'!$C$4:$BB$4,0))</f>
        <v>39.860162869128899</v>
      </c>
      <c r="BZ214">
        <f>INDEX('2021MF'!$C$205:$BB$404,MATCH(Sheet2!$BJ214,'2021MF'!$B$205:$B$404,0),MATCH(Sheet2!BZ$3,'2021MF'!$C$4:$BB$4,0))</f>
        <v>65.881385210166997</v>
      </c>
      <c r="CA214">
        <f>INDEX('2021MF'!$C$205:$BB$404,MATCH(Sheet2!$BJ214,'2021MF'!$B$205:$B$404,0),MATCH(Sheet2!CA$3,'2021MF'!$C$4:$BB$4,0))</f>
        <v>34.118614789833003</v>
      </c>
      <c r="CB214" t="str">
        <f>INDEX('2021MF'!$C$205:$BB$404,MATCH(Sheet2!$BJ214,'2021MF'!$B$205:$B$404,0),MATCH(Sheet2!CB$3,'2021MF'!$C$4:$BB$4,0))</f>
        <v>*</v>
      </c>
      <c r="CC214">
        <f>INDEX('2021MF'!$C$205:$BB$404,MATCH(Sheet2!$BJ214,'2021MF'!$B$205:$B$404,0),MATCH(Sheet2!CC$3,'2021MF'!$C$4:$BB$4,0))</f>
        <v>97.539131837986105</v>
      </c>
    </row>
    <row r="215" spans="14:81" x14ac:dyDescent="0.3">
      <c r="N215" t="str">
        <f>VLOOKUP(P215,Sheet1!A$6:A$378,1,FALSE)</f>
        <v>Enfield</v>
      </c>
      <c r="O215" t="s">
        <v>412</v>
      </c>
      <c r="P215" t="s">
        <v>13</v>
      </c>
      <c r="Q215" t="str">
        <f>VLOOKUP(P215,classifications!A$1:B$357,2,FALSE)</f>
        <v>Predominantly Urban</v>
      </c>
      <c r="R215" t="str">
        <f>VLOOKUP(P215,classifications!A$1:D$357,4,FALSE)</f>
        <v>London Borough</v>
      </c>
      <c r="S215" t="s">
        <v>422</v>
      </c>
      <c r="T215" t="s">
        <v>648</v>
      </c>
      <c r="U215">
        <v>84.2</v>
      </c>
      <c r="V215">
        <v>15.8</v>
      </c>
      <c r="W215">
        <v>0</v>
      </c>
      <c r="X215">
        <v>62.2</v>
      </c>
      <c r="Y215">
        <v>22.5</v>
      </c>
      <c r="Z215">
        <v>15.3</v>
      </c>
      <c r="AA215">
        <v>95.7</v>
      </c>
      <c r="AB215">
        <v>4.3</v>
      </c>
      <c r="AC215">
        <v>0</v>
      </c>
      <c r="AE215" t="s">
        <v>412</v>
      </c>
      <c r="AF215" t="s">
        <v>13</v>
      </c>
      <c r="AG215" t="s">
        <v>422</v>
      </c>
      <c r="AH215" t="s">
        <v>648</v>
      </c>
      <c r="AI215">
        <v>84.2</v>
      </c>
      <c r="AJ215">
        <v>15.8</v>
      </c>
      <c r="AK215">
        <v>73.400000000000006</v>
      </c>
      <c r="AL215">
        <v>26.6</v>
      </c>
      <c r="AM215">
        <v>95.7</v>
      </c>
      <c r="AN215">
        <v>4.3</v>
      </c>
      <c r="AP215" t="s">
        <v>412</v>
      </c>
      <c r="AQ215" t="s">
        <v>13</v>
      </c>
      <c r="AR215" t="s">
        <v>422</v>
      </c>
      <c r="AS215" t="s">
        <v>648</v>
      </c>
      <c r="AT215">
        <v>73.900000000000006</v>
      </c>
      <c r="AU215">
        <v>84.2</v>
      </c>
      <c r="AV215">
        <v>91</v>
      </c>
      <c r="AW215">
        <v>91.6</v>
      </c>
      <c r="AX215">
        <v>73.400000000000006</v>
      </c>
      <c r="AY215">
        <v>100</v>
      </c>
      <c r="AZ215">
        <v>90.4</v>
      </c>
      <c r="BA215">
        <v>95.7</v>
      </c>
      <c r="BB215">
        <v>100</v>
      </c>
      <c r="BF215" t="b">
        <f t="shared" si="3"/>
        <v>1</v>
      </c>
      <c r="BI215" t="s">
        <v>412</v>
      </c>
      <c r="BJ215" t="s">
        <v>13</v>
      </c>
      <c r="BK215" t="s">
        <v>422</v>
      </c>
      <c r="BL215" t="s">
        <v>648</v>
      </c>
      <c r="BM215">
        <f>INDEX('2021MF'!$C$205:$BB$404,MATCH(Sheet2!$BJ215,'2021MF'!$B$205:$B$404,0),MATCH(Sheet2!BM$3,'2021MF'!$C$4:$BB$4,0))</f>
        <v>80.8963102759771</v>
      </c>
      <c r="BN215">
        <f>INDEX('2021MF'!$C$205:$BB$404,MATCH(Sheet2!$BJ215,'2021MF'!$B$205:$B$404,0),MATCH(Sheet2!BN$3,'2021MF'!$C$4:$BB$4,0))</f>
        <v>17.9015891250239</v>
      </c>
      <c r="BO215">
        <f>INDEX('2021MF'!$C$205:$BB$404,MATCH(Sheet2!$BJ215,'2021MF'!$B$205:$B$404,0),MATCH(Sheet2!BO$3,'2021MF'!$C$4:$BB$4,0))</f>
        <v>49.3175788408413</v>
      </c>
      <c r="BP215">
        <f>INDEX('2021MF'!$C$205:$BB$404,MATCH(Sheet2!$BJ215,'2021MF'!$B$205:$B$404,0),MATCH(Sheet2!BP$3,'2021MF'!$C$4:$BB$4,0))</f>
        <v>17.480375263258701</v>
      </c>
      <c r="BQ215">
        <f>INDEX('2021MF'!$C$205:$BB$404,MATCH(Sheet2!$BJ215,'2021MF'!$B$205:$B$404,0),MATCH(Sheet2!BQ$3,'2021MF'!$C$4:$BB$4,0))</f>
        <v>52.004868575804799</v>
      </c>
      <c r="BR215">
        <f>INDEX('2021MF'!$C$205:$BB$404,MATCH(Sheet2!$BJ215,'2021MF'!$B$205:$B$404,0),MATCH(Sheet2!BR$3,'2021MF'!$C$4:$BB$4,0))</f>
        <v>14.793085528295199</v>
      </c>
      <c r="BS215">
        <f>INDEX('2021MF'!$C$205:$BB$404,MATCH(Sheet2!$BJ215,'2021MF'!$B$205:$B$404,0),MATCH(Sheet2!BS$3,'2021MF'!$C$4:$BB$4,0))</f>
        <v>99.131588304477404</v>
      </c>
      <c r="BT215" t="str">
        <f>INDEX('2021MF'!$C$205:$BB$404,MATCH(Sheet2!$BJ215,'2021MF'!$B$205:$B$404,0),MATCH(Sheet2!BT$3,'2021MF'!$C$4:$BB$4,0))</f>
        <v>*</v>
      </c>
      <c r="BU215">
        <f>INDEX('2021MF'!$C$205:$BB$404,MATCH(Sheet2!$BJ215,'2021MF'!$B$205:$B$404,0),MATCH(Sheet2!BU$3,'2021MF'!$C$4:$BB$4,0))</f>
        <v>7.1592680725363103</v>
      </c>
      <c r="BV215">
        <f>INDEX('2021MF'!$C$205:$BB$404,MATCH(Sheet2!$BJ215,'2021MF'!$B$205:$B$404,0),MATCH(Sheet2!BV$3,'2021MF'!$C$4:$BB$4,0))</f>
        <v>24.271764995487001</v>
      </c>
      <c r="BW215">
        <f>INDEX('2021MF'!$C$205:$BB$404,MATCH(Sheet2!$BJ215,'2021MF'!$B$205:$B$404,0),MATCH(Sheet2!BW$3,'2021MF'!$C$4:$BB$4,0))</f>
        <v>3.0825196247367401</v>
      </c>
      <c r="BX215">
        <f>INDEX('2021MF'!$C$205:$BB$404,MATCH(Sheet2!$BJ215,'2021MF'!$B$205:$B$404,0),MATCH(Sheet2!BX$3,'2021MF'!$C$4:$BB$4,0))</f>
        <v>46.776514513138999</v>
      </c>
      <c r="BY215">
        <f>INDEX('2021MF'!$C$205:$BB$404,MATCH(Sheet2!$BJ215,'2021MF'!$B$205:$B$404,0),MATCH(Sheet2!BY$3,'2021MF'!$C$4:$BB$4,0))</f>
        <v>48.836485733175998</v>
      </c>
      <c r="BZ215">
        <f>INDEX('2021MF'!$C$205:$BB$404,MATCH(Sheet2!$BJ215,'2021MF'!$B$205:$B$404,0),MATCH(Sheet2!BZ$3,'2021MF'!$C$4:$BB$4,0))</f>
        <v>38.7505347628246</v>
      </c>
      <c r="CA215">
        <f>INDEX('2021MF'!$C$205:$BB$404,MATCH(Sheet2!$BJ215,'2021MF'!$B$205:$B$404,0),MATCH(Sheet2!CA$3,'2021MF'!$C$4:$BB$4,0))</f>
        <v>57.699936476658401</v>
      </c>
      <c r="CB215">
        <f>INDEX('2021MF'!$C$205:$BB$404,MATCH(Sheet2!$BJ215,'2021MF'!$B$205:$B$404,0),MATCH(Sheet2!CB$3,'2021MF'!$C$4:$BB$4,0))</f>
        <v>4.7140395503405301</v>
      </c>
      <c r="CC215">
        <f>INDEX('2021MF'!$C$205:$BB$404,MATCH(Sheet2!$BJ215,'2021MF'!$B$205:$B$404,0),MATCH(Sheet2!CC$3,'2021MF'!$C$4:$BB$4,0))</f>
        <v>95.285960449659498</v>
      </c>
    </row>
    <row r="216" spans="14:81" x14ac:dyDescent="0.3">
      <c r="N216" t="str">
        <f>VLOOKUP(P216,Sheet1!A$6:A$378,1,FALSE)</f>
        <v>Greenwich</v>
      </c>
      <c r="O216" t="s">
        <v>412</v>
      </c>
      <c r="P216" t="s">
        <v>14</v>
      </c>
      <c r="Q216" t="str">
        <f>VLOOKUP(P216,classifications!A$1:B$357,2,FALSE)</f>
        <v>Predominantly Urban</v>
      </c>
      <c r="R216" t="str">
        <f>VLOOKUP(P216,classifications!A$1:D$357,4,FALSE)</f>
        <v>London Borough</v>
      </c>
      <c r="S216" t="s">
        <v>423</v>
      </c>
      <c r="T216" t="s">
        <v>648</v>
      </c>
      <c r="U216">
        <v>83.1</v>
      </c>
      <c r="V216">
        <v>16.899999999999999</v>
      </c>
      <c r="W216">
        <v>0</v>
      </c>
      <c r="X216">
        <v>63.9</v>
      </c>
      <c r="Y216">
        <v>28.2</v>
      </c>
      <c r="Z216">
        <v>7.8</v>
      </c>
      <c r="AA216">
        <v>100</v>
      </c>
      <c r="AB216">
        <v>0</v>
      </c>
      <c r="AC216">
        <v>0</v>
      </c>
      <c r="AE216" t="s">
        <v>412</v>
      </c>
      <c r="AF216" t="s">
        <v>14</v>
      </c>
      <c r="AG216" t="s">
        <v>423</v>
      </c>
      <c r="AH216" t="s">
        <v>648</v>
      </c>
      <c r="AI216">
        <v>83.1</v>
      </c>
      <c r="AJ216">
        <v>16.899999999999999</v>
      </c>
      <c r="AK216">
        <v>69.400000000000006</v>
      </c>
      <c r="AL216">
        <v>30.6</v>
      </c>
      <c r="AM216">
        <v>100</v>
      </c>
      <c r="AN216">
        <v>0</v>
      </c>
      <c r="AP216" t="s">
        <v>412</v>
      </c>
      <c r="AQ216" t="s">
        <v>14</v>
      </c>
      <c r="AR216" t="s">
        <v>423</v>
      </c>
      <c r="AS216" t="s">
        <v>648</v>
      </c>
      <c r="AT216">
        <v>73.8</v>
      </c>
      <c r="AU216">
        <v>83.1</v>
      </c>
      <c r="AV216">
        <v>90.1</v>
      </c>
      <c r="AW216">
        <v>59.4</v>
      </c>
      <c r="AX216">
        <v>69.400000000000006</v>
      </c>
      <c r="AY216">
        <v>79.3</v>
      </c>
      <c r="AZ216">
        <v>100</v>
      </c>
      <c r="BA216">
        <v>100</v>
      </c>
      <c r="BB216">
        <v>100</v>
      </c>
      <c r="BF216" t="b">
        <f t="shared" si="3"/>
        <v>1</v>
      </c>
      <c r="BI216" t="s">
        <v>412</v>
      </c>
      <c r="BJ216" t="s">
        <v>14</v>
      </c>
      <c r="BK216" t="s">
        <v>423</v>
      </c>
      <c r="BL216" t="s">
        <v>648</v>
      </c>
      <c r="BM216">
        <f>INDEX('2021MF'!$C$205:$BB$404,MATCH(Sheet2!$BJ216,'2021MF'!$B$205:$B$404,0),MATCH(Sheet2!BM$3,'2021MF'!$C$4:$BB$4,0))</f>
        <v>82.077706876753297</v>
      </c>
      <c r="BN216">
        <f>INDEX('2021MF'!$C$205:$BB$404,MATCH(Sheet2!$BJ216,'2021MF'!$B$205:$B$404,0),MATCH(Sheet2!BN$3,'2021MF'!$C$4:$BB$4,0))</f>
        <v>17.422271319970299</v>
      </c>
      <c r="BO216">
        <f>INDEX('2021MF'!$C$205:$BB$404,MATCH(Sheet2!$BJ216,'2021MF'!$B$205:$B$404,0),MATCH(Sheet2!BO$3,'2021MF'!$C$4:$BB$4,0))</f>
        <v>52.037152782824798</v>
      </c>
      <c r="BP216">
        <f>INDEX('2021MF'!$C$205:$BB$404,MATCH(Sheet2!$BJ216,'2021MF'!$B$205:$B$404,0),MATCH(Sheet2!BP$3,'2021MF'!$C$4:$BB$4,0))</f>
        <v>21.4050031251363</v>
      </c>
      <c r="BQ216">
        <f>INDEX('2021MF'!$C$205:$BB$404,MATCH(Sheet2!$BJ216,'2021MF'!$B$205:$B$404,0),MATCH(Sheet2!BQ$3,'2021MF'!$C$4:$BB$4,0))</f>
        <v>62.4329549253601</v>
      </c>
      <c r="BR216">
        <f>INDEX('2021MF'!$C$205:$BB$404,MATCH(Sheet2!$BJ216,'2021MF'!$B$205:$B$404,0),MATCH(Sheet2!BR$3,'2021MF'!$C$4:$BB$4,0))</f>
        <v>11.009200982601</v>
      </c>
      <c r="BS216">
        <f>INDEX('2021MF'!$C$205:$BB$404,MATCH(Sheet2!$BJ216,'2021MF'!$B$205:$B$404,0),MATCH(Sheet2!BS$3,'2021MF'!$C$4:$BB$4,0))</f>
        <v>99.225256915272496</v>
      </c>
      <c r="BT216" t="str">
        <f>INDEX('2021MF'!$C$205:$BB$404,MATCH(Sheet2!$BJ216,'2021MF'!$B$205:$B$404,0),MATCH(Sheet2!BT$3,'2021MF'!$C$4:$BB$4,0))</f>
        <v>*</v>
      </c>
      <c r="BU216">
        <f>INDEX('2021MF'!$C$205:$BB$404,MATCH(Sheet2!$BJ216,'2021MF'!$B$205:$B$404,0),MATCH(Sheet2!BU$3,'2021MF'!$C$4:$BB$4,0))</f>
        <v>9.3390700175879804</v>
      </c>
      <c r="BV216">
        <f>INDEX('2021MF'!$C$205:$BB$404,MATCH(Sheet2!$BJ216,'2021MF'!$B$205:$B$404,0),MATCH(Sheet2!BV$3,'2021MF'!$C$4:$BB$4,0))</f>
        <v>28.4096690262657</v>
      </c>
      <c r="BW216">
        <f>INDEX('2021MF'!$C$205:$BB$404,MATCH(Sheet2!$BJ216,'2021MF'!$B$205:$B$404,0),MATCH(Sheet2!BW$3,'2021MF'!$C$4:$BB$4,0))</f>
        <v>1.8997921420992201</v>
      </c>
      <c r="BX216">
        <f>INDEX('2021MF'!$C$205:$BB$404,MATCH(Sheet2!$BJ216,'2021MF'!$B$205:$B$404,0),MATCH(Sheet2!BX$3,'2021MF'!$C$4:$BB$4,0))</f>
        <v>51.249439084586001</v>
      </c>
      <c r="BY216">
        <f>INDEX('2021MF'!$C$205:$BB$404,MATCH(Sheet2!$BJ216,'2021MF'!$B$205:$B$404,0),MATCH(Sheet2!BY$3,'2021MF'!$C$4:$BB$4,0))</f>
        <v>48.399988781691697</v>
      </c>
      <c r="BZ216">
        <f>INDEX('2021MF'!$C$205:$BB$404,MATCH(Sheet2!$BJ216,'2021MF'!$B$205:$B$404,0),MATCH(Sheet2!BZ$3,'2021MF'!$C$4:$BB$4,0))</f>
        <v>56.271034328023298</v>
      </c>
      <c r="CA216">
        <f>INDEX('2021MF'!$C$205:$BB$404,MATCH(Sheet2!$BJ216,'2021MF'!$B$205:$B$404,0),MATCH(Sheet2!CA$3,'2021MF'!$C$4:$BB$4,0))</f>
        <v>43.332118016603097</v>
      </c>
      <c r="CB216">
        <f>INDEX('2021MF'!$C$205:$BB$404,MATCH(Sheet2!$BJ216,'2021MF'!$B$205:$B$404,0),MATCH(Sheet2!CB$3,'2021MF'!$C$4:$BB$4,0))</f>
        <v>4.24437112083376</v>
      </c>
      <c r="CC216">
        <f>INDEX('2021MF'!$C$205:$BB$404,MATCH(Sheet2!$BJ216,'2021MF'!$B$205:$B$404,0),MATCH(Sheet2!CC$3,'2021MF'!$C$4:$BB$4,0))</f>
        <v>95.755628879166196</v>
      </c>
    </row>
    <row r="217" spans="14:81" x14ac:dyDescent="0.3">
      <c r="N217" t="str">
        <f>VLOOKUP(P217,Sheet1!A$6:A$378,1,FALSE)</f>
        <v>Hackney</v>
      </c>
      <c r="O217" t="s">
        <v>412</v>
      </c>
      <c r="P217" t="s">
        <v>15</v>
      </c>
      <c r="Q217" t="str">
        <f>VLOOKUP(P217,classifications!A$1:B$357,2,FALSE)</f>
        <v>Predominantly Urban</v>
      </c>
      <c r="R217" t="str">
        <f>VLOOKUP(P217,classifications!A$1:D$357,4,FALSE)</f>
        <v>London Borough</v>
      </c>
      <c r="S217" t="s">
        <v>424</v>
      </c>
      <c r="T217" t="s">
        <v>648</v>
      </c>
      <c r="U217">
        <v>76.599999999999994</v>
      </c>
      <c r="V217">
        <v>23.4</v>
      </c>
      <c r="W217">
        <v>0</v>
      </c>
      <c r="X217">
        <v>74.099999999999994</v>
      </c>
      <c r="Y217">
        <v>14.5</v>
      </c>
      <c r="Z217">
        <v>11.4</v>
      </c>
      <c r="AA217">
        <v>95.8</v>
      </c>
      <c r="AB217">
        <v>4.2</v>
      </c>
      <c r="AC217">
        <v>0</v>
      </c>
      <c r="AE217" t="s">
        <v>412</v>
      </c>
      <c r="AF217" t="s">
        <v>15</v>
      </c>
      <c r="AG217" t="s">
        <v>424</v>
      </c>
      <c r="AH217" t="s">
        <v>648</v>
      </c>
      <c r="AI217">
        <v>76.599999999999994</v>
      </c>
      <c r="AJ217">
        <v>23.4</v>
      </c>
      <c r="AK217">
        <v>83.7</v>
      </c>
      <c r="AL217">
        <v>16.3</v>
      </c>
      <c r="AM217">
        <v>95.8</v>
      </c>
      <c r="AN217">
        <v>4.2</v>
      </c>
      <c r="AP217" t="s">
        <v>412</v>
      </c>
      <c r="AQ217" t="s">
        <v>15</v>
      </c>
      <c r="AR217" t="s">
        <v>424</v>
      </c>
      <c r="AS217" t="s">
        <v>648</v>
      </c>
      <c r="AT217">
        <v>65</v>
      </c>
      <c r="AU217">
        <v>76.599999999999994</v>
      </c>
      <c r="AV217">
        <v>84.1</v>
      </c>
      <c r="AW217">
        <v>75.5</v>
      </c>
      <c r="AX217">
        <v>83.7</v>
      </c>
      <c r="AY217">
        <v>91.8</v>
      </c>
      <c r="AZ217">
        <v>90.9</v>
      </c>
      <c r="BA217">
        <v>95.8</v>
      </c>
      <c r="BB217">
        <v>100</v>
      </c>
      <c r="BF217" t="b">
        <f t="shared" si="3"/>
        <v>1</v>
      </c>
      <c r="BI217" t="s">
        <v>412</v>
      </c>
      <c r="BJ217" t="s">
        <v>15</v>
      </c>
      <c r="BK217" t="s">
        <v>424</v>
      </c>
      <c r="BL217" t="s">
        <v>648</v>
      </c>
      <c r="BM217">
        <f>INDEX('2021MF'!$C$205:$BB$404,MATCH(Sheet2!$BJ217,'2021MF'!$B$205:$B$404,0),MATCH(Sheet2!BM$3,'2021MF'!$C$4:$BB$4,0))</f>
        <v>80.394059459313794</v>
      </c>
      <c r="BN217">
        <f>INDEX('2021MF'!$C$205:$BB$404,MATCH(Sheet2!$BJ217,'2021MF'!$B$205:$B$404,0),MATCH(Sheet2!BN$3,'2021MF'!$C$4:$BB$4,0))</f>
        <v>18.557451281636599</v>
      </c>
      <c r="BO217">
        <f>INDEX('2021MF'!$C$205:$BB$404,MATCH(Sheet2!$BJ217,'2021MF'!$B$205:$B$404,0),MATCH(Sheet2!BO$3,'2021MF'!$C$4:$BB$4,0))</f>
        <v>42.409908088730802</v>
      </c>
      <c r="BP217">
        <f>INDEX('2021MF'!$C$205:$BB$404,MATCH(Sheet2!$BJ217,'2021MF'!$B$205:$B$404,0),MATCH(Sheet2!BP$3,'2021MF'!$C$4:$BB$4,0))</f>
        <v>17.7744535187731</v>
      </c>
      <c r="BQ217">
        <f>INDEX('2021MF'!$C$205:$BB$404,MATCH(Sheet2!$BJ217,'2021MF'!$B$205:$B$404,0),MATCH(Sheet2!BQ$3,'2021MF'!$C$4:$BB$4,0))</f>
        <v>54.696638904611703</v>
      </c>
      <c r="BR217">
        <f>INDEX('2021MF'!$C$205:$BB$404,MATCH(Sheet2!$BJ217,'2021MF'!$B$205:$B$404,0),MATCH(Sheet2!BR$3,'2021MF'!$C$4:$BB$4,0))</f>
        <v>5.4877227028921096</v>
      </c>
      <c r="BS217">
        <f>INDEX('2021MF'!$C$205:$BB$404,MATCH(Sheet2!$BJ217,'2021MF'!$B$205:$B$404,0),MATCH(Sheet2!BS$3,'2021MF'!$C$4:$BB$4,0))</f>
        <v>100</v>
      </c>
      <c r="BT217">
        <f>INDEX('2021MF'!$C$205:$BB$404,MATCH(Sheet2!$BJ217,'2021MF'!$B$205:$B$404,0),MATCH(Sheet2!BT$3,'2021MF'!$C$4:$BB$4,0))</f>
        <v>0</v>
      </c>
      <c r="BU217">
        <f>INDEX('2021MF'!$C$205:$BB$404,MATCH(Sheet2!$BJ217,'2021MF'!$B$205:$B$404,0),MATCH(Sheet2!BU$3,'2021MF'!$C$4:$BB$4,0))</f>
        <v>7.8960135845395003</v>
      </c>
      <c r="BV217">
        <f>INDEX('2021MF'!$C$205:$BB$404,MATCH(Sheet2!$BJ217,'2021MF'!$B$205:$B$404,0),MATCH(Sheet2!BV$3,'2021MF'!$C$4:$BB$4,0))</f>
        <v>32.489690304843499</v>
      </c>
      <c r="BW217">
        <f>INDEX('2021MF'!$C$205:$BB$404,MATCH(Sheet2!$BJ217,'2021MF'!$B$205:$B$404,0),MATCH(Sheet2!BW$3,'2021MF'!$C$4:$BB$4,0))</f>
        <v>0</v>
      </c>
      <c r="BX217">
        <f>INDEX('2021MF'!$C$205:$BB$404,MATCH(Sheet2!$BJ217,'2021MF'!$B$205:$B$404,0),MATCH(Sheet2!BX$3,'2021MF'!$C$4:$BB$4,0))</f>
        <v>59.732757548694899</v>
      </c>
      <c r="BY217">
        <f>INDEX('2021MF'!$C$205:$BB$404,MATCH(Sheet2!$BJ217,'2021MF'!$B$205:$B$404,0),MATCH(Sheet2!BY$3,'2021MF'!$C$4:$BB$4,0))</f>
        <v>37.681863914355802</v>
      </c>
      <c r="BZ217">
        <f>INDEX('2021MF'!$C$205:$BB$404,MATCH(Sheet2!$BJ217,'2021MF'!$B$205:$B$404,0),MATCH(Sheet2!BZ$3,'2021MF'!$C$4:$BB$4,0))</f>
        <v>57.349732644501998</v>
      </c>
      <c r="CA217">
        <f>INDEX('2021MF'!$C$205:$BB$404,MATCH(Sheet2!$BJ217,'2021MF'!$B$205:$B$404,0),MATCH(Sheet2!CA$3,'2021MF'!$C$4:$BB$4,0))</f>
        <v>42.650267355498002</v>
      </c>
      <c r="CB217" t="str">
        <f>INDEX('2021MF'!$C$205:$BB$404,MATCH(Sheet2!$BJ217,'2021MF'!$B$205:$B$404,0),MATCH(Sheet2!CB$3,'2021MF'!$C$4:$BB$4,0))</f>
        <v>*</v>
      </c>
      <c r="CC217">
        <f>INDEX('2021MF'!$C$205:$BB$404,MATCH(Sheet2!$BJ217,'2021MF'!$B$205:$B$404,0),MATCH(Sheet2!CC$3,'2021MF'!$C$4:$BB$4,0))</f>
        <v>96.284466725964293</v>
      </c>
    </row>
    <row r="218" spans="14:81" x14ac:dyDescent="0.3">
      <c r="N218" t="str">
        <f>VLOOKUP(P218,Sheet1!A$6:A$378,1,FALSE)</f>
        <v>Hammersmith and Fulham</v>
      </c>
      <c r="O218" t="s">
        <v>412</v>
      </c>
      <c r="P218" t="s">
        <v>16</v>
      </c>
      <c r="Q218" t="str">
        <f>VLOOKUP(P218,classifications!A$1:B$357,2,FALSE)</f>
        <v>Predominantly Urban</v>
      </c>
      <c r="R218" t="str">
        <f>VLOOKUP(P218,classifications!A$1:D$357,4,FALSE)</f>
        <v>London Borough</v>
      </c>
      <c r="S218" t="s">
        <v>425</v>
      </c>
      <c r="T218" t="s">
        <v>648</v>
      </c>
      <c r="U218">
        <v>78.5</v>
      </c>
      <c r="V218">
        <v>21.5</v>
      </c>
      <c r="W218">
        <v>0</v>
      </c>
      <c r="X218">
        <v>74.5</v>
      </c>
      <c r="Y218">
        <v>13.1</v>
      </c>
      <c r="Z218">
        <v>12.4</v>
      </c>
      <c r="AA218" t="s">
        <v>417</v>
      </c>
      <c r="AB218" t="s">
        <v>417</v>
      </c>
      <c r="AC218" t="s">
        <v>417</v>
      </c>
      <c r="AE218" t="s">
        <v>412</v>
      </c>
      <c r="AF218" t="s">
        <v>16</v>
      </c>
      <c r="AG218" t="s">
        <v>425</v>
      </c>
      <c r="AH218" t="s">
        <v>648</v>
      </c>
      <c r="AI218">
        <v>78.5</v>
      </c>
      <c r="AJ218">
        <v>21.5</v>
      </c>
      <c r="AK218">
        <v>85.1</v>
      </c>
      <c r="AL218">
        <v>14.9</v>
      </c>
      <c r="AM218" t="s">
        <v>417</v>
      </c>
      <c r="AN218" t="s">
        <v>417</v>
      </c>
      <c r="AP218" t="s">
        <v>412</v>
      </c>
      <c r="AQ218" t="s">
        <v>16</v>
      </c>
      <c r="AR218" t="s">
        <v>425</v>
      </c>
      <c r="AS218" t="s">
        <v>648</v>
      </c>
      <c r="AT218">
        <v>64</v>
      </c>
      <c r="AU218">
        <v>78.5</v>
      </c>
      <c r="AV218">
        <v>88</v>
      </c>
      <c r="AW218">
        <v>73</v>
      </c>
      <c r="AX218">
        <v>85.1</v>
      </c>
      <c r="AY218">
        <v>97.1</v>
      </c>
      <c r="AZ218" t="s">
        <v>417</v>
      </c>
      <c r="BA218" t="s">
        <v>417</v>
      </c>
      <c r="BB218" t="s">
        <v>417</v>
      </c>
      <c r="BF218" t="b">
        <f t="shared" si="3"/>
        <v>1</v>
      </c>
      <c r="BI218" t="s">
        <v>412</v>
      </c>
      <c r="BJ218" t="s">
        <v>16</v>
      </c>
      <c r="BK218" t="s">
        <v>425</v>
      </c>
      <c r="BL218" t="s">
        <v>648</v>
      </c>
      <c r="BM218">
        <f>INDEX('2021MF'!$C$205:$BB$404,MATCH(Sheet2!$BJ218,'2021MF'!$B$205:$B$404,0),MATCH(Sheet2!BM$3,'2021MF'!$C$4:$BB$4,0))</f>
        <v>85.159209995969405</v>
      </c>
      <c r="BN218">
        <f>INDEX('2021MF'!$C$205:$BB$404,MATCH(Sheet2!$BJ218,'2021MF'!$B$205:$B$404,0),MATCH(Sheet2!BN$3,'2021MF'!$C$4:$BB$4,0))</f>
        <v>14.8407900040306</v>
      </c>
      <c r="BO218">
        <f>INDEX('2021MF'!$C$205:$BB$404,MATCH(Sheet2!$BJ218,'2021MF'!$B$205:$B$404,0),MATCH(Sheet2!BO$3,'2021MF'!$C$4:$BB$4,0))</f>
        <v>36.549778315195503</v>
      </c>
      <c r="BP218">
        <f>INDEX('2021MF'!$C$205:$BB$404,MATCH(Sheet2!$BJ218,'2021MF'!$B$205:$B$404,0),MATCH(Sheet2!BP$3,'2021MF'!$C$4:$BB$4,0))</f>
        <v>22.2464060190783</v>
      </c>
      <c r="BQ218">
        <f>INDEX('2021MF'!$C$205:$BB$404,MATCH(Sheet2!$BJ218,'2021MF'!$B$205:$B$404,0),MATCH(Sheet2!BQ$3,'2021MF'!$C$4:$BB$4,0))</f>
        <v>55.0960634152895</v>
      </c>
      <c r="BR218">
        <f>INDEX('2021MF'!$C$205:$BB$404,MATCH(Sheet2!$BJ218,'2021MF'!$B$205:$B$404,0),MATCH(Sheet2!BR$3,'2021MF'!$C$4:$BB$4,0))</f>
        <v>3.7001209189842799</v>
      </c>
      <c r="BS218">
        <f>INDEX('2021MF'!$C$205:$BB$404,MATCH(Sheet2!$BJ218,'2021MF'!$B$205:$B$404,0),MATCH(Sheet2!BS$3,'2021MF'!$C$4:$BB$4,0))</f>
        <v>100</v>
      </c>
      <c r="BT218">
        <f>INDEX('2021MF'!$C$205:$BB$404,MATCH(Sheet2!$BJ218,'2021MF'!$B$205:$B$404,0),MATCH(Sheet2!BT$3,'2021MF'!$C$4:$BB$4,0))</f>
        <v>0</v>
      </c>
      <c r="BU218">
        <f>INDEX('2021MF'!$C$205:$BB$404,MATCH(Sheet2!$BJ218,'2021MF'!$B$205:$B$404,0),MATCH(Sheet2!BU$3,'2021MF'!$C$4:$BB$4,0))</f>
        <v>3.5496439607685102</v>
      </c>
      <c r="BV218">
        <f>INDEX('2021MF'!$C$205:$BB$404,MATCH(Sheet2!$BJ218,'2021MF'!$B$205:$B$404,0),MATCH(Sheet2!BV$3,'2021MF'!$C$4:$BB$4,0))</f>
        <v>23.186887007926899</v>
      </c>
      <c r="BW218">
        <f>INDEX('2021MF'!$C$205:$BB$404,MATCH(Sheet2!$BJ218,'2021MF'!$B$205:$B$404,0),MATCH(Sheet2!BW$3,'2021MF'!$C$4:$BB$4,0))</f>
        <v>0</v>
      </c>
      <c r="BX218">
        <f>INDEX('2021MF'!$C$205:$BB$404,MATCH(Sheet2!$BJ218,'2021MF'!$B$205:$B$404,0),MATCH(Sheet2!BX$3,'2021MF'!$C$4:$BB$4,0))</f>
        <v>70.523662124645</v>
      </c>
      <c r="BY218">
        <f>INDEX('2021MF'!$C$205:$BB$404,MATCH(Sheet2!$BJ218,'2021MF'!$B$205:$B$404,0),MATCH(Sheet2!BY$3,'2021MF'!$C$4:$BB$4,0))</f>
        <v>17.263937198838399</v>
      </c>
      <c r="BZ218">
        <f>INDEX('2021MF'!$C$205:$BB$404,MATCH(Sheet2!$BJ218,'2021MF'!$B$205:$B$404,0),MATCH(Sheet2!BZ$3,'2021MF'!$C$4:$BB$4,0))</f>
        <v>51.536522321855898</v>
      </c>
      <c r="CA218">
        <f>INDEX('2021MF'!$C$205:$BB$404,MATCH(Sheet2!$BJ218,'2021MF'!$B$205:$B$404,0),MATCH(Sheet2!CA$3,'2021MF'!$C$4:$BB$4,0))</f>
        <v>32.300475476274102</v>
      </c>
      <c r="CB218">
        <f>INDEX('2021MF'!$C$205:$BB$404,MATCH(Sheet2!$BJ218,'2021MF'!$B$205:$B$404,0),MATCH(Sheet2!CB$3,'2021MF'!$C$4:$BB$4,0))</f>
        <v>0</v>
      </c>
      <c r="CC218">
        <f>INDEX('2021MF'!$C$205:$BB$404,MATCH(Sheet2!$BJ218,'2021MF'!$B$205:$B$404,0),MATCH(Sheet2!CC$3,'2021MF'!$C$4:$BB$4,0))</f>
        <v>100</v>
      </c>
    </row>
    <row r="219" spans="14:81" x14ac:dyDescent="0.3">
      <c r="N219" t="str">
        <f>VLOOKUP(P219,Sheet1!A$6:A$378,1,FALSE)</f>
        <v>Haringey</v>
      </c>
      <c r="O219" t="s">
        <v>412</v>
      </c>
      <c r="P219" t="s">
        <v>17</v>
      </c>
      <c r="Q219" t="str">
        <f>VLOOKUP(P219,classifications!A$1:B$357,2,FALSE)</f>
        <v>Predominantly Urban</v>
      </c>
      <c r="R219" t="str">
        <f>VLOOKUP(P219,classifications!A$1:D$357,4,FALSE)</f>
        <v>London Borough</v>
      </c>
      <c r="S219" t="s">
        <v>426</v>
      </c>
      <c r="T219" t="s">
        <v>648</v>
      </c>
      <c r="U219">
        <v>88.6</v>
      </c>
      <c r="V219">
        <v>10.8</v>
      </c>
      <c r="W219">
        <v>0.6</v>
      </c>
      <c r="X219">
        <v>70</v>
      </c>
      <c r="Y219">
        <v>15</v>
      </c>
      <c r="Z219">
        <v>15</v>
      </c>
      <c r="AA219">
        <v>96.8</v>
      </c>
      <c r="AB219">
        <v>3.2</v>
      </c>
      <c r="AC219">
        <v>0</v>
      </c>
      <c r="AE219" t="s">
        <v>412</v>
      </c>
      <c r="AF219" t="s">
        <v>17</v>
      </c>
      <c r="AG219" t="s">
        <v>426</v>
      </c>
      <c r="AH219" t="s">
        <v>648</v>
      </c>
      <c r="AI219">
        <v>89.1</v>
      </c>
      <c r="AJ219">
        <v>10.9</v>
      </c>
      <c r="AK219">
        <v>82.4</v>
      </c>
      <c r="AL219">
        <v>17.600000000000001</v>
      </c>
      <c r="AM219">
        <v>96.8</v>
      </c>
      <c r="AN219">
        <v>3.2</v>
      </c>
      <c r="AP219" t="s">
        <v>412</v>
      </c>
      <c r="AQ219" t="s">
        <v>17</v>
      </c>
      <c r="AR219" t="s">
        <v>426</v>
      </c>
      <c r="AS219" t="s">
        <v>648</v>
      </c>
      <c r="AT219">
        <v>81.2</v>
      </c>
      <c r="AU219">
        <v>89.1</v>
      </c>
      <c r="AV219">
        <v>94</v>
      </c>
      <c r="AW219">
        <v>73.7</v>
      </c>
      <c r="AX219">
        <v>82.4</v>
      </c>
      <c r="AY219">
        <v>90.8</v>
      </c>
      <c r="AZ219">
        <v>92.4</v>
      </c>
      <c r="BA219">
        <v>96.8</v>
      </c>
      <c r="BB219">
        <v>100</v>
      </c>
      <c r="BF219" t="b">
        <f t="shared" si="3"/>
        <v>1</v>
      </c>
      <c r="BI219" t="s">
        <v>412</v>
      </c>
      <c r="BJ219" t="s">
        <v>17</v>
      </c>
      <c r="BK219" t="s">
        <v>426</v>
      </c>
      <c r="BL219" t="s">
        <v>648</v>
      </c>
      <c r="BM219">
        <f>INDEX('2021MF'!$C$205:$BB$404,MATCH(Sheet2!$BJ219,'2021MF'!$B$205:$B$404,0),MATCH(Sheet2!BM$3,'2021MF'!$C$4:$BB$4,0))</f>
        <v>84.521799669306404</v>
      </c>
      <c r="BN219">
        <f>INDEX('2021MF'!$C$205:$BB$404,MATCH(Sheet2!$BJ219,'2021MF'!$B$205:$B$404,0),MATCH(Sheet2!BN$3,'2021MF'!$C$4:$BB$4,0))</f>
        <v>14.319032286137</v>
      </c>
      <c r="BO219">
        <f>INDEX('2021MF'!$C$205:$BB$404,MATCH(Sheet2!$BJ219,'2021MF'!$B$205:$B$404,0),MATCH(Sheet2!BO$3,'2021MF'!$C$4:$BB$4,0))</f>
        <v>47.1151335828039</v>
      </c>
      <c r="BP219">
        <f>INDEX('2021MF'!$C$205:$BB$404,MATCH(Sheet2!$BJ219,'2021MF'!$B$205:$B$404,0),MATCH(Sheet2!BP$3,'2021MF'!$C$4:$BB$4,0))</f>
        <v>18.7485858497955</v>
      </c>
      <c r="BQ219">
        <f>INDEX('2021MF'!$C$205:$BB$404,MATCH(Sheet2!$BJ219,'2021MF'!$B$205:$B$404,0),MATCH(Sheet2!BQ$3,'2021MF'!$C$4:$BB$4,0))</f>
        <v>49.409102776085597</v>
      </c>
      <c r="BR219">
        <f>INDEX('2021MF'!$C$205:$BB$404,MATCH(Sheet2!$BJ219,'2021MF'!$B$205:$B$404,0),MATCH(Sheet2!BR$3,'2021MF'!$C$4:$BB$4,0))</f>
        <v>16.454616656513799</v>
      </c>
      <c r="BS219">
        <f>INDEX('2021MF'!$C$205:$BB$404,MATCH(Sheet2!$BJ219,'2021MF'!$B$205:$B$404,0),MATCH(Sheet2!BS$3,'2021MF'!$C$4:$BB$4,0))</f>
        <v>99.246366721782294</v>
      </c>
      <c r="BT219" t="str">
        <f>INDEX('2021MF'!$C$205:$BB$404,MATCH(Sheet2!$BJ219,'2021MF'!$B$205:$B$404,0),MATCH(Sheet2!BT$3,'2021MF'!$C$4:$BB$4,0))</f>
        <v>*</v>
      </c>
      <c r="BU219">
        <f>INDEX('2021MF'!$C$205:$BB$404,MATCH(Sheet2!$BJ219,'2021MF'!$B$205:$B$404,0),MATCH(Sheet2!BU$3,'2021MF'!$C$4:$BB$4,0))</f>
        <v>8.1890174919502208</v>
      </c>
      <c r="BV219">
        <f>INDEX('2021MF'!$C$205:$BB$404,MATCH(Sheet2!$BJ219,'2021MF'!$B$205:$B$404,0),MATCH(Sheet2!BV$3,'2021MF'!$C$4:$BB$4,0))</f>
        <v>13.6646070838047</v>
      </c>
      <c r="BW219" t="str">
        <f>INDEX('2021MF'!$C$205:$BB$404,MATCH(Sheet2!$BJ219,'2021MF'!$B$205:$B$404,0),MATCH(Sheet2!BW$3,'2021MF'!$C$4:$BB$4,0))</f>
        <v>*</v>
      </c>
      <c r="BX219">
        <f>INDEX('2021MF'!$C$205:$BB$404,MATCH(Sheet2!$BJ219,'2021MF'!$B$205:$B$404,0),MATCH(Sheet2!BX$3,'2021MF'!$C$4:$BB$4,0))</f>
        <v>51.513152469695697</v>
      </c>
      <c r="BY219">
        <f>INDEX('2021MF'!$C$205:$BB$404,MATCH(Sheet2!$BJ219,'2021MF'!$B$205:$B$404,0),MATCH(Sheet2!BY$3,'2021MF'!$C$4:$BB$4,0))</f>
        <v>47.226849179516798</v>
      </c>
      <c r="BZ219">
        <f>INDEX('2021MF'!$C$205:$BB$404,MATCH(Sheet2!$BJ219,'2021MF'!$B$205:$B$404,0),MATCH(Sheet2!BZ$3,'2021MF'!$C$4:$BB$4,0))</f>
        <v>48.541271542838302</v>
      </c>
      <c r="CA219">
        <f>INDEX('2021MF'!$C$205:$BB$404,MATCH(Sheet2!$BJ219,'2021MF'!$B$205:$B$404,0),MATCH(Sheet2!CA$3,'2021MF'!$C$4:$BB$4,0))</f>
        <v>48.475303042797101</v>
      </c>
      <c r="CB219" t="str">
        <f>INDEX('2021MF'!$C$205:$BB$404,MATCH(Sheet2!$BJ219,'2021MF'!$B$205:$B$404,0),MATCH(Sheet2!CB$3,'2021MF'!$C$4:$BB$4,0))</f>
        <v>*</v>
      </c>
      <c r="CC219">
        <f>INDEX('2021MF'!$C$205:$BB$404,MATCH(Sheet2!$BJ219,'2021MF'!$B$205:$B$404,0),MATCH(Sheet2!CC$3,'2021MF'!$C$4:$BB$4,0))</f>
        <v>98.104603602819594</v>
      </c>
    </row>
    <row r="220" spans="14:81" x14ac:dyDescent="0.3">
      <c r="N220" t="str">
        <f>VLOOKUP(P220,Sheet1!A$6:A$378,1,FALSE)</f>
        <v>Harrow</v>
      </c>
      <c r="O220" t="s">
        <v>412</v>
      </c>
      <c r="P220" t="s">
        <v>18</v>
      </c>
      <c r="Q220" t="str">
        <f>VLOOKUP(P220,classifications!A$1:B$357,2,FALSE)</f>
        <v>Predominantly Urban</v>
      </c>
      <c r="R220" t="str">
        <f>VLOOKUP(P220,classifications!A$1:D$357,4,FALSE)</f>
        <v>London Borough</v>
      </c>
      <c r="S220" t="s">
        <v>427</v>
      </c>
      <c r="T220" t="s">
        <v>648</v>
      </c>
      <c r="U220">
        <v>95.8</v>
      </c>
      <c r="V220">
        <v>4.2</v>
      </c>
      <c r="W220">
        <v>0</v>
      </c>
      <c r="X220">
        <v>65.099999999999994</v>
      </c>
      <c r="Y220">
        <v>21.2</v>
      </c>
      <c r="Z220">
        <v>13.7</v>
      </c>
      <c r="AA220" t="s">
        <v>417</v>
      </c>
      <c r="AB220" t="s">
        <v>417</v>
      </c>
      <c r="AC220" t="s">
        <v>417</v>
      </c>
      <c r="AE220" t="s">
        <v>412</v>
      </c>
      <c r="AF220" t="s">
        <v>18</v>
      </c>
      <c r="AG220" t="s">
        <v>427</v>
      </c>
      <c r="AH220" t="s">
        <v>648</v>
      </c>
      <c r="AI220">
        <v>95.8</v>
      </c>
      <c r="AJ220">
        <v>4.2</v>
      </c>
      <c r="AK220">
        <v>75.400000000000006</v>
      </c>
      <c r="AL220">
        <v>24.6</v>
      </c>
      <c r="AM220" t="s">
        <v>417</v>
      </c>
      <c r="AN220" t="s">
        <v>417</v>
      </c>
      <c r="AP220" t="s">
        <v>412</v>
      </c>
      <c r="AQ220" t="s">
        <v>18</v>
      </c>
      <c r="AR220" t="s">
        <v>427</v>
      </c>
      <c r="AS220" t="s">
        <v>648</v>
      </c>
      <c r="AT220">
        <v>90.9</v>
      </c>
      <c r="AU220">
        <v>95.8</v>
      </c>
      <c r="AV220">
        <v>99.4</v>
      </c>
      <c r="AW220">
        <v>91.9</v>
      </c>
      <c r="AX220">
        <v>75.400000000000006</v>
      </c>
      <c r="AY220">
        <v>99.9</v>
      </c>
      <c r="AZ220" t="s">
        <v>417</v>
      </c>
      <c r="BA220" t="s">
        <v>417</v>
      </c>
      <c r="BB220" t="s">
        <v>417</v>
      </c>
      <c r="BF220" t="b">
        <f t="shared" si="3"/>
        <v>1</v>
      </c>
      <c r="BI220" t="s">
        <v>412</v>
      </c>
      <c r="BJ220" t="s">
        <v>18</v>
      </c>
      <c r="BK220" t="s">
        <v>427</v>
      </c>
      <c r="BL220" t="s">
        <v>648</v>
      </c>
      <c r="BM220">
        <f>INDEX('2021MF'!$C$205:$BB$404,MATCH(Sheet2!$BJ220,'2021MF'!$B$205:$B$404,0),MATCH(Sheet2!BM$3,'2021MF'!$C$4:$BB$4,0))</f>
        <v>81.336274946362806</v>
      </c>
      <c r="BN220">
        <f>INDEX('2021MF'!$C$205:$BB$404,MATCH(Sheet2!$BJ220,'2021MF'!$B$205:$B$404,0),MATCH(Sheet2!BN$3,'2021MF'!$C$4:$BB$4,0))</f>
        <v>16.7793385418775</v>
      </c>
      <c r="BO220">
        <f>INDEX('2021MF'!$C$205:$BB$404,MATCH(Sheet2!$BJ220,'2021MF'!$B$205:$B$404,0),MATCH(Sheet2!BO$3,'2021MF'!$C$4:$BB$4,0))</f>
        <v>49.817835890377701</v>
      </c>
      <c r="BP220">
        <f>INDEX('2021MF'!$C$205:$BB$404,MATCH(Sheet2!$BJ220,'2021MF'!$B$205:$B$404,0),MATCH(Sheet2!BP$3,'2021MF'!$C$4:$BB$4,0))</f>
        <v>19.0442456381816</v>
      </c>
      <c r="BQ220">
        <f>INDEX('2021MF'!$C$205:$BB$404,MATCH(Sheet2!$BJ220,'2021MF'!$B$205:$B$404,0),MATCH(Sheet2!BQ$3,'2021MF'!$C$4:$BB$4,0))</f>
        <v>59.0677245678663</v>
      </c>
      <c r="BR220">
        <f>INDEX('2021MF'!$C$205:$BB$404,MATCH(Sheet2!$BJ220,'2021MF'!$B$205:$B$404,0),MATCH(Sheet2!BR$3,'2021MF'!$C$4:$BB$4,0))</f>
        <v>9.7943569606930296</v>
      </c>
      <c r="BS220">
        <f>INDEX('2021MF'!$C$205:$BB$404,MATCH(Sheet2!$BJ220,'2021MF'!$B$205:$B$404,0),MATCH(Sheet2!BS$3,'2021MF'!$C$4:$BB$4,0))</f>
        <v>97.767477634295403</v>
      </c>
      <c r="BT220" t="str">
        <f>INDEX('2021MF'!$C$205:$BB$404,MATCH(Sheet2!$BJ220,'2021MF'!$B$205:$B$404,0),MATCH(Sheet2!BT$3,'2021MF'!$C$4:$BB$4,0))</f>
        <v>*</v>
      </c>
      <c r="BU220">
        <f>INDEX('2021MF'!$C$205:$BB$404,MATCH(Sheet2!$BJ220,'2021MF'!$B$205:$B$404,0),MATCH(Sheet2!BU$3,'2021MF'!$C$4:$BB$4,0))</f>
        <v>5.2969274986843704</v>
      </c>
      <c r="BV220">
        <f>INDEX('2021MF'!$C$205:$BB$404,MATCH(Sheet2!$BJ220,'2021MF'!$B$205:$B$404,0),MATCH(Sheet2!BV$3,'2021MF'!$C$4:$BB$4,0))</f>
        <v>21.9244626158766</v>
      </c>
      <c r="BW220" t="str">
        <f>INDEX('2021MF'!$C$205:$BB$404,MATCH(Sheet2!$BJ220,'2021MF'!$B$205:$B$404,0),MATCH(Sheet2!BW$3,'2021MF'!$C$4:$BB$4,0))</f>
        <v>*</v>
      </c>
      <c r="BX220">
        <f>INDEX('2021MF'!$C$205:$BB$404,MATCH(Sheet2!$BJ220,'2021MF'!$B$205:$B$404,0),MATCH(Sheet2!BX$3,'2021MF'!$C$4:$BB$4,0))</f>
        <v>51.320111685965301</v>
      </c>
      <c r="BY220">
        <f>INDEX('2021MF'!$C$205:$BB$404,MATCH(Sheet2!$BJ220,'2021MF'!$B$205:$B$404,0),MATCH(Sheet2!BY$3,'2021MF'!$C$4:$BB$4,0))</f>
        <v>47.877145438120998</v>
      </c>
      <c r="BZ220">
        <f>INDEX('2021MF'!$C$205:$BB$404,MATCH(Sheet2!$BJ220,'2021MF'!$B$205:$B$404,0),MATCH(Sheet2!BZ$3,'2021MF'!$C$4:$BB$4,0))</f>
        <v>64.0059127864006</v>
      </c>
      <c r="CA220">
        <f>INDEX('2021MF'!$C$205:$BB$404,MATCH(Sheet2!$BJ220,'2021MF'!$B$205:$B$404,0),MATCH(Sheet2!CA$3,'2021MF'!$C$4:$BB$4,0))</f>
        <v>35.191344337685798</v>
      </c>
      <c r="CB220" t="str">
        <f>INDEX('2021MF'!$C$205:$BB$404,MATCH(Sheet2!$BJ220,'2021MF'!$B$205:$B$404,0),MATCH(Sheet2!CB$3,'2021MF'!$C$4:$BB$4,0))</f>
        <v>*</v>
      </c>
      <c r="CC220">
        <f>INDEX('2021MF'!$C$205:$BB$404,MATCH(Sheet2!$BJ220,'2021MF'!$B$205:$B$404,0),MATCH(Sheet2!CC$3,'2021MF'!$C$4:$BB$4,0))</f>
        <v>97.692587944783995</v>
      </c>
    </row>
    <row r="221" spans="14:81" x14ac:dyDescent="0.3">
      <c r="N221" t="str">
        <f>VLOOKUP(P221,Sheet1!A$6:A$378,1,FALSE)</f>
        <v>Havering</v>
      </c>
      <c r="O221" t="s">
        <v>412</v>
      </c>
      <c r="P221" t="s">
        <v>19</v>
      </c>
      <c r="Q221" t="str">
        <f>VLOOKUP(P221,classifications!A$1:B$357,2,FALSE)</f>
        <v>Predominantly Urban</v>
      </c>
      <c r="R221" t="str">
        <f>VLOOKUP(P221,classifications!A$1:D$357,4,FALSE)</f>
        <v>London Borough</v>
      </c>
      <c r="S221" t="s">
        <v>428</v>
      </c>
      <c r="T221" t="s">
        <v>648</v>
      </c>
      <c r="U221">
        <v>90.8</v>
      </c>
      <c r="V221">
        <v>9.1999999999999993</v>
      </c>
      <c r="W221">
        <v>0</v>
      </c>
      <c r="X221">
        <v>70.7</v>
      </c>
      <c r="Y221">
        <v>17.8</v>
      </c>
      <c r="Z221">
        <v>11.5</v>
      </c>
      <c r="AA221">
        <v>99.2</v>
      </c>
      <c r="AB221">
        <v>0.8</v>
      </c>
      <c r="AC221">
        <v>0</v>
      </c>
      <c r="AE221" t="s">
        <v>412</v>
      </c>
      <c r="AF221" t="s">
        <v>19</v>
      </c>
      <c r="AG221" t="s">
        <v>428</v>
      </c>
      <c r="AH221" t="s">
        <v>648</v>
      </c>
      <c r="AI221">
        <v>90.8</v>
      </c>
      <c r="AJ221">
        <v>9.1999999999999993</v>
      </c>
      <c r="AK221">
        <v>79.8</v>
      </c>
      <c r="AL221">
        <v>20.2</v>
      </c>
      <c r="AM221">
        <v>99.2</v>
      </c>
      <c r="AN221">
        <v>0.8</v>
      </c>
      <c r="AP221" t="s">
        <v>412</v>
      </c>
      <c r="AQ221" t="s">
        <v>19</v>
      </c>
      <c r="AR221" t="s">
        <v>428</v>
      </c>
      <c r="AS221" t="s">
        <v>648</v>
      </c>
      <c r="AT221">
        <v>83.7</v>
      </c>
      <c r="AU221">
        <v>90.8</v>
      </c>
      <c r="AV221">
        <v>95.6</v>
      </c>
      <c r="AW221">
        <v>71.400000000000006</v>
      </c>
      <c r="AX221">
        <v>79.8</v>
      </c>
      <c r="AY221">
        <v>88.2</v>
      </c>
      <c r="AZ221">
        <v>97.3</v>
      </c>
      <c r="BA221">
        <v>99.2</v>
      </c>
      <c r="BB221">
        <v>100</v>
      </c>
      <c r="BF221" t="b">
        <f t="shared" si="3"/>
        <v>1</v>
      </c>
      <c r="BI221" t="s">
        <v>412</v>
      </c>
      <c r="BJ221" t="s">
        <v>19</v>
      </c>
      <c r="BK221" t="s">
        <v>428</v>
      </c>
      <c r="BL221" t="s">
        <v>648</v>
      </c>
      <c r="BM221">
        <f>INDEX('2021MF'!$C$205:$BB$404,MATCH(Sheet2!$BJ221,'2021MF'!$B$205:$B$404,0),MATCH(Sheet2!BM$3,'2021MF'!$C$4:$BB$4,0))</f>
        <v>86.149433905675906</v>
      </c>
      <c r="BN221">
        <f>INDEX('2021MF'!$C$205:$BB$404,MATCH(Sheet2!$BJ221,'2021MF'!$B$205:$B$404,0),MATCH(Sheet2!BN$3,'2021MF'!$C$4:$BB$4,0))</f>
        <v>13.850566094324099</v>
      </c>
      <c r="BO221">
        <f>INDEX('2021MF'!$C$205:$BB$404,MATCH(Sheet2!$BJ221,'2021MF'!$B$205:$B$404,0),MATCH(Sheet2!BO$3,'2021MF'!$C$4:$BB$4,0))</f>
        <v>44.563994901402097</v>
      </c>
      <c r="BP221">
        <f>INDEX('2021MF'!$C$205:$BB$404,MATCH(Sheet2!$BJ221,'2021MF'!$B$205:$B$404,0),MATCH(Sheet2!BP$3,'2021MF'!$C$4:$BB$4,0))</f>
        <v>26.542700757291701</v>
      </c>
      <c r="BQ221">
        <f>INDEX('2021MF'!$C$205:$BB$404,MATCH(Sheet2!$BJ221,'2021MF'!$B$205:$B$404,0),MATCH(Sheet2!BQ$3,'2021MF'!$C$4:$BB$4,0))</f>
        <v>55.981480092974401</v>
      </c>
      <c r="BR221">
        <f>INDEX('2021MF'!$C$205:$BB$404,MATCH(Sheet2!$BJ221,'2021MF'!$B$205:$B$404,0),MATCH(Sheet2!BR$3,'2021MF'!$C$4:$BB$4,0))</f>
        <v>15.125215565719399</v>
      </c>
      <c r="BS221">
        <f>INDEX('2021MF'!$C$205:$BB$404,MATCH(Sheet2!$BJ221,'2021MF'!$B$205:$B$404,0),MATCH(Sheet2!BS$3,'2021MF'!$C$4:$BB$4,0))</f>
        <v>97.583789457899101</v>
      </c>
      <c r="BT221" t="str">
        <f>INDEX('2021MF'!$C$205:$BB$404,MATCH(Sheet2!$BJ221,'2021MF'!$B$205:$B$404,0),MATCH(Sheet2!BT$3,'2021MF'!$C$4:$BB$4,0))</f>
        <v>*</v>
      </c>
      <c r="BU221">
        <f>INDEX('2021MF'!$C$205:$BB$404,MATCH(Sheet2!$BJ221,'2021MF'!$B$205:$B$404,0),MATCH(Sheet2!BU$3,'2021MF'!$C$4:$BB$4,0))</f>
        <v>3.0347904326310302</v>
      </c>
      <c r="BV221">
        <f>INDEX('2021MF'!$C$205:$BB$404,MATCH(Sheet2!$BJ221,'2021MF'!$B$205:$B$404,0),MATCH(Sheet2!BV$3,'2021MF'!$C$4:$BB$4,0))</f>
        <v>17.944440278923299</v>
      </c>
      <c r="BW221">
        <f>INDEX('2021MF'!$C$205:$BB$404,MATCH(Sheet2!$BJ221,'2021MF'!$B$205:$B$404,0),MATCH(Sheet2!BW$3,'2021MF'!$C$4:$BB$4,0))</f>
        <v>2.2906200794781402</v>
      </c>
      <c r="BX221">
        <f>INDEX('2021MF'!$C$205:$BB$404,MATCH(Sheet2!$BJ221,'2021MF'!$B$205:$B$404,0),MATCH(Sheet2!BX$3,'2021MF'!$C$4:$BB$4,0))</f>
        <v>44.490661184897299</v>
      </c>
      <c r="BY221">
        <f>INDEX('2021MF'!$C$205:$BB$404,MATCH(Sheet2!$BJ221,'2021MF'!$B$205:$B$404,0),MATCH(Sheet2!BY$3,'2021MF'!$C$4:$BB$4,0))</f>
        <v>55.1560216487064</v>
      </c>
      <c r="BZ221">
        <f>INDEX('2021MF'!$C$205:$BB$404,MATCH(Sheet2!$BJ221,'2021MF'!$B$205:$B$404,0),MATCH(Sheet2!BZ$3,'2021MF'!$C$4:$BB$4,0))</f>
        <v>42.995487176192803</v>
      </c>
      <c r="CA221">
        <f>INDEX('2021MF'!$C$205:$BB$404,MATCH(Sheet2!$BJ221,'2021MF'!$B$205:$B$404,0),MATCH(Sheet2!CA$3,'2021MF'!$C$4:$BB$4,0))</f>
        <v>57.004512823807197</v>
      </c>
      <c r="CB221">
        <f>INDEX('2021MF'!$C$205:$BB$404,MATCH(Sheet2!$BJ221,'2021MF'!$B$205:$B$404,0),MATCH(Sheet2!CB$3,'2021MF'!$C$4:$BB$4,0))</f>
        <v>2.4761940466371701</v>
      </c>
      <c r="CC221">
        <f>INDEX('2021MF'!$C$205:$BB$404,MATCH(Sheet2!$BJ221,'2021MF'!$B$205:$B$404,0),MATCH(Sheet2!CC$3,'2021MF'!$C$4:$BB$4,0))</f>
        <v>97.523805953362796</v>
      </c>
    </row>
    <row r="222" spans="14:81" x14ac:dyDescent="0.3">
      <c r="N222" t="str">
        <f>VLOOKUP(P222,Sheet1!A$6:A$378,1,FALSE)</f>
        <v>Hillingdon</v>
      </c>
      <c r="O222" t="s">
        <v>412</v>
      </c>
      <c r="P222" t="s">
        <v>20</v>
      </c>
      <c r="Q222" t="str">
        <f>VLOOKUP(P222,classifications!A$1:B$357,2,FALSE)</f>
        <v>Predominantly Urban</v>
      </c>
      <c r="R222" t="str">
        <f>VLOOKUP(P222,classifications!A$1:D$357,4,FALSE)</f>
        <v>London Borough</v>
      </c>
      <c r="S222" t="s">
        <v>429</v>
      </c>
      <c r="T222" t="s">
        <v>648</v>
      </c>
      <c r="U222">
        <v>88.4</v>
      </c>
      <c r="V222">
        <v>7.9</v>
      </c>
      <c r="W222">
        <v>3.6</v>
      </c>
      <c r="X222">
        <v>60.6</v>
      </c>
      <c r="Y222">
        <v>27.6</v>
      </c>
      <c r="Z222">
        <v>11.8</v>
      </c>
      <c r="AA222" t="s">
        <v>417</v>
      </c>
      <c r="AB222" t="s">
        <v>417</v>
      </c>
      <c r="AC222" t="s">
        <v>417</v>
      </c>
      <c r="AE222" t="s">
        <v>412</v>
      </c>
      <c r="AF222" t="s">
        <v>20</v>
      </c>
      <c r="AG222" t="s">
        <v>429</v>
      </c>
      <c r="AH222" t="s">
        <v>648</v>
      </c>
      <c r="AI222">
        <v>91.8</v>
      </c>
      <c r="AJ222">
        <v>8.1999999999999993</v>
      </c>
      <c r="AK222">
        <v>68.7</v>
      </c>
      <c r="AL222">
        <v>31.3</v>
      </c>
      <c r="AM222" t="s">
        <v>417</v>
      </c>
      <c r="AN222" t="s">
        <v>417</v>
      </c>
      <c r="AP222" t="s">
        <v>412</v>
      </c>
      <c r="AQ222" t="s">
        <v>20</v>
      </c>
      <c r="AR222" t="s">
        <v>429</v>
      </c>
      <c r="AS222" t="s">
        <v>648</v>
      </c>
      <c r="AT222">
        <v>85.2</v>
      </c>
      <c r="AU222">
        <v>91.8</v>
      </c>
      <c r="AV222">
        <v>96.8</v>
      </c>
      <c r="AW222">
        <v>87.1</v>
      </c>
      <c r="AX222">
        <v>68.7</v>
      </c>
      <c r="AY222">
        <v>97.9</v>
      </c>
      <c r="AZ222" t="s">
        <v>417</v>
      </c>
      <c r="BA222" t="s">
        <v>417</v>
      </c>
      <c r="BB222" t="s">
        <v>417</v>
      </c>
      <c r="BF222" t="b">
        <f t="shared" si="3"/>
        <v>1</v>
      </c>
      <c r="BI222" t="s">
        <v>412</v>
      </c>
      <c r="BJ222" t="s">
        <v>20</v>
      </c>
      <c r="BK222" t="s">
        <v>429</v>
      </c>
      <c r="BL222" t="s">
        <v>648</v>
      </c>
      <c r="BM222">
        <f>INDEX('2021MF'!$C$205:$BB$404,MATCH(Sheet2!$BJ222,'2021MF'!$B$205:$B$404,0),MATCH(Sheet2!BM$3,'2021MF'!$C$4:$BB$4,0))</f>
        <v>86.526815349676795</v>
      </c>
      <c r="BN222">
        <f>INDEX('2021MF'!$C$205:$BB$404,MATCH(Sheet2!$BJ222,'2021MF'!$B$205:$B$404,0),MATCH(Sheet2!BN$3,'2021MF'!$C$4:$BB$4,0))</f>
        <v>12.0989343737262</v>
      </c>
      <c r="BO222">
        <f>INDEX('2021MF'!$C$205:$BB$404,MATCH(Sheet2!$BJ222,'2021MF'!$B$205:$B$404,0),MATCH(Sheet2!BO$3,'2021MF'!$C$4:$BB$4,0))</f>
        <v>56.476736737902499</v>
      </c>
      <c r="BP222">
        <f>INDEX('2021MF'!$C$205:$BB$404,MATCH(Sheet2!$BJ222,'2021MF'!$B$205:$B$404,0),MATCH(Sheet2!BP$3,'2021MF'!$C$4:$BB$4,0))</f>
        <v>18.127292843416999</v>
      </c>
      <c r="BQ222">
        <f>INDEX('2021MF'!$C$205:$BB$404,MATCH(Sheet2!$BJ222,'2021MF'!$B$205:$B$404,0),MATCH(Sheet2!BQ$3,'2021MF'!$C$4:$BB$4,0))</f>
        <v>56.476736737902499</v>
      </c>
      <c r="BR222">
        <f>INDEX('2021MF'!$C$205:$BB$404,MATCH(Sheet2!$BJ222,'2021MF'!$B$205:$B$404,0),MATCH(Sheet2!BR$3,'2021MF'!$C$4:$BB$4,0))</f>
        <v>18.127292843416999</v>
      </c>
      <c r="BS222">
        <f>INDEX('2021MF'!$C$205:$BB$404,MATCH(Sheet2!$BJ222,'2021MF'!$B$205:$B$404,0),MATCH(Sheet2!BS$3,'2021MF'!$C$4:$BB$4,0))</f>
        <v>100</v>
      </c>
      <c r="BT222">
        <f>INDEX('2021MF'!$C$205:$BB$404,MATCH(Sheet2!$BJ222,'2021MF'!$B$205:$B$404,0),MATCH(Sheet2!BT$3,'2021MF'!$C$4:$BB$4,0))</f>
        <v>0</v>
      </c>
      <c r="BU222">
        <f>INDEX('2021MF'!$C$205:$BB$404,MATCH(Sheet2!$BJ222,'2021MF'!$B$205:$B$404,0),MATCH(Sheet2!BU$3,'2021MF'!$C$4:$BB$4,0))</f>
        <v>5.4489605776509604</v>
      </c>
      <c r="BV222">
        <f>INDEX('2021MF'!$C$205:$BB$404,MATCH(Sheet2!$BJ222,'2021MF'!$B$205:$B$404,0),MATCH(Sheet2!BV$3,'2021MF'!$C$4:$BB$4,0))</f>
        <v>18.0836196354743</v>
      </c>
      <c r="BW222">
        <f>INDEX('2021MF'!$C$205:$BB$404,MATCH(Sheet2!$BJ222,'2021MF'!$B$205:$B$404,0),MATCH(Sheet2!BW$3,'2021MF'!$C$4:$BB$4,0))</f>
        <v>0</v>
      </c>
      <c r="BX222">
        <f>INDEX('2021MF'!$C$205:$BB$404,MATCH(Sheet2!$BJ222,'2021MF'!$B$205:$B$404,0),MATCH(Sheet2!BX$3,'2021MF'!$C$4:$BB$4,0))</f>
        <v>53.826811015915602</v>
      </c>
      <c r="BY222">
        <f>INDEX('2021MF'!$C$205:$BB$404,MATCH(Sheet2!$BJ222,'2021MF'!$B$205:$B$404,0),MATCH(Sheet2!BY$3,'2021MF'!$C$4:$BB$4,0))</f>
        <v>40.967882794031297</v>
      </c>
      <c r="BZ222">
        <f>INDEX('2021MF'!$C$205:$BB$404,MATCH(Sheet2!$BJ222,'2021MF'!$B$205:$B$404,0),MATCH(Sheet2!BZ$3,'2021MF'!$C$4:$BB$4,0))</f>
        <v>51.370966527637698</v>
      </c>
      <c r="CA222">
        <f>INDEX('2021MF'!$C$205:$BB$404,MATCH(Sheet2!$BJ222,'2021MF'!$B$205:$B$404,0),MATCH(Sheet2!CA$3,'2021MF'!$C$4:$BB$4,0))</f>
        <v>46.734826012979397</v>
      </c>
      <c r="CB222">
        <f>INDEX('2021MF'!$C$205:$BB$404,MATCH(Sheet2!$BJ222,'2021MF'!$B$205:$B$404,0),MATCH(Sheet2!CB$3,'2021MF'!$C$4:$BB$4,0))</f>
        <v>6.4432539451464503</v>
      </c>
      <c r="CC222">
        <f>INDEX('2021MF'!$C$205:$BB$404,MATCH(Sheet2!$BJ222,'2021MF'!$B$205:$B$404,0),MATCH(Sheet2!CC$3,'2021MF'!$C$4:$BB$4,0))</f>
        <v>93.556746054853505</v>
      </c>
    </row>
    <row r="223" spans="14:81" x14ac:dyDescent="0.3">
      <c r="N223" t="str">
        <f>VLOOKUP(P223,Sheet1!A$6:A$378,1,FALSE)</f>
        <v>Hounslow</v>
      </c>
      <c r="O223" t="s">
        <v>412</v>
      </c>
      <c r="P223" t="s">
        <v>21</v>
      </c>
      <c r="Q223" t="str">
        <f>VLOOKUP(P223,classifications!A$1:B$357,2,FALSE)</f>
        <v>Predominantly Urban</v>
      </c>
      <c r="R223" t="str">
        <f>VLOOKUP(P223,classifications!A$1:D$357,4,FALSE)</f>
        <v>London Borough</v>
      </c>
      <c r="S223" t="s">
        <v>430</v>
      </c>
      <c r="T223" t="s">
        <v>648</v>
      </c>
      <c r="U223">
        <v>90.6</v>
      </c>
      <c r="V223">
        <v>9.4</v>
      </c>
      <c r="W223">
        <v>0</v>
      </c>
      <c r="X223">
        <v>65.5</v>
      </c>
      <c r="Y223">
        <v>16.899999999999999</v>
      </c>
      <c r="Z223">
        <v>17.5</v>
      </c>
      <c r="AA223" t="s">
        <v>417</v>
      </c>
      <c r="AB223" t="s">
        <v>417</v>
      </c>
      <c r="AC223" t="s">
        <v>417</v>
      </c>
      <c r="AE223" t="s">
        <v>412</v>
      </c>
      <c r="AF223" t="s">
        <v>21</v>
      </c>
      <c r="AG223" t="s">
        <v>430</v>
      </c>
      <c r="AH223" t="s">
        <v>648</v>
      </c>
      <c r="AI223">
        <v>90.6</v>
      </c>
      <c r="AJ223">
        <v>9.4</v>
      </c>
      <c r="AK223">
        <v>79.5</v>
      </c>
      <c r="AL223">
        <v>20.5</v>
      </c>
      <c r="AM223" t="s">
        <v>417</v>
      </c>
      <c r="AN223" t="s">
        <v>417</v>
      </c>
      <c r="AP223" t="s">
        <v>412</v>
      </c>
      <c r="AQ223" t="s">
        <v>21</v>
      </c>
      <c r="AR223" t="s">
        <v>430</v>
      </c>
      <c r="AS223" t="s">
        <v>648</v>
      </c>
      <c r="AT223">
        <v>81.099999999999994</v>
      </c>
      <c r="AU223">
        <v>90.6</v>
      </c>
      <c r="AV223">
        <v>96.8</v>
      </c>
      <c r="AW223">
        <v>68.099999999999994</v>
      </c>
      <c r="AX223">
        <v>79.5</v>
      </c>
      <c r="AY223">
        <v>90.8</v>
      </c>
      <c r="AZ223" t="s">
        <v>417</v>
      </c>
      <c r="BA223" t="s">
        <v>417</v>
      </c>
      <c r="BB223" t="s">
        <v>417</v>
      </c>
      <c r="BF223" t="b">
        <f t="shared" si="3"/>
        <v>1</v>
      </c>
      <c r="BI223" t="s">
        <v>412</v>
      </c>
      <c r="BJ223" t="s">
        <v>21</v>
      </c>
      <c r="BK223" t="s">
        <v>430</v>
      </c>
      <c r="BL223" t="s">
        <v>648</v>
      </c>
      <c r="BM223">
        <f>INDEX('2021MF'!$C$205:$BB$404,MATCH(Sheet2!$BJ223,'2021MF'!$B$205:$B$404,0),MATCH(Sheet2!BM$3,'2021MF'!$C$4:$BB$4,0))</f>
        <v>76.670354353146294</v>
      </c>
      <c r="BN223">
        <f>INDEX('2021MF'!$C$205:$BB$404,MATCH(Sheet2!$BJ223,'2021MF'!$B$205:$B$404,0),MATCH(Sheet2!BN$3,'2021MF'!$C$4:$BB$4,0))</f>
        <v>21.3014180830735</v>
      </c>
      <c r="BO223">
        <f>INDEX('2021MF'!$C$205:$BB$404,MATCH(Sheet2!$BJ223,'2021MF'!$B$205:$B$404,0),MATCH(Sheet2!BO$3,'2021MF'!$C$4:$BB$4,0))</f>
        <v>47.385095041737898</v>
      </c>
      <c r="BP223">
        <f>INDEX('2021MF'!$C$205:$BB$404,MATCH(Sheet2!$BJ223,'2021MF'!$B$205:$B$404,0),MATCH(Sheet2!BP$3,'2021MF'!$C$4:$BB$4,0))</f>
        <v>18.6429313755071</v>
      </c>
      <c r="BQ223">
        <f>INDEX('2021MF'!$C$205:$BB$404,MATCH(Sheet2!$BJ223,'2021MF'!$B$205:$B$404,0),MATCH(Sheet2!BQ$3,'2021MF'!$C$4:$BB$4,0))</f>
        <v>52.189144791981001</v>
      </c>
      <c r="BR223">
        <f>INDEX('2021MF'!$C$205:$BB$404,MATCH(Sheet2!$BJ223,'2021MF'!$B$205:$B$404,0),MATCH(Sheet2!BR$3,'2021MF'!$C$4:$BB$4,0))</f>
        <v>13.838881625263999</v>
      </c>
      <c r="BS223">
        <f>INDEX('2021MF'!$C$205:$BB$404,MATCH(Sheet2!$BJ223,'2021MF'!$B$205:$B$404,0),MATCH(Sheet2!BS$3,'2021MF'!$C$4:$BB$4,0))</f>
        <v>94.466794059472306</v>
      </c>
      <c r="BT223">
        <f>INDEX('2021MF'!$C$205:$BB$404,MATCH(Sheet2!$BJ223,'2021MF'!$B$205:$B$404,0),MATCH(Sheet2!BT$3,'2021MF'!$C$4:$BB$4,0))</f>
        <v>5.5332059405276697</v>
      </c>
      <c r="BU223">
        <f>INDEX('2021MF'!$C$205:$BB$404,MATCH(Sheet2!$BJ223,'2021MF'!$B$205:$B$404,0),MATCH(Sheet2!BU$3,'2021MF'!$C$4:$BB$4,0))</f>
        <v>12.539810251768399</v>
      </c>
      <c r="BV223">
        <f>INDEX('2021MF'!$C$205:$BB$404,MATCH(Sheet2!$BJ223,'2021MF'!$B$205:$B$404,0),MATCH(Sheet2!BV$3,'2021MF'!$C$4:$BB$4,0))</f>
        <v>21.207549699956399</v>
      </c>
      <c r="BW223" t="str">
        <f>INDEX('2021MF'!$C$205:$BB$404,MATCH(Sheet2!$BJ223,'2021MF'!$B$205:$B$404,0),MATCH(Sheet2!BW$3,'2021MF'!$C$4:$BB$4,0))</f>
        <v>*</v>
      </c>
      <c r="BX223">
        <f>INDEX('2021MF'!$C$205:$BB$404,MATCH(Sheet2!$BJ223,'2021MF'!$B$205:$B$404,0),MATCH(Sheet2!BX$3,'2021MF'!$C$4:$BB$4,0))</f>
        <v>56.371732676851799</v>
      </c>
      <c r="BY223">
        <f>INDEX('2021MF'!$C$205:$BB$404,MATCH(Sheet2!$BJ223,'2021MF'!$B$205:$B$404,0),MATCH(Sheet2!BY$3,'2021MF'!$C$4:$BB$4,0))</f>
        <v>39.379842154804102</v>
      </c>
      <c r="BZ223">
        <f>INDEX('2021MF'!$C$205:$BB$404,MATCH(Sheet2!$BJ223,'2021MF'!$B$205:$B$404,0),MATCH(Sheet2!BZ$3,'2021MF'!$C$4:$BB$4,0))</f>
        <v>56.753674607197198</v>
      </c>
      <c r="CA223">
        <f>INDEX('2021MF'!$C$205:$BB$404,MATCH(Sheet2!$BJ223,'2021MF'!$B$205:$B$404,0),MATCH(Sheet2!CA$3,'2021MF'!$C$4:$BB$4,0))</f>
        <v>40.956483962059202</v>
      </c>
      <c r="CB223">
        <f>INDEX('2021MF'!$C$205:$BB$404,MATCH(Sheet2!$BJ223,'2021MF'!$B$205:$B$404,0),MATCH(Sheet2!CB$3,'2021MF'!$C$4:$BB$4,0))</f>
        <v>4.4553957558081096</v>
      </c>
      <c r="CC223">
        <f>INDEX('2021MF'!$C$205:$BB$404,MATCH(Sheet2!$BJ223,'2021MF'!$B$205:$B$404,0),MATCH(Sheet2!CC$3,'2021MF'!$C$4:$BB$4,0))</f>
        <v>95.544604244191902</v>
      </c>
    </row>
    <row r="224" spans="14:81" x14ac:dyDescent="0.3">
      <c r="N224" t="str">
        <f>VLOOKUP(P224,Sheet1!A$6:A$378,1,FALSE)</f>
        <v>Islington</v>
      </c>
      <c r="O224" t="s">
        <v>412</v>
      </c>
      <c r="P224" t="s">
        <v>22</v>
      </c>
      <c r="Q224" t="str">
        <f>VLOOKUP(P224,classifications!A$1:B$357,2,FALSE)</f>
        <v>Predominantly Urban</v>
      </c>
      <c r="R224" t="str">
        <f>VLOOKUP(P224,classifications!A$1:D$357,4,FALSE)</f>
        <v>London Borough</v>
      </c>
      <c r="S224" t="s">
        <v>431</v>
      </c>
      <c r="T224" t="s">
        <v>648</v>
      </c>
      <c r="U224">
        <v>78.3</v>
      </c>
      <c r="V224">
        <v>21.7</v>
      </c>
      <c r="W224">
        <v>0</v>
      </c>
      <c r="X224">
        <v>72.099999999999994</v>
      </c>
      <c r="Y224">
        <v>21</v>
      </c>
      <c r="Z224">
        <v>6.9</v>
      </c>
      <c r="AA224" t="s">
        <v>417</v>
      </c>
      <c r="AB224" t="s">
        <v>417</v>
      </c>
      <c r="AC224" t="s">
        <v>417</v>
      </c>
      <c r="AE224" t="s">
        <v>412</v>
      </c>
      <c r="AF224" t="s">
        <v>22</v>
      </c>
      <c r="AG224" t="s">
        <v>431</v>
      </c>
      <c r="AH224" t="s">
        <v>648</v>
      </c>
      <c r="AI224">
        <v>78.3</v>
      </c>
      <c r="AJ224">
        <v>21.7</v>
      </c>
      <c r="AK224">
        <v>77.5</v>
      </c>
      <c r="AL224">
        <v>22.5</v>
      </c>
      <c r="AM224" t="s">
        <v>417</v>
      </c>
      <c r="AN224" t="s">
        <v>417</v>
      </c>
      <c r="AP224" t="s">
        <v>412</v>
      </c>
      <c r="AQ224" t="s">
        <v>22</v>
      </c>
      <c r="AR224" t="s">
        <v>431</v>
      </c>
      <c r="AS224" t="s">
        <v>648</v>
      </c>
      <c r="AT224">
        <v>66.7</v>
      </c>
      <c r="AU224">
        <v>78.3</v>
      </c>
      <c r="AV224">
        <v>87.2</v>
      </c>
      <c r="AW224">
        <v>62.9</v>
      </c>
      <c r="AX224">
        <v>77.5</v>
      </c>
      <c r="AY224">
        <v>92.1</v>
      </c>
      <c r="AZ224" t="s">
        <v>417</v>
      </c>
      <c r="BA224" t="s">
        <v>417</v>
      </c>
      <c r="BB224" t="s">
        <v>417</v>
      </c>
      <c r="BF224" t="b">
        <f t="shared" si="3"/>
        <v>1</v>
      </c>
      <c r="BI224" t="s">
        <v>412</v>
      </c>
      <c r="BJ224" t="s">
        <v>22</v>
      </c>
      <c r="BK224" t="s">
        <v>431</v>
      </c>
      <c r="BL224" t="s">
        <v>648</v>
      </c>
      <c r="BM224">
        <f>INDEX('2021MF'!$C$205:$BB$404,MATCH(Sheet2!$BJ224,'2021MF'!$B$205:$B$404,0),MATCH(Sheet2!BM$3,'2021MF'!$C$4:$BB$4,0))</f>
        <v>89.392363409421904</v>
      </c>
      <c r="BN224">
        <f>INDEX('2021MF'!$C$205:$BB$404,MATCH(Sheet2!$BJ224,'2021MF'!$B$205:$B$404,0),MATCH(Sheet2!BN$3,'2021MF'!$C$4:$BB$4,0))</f>
        <v>10.6076365905781</v>
      </c>
      <c r="BO224">
        <f>INDEX('2021MF'!$C$205:$BB$404,MATCH(Sheet2!$BJ224,'2021MF'!$B$205:$B$404,0),MATCH(Sheet2!BO$3,'2021MF'!$C$4:$BB$4,0))</f>
        <v>47.913081301889299</v>
      </c>
      <c r="BP224">
        <f>INDEX('2021MF'!$C$205:$BB$404,MATCH(Sheet2!$BJ224,'2021MF'!$B$205:$B$404,0),MATCH(Sheet2!BP$3,'2021MF'!$C$4:$BB$4,0))</f>
        <v>21.663483177941298</v>
      </c>
      <c r="BQ224">
        <f>INDEX('2021MF'!$C$205:$BB$404,MATCH(Sheet2!$BJ224,'2021MF'!$B$205:$B$404,0),MATCH(Sheet2!BQ$3,'2021MF'!$C$4:$BB$4,0))</f>
        <v>65.987102142708594</v>
      </c>
      <c r="BR224">
        <f>INDEX('2021MF'!$C$205:$BB$404,MATCH(Sheet2!$BJ224,'2021MF'!$B$205:$B$404,0),MATCH(Sheet2!BR$3,'2021MF'!$C$4:$BB$4,0))</f>
        <v>3.5894623371219998</v>
      </c>
      <c r="BS224">
        <f>INDEX('2021MF'!$C$205:$BB$404,MATCH(Sheet2!$BJ224,'2021MF'!$B$205:$B$404,0),MATCH(Sheet2!BS$3,'2021MF'!$C$4:$BB$4,0))</f>
        <v>97.142424872817998</v>
      </c>
      <c r="BT224">
        <f>INDEX('2021MF'!$C$205:$BB$404,MATCH(Sheet2!$BJ224,'2021MF'!$B$205:$B$404,0),MATCH(Sheet2!BT$3,'2021MF'!$C$4:$BB$4,0))</f>
        <v>2.8575751271819501</v>
      </c>
      <c r="BU224" t="str">
        <f>INDEX('2021MF'!$C$205:$BB$404,MATCH(Sheet2!$BJ224,'2021MF'!$B$205:$B$404,0),MATCH(Sheet2!BU$3,'2021MF'!$C$4:$BB$4,0))</f>
        <v>*</v>
      </c>
      <c r="BV224">
        <f>INDEX('2021MF'!$C$205:$BB$404,MATCH(Sheet2!$BJ224,'2021MF'!$B$205:$B$404,0),MATCH(Sheet2!BV$3,'2021MF'!$C$4:$BB$4,0))</f>
        <v>25.68602606048</v>
      </c>
      <c r="BW224" t="str">
        <f>INDEX('2021MF'!$C$205:$BB$404,MATCH(Sheet2!$BJ224,'2021MF'!$B$205:$B$404,0),MATCH(Sheet2!BW$3,'2021MF'!$C$4:$BB$4,0))</f>
        <v>*</v>
      </c>
      <c r="BX224">
        <f>INDEX('2021MF'!$C$205:$BB$404,MATCH(Sheet2!$BJ224,'2021MF'!$B$205:$B$404,0),MATCH(Sheet2!BX$3,'2021MF'!$C$4:$BB$4,0))</f>
        <v>51.117230644895798</v>
      </c>
      <c r="BY224">
        <f>INDEX('2021MF'!$C$205:$BB$404,MATCH(Sheet2!$BJ224,'2021MF'!$B$205:$B$404,0),MATCH(Sheet2!BY$3,'2021MF'!$C$4:$BB$4,0))</f>
        <v>39.325321400242501</v>
      </c>
      <c r="BZ224">
        <f>INDEX('2021MF'!$C$205:$BB$404,MATCH(Sheet2!$BJ224,'2021MF'!$B$205:$B$404,0),MATCH(Sheet2!BZ$3,'2021MF'!$C$4:$BB$4,0))</f>
        <v>49.638565035844202</v>
      </c>
      <c r="CA224">
        <f>INDEX('2021MF'!$C$205:$BB$404,MATCH(Sheet2!$BJ224,'2021MF'!$B$205:$B$404,0),MATCH(Sheet2!CA$3,'2021MF'!$C$4:$BB$4,0))</f>
        <v>41.282907044614397</v>
      </c>
      <c r="CB224" t="str">
        <f>INDEX('2021MF'!$C$205:$BB$404,MATCH(Sheet2!$BJ224,'2021MF'!$B$205:$B$404,0),MATCH(Sheet2!CB$3,'2021MF'!$C$4:$BB$4,0))</f>
        <v>*</v>
      </c>
      <c r="CC224">
        <f>INDEX('2021MF'!$C$205:$BB$404,MATCH(Sheet2!$BJ224,'2021MF'!$B$205:$B$404,0),MATCH(Sheet2!CC$3,'2021MF'!$C$4:$BB$4,0))</f>
        <v>97.984000605178096</v>
      </c>
    </row>
    <row r="225" spans="12:89" x14ac:dyDescent="0.3">
      <c r="N225" t="str">
        <f>VLOOKUP(P225,Sheet1!A$6:A$378,1,FALSE)</f>
        <v>Kensington and Chelsea</v>
      </c>
      <c r="O225" t="s">
        <v>412</v>
      </c>
      <c r="P225" t="s">
        <v>23</v>
      </c>
      <c r="Q225" t="str">
        <f>VLOOKUP(P225,classifications!A$1:B$357,2,FALSE)</f>
        <v>Predominantly Urban</v>
      </c>
      <c r="R225" t="str">
        <f>VLOOKUP(P225,classifications!A$1:D$357,4,FALSE)</f>
        <v>London Borough</v>
      </c>
      <c r="S225" t="s">
        <v>432</v>
      </c>
      <c r="T225" t="s">
        <v>648</v>
      </c>
      <c r="U225">
        <v>65.3</v>
      </c>
      <c r="V225">
        <v>31.5</v>
      </c>
      <c r="W225">
        <v>3.2</v>
      </c>
      <c r="X225">
        <v>55</v>
      </c>
      <c r="Y225">
        <v>32.799999999999997</v>
      </c>
      <c r="Z225">
        <v>12.2</v>
      </c>
      <c r="AA225" t="s">
        <v>417</v>
      </c>
      <c r="AB225" t="s">
        <v>417</v>
      </c>
      <c r="AC225" t="s">
        <v>417</v>
      </c>
      <c r="AE225" t="s">
        <v>412</v>
      </c>
      <c r="AF225" t="s">
        <v>23</v>
      </c>
      <c r="AG225" t="s">
        <v>432</v>
      </c>
      <c r="AH225" t="s">
        <v>648</v>
      </c>
      <c r="AI225">
        <v>67.5</v>
      </c>
      <c r="AJ225">
        <v>32.5</v>
      </c>
      <c r="AK225">
        <v>62.7</v>
      </c>
      <c r="AL225">
        <v>37.299999999999997</v>
      </c>
      <c r="AM225" t="s">
        <v>417</v>
      </c>
      <c r="AN225" t="s">
        <v>417</v>
      </c>
      <c r="AP225" t="s">
        <v>412</v>
      </c>
      <c r="AQ225" t="s">
        <v>23</v>
      </c>
      <c r="AR225" t="s">
        <v>432</v>
      </c>
      <c r="AS225" t="s">
        <v>648</v>
      </c>
      <c r="AT225">
        <v>47.8</v>
      </c>
      <c r="AU225">
        <v>67.5</v>
      </c>
      <c r="AV225">
        <v>81.7</v>
      </c>
      <c r="AW225">
        <v>59.7</v>
      </c>
      <c r="AX225">
        <v>62.7</v>
      </c>
      <c r="AY225">
        <v>96.6</v>
      </c>
      <c r="AZ225" t="s">
        <v>417</v>
      </c>
      <c r="BA225" t="s">
        <v>417</v>
      </c>
      <c r="BB225" t="s">
        <v>417</v>
      </c>
      <c r="BF225" t="b">
        <f t="shared" si="3"/>
        <v>1</v>
      </c>
      <c r="BI225" t="s">
        <v>412</v>
      </c>
      <c r="BJ225" t="s">
        <v>23</v>
      </c>
      <c r="BK225" t="s">
        <v>432</v>
      </c>
      <c r="BL225" t="s">
        <v>648</v>
      </c>
      <c r="BM225">
        <f>INDEX('2021MF'!$C$205:$BB$404,MATCH(Sheet2!$BJ225,'2021MF'!$B$205:$B$404,0),MATCH(Sheet2!BM$3,'2021MF'!$C$4:$BB$4,0))</f>
        <v>78.625698324022295</v>
      </c>
      <c r="BN225">
        <f>INDEX('2021MF'!$C$205:$BB$404,MATCH(Sheet2!$BJ225,'2021MF'!$B$205:$B$404,0),MATCH(Sheet2!BN$3,'2021MF'!$C$4:$BB$4,0))</f>
        <v>19.8919925512104</v>
      </c>
      <c r="BO225">
        <f>INDEX('2021MF'!$C$205:$BB$404,MATCH(Sheet2!$BJ225,'2021MF'!$B$205:$B$404,0),MATCH(Sheet2!BO$3,'2021MF'!$C$4:$BB$4,0))</f>
        <v>54.696461824953403</v>
      </c>
      <c r="BP225">
        <f>INDEX('2021MF'!$C$205:$BB$404,MATCH(Sheet2!$BJ225,'2021MF'!$B$205:$B$404,0),MATCH(Sheet2!BP$3,'2021MF'!$C$4:$BB$4,0))</f>
        <v>19.072625698324</v>
      </c>
      <c r="BQ225">
        <f>INDEX('2021MF'!$C$205:$BB$404,MATCH(Sheet2!$BJ225,'2021MF'!$B$205:$B$404,0),MATCH(Sheet2!BQ$3,'2021MF'!$C$4:$BB$4,0))</f>
        <v>61.020484171322202</v>
      </c>
      <c r="BR225">
        <f>INDEX('2021MF'!$C$205:$BB$404,MATCH(Sheet2!$BJ225,'2021MF'!$B$205:$B$404,0),MATCH(Sheet2!BR$3,'2021MF'!$C$4:$BB$4,0))</f>
        <v>12.7486033519553</v>
      </c>
      <c r="BS225">
        <f>INDEX('2021MF'!$C$205:$BB$404,MATCH(Sheet2!$BJ225,'2021MF'!$B$205:$B$404,0),MATCH(Sheet2!BS$3,'2021MF'!$C$4:$BB$4,0))</f>
        <v>99.057728119180595</v>
      </c>
      <c r="BT225" t="str">
        <f>INDEX('2021MF'!$C$205:$BB$404,MATCH(Sheet2!$BJ225,'2021MF'!$B$205:$B$404,0),MATCH(Sheet2!BT$3,'2021MF'!$C$4:$BB$4,0))</f>
        <v>*</v>
      </c>
      <c r="BU225">
        <f>INDEX('2021MF'!$C$205:$BB$404,MATCH(Sheet2!$BJ225,'2021MF'!$B$205:$B$404,0),MATCH(Sheet2!BU$3,'2021MF'!$C$4:$BB$4,0))</f>
        <v>5.7839851024208597</v>
      </c>
      <c r="BV225">
        <f>INDEX('2021MF'!$C$205:$BB$404,MATCH(Sheet2!$BJ225,'2021MF'!$B$205:$B$404,0),MATCH(Sheet2!BV$3,'2021MF'!$C$4:$BB$4,0))</f>
        <v>24.2160148975791</v>
      </c>
      <c r="BW225">
        <f>INDEX('2021MF'!$C$205:$BB$404,MATCH(Sheet2!$BJ225,'2021MF'!$B$205:$B$404,0),MATCH(Sheet2!BW$3,'2021MF'!$C$4:$BB$4,0))</f>
        <v>5.7914338919925497</v>
      </c>
      <c r="BX225">
        <f>INDEX('2021MF'!$C$205:$BB$404,MATCH(Sheet2!$BJ225,'2021MF'!$B$205:$B$404,0),MATCH(Sheet2!BX$3,'2021MF'!$C$4:$BB$4,0))</f>
        <v>41.717966488646098</v>
      </c>
      <c r="BY225">
        <f>INDEX('2021MF'!$C$205:$BB$404,MATCH(Sheet2!$BJ225,'2021MF'!$B$205:$B$404,0),MATCH(Sheet2!BY$3,'2021MF'!$C$4:$BB$4,0))</f>
        <v>46.716131925475999</v>
      </c>
      <c r="BZ225">
        <f>INDEX('2021MF'!$C$205:$BB$404,MATCH(Sheet2!$BJ225,'2021MF'!$B$205:$B$404,0),MATCH(Sheet2!BZ$3,'2021MF'!$C$4:$BB$4,0))</f>
        <v>36.691263402503203</v>
      </c>
      <c r="CA225">
        <f>INDEX('2021MF'!$C$205:$BB$404,MATCH(Sheet2!$BJ225,'2021MF'!$B$205:$B$404,0),MATCH(Sheet2!CA$3,'2021MF'!$C$4:$BB$4,0))</f>
        <v>51.477842553711902</v>
      </c>
      <c r="CB225" t="str">
        <f>INDEX('2021MF'!$C$205:$BB$404,MATCH(Sheet2!$BJ225,'2021MF'!$B$205:$B$404,0),MATCH(Sheet2!CB$3,'2021MF'!$C$4:$BB$4,0))</f>
        <v>*</v>
      </c>
      <c r="CC225">
        <f>INDEX('2021MF'!$C$205:$BB$404,MATCH(Sheet2!$BJ225,'2021MF'!$B$205:$B$404,0),MATCH(Sheet2!CC$3,'2021MF'!$C$4:$BB$4,0))</f>
        <v>99.057728119180595</v>
      </c>
    </row>
    <row r="226" spans="12:89" x14ac:dyDescent="0.3">
      <c r="N226" t="str">
        <f>VLOOKUP(P226,Sheet1!A$6:A$378,1,FALSE)</f>
        <v>Kingston upon Thames</v>
      </c>
      <c r="O226" t="s">
        <v>412</v>
      </c>
      <c r="P226" t="s">
        <v>24</v>
      </c>
      <c r="Q226" t="str">
        <f>VLOOKUP(P226,classifications!A$1:B$357,2,FALSE)</f>
        <v>Predominantly Urban</v>
      </c>
      <c r="R226" t="str">
        <f>VLOOKUP(P226,classifications!A$1:D$357,4,FALSE)</f>
        <v>London Borough</v>
      </c>
      <c r="S226" t="s">
        <v>433</v>
      </c>
      <c r="T226" t="s">
        <v>648</v>
      </c>
      <c r="U226">
        <v>84.2</v>
      </c>
      <c r="V226">
        <v>15.1</v>
      </c>
      <c r="W226">
        <v>0.7</v>
      </c>
      <c r="X226">
        <v>65.7</v>
      </c>
      <c r="Y226">
        <v>25</v>
      </c>
      <c r="Z226">
        <v>9.3000000000000007</v>
      </c>
      <c r="AA226" t="s">
        <v>417</v>
      </c>
      <c r="AB226" t="s">
        <v>417</v>
      </c>
      <c r="AC226" t="s">
        <v>417</v>
      </c>
      <c r="AE226" t="s">
        <v>412</v>
      </c>
      <c r="AF226" t="s">
        <v>24</v>
      </c>
      <c r="AG226" t="s">
        <v>433</v>
      </c>
      <c r="AH226" t="s">
        <v>648</v>
      </c>
      <c r="AI226">
        <v>84.8</v>
      </c>
      <c r="AJ226">
        <v>15.2</v>
      </c>
      <c r="AK226">
        <v>72.5</v>
      </c>
      <c r="AL226">
        <v>27.5</v>
      </c>
      <c r="AM226" t="s">
        <v>417</v>
      </c>
      <c r="AN226" t="s">
        <v>417</v>
      </c>
      <c r="AP226" t="s">
        <v>412</v>
      </c>
      <c r="AQ226" t="s">
        <v>24</v>
      </c>
      <c r="AR226" t="s">
        <v>433</v>
      </c>
      <c r="AS226" t="s">
        <v>648</v>
      </c>
      <c r="AT226">
        <v>75.599999999999994</v>
      </c>
      <c r="AU226">
        <v>84.8</v>
      </c>
      <c r="AV226">
        <v>91.4</v>
      </c>
      <c r="AW226">
        <v>78.7</v>
      </c>
      <c r="AX226">
        <v>72.5</v>
      </c>
      <c r="AY226">
        <v>94</v>
      </c>
      <c r="AZ226" t="s">
        <v>417</v>
      </c>
      <c r="BA226" t="s">
        <v>417</v>
      </c>
      <c r="BB226" t="s">
        <v>417</v>
      </c>
      <c r="BF226" t="b">
        <f t="shared" si="3"/>
        <v>1</v>
      </c>
      <c r="BI226" t="s">
        <v>412</v>
      </c>
      <c r="BJ226" t="s">
        <v>24</v>
      </c>
      <c r="BK226" t="s">
        <v>433</v>
      </c>
      <c r="BL226" t="s">
        <v>648</v>
      </c>
      <c r="BM226">
        <f>INDEX('2021MF'!$C$205:$BB$404,MATCH(Sheet2!$BJ226,'2021MF'!$B$205:$B$404,0),MATCH(Sheet2!BM$3,'2021MF'!$C$4:$BB$4,0))</f>
        <v>80.917905961684198</v>
      </c>
      <c r="BN226">
        <f>INDEX('2021MF'!$C$205:$BB$404,MATCH(Sheet2!$BJ226,'2021MF'!$B$205:$B$404,0),MATCH(Sheet2!BN$3,'2021MF'!$C$4:$BB$4,0))</f>
        <v>19.082094038315802</v>
      </c>
      <c r="BO226">
        <f>INDEX('2021MF'!$C$205:$BB$404,MATCH(Sheet2!$BJ226,'2021MF'!$B$205:$B$404,0),MATCH(Sheet2!BO$3,'2021MF'!$C$4:$BB$4,0))</f>
        <v>53.589817307441002</v>
      </c>
      <c r="BP226">
        <f>INDEX('2021MF'!$C$205:$BB$404,MATCH(Sheet2!$BJ226,'2021MF'!$B$205:$B$404,0),MATCH(Sheet2!BP$3,'2021MF'!$C$4:$BB$4,0))</f>
        <v>23.044353257886598</v>
      </c>
      <c r="BQ226">
        <f>INDEX('2021MF'!$C$205:$BB$404,MATCH(Sheet2!$BJ226,'2021MF'!$B$205:$B$404,0),MATCH(Sheet2!BQ$3,'2021MF'!$C$4:$BB$4,0))</f>
        <v>71.683960168317597</v>
      </c>
      <c r="BR226">
        <f>INDEX('2021MF'!$C$205:$BB$404,MATCH(Sheet2!$BJ226,'2021MF'!$B$205:$B$404,0),MATCH(Sheet2!BR$3,'2021MF'!$C$4:$BB$4,0))</f>
        <v>4.95021039701001</v>
      </c>
      <c r="BS226">
        <f>INDEX('2021MF'!$C$205:$BB$404,MATCH(Sheet2!$BJ226,'2021MF'!$B$205:$B$404,0),MATCH(Sheet2!BS$3,'2021MF'!$C$4:$BB$4,0))</f>
        <v>98.805572253731</v>
      </c>
      <c r="BT226" t="str">
        <f>INDEX('2021MF'!$C$205:$BB$404,MATCH(Sheet2!$BJ226,'2021MF'!$B$205:$B$404,0),MATCH(Sheet2!BT$3,'2021MF'!$C$4:$BB$4,0))</f>
        <v>*</v>
      </c>
      <c r="BU226">
        <f>INDEX('2021MF'!$C$205:$BB$404,MATCH(Sheet2!$BJ226,'2021MF'!$B$205:$B$404,0),MATCH(Sheet2!BU$3,'2021MF'!$C$4:$BB$4,0))</f>
        <v>10.140874519745999</v>
      </c>
      <c r="BV226">
        <f>INDEX('2021MF'!$C$205:$BB$404,MATCH(Sheet2!$BJ226,'2021MF'!$B$205:$B$404,0),MATCH(Sheet2!BV$3,'2021MF'!$C$4:$BB$4,0))</f>
        <v>30.6500091476961</v>
      </c>
      <c r="BW226">
        <f>INDEX('2021MF'!$C$205:$BB$404,MATCH(Sheet2!$BJ226,'2021MF'!$B$205:$B$404,0),MATCH(Sheet2!BW$3,'2021MF'!$C$4:$BB$4,0))</f>
        <v>2.6737408849742601</v>
      </c>
      <c r="BX226">
        <f>INDEX('2021MF'!$C$205:$BB$404,MATCH(Sheet2!$BJ226,'2021MF'!$B$205:$B$404,0),MATCH(Sheet2!BX$3,'2021MF'!$C$4:$BB$4,0))</f>
        <v>48.086201350916703</v>
      </c>
      <c r="BY226">
        <f>INDEX('2021MF'!$C$205:$BB$404,MATCH(Sheet2!$BJ226,'2021MF'!$B$205:$B$404,0),MATCH(Sheet2!BY$3,'2021MF'!$C$4:$BB$4,0))</f>
        <v>51.179859060206397</v>
      </c>
      <c r="BZ226">
        <f>INDEX('2021MF'!$C$205:$BB$404,MATCH(Sheet2!$BJ226,'2021MF'!$B$205:$B$404,0),MATCH(Sheet2!BZ$3,'2021MF'!$C$4:$BB$4,0))</f>
        <v>48.998508728325397</v>
      </c>
      <c r="CA226">
        <f>INDEX('2021MF'!$C$205:$BB$404,MATCH(Sheet2!$BJ226,'2021MF'!$B$205:$B$404,0),MATCH(Sheet2!CA$3,'2021MF'!$C$4:$BB$4,0))</f>
        <v>47.568642357963697</v>
      </c>
      <c r="CB226" t="str">
        <f>INDEX('2021MF'!$C$205:$BB$404,MATCH(Sheet2!$BJ226,'2021MF'!$B$205:$B$404,0),MATCH(Sheet2!CB$3,'2021MF'!$C$4:$BB$4,0))</f>
        <v>*</v>
      </c>
      <c r="CC226">
        <f>INDEX('2021MF'!$C$205:$BB$404,MATCH(Sheet2!$BJ226,'2021MF'!$B$205:$B$404,0),MATCH(Sheet2!CC$3,'2021MF'!$C$4:$BB$4,0))</f>
        <v>99.140116567784403</v>
      </c>
    </row>
    <row r="227" spans="12:89" x14ac:dyDescent="0.3">
      <c r="N227" t="str">
        <f>VLOOKUP(P227,Sheet1!A$6:A$378,1,FALSE)</f>
        <v>Lambeth</v>
      </c>
      <c r="O227" t="s">
        <v>412</v>
      </c>
      <c r="P227" t="s">
        <v>25</v>
      </c>
      <c r="Q227" t="str">
        <f>VLOOKUP(P227,classifications!A$1:B$357,2,FALSE)</f>
        <v>Predominantly Urban</v>
      </c>
      <c r="R227" t="str">
        <f>VLOOKUP(P227,classifications!A$1:D$357,4,FALSE)</f>
        <v>London Borough</v>
      </c>
      <c r="S227" t="s">
        <v>434</v>
      </c>
      <c r="T227" t="s">
        <v>648</v>
      </c>
      <c r="U227">
        <v>76.900000000000006</v>
      </c>
      <c r="V227">
        <v>20.3</v>
      </c>
      <c r="W227">
        <v>2.8</v>
      </c>
      <c r="X227">
        <v>75.900000000000006</v>
      </c>
      <c r="Y227">
        <v>16.8</v>
      </c>
      <c r="Z227">
        <v>7.3</v>
      </c>
      <c r="AA227" t="s">
        <v>417</v>
      </c>
      <c r="AB227" t="s">
        <v>417</v>
      </c>
      <c r="AC227" t="s">
        <v>417</v>
      </c>
      <c r="AE227" t="s">
        <v>412</v>
      </c>
      <c r="AF227" t="s">
        <v>25</v>
      </c>
      <c r="AG227" t="s">
        <v>434</v>
      </c>
      <c r="AH227" t="s">
        <v>648</v>
      </c>
      <c r="AI227">
        <v>79.099999999999994</v>
      </c>
      <c r="AJ227">
        <v>20.9</v>
      </c>
      <c r="AK227">
        <v>81.900000000000006</v>
      </c>
      <c r="AL227">
        <v>18.100000000000001</v>
      </c>
      <c r="AM227" t="s">
        <v>417</v>
      </c>
      <c r="AN227" t="s">
        <v>417</v>
      </c>
      <c r="AP227" t="s">
        <v>412</v>
      </c>
      <c r="AQ227" t="s">
        <v>25</v>
      </c>
      <c r="AR227" t="s">
        <v>434</v>
      </c>
      <c r="AS227" t="s">
        <v>648</v>
      </c>
      <c r="AT227">
        <v>68.400000000000006</v>
      </c>
      <c r="AU227">
        <v>79.099999999999994</v>
      </c>
      <c r="AV227">
        <v>88.9</v>
      </c>
      <c r="AW227">
        <v>72.599999999999994</v>
      </c>
      <c r="AX227">
        <v>81.900000000000006</v>
      </c>
      <c r="AY227">
        <v>90.8</v>
      </c>
      <c r="AZ227" t="s">
        <v>417</v>
      </c>
      <c r="BA227" t="s">
        <v>417</v>
      </c>
      <c r="BB227" t="s">
        <v>417</v>
      </c>
      <c r="BF227" t="b">
        <f t="shared" si="3"/>
        <v>1</v>
      </c>
      <c r="BI227" t="s">
        <v>412</v>
      </c>
      <c r="BJ227" t="s">
        <v>25</v>
      </c>
      <c r="BK227" t="s">
        <v>434</v>
      </c>
      <c r="BL227" t="s">
        <v>648</v>
      </c>
      <c r="BM227">
        <f>INDEX('2021MF'!$C$205:$BB$404,MATCH(Sheet2!$BJ227,'2021MF'!$B$205:$B$404,0),MATCH(Sheet2!BM$3,'2021MF'!$C$4:$BB$4,0))</f>
        <v>73.756179139716195</v>
      </c>
      <c r="BN227">
        <f>INDEX('2021MF'!$C$205:$BB$404,MATCH(Sheet2!$BJ227,'2021MF'!$B$205:$B$404,0),MATCH(Sheet2!BN$3,'2021MF'!$C$4:$BB$4,0))</f>
        <v>26.243820860283801</v>
      </c>
      <c r="BO227">
        <f>INDEX('2021MF'!$C$205:$BB$404,MATCH(Sheet2!$BJ227,'2021MF'!$B$205:$B$404,0),MATCH(Sheet2!BO$3,'2021MF'!$C$4:$BB$4,0))</f>
        <v>45.206709131600299</v>
      </c>
      <c r="BP227">
        <f>INDEX('2021MF'!$C$205:$BB$404,MATCH(Sheet2!$BJ227,'2021MF'!$B$205:$B$404,0),MATCH(Sheet2!BP$3,'2021MF'!$C$4:$BB$4,0))</f>
        <v>24.026708639728501</v>
      </c>
      <c r="BQ227">
        <f>INDEX('2021MF'!$C$205:$BB$404,MATCH(Sheet2!$BJ227,'2021MF'!$B$205:$B$404,0),MATCH(Sheet2!BQ$3,'2021MF'!$C$4:$BB$4,0))</f>
        <v>62.226703721010303</v>
      </c>
      <c r="BR227">
        <f>INDEX('2021MF'!$C$205:$BB$404,MATCH(Sheet2!$BJ227,'2021MF'!$B$205:$B$404,0),MATCH(Sheet2!BR$3,'2021MF'!$C$4:$BB$4,0))</f>
        <v>7.0067140503184904</v>
      </c>
      <c r="BS227">
        <f>INDEX('2021MF'!$C$205:$BB$404,MATCH(Sheet2!$BJ227,'2021MF'!$B$205:$B$404,0),MATCH(Sheet2!BS$3,'2021MF'!$C$4:$BB$4,0))</f>
        <v>97.024175499864697</v>
      </c>
      <c r="BT227" t="str">
        <f>INDEX('2021MF'!$C$205:$BB$404,MATCH(Sheet2!$BJ227,'2021MF'!$B$205:$B$404,0),MATCH(Sheet2!BT$3,'2021MF'!$C$4:$BB$4,0))</f>
        <v>*</v>
      </c>
      <c r="BU227">
        <f>INDEX('2021MF'!$C$205:$BB$404,MATCH(Sheet2!$BJ227,'2021MF'!$B$205:$B$404,0),MATCH(Sheet2!BU$3,'2021MF'!$C$4:$BB$4,0))</f>
        <v>8.8327881754014896</v>
      </c>
      <c r="BV227">
        <f>INDEX('2021MF'!$C$205:$BB$404,MATCH(Sheet2!$BJ227,'2021MF'!$B$205:$B$404,0),MATCH(Sheet2!BV$3,'2021MF'!$C$4:$BB$4,0))</f>
        <v>31.726961953714898</v>
      </c>
      <c r="BW227" t="str">
        <f>INDEX('2021MF'!$C$205:$BB$404,MATCH(Sheet2!$BJ227,'2021MF'!$B$205:$B$404,0),MATCH(Sheet2!BW$3,'2021MF'!$C$4:$BB$4,0))</f>
        <v>*</v>
      </c>
      <c r="BX227">
        <f>INDEX('2021MF'!$C$205:$BB$404,MATCH(Sheet2!$BJ227,'2021MF'!$B$205:$B$404,0),MATCH(Sheet2!BX$3,'2021MF'!$C$4:$BB$4,0))</f>
        <v>65.072335400059004</v>
      </c>
      <c r="BY227">
        <f>INDEX('2021MF'!$C$205:$BB$404,MATCH(Sheet2!$BJ227,'2021MF'!$B$205:$B$404,0),MATCH(Sheet2!BY$3,'2021MF'!$C$4:$BB$4,0))</f>
        <v>33.312075583111898</v>
      </c>
      <c r="BZ227">
        <f>INDEX('2021MF'!$C$205:$BB$404,MATCH(Sheet2!$BJ227,'2021MF'!$B$205:$B$404,0),MATCH(Sheet2!BZ$3,'2021MF'!$C$4:$BB$4,0))</f>
        <v>59.682314732801899</v>
      </c>
      <c r="CA227">
        <f>INDEX('2021MF'!$C$205:$BB$404,MATCH(Sheet2!$BJ227,'2021MF'!$B$205:$B$404,0),MATCH(Sheet2!CA$3,'2021MF'!$C$4:$BB$4,0))</f>
        <v>40.317685267198101</v>
      </c>
      <c r="CB227" t="str">
        <f>INDEX('2021MF'!$C$205:$BB$404,MATCH(Sheet2!$BJ227,'2021MF'!$B$205:$B$404,0),MATCH(Sheet2!CB$3,'2021MF'!$C$4:$BB$4,0))</f>
        <v>*</v>
      </c>
      <c r="CC227">
        <f>INDEX('2021MF'!$C$205:$BB$404,MATCH(Sheet2!$BJ227,'2021MF'!$B$205:$B$404,0),MATCH(Sheet2!CC$3,'2021MF'!$C$4:$BB$4,0))</f>
        <v>98.718673913578101</v>
      </c>
    </row>
    <row r="228" spans="12:89" x14ac:dyDescent="0.3">
      <c r="N228" t="str">
        <f>VLOOKUP(P228,Sheet1!A$6:A$378,1,FALSE)</f>
        <v>Lewisham</v>
      </c>
      <c r="O228" t="s">
        <v>412</v>
      </c>
      <c r="P228" t="s">
        <v>26</v>
      </c>
      <c r="Q228" t="str">
        <f>VLOOKUP(P228,classifications!A$1:B$357,2,FALSE)</f>
        <v>Predominantly Urban</v>
      </c>
      <c r="R228" t="str">
        <f>VLOOKUP(P228,classifications!A$1:D$357,4,FALSE)</f>
        <v>London Borough</v>
      </c>
      <c r="S228" t="s">
        <v>435</v>
      </c>
      <c r="T228" t="s">
        <v>648</v>
      </c>
      <c r="U228">
        <v>85.9</v>
      </c>
      <c r="V228">
        <v>14.1</v>
      </c>
      <c r="W228">
        <v>0</v>
      </c>
      <c r="X228">
        <v>75.7</v>
      </c>
      <c r="Y228">
        <v>18.2</v>
      </c>
      <c r="Z228">
        <v>6.1</v>
      </c>
      <c r="AA228">
        <v>97</v>
      </c>
      <c r="AB228">
        <v>3</v>
      </c>
      <c r="AC228">
        <v>0</v>
      </c>
      <c r="AE228" t="s">
        <v>412</v>
      </c>
      <c r="AF228" t="s">
        <v>26</v>
      </c>
      <c r="AG228" t="s">
        <v>435</v>
      </c>
      <c r="AH228" t="s">
        <v>648</v>
      </c>
      <c r="AI228">
        <v>85.9</v>
      </c>
      <c r="AJ228">
        <v>14.1</v>
      </c>
      <c r="AK228">
        <v>80.599999999999994</v>
      </c>
      <c r="AL228">
        <v>19.399999999999999</v>
      </c>
      <c r="AM228">
        <v>97</v>
      </c>
      <c r="AN228">
        <v>3</v>
      </c>
      <c r="AP228" t="s">
        <v>412</v>
      </c>
      <c r="AQ228" t="s">
        <v>26</v>
      </c>
      <c r="AR228" t="s">
        <v>435</v>
      </c>
      <c r="AS228" t="s">
        <v>648</v>
      </c>
      <c r="AT228">
        <v>77.7</v>
      </c>
      <c r="AU228">
        <v>85.9</v>
      </c>
      <c r="AV228">
        <v>92.6</v>
      </c>
      <c r="AW228">
        <v>72.400000000000006</v>
      </c>
      <c r="AX228">
        <v>80.599999999999994</v>
      </c>
      <c r="AY228">
        <v>88.9</v>
      </c>
      <c r="AZ228">
        <v>93.8</v>
      </c>
      <c r="BA228">
        <v>97</v>
      </c>
      <c r="BB228">
        <v>99.9</v>
      </c>
      <c r="BF228" t="b">
        <f t="shared" si="3"/>
        <v>1</v>
      </c>
      <c r="BI228" t="s">
        <v>412</v>
      </c>
      <c r="BJ228" t="s">
        <v>26</v>
      </c>
      <c r="BK228" t="s">
        <v>435</v>
      </c>
      <c r="BL228" t="s">
        <v>648</v>
      </c>
      <c r="BM228">
        <f>INDEX('2021MF'!$C$205:$BB$404,MATCH(Sheet2!$BJ228,'2021MF'!$B$205:$B$404,0),MATCH(Sheet2!BM$3,'2021MF'!$C$4:$BB$4,0))</f>
        <v>80.934419910797899</v>
      </c>
      <c r="BN228">
        <f>INDEX('2021MF'!$C$205:$BB$404,MATCH(Sheet2!$BJ228,'2021MF'!$B$205:$B$404,0),MATCH(Sheet2!BN$3,'2021MF'!$C$4:$BB$4,0))</f>
        <v>19.065580089202101</v>
      </c>
      <c r="BO228">
        <f>INDEX('2021MF'!$C$205:$BB$404,MATCH(Sheet2!$BJ228,'2021MF'!$B$205:$B$404,0),MATCH(Sheet2!BO$3,'2021MF'!$C$4:$BB$4,0))</f>
        <v>50.839711469632697</v>
      </c>
      <c r="BP228">
        <f>INDEX('2021MF'!$C$205:$BB$404,MATCH(Sheet2!$BJ228,'2021MF'!$B$205:$B$404,0),MATCH(Sheet2!BP$3,'2021MF'!$C$4:$BB$4,0))</f>
        <v>29.023732173338502</v>
      </c>
      <c r="BQ228">
        <f>INDEX('2021MF'!$C$205:$BB$404,MATCH(Sheet2!$BJ228,'2021MF'!$B$205:$B$404,0),MATCH(Sheet2!BQ$3,'2021MF'!$C$4:$BB$4,0))</f>
        <v>68.769616210561097</v>
      </c>
      <c r="BR228">
        <f>INDEX('2021MF'!$C$205:$BB$404,MATCH(Sheet2!$BJ228,'2021MF'!$B$205:$B$404,0),MATCH(Sheet2!BR$3,'2021MF'!$C$4:$BB$4,0))</f>
        <v>11.0938274324101</v>
      </c>
      <c r="BS228">
        <f>INDEX('2021MF'!$C$205:$BB$404,MATCH(Sheet2!$BJ228,'2021MF'!$B$205:$B$404,0),MATCH(Sheet2!BS$3,'2021MF'!$C$4:$BB$4,0))</f>
        <v>97.522162876493596</v>
      </c>
      <c r="BT228">
        <f>INDEX('2021MF'!$C$205:$BB$404,MATCH(Sheet2!$BJ228,'2021MF'!$B$205:$B$404,0),MATCH(Sheet2!BT$3,'2021MF'!$C$4:$BB$4,0))</f>
        <v>2.4778371235064101</v>
      </c>
      <c r="BU228">
        <f>INDEX('2021MF'!$C$205:$BB$404,MATCH(Sheet2!$BJ228,'2021MF'!$B$205:$B$404,0),MATCH(Sheet2!BU$3,'2021MF'!$C$4:$BB$4,0))</f>
        <v>6.0404162766367504</v>
      </c>
      <c r="BV228">
        <f>INDEX('2021MF'!$C$205:$BB$404,MATCH(Sheet2!$BJ228,'2021MF'!$B$205:$B$404,0),MATCH(Sheet2!BV$3,'2021MF'!$C$4:$BB$4,0))</f>
        <v>27.914211772479501</v>
      </c>
      <c r="BW228" t="str">
        <f>INDEX('2021MF'!$C$205:$BB$404,MATCH(Sheet2!$BJ228,'2021MF'!$B$205:$B$404,0),MATCH(Sheet2!BW$3,'2021MF'!$C$4:$BB$4,0))</f>
        <v>*</v>
      </c>
      <c r="BX228">
        <f>INDEX('2021MF'!$C$205:$BB$404,MATCH(Sheet2!$BJ228,'2021MF'!$B$205:$B$404,0),MATCH(Sheet2!BX$3,'2021MF'!$C$4:$BB$4,0))</f>
        <v>53.462879920279001</v>
      </c>
      <c r="BY228">
        <f>INDEX('2021MF'!$C$205:$BB$404,MATCH(Sheet2!$BJ228,'2021MF'!$B$205:$B$404,0),MATCH(Sheet2!BY$3,'2021MF'!$C$4:$BB$4,0))</f>
        <v>45.354117730799302</v>
      </c>
      <c r="BZ228">
        <f>INDEX('2021MF'!$C$205:$BB$404,MATCH(Sheet2!$BJ228,'2021MF'!$B$205:$B$404,0),MATCH(Sheet2!BZ$3,'2021MF'!$C$4:$BB$4,0))</f>
        <v>55.222435760552401</v>
      </c>
      <c r="CA228">
        <f>INDEX('2021MF'!$C$205:$BB$404,MATCH(Sheet2!$BJ228,'2021MF'!$B$205:$B$404,0),MATCH(Sheet2!CA$3,'2021MF'!$C$4:$BB$4,0))</f>
        <v>43.594561890526002</v>
      </c>
      <c r="CB228" t="str">
        <f>INDEX('2021MF'!$C$205:$BB$404,MATCH(Sheet2!$BJ228,'2021MF'!$B$205:$B$404,0),MATCH(Sheet2!CB$3,'2021MF'!$C$4:$BB$4,0))</f>
        <v>*</v>
      </c>
      <c r="CC228">
        <f>INDEX('2021MF'!$C$205:$BB$404,MATCH(Sheet2!$BJ228,'2021MF'!$B$205:$B$404,0),MATCH(Sheet2!CC$3,'2021MF'!$C$4:$BB$4,0))</f>
        <v>98.116843786135107</v>
      </c>
    </row>
    <row r="229" spans="12:89" x14ac:dyDescent="0.3">
      <c r="N229" t="str">
        <f>VLOOKUP(P229,Sheet1!A$6:A$378,1,FALSE)</f>
        <v>Merton</v>
      </c>
      <c r="O229" t="s">
        <v>412</v>
      </c>
      <c r="P229" t="s">
        <v>27</v>
      </c>
      <c r="Q229" t="str">
        <f>VLOOKUP(P229,classifications!A$1:B$357,2,FALSE)</f>
        <v>Predominantly Urban</v>
      </c>
      <c r="R229" t="str">
        <f>VLOOKUP(P229,classifications!A$1:D$357,4,FALSE)</f>
        <v>London Borough</v>
      </c>
      <c r="S229" t="s">
        <v>436</v>
      </c>
      <c r="T229" t="s">
        <v>648</v>
      </c>
      <c r="U229">
        <v>89.6</v>
      </c>
      <c r="V229">
        <v>8.1</v>
      </c>
      <c r="W229">
        <v>2.2000000000000002</v>
      </c>
      <c r="X229">
        <v>64.7</v>
      </c>
      <c r="Y229">
        <v>22.6</v>
      </c>
      <c r="Z229">
        <v>12.7</v>
      </c>
      <c r="AA229" t="s">
        <v>417</v>
      </c>
      <c r="AB229" t="s">
        <v>417</v>
      </c>
      <c r="AC229" t="s">
        <v>417</v>
      </c>
      <c r="AE229" t="s">
        <v>412</v>
      </c>
      <c r="AF229" t="s">
        <v>27</v>
      </c>
      <c r="AG229" t="s">
        <v>436</v>
      </c>
      <c r="AH229" t="s">
        <v>648</v>
      </c>
      <c r="AI229">
        <v>91.7</v>
      </c>
      <c r="AJ229">
        <v>8.3000000000000007</v>
      </c>
      <c r="AK229">
        <v>74.099999999999994</v>
      </c>
      <c r="AL229">
        <v>25.9</v>
      </c>
      <c r="AM229" t="s">
        <v>417</v>
      </c>
      <c r="AN229" t="s">
        <v>417</v>
      </c>
      <c r="AP229" t="s">
        <v>412</v>
      </c>
      <c r="AQ229" t="s">
        <v>27</v>
      </c>
      <c r="AR229" t="s">
        <v>436</v>
      </c>
      <c r="AS229" t="s">
        <v>648</v>
      </c>
      <c r="AT229">
        <v>84.6</v>
      </c>
      <c r="AU229">
        <v>91.7</v>
      </c>
      <c r="AV229">
        <v>96.8</v>
      </c>
      <c r="AW229">
        <v>77.599999999999994</v>
      </c>
      <c r="AX229">
        <v>74.099999999999994</v>
      </c>
      <c r="AY229">
        <v>95.2</v>
      </c>
      <c r="AZ229" t="s">
        <v>417</v>
      </c>
      <c r="BA229" t="s">
        <v>417</v>
      </c>
      <c r="BB229" t="s">
        <v>417</v>
      </c>
      <c r="BF229" t="b">
        <f t="shared" si="3"/>
        <v>1</v>
      </c>
      <c r="BI229" t="s">
        <v>412</v>
      </c>
      <c r="BJ229" t="s">
        <v>27</v>
      </c>
      <c r="BK229" t="s">
        <v>436</v>
      </c>
      <c r="BL229" t="s">
        <v>648</v>
      </c>
      <c r="BM229">
        <f>INDEX('2021MF'!$C$205:$BB$404,MATCH(Sheet2!$BJ229,'2021MF'!$B$205:$B$404,0),MATCH(Sheet2!BM$3,'2021MF'!$C$4:$BB$4,0))</f>
        <v>81.292635237888305</v>
      </c>
      <c r="BN229">
        <f>INDEX('2021MF'!$C$205:$BB$404,MATCH(Sheet2!$BJ229,'2021MF'!$B$205:$B$404,0),MATCH(Sheet2!BN$3,'2021MF'!$C$4:$BB$4,0))</f>
        <v>17.330002172496201</v>
      </c>
      <c r="BO229">
        <f>INDEX('2021MF'!$C$205:$BB$404,MATCH(Sheet2!$BJ229,'2021MF'!$B$205:$B$404,0),MATCH(Sheet2!BO$3,'2021MF'!$C$4:$BB$4,0))</f>
        <v>55.657180099934799</v>
      </c>
      <c r="BP229">
        <f>INDEX('2021MF'!$C$205:$BB$404,MATCH(Sheet2!$BJ229,'2021MF'!$B$205:$B$404,0),MATCH(Sheet2!BP$3,'2021MF'!$C$4:$BB$4,0))</f>
        <v>16.415381273082801</v>
      </c>
      <c r="BQ229">
        <f>INDEX('2021MF'!$C$205:$BB$404,MATCH(Sheet2!$BJ229,'2021MF'!$B$205:$B$404,0),MATCH(Sheet2!BQ$3,'2021MF'!$C$4:$BB$4,0))</f>
        <v>68.744297197479895</v>
      </c>
      <c r="BR229">
        <f>INDEX('2021MF'!$C$205:$BB$404,MATCH(Sheet2!$BJ229,'2021MF'!$B$205:$B$404,0),MATCH(Sheet2!BR$3,'2021MF'!$C$4:$BB$4,0))</f>
        <v>3.3282641755376901</v>
      </c>
      <c r="BS229">
        <f>INDEX('2021MF'!$C$205:$BB$404,MATCH(Sheet2!$BJ229,'2021MF'!$B$205:$B$404,0),MATCH(Sheet2!BS$3,'2021MF'!$C$4:$BB$4,0))</f>
        <v>98.9550293286987</v>
      </c>
      <c r="BT229" t="str">
        <f>INDEX('2021MF'!$C$205:$BB$404,MATCH(Sheet2!$BJ229,'2021MF'!$B$205:$B$404,0),MATCH(Sheet2!BT$3,'2021MF'!$C$4:$BB$4,0))</f>
        <v>*</v>
      </c>
      <c r="BU229">
        <f>INDEX('2021MF'!$C$205:$BB$404,MATCH(Sheet2!$BJ229,'2021MF'!$B$205:$B$404,0),MATCH(Sheet2!BU$3,'2021MF'!$C$4:$BB$4,0))</f>
        <v>11.8509667608082</v>
      </c>
      <c r="BV229">
        <f>INDEX('2021MF'!$C$205:$BB$404,MATCH(Sheet2!$BJ229,'2021MF'!$B$205:$B$404,0),MATCH(Sheet2!BV$3,'2021MF'!$C$4:$BB$4,0))</f>
        <v>23.202259396046099</v>
      </c>
      <c r="BW229" t="str">
        <f>INDEX('2021MF'!$C$205:$BB$404,MATCH(Sheet2!$BJ229,'2021MF'!$B$205:$B$404,0),MATCH(Sheet2!BW$3,'2021MF'!$C$4:$BB$4,0))</f>
        <v>*</v>
      </c>
      <c r="BX229">
        <f>INDEX('2021MF'!$C$205:$BB$404,MATCH(Sheet2!$BJ229,'2021MF'!$B$205:$B$404,0),MATCH(Sheet2!BX$3,'2021MF'!$C$4:$BB$4,0))</f>
        <v>51.4990910720229</v>
      </c>
      <c r="BY229">
        <f>INDEX('2021MF'!$C$205:$BB$404,MATCH(Sheet2!$BJ229,'2021MF'!$B$205:$B$404,0),MATCH(Sheet2!BY$3,'2021MF'!$C$4:$BB$4,0))</f>
        <v>47.551015182937803</v>
      </c>
      <c r="BZ229">
        <f>INDEX('2021MF'!$C$205:$BB$404,MATCH(Sheet2!$BJ229,'2021MF'!$B$205:$B$404,0),MATCH(Sheet2!BZ$3,'2021MF'!$C$4:$BB$4,0))</f>
        <v>62.301252016283897</v>
      </c>
      <c r="CA229">
        <f>INDEX('2021MF'!$C$205:$BB$404,MATCH(Sheet2!$BJ229,'2021MF'!$B$205:$B$404,0),MATCH(Sheet2!CA$3,'2021MF'!$C$4:$BB$4,0))</f>
        <v>36.748854238676799</v>
      </c>
      <c r="CB229" t="str">
        <f>INDEX('2021MF'!$C$205:$BB$404,MATCH(Sheet2!$BJ229,'2021MF'!$B$205:$B$404,0),MATCH(Sheet2!CB$3,'2021MF'!$C$4:$BB$4,0))</f>
        <v>*</v>
      </c>
      <c r="CC229">
        <f>INDEX('2021MF'!$C$205:$BB$404,MATCH(Sheet2!$BJ229,'2021MF'!$B$205:$B$404,0),MATCH(Sheet2!CC$3,'2021MF'!$C$4:$BB$4,0))</f>
        <v>98.118618292418006</v>
      </c>
    </row>
    <row r="230" spans="12:89" x14ac:dyDescent="0.3">
      <c r="N230" t="str">
        <f>VLOOKUP(P230,Sheet1!A$6:A$378,1,FALSE)</f>
        <v>Newham</v>
      </c>
      <c r="O230" t="s">
        <v>412</v>
      </c>
      <c r="P230" t="s">
        <v>28</v>
      </c>
      <c r="Q230" t="str">
        <f>VLOOKUP(P230,classifications!A$1:B$357,2,FALSE)</f>
        <v>Predominantly Urban</v>
      </c>
      <c r="R230" t="str">
        <f>VLOOKUP(P230,classifications!A$1:D$357,4,FALSE)</f>
        <v>London Borough</v>
      </c>
      <c r="S230" t="s">
        <v>437</v>
      </c>
      <c r="T230" t="s">
        <v>648</v>
      </c>
      <c r="U230">
        <v>89.8</v>
      </c>
      <c r="V230">
        <v>10.199999999999999</v>
      </c>
      <c r="W230">
        <v>0</v>
      </c>
      <c r="X230">
        <v>74.3</v>
      </c>
      <c r="Y230">
        <v>16</v>
      </c>
      <c r="Z230">
        <v>9.6999999999999993</v>
      </c>
      <c r="AA230" t="s">
        <v>417</v>
      </c>
      <c r="AB230" t="s">
        <v>417</v>
      </c>
      <c r="AC230" t="s">
        <v>417</v>
      </c>
      <c r="AE230" t="s">
        <v>412</v>
      </c>
      <c r="AF230" t="s">
        <v>28</v>
      </c>
      <c r="AG230" t="s">
        <v>437</v>
      </c>
      <c r="AH230" t="s">
        <v>648</v>
      </c>
      <c r="AI230">
        <v>89.8</v>
      </c>
      <c r="AJ230">
        <v>10.199999999999999</v>
      </c>
      <c r="AK230">
        <v>82.2</v>
      </c>
      <c r="AL230">
        <v>17.8</v>
      </c>
      <c r="AM230" t="s">
        <v>417</v>
      </c>
      <c r="AN230" t="s">
        <v>417</v>
      </c>
      <c r="AP230" t="s">
        <v>412</v>
      </c>
      <c r="AQ230" t="s">
        <v>28</v>
      </c>
      <c r="AR230" t="s">
        <v>437</v>
      </c>
      <c r="AS230" t="s">
        <v>648</v>
      </c>
      <c r="AT230">
        <v>80.5</v>
      </c>
      <c r="AU230">
        <v>89.8</v>
      </c>
      <c r="AV230">
        <v>96.9</v>
      </c>
      <c r="AW230">
        <v>90.9</v>
      </c>
      <c r="AX230">
        <v>82.2</v>
      </c>
      <c r="AY230">
        <v>100</v>
      </c>
      <c r="AZ230" t="s">
        <v>417</v>
      </c>
      <c r="BA230" t="s">
        <v>417</v>
      </c>
      <c r="BB230" t="s">
        <v>417</v>
      </c>
      <c r="BF230" t="b">
        <f t="shared" si="3"/>
        <v>1</v>
      </c>
      <c r="BI230" t="s">
        <v>412</v>
      </c>
      <c r="BJ230" t="s">
        <v>28</v>
      </c>
      <c r="BK230" t="s">
        <v>437</v>
      </c>
      <c r="BL230" t="s">
        <v>648</v>
      </c>
      <c r="BM230">
        <f>INDEX('2021MF'!$C$205:$BB$404,MATCH(Sheet2!$BJ230,'2021MF'!$B$205:$B$404,0),MATCH(Sheet2!BM$3,'2021MF'!$C$4:$BB$4,0))</f>
        <v>80.398137506262302</v>
      </c>
      <c r="BN230">
        <f>INDEX('2021MF'!$C$205:$BB$404,MATCH(Sheet2!$BJ230,'2021MF'!$B$205:$B$404,0),MATCH(Sheet2!BN$3,'2021MF'!$C$4:$BB$4,0))</f>
        <v>14.449061385671801</v>
      </c>
      <c r="BO230">
        <f>INDEX('2021MF'!$C$205:$BB$404,MATCH(Sheet2!$BJ230,'2021MF'!$B$205:$B$404,0),MATCH(Sheet2!BO$3,'2021MF'!$C$4:$BB$4,0))</f>
        <v>58.250081042053502</v>
      </c>
      <c r="BP230">
        <f>INDEX('2021MF'!$C$205:$BB$404,MATCH(Sheet2!$BJ230,'2021MF'!$B$205:$B$404,0),MATCH(Sheet2!BP$3,'2021MF'!$C$4:$BB$4,0))</f>
        <v>7.9023369581233602</v>
      </c>
      <c r="BQ230">
        <f>INDEX('2021MF'!$C$205:$BB$404,MATCH(Sheet2!$BJ230,'2021MF'!$B$205:$B$404,0),MATCH(Sheet2!BQ$3,'2021MF'!$C$4:$BB$4,0))</f>
        <v>58.250081042053502</v>
      </c>
      <c r="BR230">
        <f>INDEX('2021MF'!$C$205:$BB$404,MATCH(Sheet2!$BJ230,'2021MF'!$B$205:$B$404,0),MATCH(Sheet2!BR$3,'2021MF'!$C$4:$BB$4,0))</f>
        <v>7.9023369581233602</v>
      </c>
      <c r="BS230">
        <f>INDEX('2021MF'!$C$205:$BB$404,MATCH(Sheet2!$BJ230,'2021MF'!$B$205:$B$404,0),MATCH(Sheet2!BS$3,'2021MF'!$C$4:$BB$4,0))</f>
        <v>98.722482539121202</v>
      </c>
      <c r="BT230">
        <f>INDEX('2021MF'!$C$205:$BB$404,MATCH(Sheet2!$BJ230,'2021MF'!$B$205:$B$404,0),MATCH(Sheet2!BT$3,'2021MF'!$C$4:$BB$4,0))</f>
        <v>0</v>
      </c>
      <c r="BU230" t="str">
        <f>INDEX('2021MF'!$C$205:$BB$404,MATCH(Sheet2!$BJ230,'2021MF'!$B$205:$B$404,0),MATCH(Sheet2!BU$3,'2021MF'!$C$4:$BB$4,0))</f>
        <v>*</v>
      </c>
      <c r="BV230">
        <f>INDEX('2021MF'!$C$205:$BB$404,MATCH(Sheet2!$BJ230,'2021MF'!$B$205:$B$404,0),MATCH(Sheet2!BV$3,'2021MF'!$C$4:$BB$4,0))</f>
        <v>15.2815842984705</v>
      </c>
      <c r="BW230">
        <f>INDEX('2021MF'!$C$205:$BB$404,MATCH(Sheet2!$BJ230,'2021MF'!$B$205:$B$404,0),MATCH(Sheet2!BW$3,'2021MF'!$C$4:$BB$4,0))</f>
        <v>0</v>
      </c>
      <c r="BX230">
        <f>INDEX('2021MF'!$C$205:$BB$404,MATCH(Sheet2!$BJ230,'2021MF'!$B$205:$B$404,0),MATCH(Sheet2!BX$3,'2021MF'!$C$4:$BB$4,0))</f>
        <v>50.589073889770603</v>
      </c>
      <c r="BY230">
        <f>INDEX('2021MF'!$C$205:$BB$404,MATCH(Sheet2!$BJ230,'2021MF'!$B$205:$B$404,0),MATCH(Sheet2!BY$3,'2021MF'!$C$4:$BB$4,0))</f>
        <v>48.573042472496397</v>
      </c>
      <c r="BZ230">
        <f>INDEX('2021MF'!$C$205:$BB$404,MATCH(Sheet2!$BJ230,'2021MF'!$B$205:$B$404,0),MATCH(Sheet2!BZ$3,'2021MF'!$C$4:$BB$4,0))</f>
        <v>54.489334803776501</v>
      </c>
      <c r="CA230">
        <f>INDEX('2021MF'!$C$205:$BB$404,MATCH(Sheet2!$BJ230,'2021MF'!$B$205:$B$404,0),MATCH(Sheet2!CA$3,'2021MF'!$C$4:$BB$4,0))</f>
        <v>45.510665196223499</v>
      </c>
      <c r="CB230">
        <f>INDEX('2021MF'!$C$205:$BB$404,MATCH(Sheet2!$BJ230,'2021MF'!$B$205:$B$404,0),MATCH(Sheet2!CB$3,'2021MF'!$C$4:$BB$4,0))</f>
        <v>8.2073497775027295</v>
      </c>
      <c r="CC230">
        <f>INDEX('2021MF'!$C$205:$BB$404,MATCH(Sheet2!$BJ230,'2021MF'!$B$205:$B$404,0),MATCH(Sheet2!CC$3,'2021MF'!$C$4:$BB$4,0))</f>
        <v>91.792650222497301</v>
      </c>
    </row>
    <row r="231" spans="12:89" x14ac:dyDescent="0.3">
      <c r="N231" t="str">
        <f>VLOOKUP(P231,Sheet1!A$6:A$378,1,FALSE)</f>
        <v>Redbridge</v>
      </c>
      <c r="O231" t="s">
        <v>412</v>
      </c>
      <c r="P231" t="s">
        <v>29</v>
      </c>
      <c r="Q231" t="str">
        <f>VLOOKUP(P231,classifications!A$1:B$357,2,FALSE)</f>
        <v>Predominantly Urban</v>
      </c>
      <c r="R231" t="str">
        <f>VLOOKUP(P231,classifications!A$1:D$357,4,FALSE)</f>
        <v>London Borough</v>
      </c>
      <c r="S231" t="s">
        <v>438</v>
      </c>
      <c r="T231" t="s">
        <v>648</v>
      </c>
      <c r="U231">
        <v>84.8</v>
      </c>
      <c r="V231">
        <v>15.2</v>
      </c>
      <c r="W231">
        <v>0</v>
      </c>
      <c r="X231">
        <v>67</v>
      </c>
      <c r="Y231">
        <v>20.6</v>
      </c>
      <c r="Z231">
        <v>12.4</v>
      </c>
      <c r="AA231" t="s">
        <v>417</v>
      </c>
      <c r="AB231" t="s">
        <v>417</v>
      </c>
      <c r="AC231" t="s">
        <v>417</v>
      </c>
      <c r="AE231" t="s">
        <v>412</v>
      </c>
      <c r="AF231" t="s">
        <v>29</v>
      </c>
      <c r="AG231" t="s">
        <v>438</v>
      </c>
      <c r="AH231" t="s">
        <v>648</v>
      </c>
      <c r="AI231">
        <v>84.8</v>
      </c>
      <c r="AJ231">
        <v>15.2</v>
      </c>
      <c r="AK231">
        <v>76.5</v>
      </c>
      <c r="AL231">
        <v>23.5</v>
      </c>
      <c r="AM231" t="s">
        <v>417</v>
      </c>
      <c r="AN231" t="s">
        <v>417</v>
      </c>
      <c r="AP231" t="s">
        <v>412</v>
      </c>
      <c r="AQ231" t="s">
        <v>29</v>
      </c>
      <c r="AR231" t="s">
        <v>438</v>
      </c>
      <c r="AS231" t="s">
        <v>648</v>
      </c>
      <c r="AT231">
        <v>74.7</v>
      </c>
      <c r="AU231">
        <v>84.8</v>
      </c>
      <c r="AV231">
        <v>91</v>
      </c>
      <c r="AW231">
        <v>89.5</v>
      </c>
      <c r="AX231">
        <v>76.5</v>
      </c>
      <c r="AY231">
        <v>99.8</v>
      </c>
      <c r="AZ231" t="s">
        <v>417</v>
      </c>
      <c r="BA231" t="s">
        <v>417</v>
      </c>
      <c r="BB231" t="s">
        <v>417</v>
      </c>
      <c r="BF231" t="b">
        <f t="shared" si="3"/>
        <v>1</v>
      </c>
      <c r="BI231" t="s">
        <v>412</v>
      </c>
      <c r="BJ231" t="s">
        <v>29</v>
      </c>
      <c r="BK231" t="s">
        <v>438</v>
      </c>
      <c r="BL231" t="s">
        <v>648</v>
      </c>
      <c r="BM231">
        <f>INDEX('2021MF'!$C$205:$BB$404,MATCH(Sheet2!$BJ231,'2021MF'!$B$205:$B$404,0),MATCH(Sheet2!BM$3,'2021MF'!$C$4:$BB$4,0))</f>
        <v>91.380010834236202</v>
      </c>
      <c r="BN231">
        <f>INDEX('2021MF'!$C$205:$BB$404,MATCH(Sheet2!$BJ231,'2021MF'!$B$205:$B$404,0),MATCH(Sheet2!BN$3,'2021MF'!$C$4:$BB$4,0))</f>
        <v>7.6482936078006496</v>
      </c>
      <c r="BO231">
        <f>INDEX('2021MF'!$C$205:$BB$404,MATCH(Sheet2!$BJ231,'2021MF'!$B$205:$B$404,0),MATCH(Sheet2!BO$3,'2021MF'!$C$4:$BB$4,0))</f>
        <v>40.816291982665199</v>
      </c>
      <c r="BP231">
        <f>INDEX('2021MF'!$C$205:$BB$404,MATCH(Sheet2!$BJ231,'2021MF'!$B$205:$B$404,0),MATCH(Sheet2!BP$3,'2021MF'!$C$4:$BB$4,0))</f>
        <v>19.667524377031398</v>
      </c>
      <c r="BQ231">
        <f>INDEX('2021MF'!$C$205:$BB$404,MATCH(Sheet2!$BJ231,'2021MF'!$B$205:$B$404,0),MATCH(Sheet2!BQ$3,'2021MF'!$C$4:$BB$4,0))</f>
        <v>47.4437973997833</v>
      </c>
      <c r="BR231">
        <f>INDEX('2021MF'!$C$205:$BB$404,MATCH(Sheet2!$BJ231,'2021MF'!$B$205:$B$404,0),MATCH(Sheet2!BR$3,'2021MF'!$C$4:$BB$4,0))</f>
        <v>13.040018959913301</v>
      </c>
      <c r="BS231">
        <f>INDEX('2021MF'!$C$205:$BB$404,MATCH(Sheet2!$BJ231,'2021MF'!$B$205:$B$404,0),MATCH(Sheet2!BS$3,'2021MF'!$C$4:$BB$4,0))</f>
        <v>98.865790899241603</v>
      </c>
      <c r="BT231" t="str">
        <f>INDEX('2021MF'!$C$205:$BB$404,MATCH(Sheet2!$BJ231,'2021MF'!$B$205:$B$404,0),MATCH(Sheet2!BT$3,'2021MF'!$C$4:$BB$4,0))</f>
        <v>*</v>
      </c>
      <c r="BU231">
        <f>INDEX('2021MF'!$C$205:$BB$404,MATCH(Sheet2!$BJ231,'2021MF'!$B$205:$B$404,0),MATCH(Sheet2!BU$3,'2021MF'!$C$4:$BB$4,0))</f>
        <v>6.0688651137594798</v>
      </c>
      <c r="BV231">
        <f>INDEX('2021MF'!$C$205:$BB$404,MATCH(Sheet2!$BJ231,'2021MF'!$B$205:$B$404,0),MATCH(Sheet2!BV$3,'2021MF'!$C$4:$BB$4,0))</f>
        <v>11.299769772481</v>
      </c>
      <c r="BW231">
        <f>INDEX('2021MF'!$C$205:$BB$404,MATCH(Sheet2!$BJ231,'2021MF'!$B$205:$B$404,0),MATCH(Sheet2!BW$3,'2021MF'!$C$4:$BB$4,0))</f>
        <v>0</v>
      </c>
      <c r="BX231">
        <f>INDEX('2021MF'!$C$205:$BB$404,MATCH(Sheet2!$BJ231,'2021MF'!$B$205:$B$404,0),MATCH(Sheet2!BX$3,'2021MF'!$C$4:$BB$4,0))</f>
        <v>66.026363955702607</v>
      </c>
      <c r="BY231">
        <f>INDEX('2021MF'!$C$205:$BB$404,MATCH(Sheet2!$BJ231,'2021MF'!$B$205:$B$404,0),MATCH(Sheet2!BY$3,'2021MF'!$C$4:$BB$4,0))</f>
        <v>32.084157592116703</v>
      </c>
      <c r="BZ231">
        <f>INDEX('2021MF'!$C$205:$BB$404,MATCH(Sheet2!$BJ231,'2021MF'!$B$205:$B$404,0),MATCH(Sheet2!BZ$3,'2021MF'!$C$4:$BB$4,0))</f>
        <v>59.189483998594902</v>
      </c>
      <c r="CA231">
        <f>INDEX('2021MF'!$C$205:$BB$404,MATCH(Sheet2!$BJ231,'2021MF'!$B$205:$B$404,0),MATCH(Sheet2!CA$3,'2021MF'!$C$4:$BB$4,0))</f>
        <v>37.464179408012697</v>
      </c>
      <c r="CB231">
        <f>INDEX('2021MF'!$C$205:$BB$404,MATCH(Sheet2!$BJ231,'2021MF'!$B$205:$B$404,0),MATCH(Sheet2!CB$3,'2021MF'!$C$4:$BB$4,0))</f>
        <v>5.0937838569880798</v>
      </c>
      <c r="CC231">
        <f>INDEX('2021MF'!$C$205:$BB$404,MATCH(Sheet2!$BJ231,'2021MF'!$B$205:$B$404,0),MATCH(Sheet2!CC$3,'2021MF'!$C$4:$BB$4,0))</f>
        <v>94.906216143011903</v>
      </c>
    </row>
    <row r="232" spans="12:89" x14ac:dyDescent="0.3">
      <c r="N232" t="str">
        <f>VLOOKUP(P232,Sheet1!A$6:A$378,1,FALSE)</f>
        <v>Richmond upon Thames</v>
      </c>
      <c r="O232" t="s">
        <v>412</v>
      </c>
      <c r="P232" t="s">
        <v>30</v>
      </c>
      <c r="Q232" t="str">
        <f>VLOOKUP(P232,classifications!A$1:B$357,2,FALSE)</f>
        <v>Predominantly Urban</v>
      </c>
      <c r="R232" t="str">
        <f>VLOOKUP(P232,classifications!A$1:D$357,4,FALSE)</f>
        <v>London Borough</v>
      </c>
      <c r="S232" t="s">
        <v>439</v>
      </c>
      <c r="T232" t="s">
        <v>648</v>
      </c>
      <c r="U232">
        <v>77.2</v>
      </c>
      <c r="V232">
        <v>21.8</v>
      </c>
      <c r="W232">
        <v>1</v>
      </c>
      <c r="X232">
        <v>55.9</v>
      </c>
      <c r="Y232">
        <v>30.9</v>
      </c>
      <c r="Z232">
        <v>13.1</v>
      </c>
      <c r="AA232" t="s">
        <v>417</v>
      </c>
      <c r="AB232" t="s">
        <v>417</v>
      </c>
      <c r="AC232" t="s">
        <v>417</v>
      </c>
      <c r="AE232" t="s">
        <v>412</v>
      </c>
      <c r="AF232" t="s">
        <v>30</v>
      </c>
      <c r="AG232" t="s">
        <v>439</v>
      </c>
      <c r="AH232" t="s">
        <v>648</v>
      </c>
      <c r="AI232">
        <v>78</v>
      </c>
      <c r="AJ232">
        <v>22</v>
      </c>
      <c r="AK232">
        <v>64.400000000000006</v>
      </c>
      <c r="AL232">
        <v>35.6</v>
      </c>
      <c r="AM232" t="s">
        <v>417</v>
      </c>
      <c r="AN232" t="s">
        <v>417</v>
      </c>
      <c r="AP232" t="s">
        <v>412</v>
      </c>
      <c r="AQ232" t="s">
        <v>30</v>
      </c>
      <c r="AR232" t="s">
        <v>439</v>
      </c>
      <c r="AS232" t="s">
        <v>648</v>
      </c>
      <c r="AT232">
        <v>66.2</v>
      </c>
      <c r="AU232">
        <v>78</v>
      </c>
      <c r="AV232">
        <v>86.3</v>
      </c>
      <c r="AW232">
        <v>63.5</v>
      </c>
      <c r="AX232">
        <v>64.400000000000006</v>
      </c>
      <c r="AY232">
        <v>86.4</v>
      </c>
      <c r="AZ232" t="s">
        <v>417</v>
      </c>
      <c r="BA232" t="s">
        <v>417</v>
      </c>
      <c r="BB232" t="s">
        <v>417</v>
      </c>
      <c r="BF232" t="b">
        <f t="shared" si="3"/>
        <v>1</v>
      </c>
      <c r="BI232" t="s">
        <v>412</v>
      </c>
      <c r="BJ232" t="s">
        <v>30</v>
      </c>
      <c r="BK232" t="s">
        <v>439</v>
      </c>
      <c r="BL232" t="s">
        <v>648</v>
      </c>
      <c r="BM232">
        <f>INDEX('2021MF'!$C$205:$BB$404,MATCH(Sheet2!$BJ232,'2021MF'!$B$205:$B$404,0),MATCH(Sheet2!BM$3,'2021MF'!$C$4:$BB$4,0))</f>
        <v>79.031703641026994</v>
      </c>
      <c r="BN232">
        <f>INDEX('2021MF'!$C$205:$BB$404,MATCH(Sheet2!$BJ232,'2021MF'!$B$205:$B$404,0),MATCH(Sheet2!BN$3,'2021MF'!$C$4:$BB$4,0))</f>
        <v>20.968296358972999</v>
      </c>
      <c r="BO232">
        <f>INDEX('2021MF'!$C$205:$BB$404,MATCH(Sheet2!$BJ232,'2021MF'!$B$205:$B$404,0),MATCH(Sheet2!BO$3,'2021MF'!$C$4:$BB$4,0))</f>
        <v>49.292683571749599</v>
      </c>
      <c r="BP232">
        <f>INDEX('2021MF'!$C$205:$BB$404,MATCH(Sheet2!$BJ232,'2021MF'!$B$205:$B$404,0),MATCH(Sheet2!BP$3,'2021MF'!$C$4:$BB$4,0))</f>
        <v>22.150241941881099</v>
      </c>
      <c r="BQ232">
        <f>INDEX('2021MF'!$C$205:$BB$404,MATCH(Sheet2!$BJ232,'2021MF'!$B$205:$B$404,0),MATCH(Sheet2!BQ$3,'2021MF'!$C$4:$BB$4,0))</f>
        <v>63.822417303471802</v>
      </c>
      <c r="BR232">
        <f>INDEX('2021MF'!$C$205:$BB$404,MATCH(Sheet2!$BJ232,'2021MF'!$B$205:$B$404,0),MATCH(Sheet2!BR$3,'2021MF'!$C$4:$BB$4,0))</f>
        <v>7.6205082101589099</v>
      </c>
      <c r="BS232">
        <f>INDEX('2021MF'!$C$205:$BB$404,MATCH(Sheet2!$BJ232,'2021MF'!$B$205:$B$404,0),MATCH(Sheet2!BS$3,'2021MF'!$C$4:$BB$4,0))</f>
        <v>100</v>
      </c>
      <c r="BT232">
        <f>INDEX('2021MF'!$C$205:$BB$404,MATCH(Sheet2!$BJ232,'2021MF'!$B$205:$B$404,0),MATCH(Sheet2!BT$3,'2021MF'!$C$4:$BB$4,0))</f>
        <v>0</v>
      </c>
      <c r="BU232">
        <f>INDEX('2021MF'!$C$205:$BB$404,MATCH(Sheet2!$BJ232,'2021MF'!$B$205:$B$404,0),MATCH(Sheet2!BU$3,'2021MF'!$C$4:$BB$4,0))</f>
        <v>7.0810968031941597</v>
      </c>
      <c r="BV232">
        <f>INDEX('2021MF'!$C$205:$BB$404,MATCH(Sheet2!$BJ232,'2021MF'!$B$205:$B$404,0),MATCH(Sheet2!BV$3,'2021MF'!$C$4:$BB$4,0))</f>
        <v>34.723287236574201</v>
      </c>
      <c r="BW232" t="str">
        <f>INDEX('2021MF'!$C$205:$BB$404,MATCH(Sheet2!$BJ232,'2021MF'!$B$205:$B$404,0),MATCH(Sheet2!BW$3,'2021MF'!$C$4:$BB$4,0))</f>
        <v>*</v>
      </c>
      <c r="BX232">
        <f>INDEX('2021MF'!$C$205:$BB$404,MATCH(Sheet2!$BJ232,'2021MF'!$B$205:$B$404,0),MATCH(Sheet2!BX$3,'2021MF'!$C$4:$BB$4,0))</f>
        <v>44.680038690627697</v>
      </c>
      <c r="BY232">
        <f>INDEX('2021MF'!$C$205:$BB$404,MATCH(Sheet2!$BJ232,'2021MF'!$B$205:$B$404,0),MATCH(Sheet2!BY$3,'2021MF'!$C$4:$BB$4,0))</f>
        <v>52.593799317823098</v>
      </c>
      <c r="BZ232">
        <f>INDEX('2021MF'!$C$205:$BB$404,MATCH(Sheet2!$BJ232,'2021MF'!$B$205:$B$404,0),MATCH(Sheet2!BZ$3,'2021MF'!$C$4:$BB$4,0))</f>
        <v>46.797841470243903</v>
      </c>
      <c r="CA232">
        <f>INDEX('2021MF'!$C$205:$BB$404,MATCH(Sheet2!$BJ232,'2021MF'!$B$205:$B$404,0),MATCH(Sheet2!CA$3,'2021MF'!$C$4:$BB$4,0))</f>
        <v>52.247620017309004</v>
      </c>
      <c r="CB232" t="str">
        <f>INDEX('2021MF'!$C$205:$BB$404,MATCH(Sheet2!$BJ232,'2021MF'!$B$205:$B$404,0),MATCH(Sheet2!CB$3,'2021MF'!$C$4:$BB$4,0))</f>
        <v>*</v>
      </c>
      <c r="CC232">
        <f>INDEX('2021MF'!$C$205:$BB$404,MATCH(Sheet2!$BJ232,'2021MF'!$B$205:$B$404,0),MATCH(Sheet2!CC$3,'2021MF'!$C$4:$BB$4,0))</f>
        <v>99.0798275998837</v>
      </c>
    </row>
    <row r="233" spans="12:89" x14ac:dyDescent="0.3">
      <c r="N233" t="str">
        <f>VLOOKUP(P233,Sheet1!A$6:A$378,1,FALSE)</f>
        <v>Southwark</v>
      </c>
      <c r="O233" t="s">
        <v>412</v>
      </c>
      <c r="P233" t="s">
        <v>31</v>
      </c>
      <c r="Q233" t="str">
        <f>VLOOKUP(P233,classifications!A$1:B$357,2,FALSE)</f>
        <v>Predominantly Urban</v>
      </c>
      <c r="R233" t="str">
        <f>VLOOKUP(P233,classifications!A$1:D$357,4,FALSE)</f>
        <v>London Borough</v>
      </c>
      <c r="S233" t="s">
        <v>440</v>
      </c>
      <c r="T233" t="s">
        <v>648</v>
      </c>
      <c r="U233">
        <v>80.3</v>
      </c>
      <c r="V233">
        <v>19.7</v>
      </c>
      <c r="W233">
        <v>0</v>
      </c>
      <c r="X233">
        <v>64.400000000000006</v>
      </c>
      <c r="Y233">
        <v>23</v>
      </c>
      <c r="Z233">
        <v>12.6</v>
      </c>
      <c r="AA233">
        <v>96.8</v>
      </c>
      <c r="AB233">
        <v>3.2</v>
      </c>
      <c r="AC233">
        <v>0</v>
      </c>
      <c r="AE233" t="s">
        <v>412</v>
      </c>
      <c r="AF233" t="s">
        <v>31</v>
      </c>
      <c r="AG233" t="s">
        <v>440</v>
      </c>
      <c r="AH233" t="s">
        <v>648</v>
      </c>
      <c r="AI233">
        <v>80.3</v>
      </c>
      <c r="AJ233">
        <v>19.7</v>
      </c>
      <c r="AK233">
        <v>73.7</v>
      </c>
      <c r="AL233">
        <v>26.3</v>
      </c>
      <c r="AM233">
        <v>96.8</v>
      </c>
      <c r="AN233">
        <v>3.2</v>
      </c>
      <c r="AP233" t="s">
        <v>412</v>
      </c>
      <c r="AQ233" t="s">
        <v>31</v>
      </c>
      <c r="AR233" t="s">
        <v>440</v>
      </c>
      <c r="AS233" t="s">
        <v>648</v>
      </c>
      <c r="AT233">
        <v>69</v>
      </c>
      <c r="AU233">
        <v>80.3</v>
      </c>
      <c r="AV233">
        <v>86.8</v>
      </c>
      <c r="AW233">
        <v>72.8</v>
      </c>
      <c r="AX233">
        <v>73.7</v>
      </c>
      <c r="AY233">
        <v>90.3</v>
      </c>
      <c r="AZ233">
        <v>92.7</v>
      </c>
      <c r="BA233">
        <v>96.8</v>
      </c>
      <c r="BB233">
        <v>100</v>
      </c>
      <c r="BF233" t="b">
        <f t="shared" si="3"/>
        <v>1</v>
      </c>
      <c r="BI233" t="s">
        <v>412</v>
      </c>
      <c r="BJ233" t="s">
        <v>31</v>
      </c>
      <c r="BK233" t="s">
        <v>440</v>
      </c>
      <c r="BL233" t="s">
        <v>648</v>
      </c>
      <c r="BM233">
        <f>INDEX('2021MF'!$C$205:$BB$404,MATCH(Sheet2!$BJ233,'2021MF'!$B$205:$B$404,0),MATCH(Sheet2!BM$3,'2021MF'!$C$4:$BB$4,0))</f>
        <v>80.074082014268498</v>
      </c>
      <c r="BN233">
        <f>INDEX('2021MF'!$C$205:$BB$404,MATCH(Sheet2!$BJ233,'2021MF'!$B$205:$B$404,0),MATCH(Sheet2!BN$3,'2021MF'!$C$4:$BB$4,0))</f>
        <v>19.925917985731498</v>
      </c>
      <c r="BO233">
        <f>INDEX('2021MF'!$C$205:$BB$404,MATCH(Sheet2!$BJ233,'2021MF'!$B$205:$B$404,0),MATCH(Sheet2!BO$3,'2021MF'!$C$4:$BB$4,0))</f>
        <v>45.016138445230503</v>
      </c>
      <c r="BP233">
        <f>INDEX('2021MF'!$C$205:$BB$404,MATCH(Sheet2!$BJ233,'2021MF'!$B$205:$B$404,0),MATCH(Sheet2!BP$3,'2021MF'!$C$4:$BB$4,0))</f>
        <v>24.071890520598799</v>
      </c>
      <c r="BQ233">
        <f>INDEX('2021MF'!$C$205:$BB$404,MATCH(Sheet2!$BJ233,'2021MF'!$B$205:$B$404,0),MATCH(Sheet2!BQ$3,'2021MF'!$C$4:$BB$4,0))</f>
        <v>61.879920439251599</v>
      </c>
      <c r="BR233">
        <f>INDEX('2021MF'!$C$205:$BB$404,MATCH(Sheet2!$BJ233,'2021MF'!$B$205:$B$404,0),MATCH(Sheet2!BR$3,'2021MF'!$C$4:$BB$4,0))</f>
        <v>7.2081085265778198</v>
      </c>
      <c r="BS233">
        <f>INDEX('2021MF'!$C$205:$BB$404,MATCH(Sheet2!$BJ233,'2021MF'!$B$205:$B$404,0),MATCH(Sheet2!BS$3,'2021MF'!$C$4:$BB$4,0))</f>
        <v>94.087731208537306</v>
      </c>
      <c r="BT233">
        <f>INDEX('2021MF'!$C$205:$BB$404,MATCH(Sheet2!$BJ233,'2021MF'!$B$205:$B$404,0),MATCH(Sheet2!BT$3,'2021MF'!$C$4:$BB$4,0))</f>
        <v>5.9122687914626999</v>
      </c>
      <c r="BU233">
        <f>INDEX('2021MF'!$C$205:$BB$404,MATCH(Sheet2!$BJ233,'2021MF'!$B$205:$B$404,0),MATCH(Sheet2!BU$3,'2021MF'!$C$4:$BB$4,0))</f>
        <v>9.73547242171961</v>
      </c>
      <c r="BV233">
        <f>INDEX('2021MF'!$C$205:$BB$404,MATCH(Sheet2!$BJ233,'2021MF'!$B$205:$B$404,0),MATCH(Sheet2!BV$3,'2021MF'!$C$4:$BB$4,0))</f>
        <v>18.393063446123801</v>
      </c>
      <c r="BW233">
        <f>INDEX('2021MF'!$C$205:$BB$404,MATCH(Sheet2!$BJ233,'2021MF'!$B$205:$B$404,0),MATCH(Sheet2!BW$3,'2021MF'!$C$4:$BB$4,0))</f>
        <v>3.1645645001846101</v>
      </c>
      <c r="BX233">
        <f>INDEX('2021MF'!$C$205:$BB$404,MATCH(Sheet2!$BJ233,'2021MF'!$B$205:$B$404,0),MATCH(Sheet2!BX$3,'2021MF'!$C$4:$BB$4,0))</f>
        <v>60.822334006907703</v>
      </c>
      <c r="BY233">
        <f>INDEX('2021MF'!$C$205:$BB$404,MATCH(Sheet2!$BJ233,'2021MF'!$B$205:$B$404,0),MATCH(Sheet2!BY$3,'2021MF'!$C$4:$BB$4,0))</f>
        <v>37.241497914785697</v>
      </c>
      <c r="BZ233">
        <f>INDEX('2021MF'!$C$205:$BB$404,MATCH(Sheet2!$BJ233,'2021MF'!$B$205:$B$404,0),MATCH(Sheet2!BZ$3,'2021MF'!$C$4:$BB$4,0))</f>
        <v>50.469352365392602</v>
      </c>
      <c r="CA233">
        <f>INDEX('2021MF'!$C$205:$BB$404,MATCH(Sheet2!$BJ233,'2021MF'!$B$205:$B$404,0),MATCH(Sheet2!CA$3,'2021MF'!$C$4:$BB$4,0))</f>
        <v>47.594479556300797</v>
      </c>
      <c r="CB233">
        <f>INDEX('2021MF'!$C$205:$BB$404,MATCH(Sheet2!$BJ233,'2021MF'!$B$205:$B$404,0),MATCH(Sheet2!CB$3,'2021MF'!$C$4:$BB$4,0))</f>
        <v>4.6497778730601098</v>
      </c>
      <c r="CC233">
        <f>INDEX('2021MF'!$C$205:$BB$404,MATCH(Sheet2!$BJ233,'2021MF'!$B$205:$B$404,0),MATCH(Sheet2!CC$3,'2021MF'!$C$4:$BB$4,0))</f>
        <v>95.350222126939897</v>
      </c>
    </row>
    <row r="234" spans="12:89" x14ac:dyDescent="0.3">
      <c r="N234" t="str">
        <f>VLOOKUP(P234,Sheet1!A$6:A$378,1,FALSE)</f>
        <v>Sutton</v>
      </c>
      <c r="O234" t="s">
        <v>412</v>
      </c>
      <c r="P234" t="s">
        <v>32</v>
      </c>
      <c r="Q234" t="str">
        <f>VLOOKUP(P234,classifications!A$1:B$357,2,FALSE)</f>
        <v>Predominantly Urban</v>
      </c>
      <c r="R234" t="str">
        <f>VLOOKUP(P234,classifications!A$1:D$357,4,FALSE)</f>
        <v>London Borough</v>
      </c>
      <c r="S234" t="s">
        <v>441</v>
      </c>
      <c r="T234" t="s">
        <v>648</v>
      </c>
      <c r="U234">
        <v>83.5</v>
      </c>
      <c r="V234">
        <v>16.5</v>
      </c>
      <c r="W234">
        <v>0</v>
      </c>
      <c r="X234">
        <v>61.3</v>
      </c>
      <c r="Y234">
        <v>27.1</v>
      </c>
      <c r="Z234">
        <v>11.6</v>
      </c>
      <c r="AA234" t="s">
        <v>417</v>
      </c>
      <c r="AB234" t="s">
        <v>417</v>
      </c>
      <c r="AC234" t="s">
        <v>417</v>
      </c>
      <c r="AE234" t="s">
        <v>412</v>
      </c>
      <c r="AF234" t="s">
        <v>32</v>
      </c>
      <c r="AG234" t="s">
        <v>441</v>
      </c>
      <c r="AH234" t="s">
        <v>648</v>
      </c>
      <c r="AI234">
        <v>83.5</v>
      </c>
      <c r="AJ234">
        <v>16.5</v>
      </c>
      <c r="AK234">
        <v>69.400000000000006</v>
      </c>
      <c r="AL234">
        <v>30.6</v>
      </c>
      <c r="AM234" t="s">
        <v>417</v>
      </c>
      <c r="AN234" t="s">
        <v>417</v>
      </c>
      <c r="AP234" t="s">
        <v>412</v>
      </c>
      <c r="AQ234" t="s">
        <v>32</v>
      </c>
      <c r="AR234" t="s">
        <v>441</v>
      </c>
      <c r="AS234" t="s">
        <v>648</v>
      </c>
      <c r="AT234">
        <v>73.3</v>
      </c>
      <c r="AU234">
        <v>83.5</v>
      </c>
      <c r="AV234">
        <v>90.3</v>
      </c>
      <c r="AW234">
        <v>76.900000000000006</v>
      </c>
      <c r="AX234">
        <v>69.400000000000006</v>
      </c>
      <c r="AY234">
        <v>92.2</v>
      </c>
      <c r="AZ234" t="s">
        <v>417</v>
      </c>
      <c r="BA234" t="s">
        <v>417</v>
      </c>
      <c r="BB234" t="s">
        <v>417</v>
      </c>
      <c r="BF234" t="b">
        <f t="shared" si="3"/>
        <v>1</v>
      </c>
      <c r="BI234" t="s">
        <v>412</v>
      </c>
      <c r="BJ234" t="s">
        <v>32</v>
      </c>
      <c r="BK234" t="s">
        <v>441</v>
      </c>
      <c r="BL234" t="s">
        <v>648</v>
      </c>
      <c r="BM234">
        <f>INDEX('2021MF'!$C$205:$BB$404,MATCH(Sheet2!$BJ234,'2021MF'!$B$205:$B$404,0),MATCH(Sheet2!BM$3,'2021MF'!$C$4:$BB$4,0))</f>
        <v>83.152479162454199</v>
      </c>
      <c r="BN234">
        <f>INDEX('2021MF'!$C$205:$BB$404,MATCH(Sheet2!$BJ234,'2021MF'!$B$205:$B$404,0),MATCH(Sheet2!BN$3,'2021MF'!$C$4:$BB$4,0))</f>
        <v>14.4009346004358</v>
      </c>
      <c r="BO234">
        <f>INDEX('2021MF'!$C$205:$BB$404,MATCH(Sheet2!$BJ234,'2021MF'!$B$205:$B$404,0),MATCH(Sheet2!BO$3,'2021MF'!$C$4:$BB$4,0))</f>
        <v>52.4319831052998</v>
      </c>
      <c r="BP234">
        <f>INDEX('2021MF'!$C$205:$BB$404,MATCH(Sheet2!$BJ234,'2021MF'!$B$205:$B$404,0),MATCH(Sheet2!BP$3,'2021MF'!$C$4:$BB$4,0))</f>
        <v>20.109635820358999</v>
      </c>
      <c r="BQ234">
        <f>INDEX('2021MF'!$C$205:$BB$404,MATCH(Sheet2!$BJ234,'2021MF'!$B$205:$B$404,0),MATCH(Sheet2!BQ$3,'2021MF'!$C$4:$BB$4,0))</f>
        <v>66.958729302869003</v>
      </c>
      <c r="BR234">
        <f>INDEX('2021MF'!$C$205:$BB$404,MATCH(Sheet2!$BJ234,'2021MF'!$B$205:$B$404,0),MATCH(Sheet2!BR$3,'2021MF'!$C$4:$BB$4,0))</f>
        <v>5.5828896227898701</v>
      </c>
      <c r="BS234">
        <f>INDEX('2021MF'!$C$205:$BB$404,MATCH(Sheet2!$BJ234,'2021MF'!$B$205:$B$404,0),MATCH(Sheet2!BS$3,'2021MF'!$C$4:$BB$4,0))</f>
        <v>96.594100334748703</v>
      </c>
      <c r="BT234">
        <f>INDEX('2021MF'!$C$205:$BB$404,MATCH(Sheet2!$BJ234,'2021MF'!$B$205:$B$404,0),MATCH(Sheet2!BT$3,'2021MF'!$C$4:$BB$4,0))</f>
        <v>2.2106894924849998</v>
      </c>
      <c r="BU234">
        <f>INDEX('2021MF'!$C$205:$BB$404,MATCH(Sheet2!$BJ234,'2021MF'!$B$205:$B$404,0),MATCH(Sheet2!BU$3,'2021MF'!$C$4:$BB$4,0))</f>
        <v>11.2758643930714</v>
      </c>
      <c r="BV234">
        <f>INDEX('2021MF'!$C$205:$BB$404,MATCH(Sheet2!$BJ234,'2021MF'!$B$205:$B$404,0),MATCH(Sheet2!BV$3,'2021MF'!$C$4:$BB$4,0))</f>
        <v>19.518770640965201</v>
      </c>
      <c r="BW234" t="str">
        <f>INDEX('2021MF'!$C$205:$BB$404,MATCH(Sheet2!$BJ234,'2021MF'!$B$205:$B$404,0),MATCH(Sheet2!BW$3,'2021MF'!$C$4:$BB$4,0))</f>
        <v>*</v>
      </c>
      <c r="BX234">
        <f>INDEX('2021MF'!$C$205:$BB$404,MATCH(Sheet2!$BJ234,'2021MF'!$B$205:$B$404,0),MATCH(Sheet2!BX$3,'2021MF'!$C$4:$BB$4,0))</f>
        <v>56.023857688056601</v>
      </c>
      <c r="BY234">
        <f>INDEX('2021MF'!$C$205:$BB$404,MATCH(Sheet2!$BJ234,'2021MF'!$B$205:$B$404,0),MATCH(Sheet2!BY$3,'2021MF'!$C$4:$BB$4,0))</f>
        <v>40.163917332276696</v>
      </c>
      <c r="BZ234">
        <f>INDEX('2021MF'!$C$205:$BB$404,MATCH(Sheet2!$BJ234,'2021MF'!$B$205:$B$404,0),MATCH(Sheet2!BZ$3,'2021MF'!$C$4:$BB$4,0))</f>
        <v>61.108214635773997</v>
      </c>
      <c r="CA234">
        <f>INDEX('2021MF'!$C$205:$BB$404,MATCH(Sheet2!$BJ234,'2021MF'!$B$205:$B$404,0),MATCH(Sheet2!CA$3,'2021MF'!$C$4:$BB$4,0))</f>
        <v>34.831390377677202</v>
      </c>
      <c r="CB234">
        <f>INDEX('2021MF'!$C$205:$BB$404,MATCH(Sheet2!$BJ234,'2021MF'!$B$205:$B$404,0),MATCH(Sheet2!CB$3,'2021MF'!$C$4:$BB$4,0))</f>
        <v>3.7271685650738</v>
      </c>
      <c r="CC234">
        <f>INDEX('2021MF'!$C$205:$BB$404,MATCH(Sheet2!$BJ234,'2021MF'!$B$205:$B$404,0),MATCH(Sheet2!CC$3,'2021MF'!$C$4:$BB$4,0))</f>
        <v>96.272831434926204</v>
      </c>
    </row>
    <row r="235" spans="12:89" x14ac:dyDescent="0.3">
      <c r="N235" t="str">
        <f>VLOOKUP(P235,Sheet1!A$6:A$378,1,FALSE)</f>
        <v>Tower Hamlets</v>
      </c>
      <c r="O235" t="s">
        <v>412</v>
      </c>
      <c r="P235" t="s">
        <v>33</v>
      </c>
      <c r="Q235" t="str">
        <f>VLOOKUP(P235,classifications!A$1:B$357,2,FALSE)</f>
        <v>Predominantly Urban</v>
      </c>
      <c r="R235" t="str">
        <f>VLOOKUP(P235,classifications!A$1:D$357,4,FALSE)</f>
        <v>London Borough</v>
      </c>
      <c r="S235" t="s">
        <v>442</v>
      </c>
      <c r="T235" t="s">
        <v>648</v>
      </c>
      <c r="U235">
        <v>78.2</v>
      </c>
      <c r="V235">
        <v>20.8</v>
      </c>
      <c r="W235">
        <v>1</v>
      </c>
      <c r="X235">
        <v>74.900000000000006</v>
      </c>
      <c r="Y235">
        <v>18.2</v>
      </c>
      <c r="Z235">
        <v>7</v>
      </c>
      <c r="AA235" t="s">
        <v>417</v>
      </c>
      <c r="AB235" t="s">
        <v>417</v>
      </c>
      <c r="AC235" t="s">
        <v>417</v>
      </c>
      <c r="AE235" t="s">
        <v>412</v>
      </c>
      <c r="AF235" t="s">
        <v>33</v>
      </c>
      <c r="AG235" t="s">
        <v>442</v>
      </c>
      <c r="AH235" t="s">
        <v>648</v>
      </c>
      <c r="AI235">
        <v>79</v>
      </c>
      <c r="AJ235">
        <v>21</v>
      </c>
      <c r="AK235">
        <v>80.5</v>
      </c>
      <c r="AL235">
        <v>19.5</v>
      </c>
      <c r="AM235" t="s">
        <v>417</v>
      </c>
      <c r="AN235" t="s">
        <v>417</v>
      </c>
      <c r="AP235" t="s">
        <v>412</v>
      </c>
      <c r="AQ235" t="s">
        <v>33</v>
      </c>
      <c r="AR235" t="s">
        <v>442</v>
      </c>
      <c r="AS235" t="s">
        <v>648</v>
      </c>
      <c r="AT235">
        <v>67.5</v>
      </c>
      <c r="AU235">
        <v>79</v>
      </c>
      <c r="AV235">
        <v>88.7</v>
      </c>
      <c r="AW235">
        <v>69.2</v>
      </c>
      <c r="AX235">
        <v>80.5</v>
      </c>
      <c r="AY235">
        <v>91.3</v>
      </c>
      <c r="AZ235" t="s">
        <v>417</v>
      </c>
      <c r="BA235" t="s">
        <v>417</v>
      </c>
      <c r="BB235" t="s">
        <v>417</v>
      </c>
      <c r="BF235" t="b">
        <f t="shared" si="3"/>
        <v>1</v>
      </c>
      <c r="BI235" t="s">
        <v>412</v>
      </c>
      <c r="BJ235" t="s">
        <v>33</v>
      </c>
      <c r="BK235" t="s">
        <v>442</v>
      </c>
      <c r="BL235" t="s">
        <v>648</v>
      </c>
      <c r="BM235">
        <f>INDEX('2021MF'!$C$205:$BB$404,MATCH(Sheet2!$BJ235,'2021MF'!$B$205:$B$404,0),MATCH(Sheet2!BM$3,'2021MF'!$C$4:$BB$4,0))</f>
        <v>84.045847966153204</v>
      </c>
      <c r="BN235">
        <f>INDEX('2021MF'!$C$205:$BB$404,MATCH(Sheet2!$BJ235,'2021MF'!$B$205:$B$404,0),MATCH(Sheet2!BN$3,'2021MF'!$C$4:$BB$4,0))</f>
        <v>15.9541520338467</v>
      </c>
      <c r="BO235">
        <f>INDEX('2021MF'!$C$205:$BB$404,MATCH(Sheet2!$BJ235,'2021MF'!$B$205:$B$404,0),MATCH(Sheet2!BO$3,'2021MF'!$C$4:$BB$4,0))</f>
        <v>50.362248707242202</v>
      </c>
      <c r="BP235">
        <f>INDEX('2021MF'!$C$205:$BB$404,MATCH(Sheet2!$BJ235,'2021MF'!$B$205:$B$404,0),MATCH(Sheet2!BP$3,'2021MF'!$C$4:$BB$4,0))</f>
        <v>10.824599729004801</v>
      </c>
      <c r="BQ235">
        <f>INDEX('2021MF'!$C$205:$BB$404,MATCH(Sheet2!$BJ235,'2021MF'!$B$205:$B$404,0),MATCH(Sheet2!BQ$3,'2021MF'!$C$4:$BB$4,0))</f>
        <v>54.692641650305603</v>
      </c>
      <c r="BR235">
        <f>INDEX('2021MF'!$C$205:$BB$404,MATCH(Sheet2!$BJ235,'2021MF'!$B$205:$B$404,0),MATCH(Sheet2!BR$3,'2021MF'!$C$4:$BB$4,0))</f>
        <v>6.4942067859414303</v>
      </c>
      <c r="BS235">
        <f>INDEX('2021MF'!$C$205:$BB$404,MATCH(Sheet2!$BJ235,'2021MF'!$B$205:$B$404,0),MATCH(Sheet2!BS$3,'2021MF'!$C$4:$BB$4,0))</f>
        <v>97.638470259657694</v>
      </c>
      <c r="BT235" t="str">
        <f>INDEX('2021MF'!$C$205:$BB$404,MATCH(Sheet2!$BJ235,'2021MF'!$B$205:$B$404,0),MATCH(Sheet2!BT$3,'2021MF'!$C$4:$BB$4,0))</f>
        <v>*</v>
      </c>
      <c r="BU235">
        <f>INDEX('2021MF'!$C$205:$BB$404,MATCH(Sheet2!$BJ235,'2021MF'!$B$205:$B$404,0),MATCH(Sheet2!BU$3,'2021MF'!$C$4:$BB$4,0))</f>
        <v>8.8045792661007098</v>
      </c>
      <c r="BV235">
        <f>INDEX('2021MF'!$C$205:$BB$404,MATCH(Sheet2!$BJ235,'2021MF'!$B$205:$B$404,0),MATCH(Sheet2!BV$3,'2021MF'!$C$4:$BB$4,0))</f>
        <v>13.9714625445898</v>
      </c>
      <c r="BW235">
        <f>INDEX('2021MF'!$C$205:$BB$404,MATCH(Sheet2!$BJ235,'2021MF'!$B$205:$B$404,0),MATCH(Sheet2!BW$3,'2021MF'!$C$4:$BB$4,0))</f>
        <v>0</v>
      </c>
      <c r="BX235">
        <f>INDEX('2021MF'!$C$205:$BB$404,MATCH(Sheet2!$BJ235,'2021MF'!$B$205:$B$404,0),MATCH(Sheet2!BX$3,'2021MF'!$C$4:$BB$4,0))</f>
        <v>68.189188838584997</v>
      </c>
      <c r="BY235">
        <f>INDEX('2021MF'!$C$205:$BB$404,MATCH(Sheet2!$BJ235,'2021MF'!$B$205:$B$404,0),MATCH(Sheet2!BY$3,'2021MF'!$C$4:$BB$4,0))</f>
        <v>31.810811161415</v>
      </c>
      <c r="BZ235">
        <f>INDEX('2021MF'!$C$205:$BB$404,MATCH(Sheet2!$BJ235,'2021MF'!$B$205:$B$404,0),MATCH(Sheet2!BZ$3,'2021MF'!$C$4:$BB$4,0))</f>
        <v>57.660824782388701</v>
      </c>
      <c r="CA235">
        <f>INDEX('2021MF'!$C$205:$BB$404,MATCH(Sheet2!$BJ235,'2021MF'!$B$205:$B$404,0),MATCH(Sheet2!CA$3,'2021MF'!$C$4:$BB$4,0))</f>
        <v>42.339175217611299</v>
      </c>
      <c r="CB235">
        <f>INDEX('2021MF'!$C$205:$BB$404,MATCH(Sheet2!$BJ235,'2021MF'!$B$205:$B$404,0),MATCH(Sheet2!CB$3,'2021MF'!$C$4:$BB$4,0))</f>
        <v>4.6179797030113603</v>
      </c>
      <c r="CC235">
        <f>INDEX('2021MF'!$C$205:$BB$404,MATCH(Sheet2!$BJ235,'2021MF'!$B$205:$B$404,0),MATCH(Sheet2!CC$3,'2021MF'!$C$4:$BB$4,0))</f>
        <v>95.3820202969886</v>
      </c>
    </row>
    <row r="236" spans="12:89" x14ac:dyDescent="0.3">
      <c r="N236" t="str">
        <f>VLOOKUP(P236,Sheet1!A$6:A$378,1,FALSE)</f>
        <v>Waltham Forest</v>
      </c>
      <c r="O236" t="s">
        <v>412</v>
      </c>
      <c r="P236" t="s">
        <v>34</v>
      </c>
      <c r="Q236" t="str">
        <f>VLOOKUP(P236,classifications!A$1:B$357,2,FALSE)</f>
        <v>Predominantly Urban</v>
      </c>
      <c r="R236" t="str">
        <f>VLOOKUP(P236,classifications!A$1:D$357,4,FALSE)</f>
        <v>London Borough</v>
      </c>
      <c r="S236" t="s">
        <v>443</v>
      </c>
      <c r="T236" t="s">
        <v>648</v>
      </c>
      <c r="U236">
        <v>81.900000000000006</v>
      </c>
      <c r="V236">
        <v>17.3</v>
      </c>
      <c r="W236">
        <v>0.7</v>
      </c>
      <c r="X236">
        <v>62.3</v>
      </c>
      <c r="Y236">
        <v>25.7</v>
      </c>
      <c r="Z236">
        <v>12</v>
      </c>
      <c r="AA236">
        <v>97.5</v>
      </c>
      <c r="AB236">
        <v>2.5</v>
      </c>
      <c r="AC236">
        <v>0</v>
      </c>
      <c r="AE236" t="s">
        <v>412</v>
      </c>
      <c r="AF236" t="s">
        <v>34</v>
      </c>
      <c r="AG236" t="s">
        <v>443</v>
      </c>
      <c r="AH236" t="s">
        <v>648</v>
      </c>
      <c r="AI236">
        <v>82.5</v>
      </c>
      <c r="AJ236">
        <v>17.5</v>
      </c>
      <c r="AK236">
        <v>70.8</v>
      </c>
      <c r="AL236">
        <v>29.2</v>
      </c>
      <c r="AM236">
        <v>97.5</v>
      </c>
      <c r="AN236">
        <v>2.5</v>
      </c>
      <c r="AP236" t="s">
        <v>412</v>
      </c>
      <c r="AQ236" t="s">
        <v>34</v>
      </c>
      <c r="AR236" t="s">
        <v>443</v>
      </c>
      <c r="AS236" t="s">
        <v>648</v>
      </c>
      <c r="AT236">
        <v>72.3</v>
      </c>
      <c r="AU236">
        <v>82.5</v>
      </c>
      <c r="AV236">
        <v>90.4</v>
      </c>
      <c r="AW236">
        <v>74.599999999999994</v>
      </c>
      <c r="AX236">
        <v>70.8</v>
      </c>
      <c r="AY236">
        <v>91.3</v>
      </c>
      <c r="AZ236">
        <v>93.3</v>
      </c>
      <c r="BA236">
        <v>97.5</v>
      </c>
      <c r="BB236">
        <v>100</v>
      </c>
      <c r="BF236" t="b">
        <f t="shared" si="3"/>
        <v>1</v>
      </c>
      <c r="BI236" t="s">
        <v>412</v>
      </c>
      <c r="BJ236" t="s">
        <v>34</v>
      </c>
      <c r="BK236" t="s">
        <v>443</v>
      </c>
      <c r="BL236" t="s">
        <v>648</v>
      </c>
      <c r="BM236">
        <f>INDEX('2021MF'!$C$205:$BB$404,MATCH(Sheet2!$BJ236,'2021MF'!$B$205:$B$404,0),MATCH(Sheet2!BM$3,'2021MF'!$C$4:$BB$4,0))</f>
        <v>79.619573948526806</v>
      </c>
      <c r="BN236">
        <f>INDEX('2021MF'!$C$205:$BB$404,MATCH(Sheet2!$BJ236,'2021MF'!$B$205:$B$404,0),MATCH(Sheet2!BN$3,'2021MF'!$C$4:$BB$4,0))</f>
        <v>20.380426051473201</v>
      </c>
      <c r="BO236">
        <f>INDEX('2021MF'!$C$205:$BB$404,MATCH(Sheet2!$BJ236,'2021MF'!$B$205:$B$404,0),MATCH(Sheet2!BO$3,'2021MF'!$C$4:$BB$4,0))</f>
        <v>60.472962118047697</v>
      </c>
      <c r="BP236">
        <f>INDEX('2021MF'!$C$205:$BB$404,MATCH(Sheet2!$BJ236,'2021MF'!$B$205:$B$404,0),MATCH(Sheet2!BP$3,'2021MF'!$C$4:$BB$4,0))</f>
        <v>19.890434726729399</v>
      </c>
      <c r="BQ236">
        <f>INDEX('2021MF'!$C$205:$BB$404,MATCH(Sheet2!$BJ236,'2021MF'!$B$205:$B$404,0),MATCH(Sheet2!BQ$3,'2021MF'!$C$4:$BB$4,0))</f>
        <v>73.005494328952906</v>
      </c>
      <c r="BR236">
        <f>INDEX('2021MF'!$C$205:$BB$404,MATCH(Sheet2!$BJ236,'2021MF'!$B$205:$B$404,0),MATCH(Sheet2!BR$3,'2021MF'!$C$4:$BB$4,0))</f>
        <v>7.3579025158243097</v>
      </c>
      <c r="BS236">
        <f>INDEX('2021MF'!$C$205:$BB$404,MATCH(Sheet2!$BJ236,'2021MF'!$B$205:$B$404,0),MATCH(Sheet2!BS$3,'2021MF'!$C$4:$BB$4,0))</f>
        <v>93.059795006908104</v>
      </c>
      <c r="BT236">
        <f>INDEX('2021MF'!$C$205:$BB$404,MATCH(Sheet2!$BJ236,'2021MF'!$B$205:$B$404,0),MATCH(Sheet2!BT$3,'2021MF'!$C$4:$BB$4,0))</f>
        <v>5.2710214310959698</v>
      </c>
      <c r="BU236">
        <f>INDEX('2021MF'!$C$205:$BB$404,MATCH(Sheet2!$BJ236,'2021MF'!$B$205:$B$404,0),MATCH(Sheet2!BU$3,'2021MF'!$C$4:$BB$4,0))</f>
        <v>6.0582206085531602</v>
      </c>
      <c r="BV236">
        <f>INDEX('2021MF'!$C$205:$BB$404,MATCH(Sheet2!$BJ236,'2021MF'!$B$205:$B$404,0),MATCH(Sheet2!BV$3,'2021MF'!$C$4:$BB$4,0))</f>
        <v>23.728432349066601</v>
      </c>
      <c r="BW236" t="str">
        <f>INDEX('2021MF'!$C$205:$BB$404,MATCH(Sheet2!$BJ236,'2021MF'!$B$205:$B$404,0),MATCH(Sheet2!BW$3,'2021MF'!$C$4:$BB$4,0))</f>
        <v>*</v>
      </c>
      <c r="BX236">
        <f>INDEX('2021MF'!$C$205:$BB$404,MATCH(Sheet2!$BJ236,'2021MF'!$B$205:$B$404,0),MATCH(Sheet2!BX$3,'2021MF'!$C$4:$BB$4,0))</f>
        <v>69.721755312762596</v>
      </c>
      <c r="BY236">
        <f>INDEX('2021MF'!$C$205:$BB$404,MATCH(Sheet2!$BJ236,'2021MF'!$B$205:$B$404,0),MATCH(Sheet2!BY$3,'2021MF'!$C$4:$BB$4,0))</f>
        <v>26.545803817985401</v>
      </c>
      <c r="BZ236">
        <f>INDEX('2021MF'!$C$205:$BB$404,MATCH(Sheet2!$BJ236,'2021MF'!$B$205:$B$404,0),MATCH(Sheet2!BZ$3,'2021MF'!$C$4:$BB$4,0))</f>
        <v>54.912054268219499</v>
      </c>
      <c r="CA236">
        <f>INDEX('2021MF'!$C$205:$BB$404,MATCH(Sheet2!$BJ236,'2021MF'!$B$205:$B$404,0),MATCH(Sheet2!CA$3,'2021MF'!$C$4:$BB$4,0))</f>
        <v>43.070896866370497</v>
      </c>
      <c r="CB236">
        <f>INDEX('2021MF'!$C$205:$BB$404,MATCH(Sheet2!$BJ236,'2021MF'!$B$205:$B$404,0),MATCH(Sheet2!CB$3,'2021MF'!$C$4:$BB$4,0))</f>
        <v>5.4846897792629203</v>
      </c>
      <c r="CC236">
        <f>INDEX('2021MF'!$C$205:$BB$404,MATCH(Sheet2!$BJ236,'2021MF'!$B$205:$B$404,0),MATCH(Sheet2!CC$3,'2021MF'!$C$4:$BB$4,0))</f>
        <v>94.515310220737106</v>
      </c>
    </row>
    <row r="237" spans="12:89" x14ac:dyDescent="0.3">
      <c r="N237" t="str">
        <f>VLOOKUP(P237,Sheet1!A$6:A$378,1,FALSE)</f>
        <v>Wandsworth</v>
      </c>
      <c r="O237" t="s">
        <v>412</v>
      </c>
      <c r="P237" t="s">
        <v>35</v>
      </c>
      <c r="Q237" t="str">
        <f>VLOOKUP(P237,classifications!A$1:B$357,2,FALSE)</f>
        <v>Predominantly Urban</v>
      </c>
      <c r="R237" t="str">
        <f>VLOOKUP(P237,classifications!A$1:D$357,4,FALSE)</f>
        <v>London Borough</v>
      </c>
      <c r="S237" t="s">
        <v>444</v>
      </c>
      <c r="T237" t="s">
        <v>648</v>
      </c>
      <c r="U237">
        <v>84.4</v>
      </c>
      <c r="V237">
        <v>14.2</v>
      </c>
      <c r="W237">
        <v>1.4</v>
      </c>
      <c r="X237">
        <v>63.5</v>
      </c>
      <c r="Y237">
        <v>25</v>
      </c>
      <c r="Z237">
        <v>11.5</v>
      </c>
      <c r="AA237" t="s">
        <v>417</v>
      </c>
      <c r="AB237" t="s">
        <v>417</v>
      </c>
      <c r="AC237" t="s">
        <v>417</v>
      </c>
      <c r="AE237" t="s">
        <v>412</v>
      </c>
      <c r="AF237" t="s">
        <v>35</v>
      </c>
      <c r="AG237" t="s">
        <v>444</v>
      </c>
      <c r="AH237" t="s">
        <v>648</v>
      </c>
      <c r="AI237">
        <v>85.6</v>
      </c>
      <c r="AJ237">
        <v>14.4</v>
      </c>
      <c r="AK237">
        <v>71.8</v>
      </c>
      <c r="AL237">
        <v>28.2</v>
      </c>
      <c r="AM237" t="s">
        <v>417</v>
      </c>
      <c r="AN237" t="s">
        <v>417</v>
      </c>
      <c r="AP237" t="s">
        <v>412</v>
      </c>
      <c r="AQ237" t="s">
        <v>35</v>
      </c>
      <c r="AR237" t="s">
        <v>444</v>
      </c>
      <c r="AS237" t="s">
        <v>648</v>
      </c>
      <c r="AT237">
        <v>76.900000000000006</v>
      </c>
      <c r="AU237">
        <v>85.6</v>
      </c>
      <c r="AV237">
        <v>91.2</v>
      </c>
      <c r="AW237">
        <v>74.5</v>
      </c>
      <c r="AX237">
        <v>71.8</v>
      </c>
      <c r="AY237">
        <v>89.7</v>
      </c>
      <c r="AZ237" t="s">
        <v>417</v>
      </c>
      <c r="BA237" t="s">
        <v>417</v>
      </c>
      <c r="BB237" t="s">
        <v>417</v>
      </c>
      <c r="BF237" t="b">
        <f t="shared" si="3"/>
        <v>1</v>
      </c>
      <c r="BI237" t="s">
        <v>412</v>
      </c>
      <c r="BJ237" t="s">
        <v>35</v>
      </c>
      <c r="BK237" t="s">
        <v>444</v>
      </c>
      <c r="BL237" t="s">
        <v>648</v>
      </c>
      <c r="BM237">
        <f>INDEX('2021MF'!$C$205:$BB$404,MATCH(Sheet2!$BJ237,'2021MF'!$B$205:$B$404,0),MATCH(Sheet2!BM$3,'2021MF'!$C$4:$BB$4,0))</f>
        <v>77.327899155920804</v>
      </c>
      <c r="BN237">
        <f>INDEX('2021MF'!$C$205:$BB$404,MATCH(Sheet2!$BJ237,'2021MF'!$B$205:$B$404,0),MATCH(Sheet2!BN$3,'2021MF'!$C$4:$BB$4,0))</f>
        <v>20.604218168860399</v>
      </c>
      <c r="BO237">
        <f>INDEX('2021MF'!$C$205:$BB$404,MATCH(Sheet2!$BJ237,'2021MF'!$B$205:$B$404,0),MATCH(Sheet2!BO$3,'2021MF'!$C$4:$BB$4,0))</f>
        <v>44.796329703124698</v>
      </c>
      <c r="BP237">
        <f>INDEX('2021MF'!$C$205:$BB$404,MATCH(Sheet2!$BJ237,'2021MF'!$B$205:$B$404,0),MATCH(Sheet2!BP$3,'2021MF'!$C$4:$BB$4,0))</f>
        <v>24.987194049130299</v>
      </c>
      <c r="BQ237">
        <f>INDEX('2021MF'!$C$205:$BB$404,MATCH(Sheet2!$BJ237,'2021MF'!$B$205:$B$404,0),MATCH(Sheet2!BQ$3,'2021MF'!$C$4:$BB$4,0))</f>
        <v>57.399612480791099</v>
      </c>
      <c r="BR237">
        <f>INDEX('2021MF'!$C$205:$BB$404,MATCH(Sheet2!$BJ237,'2021MF'!$B$205:$B$404,0),MATCH(Sheet2!BR$3,'2021MF'!$C$4:$BB$4,0))</f>
        <v>12.3839112714639</v>
      </c>
      <c r="BS237">
        <f>INDEX('2021MF'!$C$205:$BB$404,MATCH(Sheet2!$BJ237,'2021MF'!$B$205:$B$404,0),MATCH(Sheet2!BS$3,'2021MF'!$C$4:$BB$4,0))</f>
        <v>99.163715730161897</v>
      </c>
      <c r="BT237" t="str">
        <f>INDEX('2021MF'!$C$205:$BB$404,MATCH(Sheet2!$BJ237,'2021MF'!$B$205:$B$404,0),MATCH(Sheet2!BT$3,'2021MF'!$C$4:$BB$4,0))</f>
        <v>*</v>
      </c>
      <c r="BU237">
        <f>INDEX('2021MF'!$C$205:$BB$404,MATCH(Sheet2!$BJ237,'2021MF'!$B$205:$B$404,0),MATCH(Sheet2!BU$3,'2021MF'!$C$4:$BB$4,0))</f>
        <v>3.3384557136812099</v>
      </c>
      <c r="BV237">
        <f>INDEX('2021MF'!$C$205:$BB$404,MATCH(Sheet2!$BJ237,'2021MF'!$B$205:$B$404,0),MATCH(Sheet2!BV$3,'2021MF'!$C$4:$BB$4,0))</f>
        <v>28.705374045121498</v>
      </c>
      <c r="BW237">
        <f>INDEX('2021MF'!$C$205:$BB$404,MATCH(Sheet2!$BJ237,'2021MF'!$B$205:$B$404,0),MATCH(Sheet2!BW$3,'2021MF'!$C$4:$BB$4,0))</f>
        <v>0</v>
      </c>
      <c r="BX237">
        <f>INDEX('2021MF'!$C$205:$BB$404,MATCH(Sheet2!$BJ237,'2021MF'!$B$205:$B$404,0),MATCH(Sheet2!BX$3,'2021MF'!$C$4:$BB$4,0))</f>
        <v>63.179128563743902</v>
      </c>
      <c r="BY237">
        <f>INDEX('2021MF'!$C$205:$BB$404,MATCH(Sheet2!$BJ237,'2021MF'!$B$205:$B$404,0),MATCH(Sheet2!BY$3,'2021MF'!$C$4:$BB$4,0))</f>
        <v>33.122006198929299</v>
      </c>
      <c r="BZ237">
        <f>INDEX('2021MF'!$C$205:$BB$404,MATCH(Sheet2!$BJ237,'2021MF'!$B$205:$B$404,0),MATCH(Sheet2!BZ$3,'2021MF'!$C$4:$BB$4,0))</f>
        <v>53.988319372934797</v>
      </c>
      <c r="CA237">
        <f>INDEX('2021MF'!$C$205:$BB$404,MATCH(Sheet2!$BJ237,'2021MF'!$B$205:$B$404,0),MATCH(Sheet2!CA$3,'2021MF'!$C$4:$BB$4,0))</f>
        <v>43.786982248520701</v>
      </c>
      <c r="CB237" t="str">
        <f>INDEX('2021MF'!$C$205:$BB$404,MATCH(Sheet2!$BJ237,'2021MF'!$B$205:$B$404,0),MATCH(Sheet2!CB$3,'2021MF'!$C$4:$BB$4,0))</f>
        <v>*</v>
      </c>
      <c r="CC237">
        <f>INDEX('2021MF'!$C$205:$BB$404,MATCH(Sheet2!$BJ237,'2021MF'!$B$205:$B$404,0),MATCH(Sheet2!CC$3,'2021MF'!$C$4:$BB$4,0))</f>
        <v>98.198258390681701</v>
      </c>
    </row>
    <row r="238" spans="12:89" x14ac:dyDescent="0.3">
      <c r="L238" s="1"/>
      <c r="M238" s="1"/>
      <c r="N238" s="1" t="e">
        <f>VLOOKUP(P238,Sheet1!A$6:A$378,1,FALSE)</f>
        <v>#N/A</v>
      </c>
      <c r="O238" s="1" t="s">
        <v>412</v>
      </c>
      <c r="P238" s="1" t="s">
        <v>445</v>
      </c>
      <c r="Q238" t="s">
        <v>318</v>
      </c>
      <c r="R238" t="s">
        <v>321</v>
      </c>
      <c r="S238" s="1" t="s">
        <v>446</v>
      </c>
      <c r="T238" s="1" t="s">
        <v>648</v>
      </c>
      <c r="U238" s="1">
        <v>76.099999999999994</v>
      </c>
      <c r="V238" s="1">
        <v>22.6</v>
      </c>
      <c r="W238" s="1">
        <v>1.3</v>
      </c>
      <c r="X238" s="1">
        <v>64.7</v>
      </c>
      <c r="Y238" s="1">
        <v>29.7</v>
      </c>
      <c r="Z238" s="1">
        <v>5.6</v>
      </c>
      <c r="AA238" s="1">
        <v>95.7</v>
      </c>
      <c r="AB238" s="1">
        <v>4.3</v>
      </c>
      <c r="AC238" s="1">
        <v>0</v>
      </c>
      <c r="AD238" s="1"/>
      <c r="AE238" s="1" t="s">
        <v>412</v>
      </c>
      <c r="AF238" s="1" t="s">
        <v>445</v>
      </c>
      <c r="AG238" s="1" t="s">
        <v>446</v>
      </c>
      <c r="AH238" s="1" t="s">
        <v>648</v>
      </c>
      <c r="AI238" s="1">
        <v>77.099999999999994</v>
      </c>
      <c r="AJ238" s="1">
        <v>22.9</v>
      </c>
      <c r="AK238" s="1">
        <v>68.5</v>
      </c>
      <c r="AL238" s="1">
        <v>31.5</v>
      </c>
      <c r="AM238" s="1">
        <v>95.7</v>
      </c>
      <c r="AN238" s="1">
        <v>4.3</v>
      </c>
      <c r="AO238" s="1"/>
      <c r="AP238" s="1" t="s">
        <v>412</v>
      </c>
      <c r="AQ238" s="1" t="s">
        <v>445</v>
      </c>
      <c r="AR238" s="1" t="s">
        <v>446</v>
      </c>
      <c r="AS238" s="1" t="s">
        <v>648</v>
      </c>
      <c r="AT238" s="1">
        <v>66.2</v>
      </c>
      <c r="AU238" s="1">
        <v>77.099999999999994</v>
      </c>
      <c r="AV238" s="1">
        <v>86.9</v>
      </c>
      <c r="AW238" s="1">
        <v>72.599999999999994</v>
      </c>
      <c r="AX238" s="1">
        <v>68.5</v>
      </c>
      <c r="AY238" s="1">
        <v>91.4</v>
      </c>
      <c r="AZ238" s="1">
        <v>90.3</v>
      </c>
      <c r="BA238" s="1">
        <v>95.7</v>
      </c>
      <c r="BB238" s="1">
        <v>100</v>
      </c>
      <c r="BC238" s="1"/>
      <c r="BD238" s="1"/>
      <c r="BE238" s="1"/>
      <c r="BF238" s="1" t="b">
        <f t="shared" si="3"/>
        <v>1</v>
      </c>
      <c r="BG238" s="1"/>
      <c r="BH238" s="1"/>
      <c r="BI238" s="1" t="s">
        <v>412</v>
      </c>
      <c r="BJ238" s="1" t="s">
        <v>36</v>
      </c>
      <c r="BK238" s="1" t="s">
        <v>446</v>
      </c>
      <c r="BL238" s="1" t="s">
        <v>648</v>
      </c>
      <c r="BM238">
        <f>INDEX('2021MF'!$C$205:$BB$404,MATCH(Sheet2!$BJ238,'2021MF'!$B$205:$B$404,0),MATCH(Sheet2!BM$3,'2021MF'!$C$4:$BB$4,0))</f>
        <v>75.694191511871907</v>
      </c>
      <c r="BN238">
        <f>INDEX('2021MF'!$C$205:$BB$404,MATCH(Sheet2!$BJ238,'2021MF'!$B$205:$B$404,0),MATCH(Sheet2!BN$3,'2021MF'!$C$4:$BB$4,0))</f>
        <v>24.3058084881281</v>
      </c>
      <c r="BO238">
        <f>INDEX('2021MF'!$C$205:$BB$404,MATCH(Sheet2!$BJ238,'2021MF'!$B$205:$B$404,0),MATCH(Sheet2!BO$3,'2021MF'!$C$4:$BB$4,0))</f>
        <v>59.892120644501098</v>
      </c>
      <c r="BP238">
        <f>INDEX('2021MF'!$C$205:$BB$404,MATCH(Sheet2!$BJ238,'2021MF'!$B$205:$B$404,0),MATCH(Sheet2!BP$3,'2021MF'!$C$4:$BB$4,0))</f>
        <v>14.2758034583832</v>
      </c>
      <c r="BQ238">
        <f>INDEX('2021MF'!$C$205:$BB$404,MATCH(Sheet2!$BJ238,'2021MF'!$B$205:$B$404,0),MATCH(Sheet2!BQ$3,'2021MF'!$C$4:$BB$4,0))</f>
        <v>61.009070884714802</v>
      </c>
      <c r="BR238">
        <f>INDEX('2021MF'!$C$205:$BB$404,MATCH(Sheet2!$BJ238,'2021MF'!$B$205:$B$404,0),MATCH(Sheet2!BR$3,'2021MF'!$C$4:$BB$4,0))</f>
        <v>13.158853218169501</v>
      </c>
      <c r="BS238">
        <f>INDEX('2021MF'!$C$205:$BB$404,MATCH(Sheet2!$BJ238,'2021MF'!$B$205:$B$404,0),MATCH(Sheet2!BS$3,'2021MF'!$C$4:$BB$4,0))</f>
        <v>93.875852021437098</v>
      </c>
      <c r="BT238" t="str">
        <f>INDEX('2021MF'!$C$205:$BB$404,MATCH(Sheet2!$BJ238,'2021MF'!$B$205:$B$404,0),MATCH(Sheet2!BT$3,'2021MF'!$C$4:$BB$4,0))</f>
        <v>*</v>
      </c>
      <c r="BU238" t="str">
        <f>INDEX('2021MF'!$C$205:$BB$404,MATCH(Sheet2!$BJ238,'2021MF'!$B$205:$B$404,0),MATCH(Sheet2!BU$3,'2021MF'!$C$4:$BB$4,0))</f>
        <v>*</v>
      </c>
      <c r="BV238">
        <f>INDEX('2021MF'!$C$205:$BB$404,MATCH(Sheet2!$BJ238,'2021MF'!$B$205:$B$404,0),MATCH(Sheet2!BV$3,'2021MF'!$C$4:$BB$4,0))</f>
        <v>29.8021055552665</v>
      </c>
      <c r="BW238" t="str">
        <f>INDEX('2021MF'!$C$205:$BB$404,MATCH(Sheet2!$BJ238,'2021MF'!$B$205:$B$404,0),MATCH(Sheet2!BW$3,'2021MF'!$C$4:$BB$4,0))</f>
        <v>*</v>
      </c>
      <c r="BX238">
        <f>INDEX('2021MF'!$C$205:$BB$404,MATCH(Sheet2!$BJ238,'2021MF'!$B$205:$B$404,0),MATCH(Sheet2!BX$3,'2021MF'!$C$4:$BB$4,0))</f>
        <v>57.364911080711401</v>
      </c>
      <c r="BY238">
        <f>INDEX('2021MF'!$C$205:$BB$404,MATCH(Sheet2!$BJ238,'2021MF'!$B$205:$B$404,0),MATCH(Sheet2!BY$3,'2021MF'!$C$4:$BB$4,0))</f>
        <v>34.601573187414502</v>
      </c>
      <c r="BZ238">
        <f>INDEX('2021MF'!$C$205:$BB$404,MATCH(Sheet2!$BJ238,'2021MF'!$B$205:$B$404,0),MATCH(Sheet2!BZ$3,'2021MF'!$C$4:$BB$4,0))</f>
        <v>39.471614227086199</v>
      </c>
      <c r="CA238">
        <f>INDEX('2021MF'!$C$205:$BB$404,MATCH(Sheet2!$BJ238,'2021MF'!$B$205:$B$404,0),MATCH(Sheet2!CA$3,'2021MF'!$C$4:$BB$4,0))</f>
        <v>52.881326949384402</v>
      </c>
      <c r="CB238" t="str">
        <f>INDEX('2021MF'!$C$205:$BB$404,MATCH(Sheet2!$BJ238,'2021MF'!$B$205:$B$404,0),MATCH(Sheet2!CB$3,'2021MF'!$C$4:$BB$4,0))</f>
        <v>*</v>
      </c>
      <c r="CC238">
        <f>INDEX('2021MF'!$C$205:$BB$404,MATCH(Sheet2!$BJ238,'2021MF'!$B$205:$B$404,0),MATCH(Sheet2!CC$3,'2021MF'!$C$4:$BB$4,0))</f>
        <v>96.413271588879098</v>
      </c>
      <c r="CD238" s="1"/>
      <c r="CE238" s="1"/>
      <c r="CF238" s="1"/>
      <c r="CG238" s="1"/>
      <c r="CH238" s="1"/>
      <c r="CI238" s="1"/>
      <c r="CJ238" s="1"/>
      <c r="CK238" s="1"/>
    </row>
    <row r="239" spans="12:89" x14ac:dyDescent="0.3">
      <c r="N239" t="str">
        <f>VLOOKUP(P239,Sheet1!A$6:A$378,1,FALSE)</f>
        <v>Bolton</v>
      </c>
      <c r="O239" t="s">
        <v>447</v>
      </c>
      <c r="P239" t="s">
        <v>42</v>
      </c>
      <c r="Q239" t="str">
        <f>VLOOKUP(P239,classifications!A$1:B$357,2,FALSE)</f>
        <v>Predominantly Urban</v>
      </c>
      <c r="R239" t="str">
        <f>VLOOKUP(P239,classifications!A$1:D$357,4,FALSE)</f>
        <v>Met District</v>
      </c>
      <c r="S239" t="s">
        <v>448</v>
      </c>
      <c r="T239" t="s">
        <v>648</v>
      </c>
      <c r="U239">
        <v>86.7</v>
      </c>
      <c r="V239">
        <v>13.3</v>
      </c>
      <c r="W239">
        <v>0</v>
      </c>
      <c r="X239">
        <v>73.7</v>
      </c>
      <c r="Y239">
        <v>9.8000000000000007</v>
      </c>
      <c r="Z239">
        <v>16.5</v>
      </c>
      <c r="AA239" t="s">
        <v>417</v>
      </c>
      <c r="AB239" t="s">
        <v>417</v>
      </c>
      <c r="AC239" t="s">
        <v>417</v>
      </c>
      <c r="AE239" t="s">
        <v>447</v>
      </c>
      <c r="AF239" t="s">
        <v>42</v>
      </c>
      <c r="AG239" t="s">
        <v>448</v>
      </c>
      <c r="AH239" t="s">
        <v>648</v>
      </c>
      <c r="AI239">
        <v>86.7</v>
      </c>
      <c r="AJ239">
        <v>13.3</v>
      </c>
      <c r="AK239">
        <v>88.2</v>
      </c>
      <c r="AL239">
        <v>11.8</v>
      </c>
      <c r="AM239" t="s">
        <v>417</v>
      </c>
      <c r="AN239" t="s">
        <v>417</v>
      </c>
      <c r="AP239" t="s">
        <v>447</v>
      </c>
      <c r="AQ239" t="s">
        <v>42</v>
      </c>
      <c r="AR239" t="s">
        <v>448</v>
      </c>
      <c r="AS239" t="s">
        <v>648</v>
      </c>
      <c r="AT239">
        <v>78.900000000000006</v>
      </c>
      <c r="AU239">
        <v>86.7</v>
      </c>
      <c r="AV239">
        <v>89.7</v>
      </c>
      <c r="AW239">
        <v>97.7</v>
      </c>
      <c r="AX239">
        <v>88.2</v>
      </c>
      <c r="AY239">
        <v>100</v>
      </c>
      <c r="AZ239" t="s">
        <v>417</v>
      </c>
      <c r="BA239" t="s">
        <v>417</v>
      </c>
      <c r="BB239" t="s">
        <v>417</v>
      </c>
      <c r="BF239" t="b">
        <f t="shared" si="3"/>
        <v>1</v>
      </c>
      <c r="BI239" t="s">
        <v>447</v>
      </c>
      <c r="BJ239" t="s">
        <v>42</v>
      </c>
      <c r="BK239" t="s">
        <v>448</v>
      </c>
      <c r="BL239" t="s">
        <v>648</v>
      </c>
      <c r="BM239">
        <f>INDEX('2021MF'!$C$205:$BB$404,MATCH(Sheet2!$BJ239,'2021MF'!$B$205:$B$404,0),MATCH(Sheet2!BM$3,'2021MF'!$C$4:$BB$4,0))</f>
        <v>87.907645805640996</v>
      </c>
      <c r="BN239">
        <f>INDEX('2021MF'!$C$205:$BB$404,MATCH(Sheet2!$BJ239,'2021MF'!$B$205:$B$404,0),MATCH(Sheet2!BN$3,'2021MF'!$C$4:$BB$4,0))</f>
        <v>11.4095303993154</v>
      </c>
      <c r="BO239">
        <f>INDEX('2021MF'!$C$205:$BB$404,MATCH(Sheet2!$BJ239,'2021MF'!$B$205:$B$404,0),MATCH(Sheet2!BO$3,'2021MF'!$C$4:$BB$4,0))</f>
        <v>57.400899506545997</v>
      </c>
      <c r="BP239">
        <f>INDEX('2021MF'!$C$205:$BB$404,MATCH(Sheet2!$BJ239,'2021MF'!$B$205:$B$404,0),MATCH(Sheet2!BP$3,'2021MF'!$C$4:$BB$4,0))</f>
        <v>8.7674575283599498</v>
      </c>
      <c r="BQ239">
        <f>INDEX('2021MF'!$C$205:$BB$404,MATCH(Sheet2!$BJ239,'2021MF'!$B$205:$B$404,0),MATCH(Sheet2!BQ$3,'2021MF'!$C$4:$BB$4,0))</f>
        <v>50.110162238933697</v>
      </c>
      <c r="BR239">
        <f>INDEX('2021MF'!$C$205:$BB$404,MATCH(Sheet2!$BJ239,'2021MF'!$B$205:$B$404,0),MATCH(Sheet2!BR$3,'2021MF'!$C$4:$BB$4,0))</f>
        <v>16.058194795972199</v>
      </c>
      <c r="BS239">
        <f>INDEX('2021MF'!$C$205:$BB$404,MATCH(Sheet2!$BJ239,'2021MF'!$B$205:$B$404,0),MATCH(Sheet2!BS$3,'2021MF'!$C$4:$BB$4,0))</f>
        <v>99.517471184835799</v>
      </c>
      <c r="BT239" t="str">
        <f>INDEX('2021MF'!$C$205:$BB$404,MATCH(Sheet2!$BJ239,'2021MF'!$B$205:$B$404,0),MATCH(Sheet2!BT$3,'2021MF'!$C$4:$BB$4,0))</f>
        <v>*</v>
      </c>
      <c r="BU239">
        <f>INDEX('2021MF'!$C$205:$BB$404,MATCH(Sheet2!$BJ239,'2021MF'!$B$205:$B$404,0),MATCH(Sheet2!BU$3,'2021MF'!$C$4:$BB$4,0))</f>
        <v>12.2598736320763</v>
      </c>
      <c r="BV239">
        <f>INDEX('2021MF'!$C$205:$BB$404,MATCH(Sheet2!$BJ239,'2021MF'!$B$205:$B$404,0),MATCH(Sheet2!BV$3,'2021MF'!$C$4:$BB$4,0))</f>
        <v>14.7617400171161</v>
      </c>
      <c r="BW239">
        <f>INDEX('2021MF'!$C$205:$BB$404,MATCH(Sheet2!$BJ239,'2021MF'!$B$205:$B$404,0),MATCH(Sheet2!BW$3,'2021MF'!$C$4:$BB$4,0))</f>
        <v>2.8806059833573099</v>
      </c>
      <c r="BX239">
        <f>INDEX('2021MF'!$C$205:$BB$404,MATCH(Sheet2!$BJ239,'2021MF'!$B$205:$B$404,0),MATCH(Sheet2!BX$3,'2021MF'!$C$4:$BB$4,0))</f>
        <v>60.569557223839404</v>
      </c>
      <c r="BY239">
        <f>INDEX('2021MF'!$C$205:$BB$404,MATCH(Sheet2!$BJ239,'2021MF'!$B$205:$B$404,0),MATCH(Sheet2!BY$3,'2021MF'!$C$4:$BB$4,0))</f>
        <v>39.430442776160596</v>
      </c>
      <c r="BZ239">
        <f>INDEX('2021MF'!$C$205:$BB$404,MATCH(Sheet2!$BJ239,'2021MF'!$B$205:$B$404,0),MATCH(Sheet2!BZ$3,'2021MF'!$C$4:$BB$4,0))</f>
        <v>56.421403401256299</v>
      </c>
      <c r="CA239">
        <f>INDEX('2021MF'!$C$205:$BB$404,MATCH(Sheet2!$BJ239,'2021MF'!$B$205:$B$404,0),MATCH(Sheet2!CA$3,'2021MF'!$C$4:$BB$4,0))</f>
        <v>43.578596598743701</v>
      </c>
      <c r="CB239">
        <f>INDEX('2021MF'!$C$205:$BB$404,MATCH(Sheet2!$BJ239,'2021MF'!$B$205:$B$404,0),MATCH(Sheet2!CB$3,'2021MF'!$C$4:$BB$4,0))</f>
        <v>1.9228318068428001</v>
      </c>
      <c r="CC239">
        <f>INDEX('2021MF'!$C$205:$BB$404,MATCH(Sheet2!$BJ239,'2021MF'!$B$205:$B$404,0),MATCH(Sheet2!CC$3,'2021MF'!$C$4:$BB$4,0))</f>
        <v>98.077168193157206</v>
      </c>
    </row>
    <row r="240" spans="12:89" x14ac:dyDescent="0.3">
      <c r="N240" t="str">
        <f>VLOOKUP(P240,Sheet1!A$6:A$378,1,FALSE)</f>
        <v>Bury</v>
      </c>
      <c r="O240" t="s">
        <v>447</v>
      </c>
      <c r="P240" t="s">
        <v>43</v>
      </c>
      <c r="Q240" t="str">
        <f>VLOOKUP(P240,classifications!A$1:B$357,2,FALSE)</f>
        <v>Predominantly Urban</v>
      </c>
      <c r="R240" t="str">
        <f>VLOOKUP(P240,classifications!A$1:D$357,4,FALSE)</f>
        <v>Met District</v>
      </c>
      <c r="S240" t="s">
        <v>449</v>
      </c>
      <c r="T240" t="s">
        <v>648</v>
      </c>
      <c r="U240">
        <v>88.5</v>
      </c>
      <c r="V240">
        <v>10.7</v>
      </c>
      <c r="W240">
        <v>0.9</v>
      </c>
      <c r="X240">
        <v>76</v>
      </c>
      <c r="Y240">
        <v>9.6999999999999993</v>
      </c>
      <c r="Z240">
        <v>14.3</v>
      </c>
      <c r="AA240">
        <v>98</v>
      </c>
      <c r="AB240">
        <v>2</v>
      </c>
      <c r="AC240">
        <v>0</v>
      </c>
      <c r="AE240" t="s">
        <v>447</v>
      </c>
      <c r="AF240" t="s">
        <v>43</v>
      </c>
      <c r="AG240" t="s">
        <v>449</v>
      </c>
      <c r="AH240" t="s">
        <v>648</v>
      </c>
      <c r="AI240">
        <v>89.2</v>
      </c>
      <c r="AJ240">
        <v>10.8</v>
      </c>
      <c r="AK240">
        <v>88.6</v>
      </c>
      <c r="AL240">
        <v>11.4</v>
      </c>
      <c r="AM240">
        <v>98</v>
      </c>
      <c r="AN240">
        <v>2</v>
      </c>
      <c r="AP240" t="s">
        <v>447</v>
      </c>
      <c r="AQ240" t="s">
        <v>43</v>
      </c>
      <c r="AR240" t="s">
        <v>449</v>
      </c>
      <c r="AS240" t="s">
        <v>648</v>
      </c>
      <c r="AT240">
        <v>82.7</v>
      </c>
      <c r="AU240">
        <v>89.2</v>
      </c>
      <c r="AV240">
        <v>92.5</v>
      </c>
      <c r="AW240">
        <v>83.3</v>
      </c>
      <c r="AX240">
        <v>88.6</v>
      </c>
      <c r="AY240">
        <v>93.8</v>
      </c>
      <c r="AZ240">
        <v>95.3</v>
      </c>
      <c r="BA240">
        <v>98</v>
      </c>
      <c r="BB240">
        <v>100</v>
      </c>
      <c r="BF240" t="b">
        <f t="shared" si="3"/>
        <v>1</v>
      </c>
      <c r="BI240" t="s">
        <v>447</v>
      </c>
      <c r="BJ240" t="s">
        <v>43</v>
      </c>
      <c r="BK240" t="s">
        <v>449</v>
      </c>
      <c r="BL240" t="s">
        <v>648</v>
      </c>
      <c r="BM240">
        <f>INDEX('2021MF'!$C$205:$BB$404,MATCH(Sheet2!$BJ240,'2021MF'!$B$205:$B$404,0),MATCH(Sheet2!BM$3,'2021MF'!$C$4:$BB$4,0))</f>
        <v>76.644788658440504</v>
      </c>
      <c r="BN240">
        <f>INDEX('2021MF'!$C$205:$BB$404,MATCH(Sheet2!$BJ240,'2021MF'!$B$205:$B$404,0),MATCH(Sheet2!BN$3,'2021MF'!$C$4:$BB$4,0))</f>
        <v>21.877133105801999</v>
      </c>
      <c r="BO240">
        <f>INDEX('2021MF'!$C$205:$BB$404,MATCH(Sheet2!$BJ240,'2021MF'!$B$205:$B$404,0),MATCH(Sheet2!BO$3,'2021MF'!$C$4:$BB$4,0))</f>
        <v>52.242058283013897</v>
      </c>
      <c r="BP240">
        <f>INDEX('2021MF'!$C$205:$BB$404,MATCH(Sheet2!$BJ240,'2021MF'!$B$205:$B$404,0),MATCH(Sheet2!BP$3,'2021MF'!$C$4:$BB$4,0))</f>
        <v>16.9073247571541</v>
      </c>
      <c r="BQ240">
        <f>INDEX('2021MF'!$C$205:$BB$404,MATCH(Sheet2!$BJ240,'2021MF'!$B$205:$B$404,0),MATCH(Sheet2!BQ$3,'2021MF'!$C$4:$BB$4,0))</f>
        <v>54.260960882121303</v>
      </c>
      <c r="BR240">
        <f>INDEX('2021MF'!$C$205:$BB$404,MATCH(Sheet2!$BJ240,'2021MF'!$B$205:$B$404,0),MATCH(Sheet2!BR$3,'2021MF'!$C$4:$BB$4,0))</f>
        <v>14.8884221580467</v>
      </c>
      <c r="BS240">
        <f>INDEX('2021MF'!$C$205:$BB$404,MATCH(Sheet2!$BJ240,'2021MF'!$B$205:$B$404,0),MATCH(Sheet2!BS$3,'2021MF'!$C$4:$BB$4,0))</f>
        <v>99.572066159096906</v>
      </c>
      <c r="BT240" t="str">
        <f>INDEX('2021MF'!$C$205:$BB$404,MATCH(Sheet2!$BJ240,'2021MF'!$B$205:$B$404,0),MATCH(Sheet2!BT$3,'2021MF'!$C$4:$BB$4,0))</f>
        <v>*</v>
      </c>
      <c r="BU240">
        <f>INDEX('2021MF'!$C$205:$BB$404,MATCH(Sheet2!$BJ240,'2021MF'!$B$205:$B$404,0),MATCH(Sheet2!BU$3,'2021MF'!$C$4:$BB$4,0))</f>
        <v>10.5828301391441</v>
      </c>
      <c r="BV240">
        <f>INDEX('2021MF'!$C$205:$BB$404,MATCH(Sheet2!$BJ240,'2021MF'!$B$205:$B$404,0),MATCH(Sheet2!BV$3,'2021MF'!$C$4:$BB$4,0))</f>
        <v>19.052244683643998</v>
      </c>
      <c r="BW240">
        <f>INDEX('2021MF'!$C$205:$BB$404,MATCH(Sheet2!$BJ240,'2021MF'!$B$205:$B$404,0),MATCH(Sheet2!BW$3,'2021MF'!$C$4:$BB$4,0))</f>
        <v>2.77238120241533</v>
      </c>
      <c r="BX240">
        <f>INDEX('2021MF'!$C$205:$BB$404,MATCH(Sheet2!$BJ240,'2021MF'!$B$205:$B$404,0),MATCH(Sheet2!BX$3,'2021MF'!$C$4:$BB$4,0))</f>
        <v>56.981142648995501</v>
      </c>
      <c r="BY240">
        <f>INDEX('2021MF'!$C$205:$BB$404,MATCH(Sheet2!$BJ240,'2021MF'!$B$205:$B$404,0),MATCH(Sheet2!BY$3,'2021MF'!$C$4:$BB$4,0))</f>
        <v>40.7548544369414</v>
      </c>
      <c r="BZ240">
        <f>INDEX('2021MF'!$C$205:$BB$404,MATCH(Sheet2!$BJ240,'2021MF'!$B$205:$B$404,0),MATCH(Sheet2!BZ$3,'2021MF'!$C$4:$BB$4,0))</f>
        <v>58.222421474403902</v>
      </c>
      <c r="CA240">
        <f>INDEX('2021MF'!$C$205:$BB$404,MATCH(Sheet2!$BJ240,'2021MF'!$B$205:$B$404,0),MATCH(Sheet2!CA$3,'2021MF'!$C$4:$BB$4,0))</f>
        <v>39.5387934657738</v>
      </c>
      <c r="CB240">
        <f>INDEX('2021MF'!$C$205:$BB$404,MATCH(Sheet2!$BJ240,'2021MF'!$B$205:$B$404,0),MATCH(Sheet2!CB$3,'2021MF'!$C$4:$BB$4,0))</f>
        <v>3.8277763192438998</v>
      </c>
      <c r="CC240">
        <f>INDEX('2021MF'!$C$205:$BB$404,MATCH(Sheet2!$BJ240,'2021MF'!$B$205:$B$404,0),MATCH(Sheet2!CC$3,'2021MF'!$C$4:$BB$4,0))</f>
        <v>96.172223680756105</v>
      </c>
    </row>
    <row r="241" spans="14:81" x14ac:dyDescent="0.3">
      <c r="N241" t="str">
        <f>VLOOKUP(P241,Sheet1!A$6:A$378,1,FALSE)</f>
        <v>Manchester</v>
      </c>
      <c r="O241" t="s">
        <v>447</v>
      </c>
      <c r="P241" t="s">
        <v>44</v>
      </c>
      <c r="Q241" t="str">
        <f>VLOOKUP(P241,classifications!A$1:B$357,2,FALSE)</f>
        <v>Predominantly Urban</v>
      </c>
      <c r="R241" t="str">
        <f>VLOOKUP(P241,classifications!A$1:D$357,4,FALSE)</f>
        <v>Met District</v>
      </c>
      <c r="S241" t="s">
        <v>450</v>
      </c>
      <c r="T241" t="s">
        <v>648</v>
      </c>
      <c r="U241">
        <v>89</v>
      </c>
      <c r="V241">
        <v>11</v>
      </c>
      <c r="W241">
        <v>0</v>
      </c>
      <c r="X241">
        <v>74.599999999999994</v>
      </c>
      <c r="Y241">
        <v>9.1999999999999993</v>
      </c>
      <c r="Z241">
        <v>16.2</v>
      </c>
      <c r="AA241">
        <v>98.1</v>
      </c>
      <c r="AB241">
        <v>1.9</v>
      </c>
      <c r="AC241">
        <v>0</v>
      </c>
      <c r="AE241" t="s">
        <v>447</v>
      </c>
      <c r="AF241" t="s">
        <v>44</v>
      </c>
      <c r="AG241" t="s">
        <v>450</v>
      </c>
      <c r="AH241" t="s">
        <v>648</v>
      </c>
      <c r="AI241">
        <v>89</v>
      </c>
      <c r="AJ241">
        <v>11</v>
      </c>
      <c r="AK241">
        <v>89</v>
      </c>
      <c r="AL241">
        <v>11</v>
      </c>
      <c r="AM241">
        <v>98.1</v>
      </c>
      <c r="AN241">
        <v>1.9</v>
      </c>
      <c r="AP241" t="s">
        <v>447</v>
      </c>
      <c r="AQ241" t="s">
        <v>44</v>
      </c>
      <c r="AR241" t="s">
        <v>450</v>
      </c>
      <c r="AS241" t="s">
        <v>648</v>
      </c>
      <c r="AT241">
        <v>81.3</v>
      </c>
      <c r="AU241">
        <v>89</v>
      </c>
      <c r="AV241">
        <v>93.1</v>
      </c>
      <c r="AW241">
        <v>84</v>
      </c>
      <c r="AX241">
        <v>89</v>
      </c>
      <c r="AY241">
        <v>94</v>
      </c>
      <c r="AZ241">
        <v>95.6</v>
      </c>
      <c r="BA241">
        <v>98.1</v>
      </c>
      <c r="BB241">
        <v>100</v>
      </c>
      <c r="BF241" t="b">
        <f t="shared" si="3"/>
        <v>1</v>
      </c>
      <c r="BI241" t="s">
        <v>447</v>
      </c>
      <c r="BJ241" t="s">
        <v>44</v>
      </c>
      <c r="BK241" t="s">
        <v>450</v>
      </c>
      <c r="BL241" t="s">
        <v>648</v>
      </c>
      <c r="BM241">
        <f>INDEX('2021MF'!$C$205:$BB$404,MATCH(Sheet2!$BJ241,'2021MF'!$B$205:$B$404,0),MATCH(Sheet2!BM$3,'2021MF'!$C$4:$BB$4,0))</f>
        <v>92.653089838409997</v>
      </c>
      <c r="BN241">
        <f>INDEX('2021MF'!$C$205:$BB$404,MATCH(Sheet2!$BJ241,'2021MF'!$B$205:$B$404,0),MATCH(Sheet2!BN$3,'2021MF'!$C$4:$BB$4,0))</f>
        <v>7.3469101615899604</v>
      </c>
      <c r="BO241">
        <f>INDEX('2021MF'!$C$205:$BB$404,MATCH(Sheet2!$BJ241,'2021MF'!$B$205:$B$404,0),MATCH(Sheet2!BO$3,'2021MF'!$C$4:$BB$4,0))</f>
        <v>66.346524589014706</v>
      </c>
      <c r="BP241">
        <f>INDEX('2021MF'!$C$205:$BB$404,MATCH(Sheet2!$BJ241,'2021MF'!$B$205:$B$404,0),MATCH(Sheet2!BP$3,'2021MF'!$C$4:$BB$4,0))</f>
        <v>8.8707981352308192</v>
      </c>
      <c r="BQ241">
        <f>INDEX('2021MF'!$C$205:$BB$404,MATCH(Sheet2!$BJ241,'2021MF'!$B$205:$B$404,0),MATCH(Sheet2!BQ$3,'2021MF'!$C$4:$BB$4,0))</f>
        <v>62.2165165270427</v>
      </c>
      <c r="BR241">
        <f>INDEX('2021MF'!$C$205:$BB$404,MATCH(Sheet2!$BJ241,'2021MF'!$B$205:$B$404,0),MATCH(Sheet2!BR$3,'2021MF'!$C$4:$BB$4,0))</f>
        <v>13.000806197202801</v>
      </c>
      <c r="BS241">
        <f>INDEX('2021MF'!$C$205:$BB$404,MATCH(Sheet2!$BJ241,'2021MF'!$B$205:$B$404,0),MATCH(Sheet2!BS$3,'2021MF'!$C$4:$BB$4,0))</f>
        <v>98.3280171054015</v>
      </c>
      <c r="BT241">
        <f>INDEX('2021MF'!$C$205:$BB$404,MATCH(Sheet2!$BJ241,'2021MF'!$B$205:$B$404,0),MATCH(Sheet2!BT$3,'2021MF'!$C$4:$BB$4,0))</f>
        <v>1.67198289459848</v>
      </c>
      <c r="BU241">
        <f>INDEX('2021MF'!$C$205:$BB$404,MATCH(Sheet2!$BJ241,'2021MF'!$B$205:$B$404,0),MATCH(Sheet2!BU$3,'2021MF'!$C$4:$BB$4,0))</f>
        <v>7.5949034315959203</v>
      </c>
      <c r="BV241">
        <f>INDEX('2021MF'!$C$205:$BB$404,MATCH(Sheet2!$BJ241,'2021MF'!$B$205:$B$404,0),MATCH(Sheet2!BV$3,'2021MF'!$C$4:$BB$4,0))</f>
        <v>18.3462441725963</v>
      </c>
      <c r="BW241" t="str">
        <f>INDEX('2021MF'!$C$205:$BB$404,MATCH(Sheet2!$BJ241,'2021MF'!$B$205:$B$404,0),MATCH(Sheet2!BW$3,'2021MF'!$C$4:$BB$4,0))</f>
        <v>*</v>
      </c>
      <c r="BX241">
        <f>INDEX('2021MF'!$C$205:$BB$404,MATCH(Sheet2!$BJ241,'2021MF'!$B$205:$B$404,0),MATCH(Sheet2!BX$3,'2021MF'!$C$4:$BB$4,0))</f>
        <v>51.859333171087897</v>
      </c>
      <c r="BY241">
        <f>INDEX('2021MF'!$C$205:$BB$404,MATCH(Sheet2!$BJ241,'2021MF'!$B$205:$B$404,0),MATCH(Sheet2!BY$3,'2021MF'!$C$4:$BB$4,0))</f>
        <v>46.031475622617002</v>
      </c>
      <c r="BZ241">
        <f>INDEX('2021MF'!$C$205:$BB$404,MATCH(Sheet2!$BJ241,'2021MF'!$B$205:$B$404,0),MATCH(Sheet2!BZ$3,'2021MF'!$C$4:$BB$4,0))</f>
        <v>49.983775452259302</v>
      </c>
      <c r="CA241">
        <f>INDEX('2021MF'!$C$205:$BB$404,MATCH(Sheet2!$BJ241,'2021MF'!$B$205:$B$404,0),MATCH(Sheet2!CA$3,'2021MF'!$C$4:$BB$4,0))</f>
        <v>46.8840756063925</v>
      </c>
      <c r="CB241">
        <f>INDEX('2021MF'!$C$205:$BB$404,MATCH(Sheet2!$BJ241,'2021MF'!$B$205:$B$404,0),MATCH(Sheet2!CB$3,'2021MF'!$C$4:$BB$4,0))</f>
        <v>3.9854183462441699</v>
      </c>
      <c r="CC241">
        <f>INDEX('2021MF'!$C$205:$BB$404,MATCH(Sheet2!$BJ241,'2021MF'!$B$205:$B$404,0),MATCH(Sheet2!CC$3,'2021MF'!$C$4:$BB$4,0))</f>
        <v>95.438851694766697</v>
      </c>
    </row>
    <row r="242" spans="14:81" x14ac:dyDescent="0.3">
      <c r="N242" t="str">
        <f>VLOOKUP(P242,Sheet1!A$6:A$378,1,FALSE)</f>
        <v>Oldham</v>
      </c>
      <c r="O242" t="s">
        <v>447</v>
      </c>
      <c r="P242" t="s">
        <v>45</v>
      </c>
      <c r="Q242" t="str">
        <f>VLOOKUP(P242,classifications!A$1:B$357,2,FALSE)</f>
        <v>Predominantly Urban</v>
      </c>
      <c r="R242" t="str">
        <f>VLOOKUP(P242,classifications!A$1:D$357,4,FALSE)</f>
        <v>Met District</v>
      </c>
      <c r="S242" t="s">
        <v>451</v>
      </c>
      <c r="T242" t="s">
        <v>648</v>
      </c>
      <c r="U242">
        <v>86.2</v>
      </c>
      <c r="V242">
        <v>12.9</v>
      </c>
      <c r="W242">
        <v>0.9</v>
      </c>
      <c r="X242">
        <v>72.599999999999994</v>
      </c>
      <c r="Y242">
        <v>10.8</v>
      </c>
      <c r="Z242">
        <v>16.600000000000001</v>
      </c>
      <c r="AA242">
        <v>98.1</v>
      </c>
      <c r="AB242">
        <v>1.9</v>
      </c>
      <c r="AC242">
        <v>0</v>
      </c>
      <c r="AE242" t="s">
        <v>447</v>
      </c>
      <c r="AF242" t="s">
        <v>45</v>
      </c>
      <c r="AG242" t="s">
        <v>451</v>
      </c>
      <c r="AH242" t="s">
        <v>648</v>
      </c>
      <c r="AI242">
        <v>87</v>
      </c>
      <c r="AJ242">
        <v>13</v>
      </c>
      <c r="AK242">
        <v>87</v>
      </c>
      <c r="AL242">
        <v>13</v>
      </c>
      <c r="AM242">
        <v>98.1</v>
      </c>
      <c r="AN242">
        <v>1.9</v>
      </c>
      <c r="AP242" t="s">
        <v>447</v>
      </c>
      <c r="AQ242" t="s">
        <v>45</v>
      </c>
      <c r="AR242" t="s">
        <v>451</v>
      </c>
      <c r="AS242" t="s">
        <v>648</v>
      </c>
      <c r="AT242">
        <v>79.3</v>
      </c>
      <c r="AU242">
        <v>87</v>
      </c>
      <c r="AV242">
        <v>91.2</v>
      </c>
      <c r="AW242">
        <v>81.2</v>
      </c>
      <c r="AX242">
        <v>87</v>
      </c>
      <c r="AY242">
        <v>92.7</v>
      </c>
      <c r="AZ242">
        <v>95.6</v>
      </c>
      <c r="BA242">
        <v>98.1</v>
      </c>
      <c r="BB242">
        <v>100</v>
      </c>
      <c r="BF242" t="b">
        <f t="shared" si="3"/>
        <v>1</v>
      </c>
      <c r="BI242" t="s">
        <v>447</v>
      </c>
      <c r="BJ242" t="s">
        <v>45</v>
      </c>
      <c r="BK242" t="s">
        <v>451</v>
      </c>
      <c r="BL242" t="s">
        <v>648</v>
      </c>
      <c r="BM242">
        <f>INDEX('2021MF'!$C$205:$BB$404,MATCH(Sheet2!$BJ242,'2021MF'!$B$205:$B$404,0),MATCH(Sheet2!BM$3,'2021MF'!$C$4:$BB$4,0))</f>
        <v>90.463837523834897</v>
      </c>
      <c r="BN242">
        <f>INDEX('2021MF'!$C$205:$BB$404,MATCH(Sheet2!$BJ242,'2021MF'!$B$205:$B$404,0),MATCH(Sheet2!BN$3,'2021MF'!$C$4:$BB$4,0))</f>
        <v>9.3233116048068805</v>
      </c>
      <c r="BO242">
        <f>INDEX('2021MF'!$C$205:$BB$404,MATCH(Sheet2!$BJ242,'2021MF'!$B$205:$B$404,0),MATCH(Sheet2!BO$3,'2021MF'!$C$4:$BB$4,0))</f>
        <v>77.850206199281601</v>
      </c>
      <c r="BP242">
        <f>INDEX('2021MF'!$C$205:$BB$404,MATCH(Sheet2!$BJ242,'2021MF'!$B$205:$B$404,0),MATCH(Sheet2!BP$3,'2021MF'!$C$4:$BB$4,0))</f>
        <v>2.51873531107268</v>
      </c>
      <c r="BQ242">
        <f>INDEX('2021MF'!$C$205:$BB$404,MATCH(Sheet2!$BJ242,'2021MF'!$B$205:$B$404,0),MATCH(Sheet2!BQ$3,'2021MF'!$C$4:$BB$4,0))</f>
        <v>67.965943860582698</v>
      </c>
      <c r="BR242">
        <f>INDEX('2021MF'!$C$205:$BB$404,MATCH(Sheet2!$BJ242,'2021MF'!$B$205:$B$404,0),MATCH(Sheet2!BR$3,'2021MF'!$C$4:$BB$4,0))</f>
        <v>12.402997649771599</v>
      </c>
      <c r="BS242">
        <f>INDEX('2021MF'!$C$205:$BB$404,MATCH(Sheet2!$BJ242,'2021MF'!$B$205:$B$404,0),MATCH(Sheet2!BS$3,'2021MF'!$C$4:$BB$4,0))</f>
        <v>98.385880892199907</v>
      </c>
      <c r="BT242" t="str">
        <f>INDEX('2021MF'!$C$205:$BB$404,MATCH(Sheet2!$BJ242,'2021MF'!$B$205:$B$404,0),MATCH(Sheet2!BT$3,'2021MF'!$C$4:$BB$4,0))</f>
        <v>*</v>
      </c>
      <c r="BU242">
        <f>INDEX('2021MF'!$C$205:$BB$404,MATCH(Sheet2!$BJ242,'2021MF'!$B$205:$B$404,0),MATCH(Sheet2!BU$3,'2021MF'!$C$4:$BB$4,0))</f>
        <v>4.6827191698816</v>
      </c>
      <c r="BV242">
        <f>INDEX('2021MF'!$C$205:$BB$404,MATCH(Sheet2!$BJ242,'2021MF'!$B$205:$B$404,0),MATCH(Sheet2!BV$3,'2021MF'!$C$4:$BB$4,0))</f>
        <v>12.402997649771599</v>
      </c>
      <c r="BW242">
        <f>INDEX('2021MF'!$C$205:$BB$404,MATCH(Sheet2!$BJ242,'2021MF'!$B$205:$B$404,0),MATCH(Sheet2!BW$3,'2021MF'!$C$4:$BB$4,0))</f>
        <v>1.58751274888032</v>
      </c>
      <c r="BX242">
        <f>INDEX('2021MF'!$C$205:$BB$404,MATCH(Sheet2!$BJ242,'2021MF'!$B$205:$B$404,0),MATCH(Sheet2!BX$3,'2021MF'!$C$4:$BB$4,0))</f>
        <v>50.617232200867697</v>
      </c>
      <c r="BY242">
        <f>INDEX('2021MF'!$C$205:$BB$404,MATCH(Sheet2!$BJ242,'2021MF'!$B$205:$B$404,0),MATCH(Sheet2!BY$3,'2021MF'!$C$4:$BB$4,0))</f>
        <v>49.106113637792603</v>
      </c>
      <c r="BZ242">
        <f>INDEX('2021MF'!$C$205:$BB$404,MATCH(Sheet2!$BJ242,'2021MF'!$B$205:$B$404,0),MATCH(Sheet2!BZ$3,'2021MF'!$C$4:$BB$4,0))</f>
        <v>50.944187118814597</v>
      </c>
      <c r="CA242">
        <f>INDEX('2021MF'!$C$205:$BB$404,MATCH(Sheet2!$BJ242,'2021MF'!$B$205:$B$404,0),MATCH(Sheet2!CA$3,'2021MF'!$C$4:$BB$4,0))</f>
        <v>48.267767694339099</v>
      </c>
      <c r="CB242">
        <f>INDEX('2021MF'!$C$205:$BB$404,MATCH(Sheet2!$BJ242,'2021MF'!$B$205:$B$404,0),MATCH(Sheet2!CB$3,'2021MF'!$C$4:$BB$4,0))</f>
        <v>2.8668351736064901</v>
      </c>
      <c r="CC242">
        <f>INDEX('2021MF'!$C$205:$BB$404,MATCH(Sheet2!$BJ242,'2021MF'!$B$205:$B$404,0),MATCH(Sheet2!CC$3,'2021MF'!$C$4:$BB$4,0))</f>
        <v>97.133164826393497</v>
      </c>
    </row>
    <row r="243" spans="14:81" x14ac:dyDescent="0.3">
      <c r="N243" t="str">
        <f>VLOOKUP(P243,Sheet1!A$6:A$378,1,FALSE)</f>
        <v>Rochdale</v>
      </c>
      <c r="O243" t="s">
        <v>447</v>
      </c>
      <c r="P243" t="s">
        <v>46</v>
      </c>
      <c r="Q243" t="str">
        <f>VLOOKUP(P243,classifications!A$1:B$357,2,FALSE)</f>
        <v>Predominantly Urban</v>
      </c>
      <c r="R243" t="str">
        <f>VLOOKUP(P243,classifications!A$1:D$357,4,FALSE)</f>
        <v>Met District</v>
      </c>
      <c r="S243" t="s">
        <v>452</v>
      </c>
      <c r="T243" t="s">
        <v>648</v>
      </c>
      <c r="U243">
        <v>81.7</v>
      </c>
      <c r="V243">
        <v>17.5</v>
      </c>
      <c r="W243">
        <v>0.8</v>
      </c>
      <c r="X243">
        <v>72.3</v>
      </c>
      <c r="Y243">
        <v>6.6</v>
      </c>
      <c r="Z243">
        <v>21.1</v>
      </c>
      <c r="AA243">
        <v>97.3</v>
      </c>
      <c r="AB243">
        <v>2.7</v>
      </c>
      <c r="AC243">
        <v>0</v>
      </c>
      <c r="AE243" t="s">
        <v>447</v>
      </c>
      <c r="AF243" t="s">
        <v>46</v>
      </c>
      <c r="AG243" t="s">
        <v>452</v>
      </c>
      <c r="AH243" t="s">
        <v>648</v>
      </c>
      <c r="AI243">
        <v>82.4</v>
      </c>
      <c r="AJ243">
        <v>17.600000000000001</v>
      </c>
      <c r="AK243">
        <v>91.7</v>
      </c>
      <c r="AL243">
        <v>8.3000000000000007</v>
      </c>
      <c r="AM243">
        <v>97.3</v>
      </c>
      <c r="AN243">
        <v>2.7</v>
      </c>
      <c r="AP243" t="s">
        <v>447</v>
      </c>
      <c r="AQ243" t="s">
        <v>46</v>
      </c>
      <c r="AR243" t="s">
        <v>452</v>
      </c>
      <c r="AS243" t="s">
        <v>648</v>
      </c>
      <c r="AT243">
        <v>73.400000000000006</v>
      </c>
      <c r="AU243">
        <v>82.4</v>
      </c>
      <c r="AV243">
        <v>85.1</v>
      </c>
      <c r="AW243">
        <v>87.2</v>
      </c>
      <c r="AX243">
        <v>91.7</v>
      </c>
      <c r="AY243">
        <v>96.1</v>
      </c>
      <c r="AZ243">
        <v>94</v>
      </c>
      <c r="BA243">
        <v>97.3</v>
      </c>
      <c r="BB243">
        <v>99.6</v>
      </c>
      <c r="BF243" t="b">
        <f t="shared" si="3"/>
        <v>1</v>
      </c>
      <c r="BI243" t="s">
        <v>447</v>
      </c>
      <c r="BJ243" t="s">
        <v>46</v>
      </c>
      <c r="BK243" t="s">
        <v>452</v>
      </c>
      <c r="BL243" t="s">
        <v>648</v>
      </c>
      <c r="BM243">
        <f>INDEX('2021MF'!$C$205:$BB$404,MATCH(Sheet2!$BJ243,'2021MF'!$B$205:$B$404,0),MATCH(Sheet2!BM$3,'2021MF'!$C$4:$BB$4,0))</f>
        <v>91.638537949657604</v>
      </c>
      <c r="BN243">
        <f>INDEX('2021MF'!$C$205:$BB$404,MATCH(Sheet2!$BJ243,'2021MF'!$B$205:$B$404,0),MATCH(Sheet2!BN$3,'2021MF'!$C$4:$BB$4,0))</f>
        <v>8.3614620503423698</v>
      </c>
      <c r="BO243">
        <f>INDEX('2021MF'!$C$205:$BB$404,MATCH(Sheet2!$BJ243,'2021MF'!$B$205:$B$404,0),MATCH(Sheet2!BO$3,'2021MF'!$C$4:$BB$4,0))</f>
        <v>65.047256244575195</v>
      </c>
      <c r="BP243">
        <f>INDEX('2021MF'!$C$205:$BB$404,MATCH(Sheet2!$BJ243,'2021MF'!$B$205:$B$404,0),MATCH(Sheet2!BP$3,'2021MF'!$C$4:$BB$4,0))</f>
        <v>9.1040601793808502</v>
      </c>
      <c r="BQ243">
        <f>INDEX('2021MF'!$C$205:$BB$404,MATCH(Sheet2!$BJ243,'2021MF'!$B$205:$B$404,0),MATCH(Sheet2!BQ$3,'2021MF'!$C$4:$BB$4,0))</f>
        <v>50.749831227698003</v>
      </c>
      <c r="BR243">
        <f>INDEX('2021MF'!$C$205:$BB$404,MATCH(Sheet2!$BJ243,'2021MF'!$B$205:$B$404,0),MATCH(Sheet2!BR$3,'2021MF'!$C$4:$BB$4,0))</f>
        <v>23.401485196258101</v>
      </c>
      <c r="BS243">
        <f>INDEX('2021MF'!$C$205:$BB$404,MATCH(Sheet2!$BJ243,'2021MF'!$B$205:$B$404,0),MATCH(Sheet2!BS$3,'2021MF'!$C$4:$BB$4,0))</f>
        <v>98.090461953901098</v>
      </c>
      <c r="BT243">
        <f>INDEX('2021MF'!$C$205:$BB$404,MATCH(Sheet2!$BJ243,'2021MF'!$B$205:$B$404,0),MATCH(Sheet2!BT$3,'2021MF'!$C$4:$BB$4,0))</f>
        <v>1.9095380460989499</v>
      </c>
      <c r="BU243">
        <f>INDEX('2021MF'!$C$205:$BB$404,MATCH(Sheet2!$BJ243,'2021MF'!$B$205:$B$404,0),MATCH(Sheet2!BU$3,'2021MF'!$C$4:$BB$4,0))</f>
        <v>8.2553766033368703</v>
      </c>
      <c r="BV243">
        <f>INDEX('2021MF'!$C$205:$BB$404,MATCH(Sheet2!$BJ243,'2021MF'!$B$205:$B$404,0),MATCH(Sheet2!BV$3,'2021MF'!$C$4:$BB$4,0))</f>
        <v>12.062397531102301</v>
      </c>
      <c r="BW243">
        <f>INDEX('2021MF'!$C$205:$BB$404,MATCH(Sheet2!$BJ243,'2021MF'!$B$205:$B$404,0),MATCH(Sheet2!BW$3,'2021MF'!$C$4:$BB$4,0))</f>
        <v>0</v>
      </c>
      <c r="BX243">
        <f>INDEX('2021MF'!$C$205:$BB$404,MATCH(Sheet2!$BJ243,'2021MF'!$B$205:$B$404,0),MATCH(Sheet2!BX$3,'2021MF'!$C$4:$BB$4,0))</f>
        <v>46.202406786348398</v>
      </c>
      <c r="BY243">
        <f>INDEX('2021MF'!$C$205:$BB$404,MATCH(Sheet2!$BJ243,'2021MF'!$B$205:$B$404,0),MATCH(Sheet2!BY$3,'2021MF'!$C$4:$BB$4,0))</f>
        <v>51.696587098046997</v>
      </c>
      <c r="BZ243">
        <f>INDEX('2021MF'!$C$205:$BB$404,MATCH(Sheet2!$BJ243,'2021MF'!$B$205:$B$404,0),MATCH(Sheet2!BZ$3,'2021MF'!$C$4:$BB$4,0))</f>
        <v>47.792957190767403</v>
      </c>
      <c r="CA243">
        <f>INDEX('2021MF'!$C$205:$BB$404,MATCH(Sheet2!$BJ243,'2021MF'!$B$205:$B$404,0),MATCH(Sheet2!CA$3,'2021MF'!$C$4:$BB$4,0))</f>
        <v>51.043105148944598</v>
      </c>
      <c r="CB243" t="str">
        <f>INDEX('2021MF'!$C$205:$BB$404,MATCH(Sheet2!$BJ243,'2021MF'!$B$205:$B$404,0),MATCH(Sheet2!CB$3,'2021MF'!$C$4:$BB$4,0))</f>
        <v>*</v>
      </c>
      <c r="CC243">
        <f>INDEX('2021MF'!$C$205:$BB$404,MATCH(Sheet2!$BJ243,'2021MF'!$B$205:$B$404,0),MATCH(Sheet2!CC$3,'2021MF'!$C$4:$BB$4,0))</f>
        <v>98.039830263284799</v>
      </c>
    </row>
    <row r="244" spans="14:81" x14ac:dyDescent="0.3">
      <c r="N244" t="str">
        <f>VLOOKUP(P244,Sheet1!A$6:A$378,1,FALSE)</f>
        <v>Salford</v>
      </c>
      <c r="O244" t="s">
        <v>447</v>
      </c>
      <c r="P244" t="s">
        <v>47</v>
      </c>
      <c r="Q244" t="str">
        <f>VLOOKUP(P244,classifications!A$1:B$357,2,FALSE)</f>
        <v>Predominantly Urban</v>
      </c>
      <c r="R244" t="str">
        <f>VLOOKUP(P244,classifications!A$1:D$357,4,FALSE)</f>
        <v>Met District</v>
      </c>
      <c r="S244" t="s">
        <v>453</v>
      </c>
      <c r="T244" t="s">
        <v>648</v>
      </c>
      <c r="U244">
        <v>88.5</v>
      </c>
      <c r="V244">
        <v>10.199999999999999</v>
      </c>
      <c r="W244">
        <v>1.2</v>
      </c>
      <c r="X244">
        <v>68.5</v>
      </c>
      <c r="Y244">
        <v>8.6999999999999993</v>
      </c>
      <c r="Z244">
        <v>22.8</v>
      </c>
      <c r="AA244">
        <v>98.1</v>
      </c>
      <c r="AB244">
        <v>1.9</v>
      </c>
      <c r="AC244">
        <v>0</v>
      </c>
      <c r="AE244" t="s">
        <v>447</v>
      </c>
      <c r="AF244" t="s">
        <v>47</v>
      </c>
      <c r="AG244" t="s">
        <v>453</v>
      </c>
      <c r="AH244" t="s">
        <v>648</v>
      </c>
      <c r="AI244">
        <v>89.6</v>
      </c>
      <c r="AJ244">
        <v>10.4</v>
      </c>
      <c r="AK244">
        <v>88.7</v>
      </c>
      <c r="AL244">
        <v>11.3</v>
      </c>
      <c r="AM244">
        <v>98.1</v>
      </c>
      <c r="AN244">
        <v>1.9</v>
      </c>
      <c r="AP244" t="s">
        <v>447</v>
      </c>
      <c r="AQ244" t="s">
        <v>47</v>
      </c>
      <c r="AR244" t="s">
        <v>453</v>
      </c>
      <c r="AS244" t="s">
        <v>648</v>
      </c>
      <c r="AT244">
        <v>82.5</v>
      </c>
      <c r="AU244">
        <v>89.6</v>
      </c>
      <c r="AV244">
        <v>92.2</v>
      </c>
      <c r="AW244">
        <v>95.9</v>
      </c>
      <c r="AX244">
        <v>88.7</v>
      </c>
      <c r="AY244">
        <v>100</v>
      </c>
      <c r="AZ244">
        <v>95.3</v>
      </c>
      <c r="BA244">
        <v>98.1</v>
      </c>
      <c r="BB244">
        <v>100</v>
      </c>
      <c r="BF244" t="b">
        <f t="shared" si="3"/>
        <v>1</v>
      </c>
      <c r="BI244" t="s">
        <v>447</v>
      </c>
      <c r="BJ244" t="s">
        <v>47</v>
      </c>
      <c r="BK244" t="s">
        <v>453</v>
      </c>
      <c r="BL244" t="s">
        <v>648</v>
      </c>
      <c r="BM244">
        <f>INDEX('2021MF'!$C$205:$BB$404,MATCH(Sheet2!$BJ244,'2021MF'!$B$205:$B$404,0),MATCH(Sheet2!BM$3,'2021MF'!$C$4:$BB$4,0))</f>
        <v>85.136481725328295</v>
      </c>
      <c r="BN244">
        <f>INDEX('2021MF'!$C$205:$BB$404,MATCH(Sheet2!$BJ244,'2021MF'!$B$205:$B$404,0),MATCH(Sheet2!BN$3,'2021MF'!$C$4:$BB$4,0))</f>
        <v>14.8635182746717</v>
      </c>
      <c r="BO244">
        <f>INDEX('2021MF'!$C$205:$BB$404,MATCH(Sheet2!$BJ244,'2021MF'!$B$205:$B$404,0),MATCH(Sheet2!BO$3,'2021MF'!$C$4:$BB$4,0))</f>
        <v>62.904373821132403</v>
      </c>
      <c r="BP244">
        <f>INDEX('2021MF'!$C$205:$BB$404,MATCH(Sheet2!$BJ244,'2021MF'!$B$205:$B$404,0),MATCH(Sheet2!BP$3,'2021MF'!$C$4:$BB$4,0))</f>
        <v>11.3651731378341</v>
      </c>
      <c r="BQ244">
        <f>INDEX('2021MF'!$C$205:$BB$404,MATCH(Sheet2!$BJ244,'2021MF'!$B$205:$B$404,0),MATCH(Sheet2!BQ$3,'2021MF'!$C$4:$BB$4,0))</f>
        <v>59.694295170646598</v>
      </c>
      <c r="BR244">
        <f>INDEX('2021MF'!$C$205:$BB$404,MATCH(Sheet2!$BJ244,'2021MF'!$B$205:$B$404,0),MATCH(Sheet2!BR$3,'2021MF'!$C$4:$BB$4,0))</f>
        <v>14.5752517883199</v>
      </c>
      <c r="BS244">
        <f>INDEX('2021MF'!$C$205:$BB$404,MATCH(Sheet2!$BJ244,'2021MF'!$B$205:$B$404,0),MATCH(Sheet2!BS$3,'2021MF'!$C$4:$BB$4,0))</f>
        <v>98.480372967009501</v>
      </c>
      <c r="BT244" t="str">
        <f>INDEX('2021MF'!$C$205:$BB$404,MATCH(Sheet2!$BJ244,'2021MF'!$B$205:$B$404,0),MATCH(Sheet2!BT$3,'2021MF'!$C$4:$BB$4,0))</f>
        <v>*</v>
      </c>
      <c r="BU244">
        <f>INDEX('2021MF'!$C$205:$BB$404,MATCH(Sheet2!$BJ244,'2021MF'!$B$205:$B$404,0),MATCH(Sheet2!BU$3,'2021MF'!$C$4:$BB$4,0))</f>
        <v>6.4201573009715602</v>
      </c>
      <c r="BV244">
        <f>INDEX('2021MF'!$C$205:$BB$404,MATCH(Sheet2!$BJ244,'2021MF'!$B$205:$B$404,0),MATCH(Sheet2!BV$3,'2021MF'!$C$4:$BB$4,0))</f>
        <v>17.000605003736801</v>
      </c>
      <c r="BW244">
        <f>INDEX('2021MF'!$C$205:$BB$404,MATCH(Sheet2!$BJ244,'2021MF'!$B$205:$B$404,0),MATCH(Sheet2!BW$3,'2021MF'!$C$4:$BB$4,0))</f>
        <v>3.1264457809886501</v>
      </c>
      <c r="BX244">
        <f>INDEX('2021MF'!$C$205:$BB$404,MATCH(Sheet2!$BJ244,'2021MF'!$B$205:$B$404,0),MATCH(Sheet2!BX$3,'2021MF'!$C$4:$BB$4,0))</f>
        <v>52.476426417775698</v>
      </c>
      <c r="BY244">
        <f>INDEX('2021MF'!$C$205:$BB$404,MATCH(Sheet2!$BJ244,'2021MF'!$B$205:$B$404,0),MATCH(Sheet2!BY$3,'2021MF'!$C$4:$BB$4,0))</f>
        <v>44.011061819438801</v>
      </c>
      <c r="BZ244">
        <f>INDEX('2021MF'!$C$205:$BB$404,MATCH(Sheet2!$BJ244,'2021MF'!$B$205:$B$404,0),MATCH(Sheet2!BZ$3,'2021MF'!$C$4:$BB$4,0))</f>
        <v>47.323846286800702</v>
      </c>
      <c r="CA244">
        <f>INDEX('2021MF'!$C$205:$BB$404,MATCH(Sheet2!$BJ244,'2021MF'!$B$205:$B$404,0),MATCH(Sheet2!CA$3,'2021MF'!$C$4:$BB$4,0))</f>
        <v>49.351846517255296</v>
      </c>
      <c r="CB244">
        <f>INDEX('2021MF'!$C$205:$BB$404,MATCH(Sheet2!$BJ244,'2021MF'!$B$205:$B$404,0),MATCH(Sheet2!CB$3,'2021MF'!$C$4:$BB$4,0))</f>
        <v>1.7545108366845801</v>
      </c>
      <c r="CC244">
        <f>INDEX('2021MF'!$C$205:$BB$404,MATCH(Sheet2!$BJ244,'2021MF'!$B$205:$B$404,0),MATCH(Sheet2!CC$3,'2021MF'!$C$4:$BB$4,0))</f>
        <v>98.245489163315398</v>
      </c>
    </row>
    <row r="245" spans="14:81" x14ac:dyDescent="0.3">
      <c r="N245" t="str">
        <f>VLOOKUP(P245,Sheet1!A$6:A$378,1,FALSE)</f>
        <v>Stockport</v>
      </c>
      <c r="O245" t="s">
        <v>447</v>
      </c>
      <c r="P245" t="s">
        <v>48</v>
      </c>
      <c r="Q245" t="str">
        <f>VLOOKUP(P245,classifications!A$1:B$357,2,FALSE)</f>
        <v>Predominantly Urban</v>
      </c>
      <c r="R245" t="str">
        <f>VLOOKUP(P245,classifications!A$1:D$357,4,FALSE)</f>
        <v>Met District</v>
      </c>
      <c r="S245" t="s">
        <v>454</v>
      </c>
      <c r="T245" t="s">
        <v>648</v>
      </c>
      <c r="U245">
        <v>82.4</v>
      </c>
      <c r="V245">
        <v>17.2</v>
      </c>
      <c r="W245">
        <v>0.4</v>
      </c>
      <c r="X245">
        <v>82.8</v>
      </c>
      <c r="Y245">
        <v>4.7</v>
      </c>
      <c r="Z245">
        <v>12.5</v>
      </c>
      <c r="AA245">
        <v>97.7</v>
      </c>
      <c r="AB245">
        <v>2.2999999999999998</v>
      </c>
      <c r="AC245">
        <v>0</v>
      </c>
      <c r="AE245" t="s">
        <v>447</v>
      </c>
      <c r="AF245" t="s">
        <v>48</v>
      </c>
      <c r="AG245" t="s">
        <v>454</v>
      </c>
      <c r="AH245" t="s">
        <v>648</v>
      </c>
      <c r="AI245">
        <v>82.7</v>
      </c>
      <c r="AJ245">
        <v>17.3</v>
      </c>
      <c r="AK245">
        <v>94.6</v>
      </c>
      <c r="AL245">
        <v>5.4</v>
      </c>
      <c r="AM245">
        <v>97.7</v>
      </c>
      <c r="AN245">
        <v>2.2999999999999998</v>
      </c>
      <c r="AP245" t="s">
        <v>447</v>
      </c>
      <c r="AQ245" t="s">
        <v>48</v>
      </c>
      <c r="AR245" t="s">
        <v>454</v>
      </c>
      <c r="AS245" t="s">
        <v>648</v>
      </c>
      <c r="AT245">
        <v>74.900000000000006</v>
      </c>
      <c r="AU245">
        <v>82.7</v>
      </c>
      <c r="AV245">
        <v>86.9</v>
      </c>
      <c r="AW245">
        <v>91.3</v>
      </c>
      <c r="AX245">
        <v>94.6</v>
      </c>
      <c r="AY245">
        <v>97.9</v>
      </c>
      <c r="AZ245">
        <v>95.2</v>
      </c>
      <c r="BA245">
        <v>97.7</v>
      </c>
      <c r="BB245">
        <v>99.7</v>
      </c>
      <c r="BF245" t="b">
        <f t="shared" si="3"/>
        <v>1</v>
      </c>
      <c r="BI245" t="s">
        <v>447</v>
      </c>
      <c r="BJ245" t="s">
        <v>48</v>
      </c>
      <c r="BK245" t="s">
        <v>454</v>
      </c>
      <c r="BL245" t="s">
        <v>648</v>
      </c>
      <c r="BM245">
        <f>INDEX('2021MF'!$C$205:$BB$404,MATCH(Sheet2!$BJ245,'2021MF'!$B$205:$B$404,0),MATCH(Sheet2!BM$3,'2021MF'!$C$4:$BB$4,0))</f>
        <v>85.079965254713599</v>
      </c>
      <c r="BN245">
        <f>INDEX('2021MF'!$C$205:$BB$404,MATCH(Sheet2!$BJ245,'2021MF'!$B$205:$B$404,0),MATCH(Sheet2!BN$3,'2021MF'!$C$4:$BB$4,0))</f>
        <v>14.543627476027501</v>
      </c>
      <c r="BO245">
        <f>INDEX('2021MF'!$C$205:$BB$404,MATCH(Sheet2!$BJ245,'2021MF'!$B$205:$B$404,0),MATCH(Sheet2!BO$3,'2021MF'!$C$4:$BB$4,0))</f>
        <v>54.577350842232597</v>
      </c>
      <c r="BP245">
        <f>INDEX('2021MF'!$C$205:$BB$404,MATCH(Sheet2!$BJ245,'2021MF'!$B$205:$B$404,0),MATCH(Sheet2!BP$3,'2021MF'!$C$4:$BB$4,0))</f>
        <v>22.099024066220402</v>
      </c>
      <c r="BQ245">
        <f>INDEX('2021MF'!$C$205:$BB$404,MATCH(Sheet2!$BJ245,'2021MF'!$B$205:$B$404,0),MATCH(Sheet2!BQ$3,'2021MF'!$C$4:$BB$4,0))</f>
        <v>57.8202442389249</v>
      </c>
      <c r="BR245">
        <f>INDEX('2021MF'!$C$205:$BB$404,MATCH(Sheet2!$BJ245,'2021MF'!$B$205:$B$404,0),MATCH(Sheet2!BR$3,'2021MF'!$C$4:$BB$4,0))</f>
        <v>18.856130669528</v>
      </c>
      <c r="BS245">
        <f>INDEX('2021MF'!$C$205:$BB$404,MATCH(Sheet2!$BJ245,'2021MF'!$B$205:$B$404,0),MATCH(Sheet2!BS$3,'2021MF'!$C$4:$BB$4,0))</f>
        <v>98.608485343961306</v>
      </c>
      <c r="BT245" t="str">
        <f>INDEX('2021MF'!$C$205:$BB$404,MATCH(Sheet2!$BJ245,'2021MF'!$B$205:$B$404,0),MATCH(Sheet2!BT$3,'2021MF'!$C$4:$BB$4,0))</f>
        <v>*</v>
      </c>
      <c r="BU245">
        <f>INDEX('2021MF'!$C$205:$BB$404,MATCH(Sheet2!$BJ245,'2021MF'!$B$205:$B$404,0),MATCH(Sheet2!BU$3,'2021MF'!$C$4:$BB$4,0))</f>
        <v>8.0067446732410197</v>
      </c>
      <c r="BV245">
        <f>INDEX('2021MF'!$C$205:$BB$404,MATCH(Sheet2!$BJ245,'2021MF'!$B$205:$B$404,0),MATCH(Sheet2!BV$3,'2021MF'!$C$4:$BB$4,0))</f>
        <v>22.862057806618601</v>
      </c>
      <c r="BW245">
        <f>INDEX('2021MF'!$C$205:$BB$404,MATCH(Sheet2!$BJ245,'2021MF'!$B$205:$B$404,0),MATCH(Sheet2!BW$3,'2021MF'!$C$4:$BB$4,0))</f>
        <v>2.21927000834568</v>
      </c>
      <c r="BX245">
        <f>INDEX('2021MF'!$C$205:$BB$404,MATCH(Sheet2!$BJ245,'2021MF'!$B$205:$B$404,0),MATCH(Sheet2!BX$3,'2021MF'!$C$4:$BB$4,0))</f>
        <v>45.022876820849397</v>
      </c>
      <c r="BY245">
        <f>INDEX('2021MF'!$C$205:$BB$404,MATCH(Sheet2!$BJ245,'2021MF'!$B$205:$B$404,0),MATCH(Sheet2!BY$3,'2021MF'!$C$4:$BB$4,0))</f>
        <v>52.146217645061697</v>
      </c>
      <c r="BZ245">
        <f>INDEX('2021MF'!$C$205:$BB$404,MATCH(Sheet2!$BJ245,'2021MF'!$B$205:$B$404,0),MATCH(Sheet2!BZ$3,'2021MF'!$C$4:$BB$4,0))</f>
        <v>48.156112072171098</v>
      </c>
      <c r="CA245">
        <f>INDEX('2021MF'!$C$205:$BB$404,MATCH(Sheet2!$BJ245,'2021MF'!$B$205:$B$404,0),MATCH(Sheet2!CA$3,'2021MF'!$C$4:$BB$4,0))</f>
        <v>49.276510436033803</v>
      </c>
      <c r="CB245">
        <f>INDEX('2021MF'!$C$205:$BB$404,MATCH(Sheet2!$BJ245,'2021MF'!$B$205:$B$404,0),MATCH(Sheet2!CB$3,'2021MF'!$C$4:$BB$4,0))</f>
        <v>1.14795701122409</v>
      </c>
      <c r="CC245">
        <f>INDEX('2021MF'!$C$205:$BB$404,MATCH(Sheet2!$BJ245,'2021MF'!$B$205:$B$404,0),MATCH(Sheet2!CC$3,'2021MF'!$C$4:$BB$4,0))</f>
        <v>98.066867644303599</v>
      </c>
    </row>
    <row r="246" spans="14:81" x14ac:dyDescent="0.3">
      <c r="N246" t="str">
        <f>VLOOKUP(P246,Sheet1!A$6:A$378,1,FALSE)</f>
        <v>Tameside</v>
      </c>
      <c r="O246" t="s">
        <v>447</v>
      </c>
      <c r="P246" t="s">
        <v>49</v>
      </c>
      <c r="Q246" t="str">
        <f>VLOOKUP(P246,classifications!A$1:B$357,2,FALSE)</f>
        <v>Predominantly Urban</v>
      </c>
      <c r="R246" t="str">
        <f>VLOOKUP(P246,classifications!A$1:D$357,4,FALSE)</f>
        <v>Met District</v>
      </c>
      <c r="S246" t="s">
        <v>455</v>
      </c>
      <c r="T246" t="s">
        <v>648</v>
      </c>
      <c r="U246">
        <v>88</v>
      </c>
      <c r="V246">
        <v>12</v>
      </c>
      <c r="W246">
        <v>0</v>
      </c>
      <c r="X246">
        <v>72.400000000000006</v>
      </c>
      <c r="Y246">
        <v>11.2</v>
      </c>
      <c r="Z246">
        <v>16.399999999999999</v>
      </c>
      <c r="AA246">
        <v>98.4</v>
      </c>
      <c r="AB246">
        <v>1.6</v>
      </c>
      <c r="AC246">
        <v>0</v>
      </c>
      <c r="AE246" t="s">
        <v>447</v>
      </c>
      <c r="AF246" t="s">
        <v>49</v>
      </c>
      <c r="AG246" t="s">
        <v>455</v>
      </c>
      <c r="AH246" t="s">
        <v>648</v>
      </c>
      <c r="AI246">
        <v>88</v>
      </c>
      <c r="AJ246">
        <v>12</v>
      </c>
      <c r="AK246">
        <v>86.6</v>
      </c>
      <c r="AL246">
        <v>13.4</v>
      </c>
      <c r="AM246">
        <v>98.4</v>
      </c>
      <c r="AN246">
        <v>1.6</v>
      </c>
      <c r="AP246" t="s">
        <v>447</v>
      </c>
      <c r="AQ246" t="s">
        <v>49</v>
      </c>
      <c r="AR246" t="s">
        <v>455</v>
      </c>
      <c r="AS246" t="s">
        <v>648</v>
      </c>
      <c r="AT246">
        <v>81.2</v>
      </c>
      <c r="AU246">
        <v>88</v>
      </c>
      <c r="AV246">
        <v>91.2</v>
      </c>
      <c r="AW246">
        <v>98.1</v>
      </c>
      <c r="AX246">
        <v>86.6</v>
      </c>
      <c r="AY246">
        <v>100</v>
      </c>
      <c r="AZ246">
        <v>96.4</v>
      </c>
      <c r="BA246">
        <v>98.4</v>
      </c>
      <c r="BB246">
        <v>100</v>
      </c>
      <c r="BF246" t="b">
        <f t="shared" si="3"/>
        <v>1</v>
      </c>
      <c r="BI246" t="s">
        <v>447</v>
      </c>
      <c r="BJ246" t="s">
        <v>49</v>
      </c>
      <c r="BK246" t="s">
        <v>455</v>
      </c>
      <c r="BL246" t="s">
        <v>648</v>
      </c>
      <c r="BM246">
        <f>INDEX('2021MF'!$C$205:$BB$404,MATCH(Sheet2!$BJ246,'2021MF'!$B$205:$B$404,0),MATCH(Sheet2!BM$3,'2021MF'!$C$4:$BB$4,0))</f>
        <v>85.816211931029898</v>
      </c>
      <c r="BN246">
        <f>INDEX('2021MF'!$C$205:$BB$404,MATCH(Sheet2!$BJ246,'2021MF'!$B$205:$B$404,0),MATCH(Sheet2!BN$3,'2021MF'!$C$4:$BB$4,0))</f>
        <v>13.758780912113799</v>
      </c>
      <c r="BO246">
        <f>INDEX('2021MF'!$C$205:$BB$404,MATCH(Sheet2!$BJ246,'2021MF'!$B$205:$B$404,0),MATCH(Sheet2!BO$3,'2021MF'!$C$4:$BB$4,0))</f>
        <v>70.597432340181896</v>
      </c>
      <c r="BP246">
        <f>INDEX('2021MF'!$C$205:$BB$404,MATCH(Sheet2!$BJ246,'2021MF'!$B$205:$B$404,0),MATCH(Sheet2!BP$3,'2021MF'!$C$4:$BB$4,0))</f>
        <v>13.939353901037199</v>
      </c>
      <c r="BQ246">
        <f>INDEX('2021MF'!$C$205:$BB$404,MATCH(Sheet2!$BJ246,'2021MF'!$B$205:$B$404,0),MATCH(Sheet2!BQ$3,'2021MF'!$C$4:$BB$4,0))</f>
        <v>61.403624672436202</v>
      </c>
      <c r="BR246">
        <f>INDEX('2021MF'!$C$205:$BB$404,MATCH(Sheet2!$BJ246,'2021MF'!$B$205:$B$404,0),MATCH(Sheet2!BR$3,'2021MF'!$C$4:$BB$4,0))</f>
        <v>23.133161568782899</v>
      </c>
      <c r="BS246">
        <f>INDEX('2021MF'!$C$205:$BB$404,MATCH(Sheet2!$BJ246,'2021MF'!$B$205:$B$404,0),MATCH(Sheet2!BS$3,'2021MF'!$C$4:$BB$4,0))</f>
        <v>97.987271806390495</v>
      </c>
      <c r="BT246">
        <f>INDEX('2021MF'!$C$205:$BB$404,MATCH(Sheet2!$BJ246,'2021MF'!$B$205:$B$404,0),MATCH(Sheet2!BT$3,'2021MF'!$C$4:$BB$4,0))</f>
        <v>2.0127281936094801</v>
      </c>
      <c r="BU246">
        <f>INDEX('2021MF'!$C$205:$BB$404,MATCH(Sheet2!$BJ246,'2021MF'!$B$205:$B$404,0),MATCH(Sheet2!BU$3,'2021MF'!$C$4:$BB$4,0))</f>
        <v>6.5754993283565701</v>
      </c>
      <c r="BV246">
        <f>INDEX('2021MF'!$C$205:$BB$404,MATCH(Sheet2!$BJ246,'2021MF'!$B$205:$B$404,0),MATCH(Sheet2!BV$3,'2021MF'!$C$4:$BB$4,0))</f>
        <v>17.227103565215501</v>
      </c>
      <c r="BW246">
        <f>INDEX('2021MF'!$C$205:$BB$404,MATCH(Sheet2!$BJ246,'2021MF'!$B$205:$B$404,0),MATCH(Sheet2!BW$3,'2021MF'!$C$4:$BB$4,0))</f>
        <v>1.75728347757151</v>
      </c>
      <c r="BX246">
        <f>INDEX('2021MF'!$C$205:$BB$404,MATCH(Sheet2!$BJ246,'2021MF'!$B$205:$B$404,0),MATCH(Sheet2!BX$3,'2021MF'!$C$4:$BB$4,0))</f>
        <v>54.366183893947301</v>
      </c>
      <c r="BY246">
        <f>INDEX('2021MF'!$C$205:$BB$404,MATCH(Sheet2!$BJ246,'2021MF'!$B$205:$B$404,0),MATCH(Sheet2!BY$3,'2021MF'!$C$4:$BB$4,0))</f>
        <v>44.180780299098899</v>
      </c>
      <c r="BZ246">
        <f>INDEX('2021MF'!$C$205:$BB$404,MATCH(Sheet2!$BJ246,'2021MF'!$B$205:$B$404,0),MATCH(Sheet2!BZ$3,'2021MF'!$C$4:$BB$4,0))</f>
        <v>61.952163041939897</v>
      </c>
      <c r="CA246">
        <f>INDEX('2021MF'!$C$205:$BB$404,MATCH(Sheet2!$BJ246,'2021MF'!$B$205:$B$404,0),MATCH(Sheet2!CA$3,'2021MF'!$C$4:$BB$4,0))</f>
        <v>36.163136292871599</v>
      </c>
      <c r="CB246">
        <f>INDEX('2021MF'!$C$205:$BB$404,MATCH(Sheet2!$BJ246,'2021MF'!$B$205:$B$404,0),MATCH(Sheet2!CB$3,'2021MF'!$C$4:$BB$4,0))</f>
        <v>3.7281715883816702</v>
      </c>
      <c r="CC246">
        <f>INDEX('2021MF'!$C$205:$BB$404,MATCH(Sheet2!$BJ246,'2021MF'!$B$205:$B$404,0),MATCH(Sheet2!CC$3,'2021MF'!$C$4:$BB$4,0))</f>
        <v>96.271828411618301</v>
      </c>
    </row>
    <row r="247" spans="14:81" x14ac:dyDescent="0.3">
      <c r="N247" t="str">
        <f>VLOOKUP(P247,Sheet1!A$6:A$378,1,FALSE)</f>
        <v>Trafford</v>
      </c>
      <c r="O247" t="s">
        <v>447</v>
      </c>
      <c r="P247" t="s">
        <v>50</v>
      </c>
      <c r="Q247" t="str">
        <f>VLOOKUP(P247,classifications!A$1:B$357,2,FALSE)</f>
        <v>Predominantly Urban</v>
      </c>
      <c r="R247" t="str">
        <f>VLOOKUP(P247,classifications!A$1:D$357,4,FALSE)</f>
        <v>Met District</v>
      </c>
      <c r="S247" t="s">
        <v>456</v>
      </c>
      <c r="T247" t="s">
        <v>648</v>
      </c>
      <c r="U247">
        <v>91</v>
      </c>
      <c r="V247">
        <v>8.6</v>
      </c>
      <c r="W247">
        <v>0.4</v>
      </c>
      <c r="X247">
        <v>64.099999999999994</v>
      </c>
      <c r="Y247">
        <v>25.8</v>
      </c>
      <c r="Z247">
        <v>10.1</v>
      </c>
      <c r="AA247">
        <v>98.6</v>
      </c>
      <c r="AB247">
        <v>1.4</v>
      </c>
      <c r="AC247">
        <v>0</v>
      </c>
      <c r="AE247" t="s">
        <v>447</v>
      </c>
      <c r="AF247" t="s">
        <v>50</v>
      </c>
      <c r="AG247" t="s">
        <v>456</v>
      </c>
      <c r="AH247" t="s">
        <v>648</v>
      </c>
      <c r="AI247">
        <v>91.3</v>
      </c>
      <c r="AJ247">
        <v>8.6999999999999993</v>
      </c>
      <c r="AK247">
        <v>71.3</v>
      </c>
      <c r="AL247">
        <v>28.7</v>
      </c>
      <c r="AM247">
        <v>98.6</v>
      </c>
      <c r="AN247">
        <v>1.4</v>
      </c>
      <c r="AP247" t="s">
        <v>447</v>
      </c>
      <c r="AQ247" t="s">
        <v>50</v>
      </c>
      <c r="AR247" t="s">
        <v>456</v>
      </c>
      <c r="AS247" t="s">
        <v>648</v>
      </c>
      <c r="AT247">
        <v>86.8</v>
      </c>
      <c r="AU247">
        <v>91.3</v>
      </c>
      <c r="AV247">
        <v>94.4</v>
      </c>
      <c r="AW247">
        <v>89.6</v>
      </c>
      <c r="AX247">
        <v>71.3</v>
      </c>
      <c r="AY247">
        <v>97</v>
      </c>
      <c r="AZ247">
        <v>96.8</v>
      </c>
      <c r="BA247">
        <v>98.6</v>
      </c>
      <c r="BB247">
        <v>100</v>
      </c>
      <c r="BF247" t="b">
        <f t="shared" si="3"/>
        <v>1</v>
      </c>
      <c r="BI247" t="s">
        <v>447</v>
      </c>
      <c r="BJ247" t="s">
        <v>50</v>
      </c>
      <c r="BK247" t="s">
        <v>456</v>
      </c>
      <c r="BL247" t="s">
        <v>648</v>
      </c>
      <c r="BM247">
        <f>INDEX('2021MF'!$C$205:$BB$404,MATCH(Sheet2!$BJ247,'2021MF'!$B$205:$B$404,0),MATCH(Sheet2!BM$3,'2021MF'!$C$4:$BB$4,0))</f>
        <v>87.988708539167305</v>
      </c>
      <c r="BN247">
        <f>INDEX('2021MF'!$C$205:$BB$404,MATCH(Sheet2!$BJ247,'2021MF'!$B$205:$B$404,0),MATCH(Sheet2!BN$3,'2021MF'!$C$4:$BB$4,0))</f>
        <v>12.0112914608327</v>
      </c>
      <c r="BO247">
        <f>INDEX('2021MF'!$C$205:$BB$404,MATCH(Sheet2!$BJ247,'2021MF'!$B$205:$B$404,0),MATCH(Sheet2!BO$3,'2021MF'!$C$4:$BB$4,0))</f>
        <v>58.691400342776497</v>
      </c>
      <c r="BP247">
        <f>INDEX('2021MF'!$C$205:$BB$404,MATCH(Sheet2!$BJ247,'2021MF'!$B$205:$B$404,0),MATCH(Sheet2!BP$3,'2021MF'!$C$4:$BB$4,0))</f>
        <v>26.538965621534398</v>
      </c>
      <c r="BQ247">
        <f>INDEX('2021MF'!$C$205:$BB$404,MATCH(Sheet2!$BJ247,'2021MF'!$B$205:$B$404,0),MATCH(Sheet2!BQ$3,'2021MF'!$C$4:$BB$4,0))</f>
        <v>66.147797156971507</v>
      </c>
      <c r="BR247">
        <f>INDEX('2021MF'!$C$205:$BB$404,MATCH(Sheet2!$BJ247,'2021MF'!$B$205:$B$404,0),MATCH(Sheet2!BR$3,'2021MF'!$C$4:$BB$4,0))</f>
        <v>19.082568807339399</v>
      </c>
      <c r="BS247">
        <f>INDEX('2021MF'!$C$205:$BB$404,MATCH(Sheet2!$BJ247,'2021MF'!$B$205:$B$404,0),MATCH(Sheet2!BS$3,'2021MF'!$C$4:$BB$4,0))</f>
        <v>99.2358100614981</v>
      </c>
      <c r="BT247" t="str">
        <f>INDEX('2021MF'!$C$205:$BB$404,MATCH(Sheet2!$BJ247,'2021MF'!$B$205:$B$404,0),MATCH(Sheet2!BT$3,'2021MF'!$C$4:$BB$4,0))</f>
        <v>*</v>
      </c>
      <c r="BU247">
        <f>INDEX('2021MF'!$C$205:$BB$404,MATCH(Sheet2!$BJ247,'2021MF'!$B$205:$B$404,0),MATCH(Sheet2!BU$3,'2021MF'!$C$4:$BB$4,0))</f>
        <v>8.0108881943744308</v>
      </c>
      <c r="BV247">
        <f>INDEX('2021MF'!$C$205:$BB$404,MATCH(Sheet2!$BJ247,'2021MF'!$B$205:$B$404,0),MATCH(Sheet2!BV$3,'2021MF'!$C$4:$BB$4,0))</f>
        <v>23.966125617501799</v>
      </c>
      <c r="BW247">
        <f>INDEX('2021MF'!$C$205:$BB$404,MATCH(Sheet2!$BJ247,'2021MF'!$B$205:$B$404,0),MATCH(Sheet2!BW$3,'2021MF'!$C$4:$BB$4,0))</f>
        <v>1.4436939207581401</v>
      </c>
      <c r="BX247">
        <f>INDEX('2021MF'!$C$205:$BB$404,MATCH(Sheet2!$BJ247,'2021MF'!$B$205:$B$404,0),MATCH(Sheet2!BX$3,'2021MF'!$C$4:$BB$4,0))</f>
        <v>44.013569513285098</v>
      </c>
      <c r="BY247">
        <f>INDEX('2021MF'!$C$205:$BB$404,MATCH(Sheet2!$BJ247,'2021MF'!$B$205:$B$404,0),MATCH(Sheet2!BY$3,'2021MF'!$C$4:$BB$4,0))</f>
        <v>53.682863411066897</v>
      </c>
      <c r="BZ247">
        <f>INDEX('2021MF'!$C$205:$BB$404,MATCH(Sheet2!$BJ247,'2021MF'!$B$205:$B$404,0),MATCH(Sheet2!BZ$3,'2021MF'!$C$4:$BB$4,0))</f>
        <v>47.523766961891603</v>
      </c>
      <c r="CA247">
        <f>INDEX('2021MF'!$C$205:$BB$404,MATCH(Sheet2!$BJ247,'2021MF'!$B$205:$B$404,0),MATCH(Sheet2!CA$3,'2021MF'!$C$4:$BB$4,0))</f>
        <v>51.320386771755899</v>
      </c>
      <c r="CB247">
        <f>INDEX('2021MF'!$C$205:$BB$404,MATCH(Sheet2!$BJ247,'2021MF'!$B$205:$B$404,0),MATCH(Sheet2!CB$3,'2021MF'!$C$4:$BB$4,0))</f>
        <v>1.52837987700373</v>
      </c>
      <c r="CC247">
        <f>INDEX('2021MF'!$C$205:$BB$404,MATCH(Sheet2!$BJ247,'2021MF'!$B$205:$B$404,0),MATCH(Sheet2!CC$3,'2021MF'!$C$4:$BB$4,0))</f>
        <v>98.471620122996299</v>
      </c>
    </row>
    <row r="248" spans="14:81" x14ac:dyDescent="0.3">
      <c r="N248" t="str">
        <f>VLOOKUP(P248,Sheet1!A$6:A$378,1,FALSE)</f>
        <v>Wigan</v>
      </c>
      <c r="O248" t="s">
        <v>447</v>
      </c>
      <c r="P248" t="s">
        <v>51</v>
      </c>
      <c r="Q248" t="str">
        <f>VLOOKUP(P248,classifications!A$1:B$357,2,FALSE)</f>
        <v>Predominantly Urban</v>
      </c>
      <c r="R248" t="str">
        <f>VLOOKUP(P248,classifications!A$1:D$357,4,FALSE)</f>
        <v>Met District</v>
      </c>
      <c r="S248" t="s">
        <v>457</v>
      </c>
      <c r="T248" t="s">
        <v>648</v>
      </c>
      <c r="U248">
        <v>86.7</v>
      </c>
      <c r="V248">
        <v>12.9</v>
      </c>
      <c r="W248">
        <v>0.4</v>
      </c>
      <c r="X248">
        <v>74.2</v>
      </c>
      <c r="Y248">
        <v>5.3</v>
      </c>
      <c r="Z248">
        <v>20.5</v>
      </c>
      <c r="AA248" t="s">
        <v>417</v>
      </c>
      <c r="AB248" t="s">
        <v>417</v>
      </c>
      <c r="AC248" t="s">
        <v>417</v>
      </c>
      <c r="AE248" t="s">
        <v>447</v>
      </c>
      <c r="AF248" t="s">
        <v>51</v>
      </c>
      <c r="AG248" t="s">
        <v>457</v>
      </c>
      <c r="AH248" t="s">
        <v>648</v>
      </c>
      <c r="AI248">
        <v>87.1</v>
      </c>
      <c r="AJ248">
        <v>12.9</v>
      </c>
      <c r="AK248">
        <v>93.4</v>
      </c>
      <c r="AL248">
        <v>6.6</v>
      </c>
      <c r="AM248" t="s">
        <v>417</v>
      </c>
      <c r="AN248" t="s">
        <v>417</v>
      </c>
      <c r="AP248" t="s">
        <v>447</v>
      </c>
      <c r="AQ248" t="s">
        <v>51</v>
      </c>
      <c r="AR248" t="s">
        <v>457</v>
      </c>
      <c r="AS248" t="s">
        <v>648</v>
      </c>
      <c r="AT248">
        <v>79</v>
      </c>
      <c r="AU248">
        <v>87.1</v>
      </c>
      <c r="AV248">
        <v>89.9</v>
      </c>
      <c r="AW248">
        <v>100</v>
      </c>
      <c r="AX248">
        <v>93.4</v>
      </c>
      <c r="AY248">
        <v>100</v>
      </c>
      <c r="AZ248" t="s">
        <v>417</v>
      </c>
      <c r="BA248" t="s">
        <v>417</v>
      </c>
      <c r="BB248" t="s">
        <v>417</v>
      </c>
      <c r="BF248" t="b">
        <f t="shared" si="3"/>
        <v>1</v>
      </c>
      <c r="BI248" t="s">
        <v>447</v>
      </c>
      <c r="BJ248" t="s">
        <v>51</v>
      </c>
      <c r="BK248" t="s">
        <v>457</v>
      </c>
      <c r="BL248" t="s">
        <v>648</v>
      </c>
      <c r="BM248">
        <f>INDEX('2021MF'!$C$205:$BB$404,MATCH(Sheet2!$BJ248,'2021MF'!$B$205:$B$404,0),MATCH(Sheet2!BM$3,'2021MF'!$C$4:$BB$4,0))</f>
        <v>83.102084682475194</v>
      </c>
      <c r="BN248">
        <f>INDEX('2021MF'!$C$205:$BB$404,MATCH(Sheet2!$BJ248,'2021MF'!$B$205:$B$404,0),MATCH(Sheet2!BN$3,'2021MF'!$C$4:$BB$4,0))</f>
        <v>15.6743872025573</v>
      </c>
      <c r="BO248">
        <f>INDEX('2021MF'!$C$205:$BB$404,MATCH(Sheet2!$BJ248,'2021MF'!$B$205:$B$404,0),MATCH(Sheet2!BO$3,'2021MF'!$C$4:$BB$4,0))</f>
        <v>51.815313391294801</v>
      </c>
      <c r="BP248">
        <f>INDEX('2021MF'!$C$205:$BB$404,MATCH(Sheet2!$BJ248,'2021MF'!$B$205:$B$404,0),MATCH(Sheet2!BP$3,'2021MF'!$C$4:$BB$4,0))</f>
        <v>17.491767364316502</v>
      </c>
      <c r="BQ248">
        <f>INDEX('2021MF'!$C$205:$BB$404,MATCH(Sheet2!$BJ248,'2021MF'!$B$205:$B$404,0),MATCH(Sheet2!BQ$3,'2021MF'!$C$4:$BB$4,0))</f>
        <v>45.435881890957198</v>
      </c>
      <c r="BR248">
        <f>INDEX('2021MF'!$C$205:$BB$404,MATCH(Sheet2!$BJ248,'2021MF'!$B$205:$B$404,0),MATCH(Sheet2!BR$3,'2021MF'!$C$4:$BB$4,0))</f>
        <v>23.871198864654101</v>
      </c>
      <c r="BS248">
        <f>INDEX('2021MF'!$C$205:$BB$404,MATCH(Sheet2!$BJ248,'2021MF'!$B$205:$B$404,0),MATCH(Sheet2!BS$3,'2021MF'!$C$4:$BB$4,0))</f>
        <v>99.334499910439902</v>
      </c>
      <c r="BT248">
        <f>INDEX('2021MF'!$C$205:$BB$404,MATCH(Sheet2!$BJ248,'2021MF'!$B$205:$B$404,0),MATCH(Sheet2!BT$3,'2021MF'!$C$4:$BB$4,0))</f>
        <v>0</v>
      </c>
      <c r="BU248">
        <f>INDEX('2021MF'!$C$205:$BB$404,MATCH(Sheet2!$BJ248,'2021MF'!$B$205:$B$404,0),MATCH(Sheet2!BU$3,'2021MF'!$C$4:$BB$4,0))</f>
        <v>12.7395731430067</v>
      </c>
      <c r="BV248">
        <f>INDEX('2021MF'!$C$205:$BB$404,MATCH(Sheet2!$BJ248,'2021MF'!$B$205:$B$404,0),MATCH(Sheet2!BV$3,'2021MF'!$C$4:$BB$4,0))</f>
        <v>9.7882249197404096</v>
      </c>
      <c r="BW248">
        <f>INDEX('2021MF'!$C$205:$BB$404,MATCH(Sheet2!$BJ248,'2021MF'!$B$205:$B$404,0),MATCH(Sheet2!BW$3,'2021MF'!$C$4:$BB$4,0))</f>
        <v>1.1629028480096999</v>
      </c>
      <c r="BX248">
        <f>INDEX('2021MF'!$C$205:$BB$404,MATCH(Sheet2!$BJ248,'2021MF'!$B$205:$B$404,0),MATCH(Sheet2!BX$3,'2021MF'!$C$4:$BB$4,0))</f>
        <v>58.222396737134098</v>
      </c>
      <c r="BY248">
        <f>INDEX('2021MF'!$C$205:$BB$404,MATCH(Sheet2!$BJ248,'2021MF'!$B$205:$B$404,0),MATCH(Sheet2!BY$3,'2021MF'!$C$4:$BB$4,0))</f>
        <v>38.9897275456307</v>
      </c>
      <c r="BZ248">
        <f>INDEX('2021MF'!$C$205:$BB$404,MATCH(Sheet2!$BJ248,'2021MF'!$B$205:$B$404,0),MATCH(Sheet2!BZ$3,'2021MF'!$C$4:$BB$4,0))</f>
        <v>58.527657095086703</v>
      </c>
      <c r="CA248">
        <f>INDEX('2021MF'!$C$205:$BB$404,MATCH(Sheet2!$BJ248,'2021MF'!$B$205:$B$404,0),MATCH(Sheet2!CA$3,'2021MF'!$C$4:$BB$4,0))</f>
        <v>38.684467187678102</v>
      </c>
      <c r="CB248">
        <f>INDEX('2021MF'!$C$205:$BB$404,MATCH(Sheet2!$BJ248,'2021MF'!$B$205:$B$404,0),MATCH(Sheet2!CB$3,'2021MF'!$C$4:$BB$4,0))</f>
        <v>5.1724375490858003</v>
      </c>
      <c r="CC248">
        <f>INDEX('2021MF'!$C$205:$BB$404,MATCH(Sheet2!$BJ248,'2021MF'!$B$205:$B$404,0),MATCH(Sheet2!CC$3,'2021MF'!$C$4:$BB$4,0))</f>
        <v>94.827562450914201</v>
      </c>
    </row>
    <row r="249" spans="14:81" x14ac:dyDescent="0.3">
      <c r="N249" t="str">
        <f>VLOOKUP(P249,Sheet1!A$6:A$378,1,FALSE)</f>
        <v>Knowsley</v>
      </c>
      <c r="O249" t="s">
        <v>458</v>
      </c>
      <c r="P249" t="s">
        <v>52</v>
      </c>
      <c r="Q249" t="str">
        <f>VLOOKUP(P249,classifications!A$1:B$357,2,FALSE)</f>
        <v>Predominantly Urban</v>
      </c>
      <c r="R249" t="str">
        <f>VLOOKUP(P249,classifications!A$1:D$357,4,FALSE)</f>
        <v>Met District</v>
      </c>
      <c r="S249" t="s">
        <v>459</v>
      </c>
      <c r="T249" t="s">
        <v>648</v>
      </c>
      <c r="U249">
        <v>90.2</v>
      </c>
      <c r="V249">
        <v>9.4</v>
      </c>
      <c r="W249">
        <v>0.4</v>
      </c>
      <c r="X249">
        <v>70.2</v>
      </c>
      <c r="Y249">
        <v>8.5</v>
      </c>
      <c r="Z249">
        <v>21.3</v>
      </c>
      <c r="AA249" t="s">
        <v>417</v>
      </c>
      <c r="AB249" t="s">
        <v>417</v>
      </c>
      <c r="AC249" t="s">
        <v>417</v>
      </c>
      <c r="AE249" t="s">
        <v>458</v>
      </c>
      <c r="AF249" t="s">
        <v>52</v>
      </c>
      <c r="AG249" t="s">
        <v>459</v>
      </c>
      <c r="AH249" t="s">
        <v>648</v>
      </c>
      <c r="AI249">
        <v>90.6</v>
      </c>
      <c r="AJ249">
        <v>9.4</v>
      </c>
      <c r="AK249">
        <v>89.2</v>
      </c>
      <c r="AL249">
        <v>10.8</v>
      </c>
      <c r="AM249" t="s">
        <v>417</v>
      </c>
      <c r="AN249" t="s">
        <v>417</v>
      </c>
      <c r="AP249" t="s">
        <v>458</v>
      </c>
      <c r="AQ249" t="s">
        <v>52</v>
      </c>
      <c r="AR249" t="s">
        <v>459</v>
      </c>
      <c r="AS249" t="s">
        <v>648</v>
      </c>
      <c r="AT249">
        <v>83.5</v>
      </c>
      <c r="AU249">
        <v>90.6</v>
      </c>
      <c r="AV249">
        <v>93.5</v>
      </c>
      <c r="AW249">
        <v>100</v>
      </c>
      <c r="AX249">
        <v>89.2</v>
      </c>
      <c r="AY249">
        <v>100</v>
      </c>
      <c r="AZ249" t="s">
        <v>417</v>
      </c>
      <c r="BA249" t="s">
        <v>417</v>
      </c>
      <c r="BB249" t="s">
        <v>417</v>
      </c>
      <c r="BF249" t="b">
        <f t="shared" si="3"/>
        <v>1</v>
      </c>
      <c r="BI249" t="s">
        <v>458</v>
      </c>
      <c r="BJ249" t="s">
        <v>52</v>
      </c>
      <c r="BK249" t="s">
        <v>459</v>
      </c>
      <c r="BL249" t="s">
        <v>648</v>
      </c>
      <c r="BM249">
        <f>INDEX('2021MF'!$C$205:$BB$404,MATCH(Sheet2!$BJ249,'2021MF'!$B$205:$B$404,0),MATCH(Sheet2!BM$3,'2021MF'!$C$4:$BB$4,0))</f>
        <v>87.294366899302105</v>
      </c>
      <c r="BN249">
        <f>INDEX('2021MF'!$C$205:$BB$404,MATCH(Sheet2!$BJ249,'2021MF'!$B$205:$B$404,0),MATCH(Sheet2!BN$3,'2021MF'!$C$4:$BB$4,0))</f>
        <v>11.989032901296101</v>
      </c>
      <c r="BO249">
        <f>INDEX('2021MF'!$C$205:$BB$404,MATCH(Sheet2!$BJ249,'2021MF'!$B$205:$B$404,0),MATCH(Sheet2!BO$3,'2021MF'!$C$4:$BB$4,0))</f>
        <v>74.105807577268195</v>
      </c>
      <c r="BP249">
        <f>INDEX('2021MF'!$C$205:$BB$404,MATCH(Sheet2!$BJ249,'2021MF'!$B$205:$B$404,0),MATCH(Sheet2!BP$3,'2021MF'!$C$4:$BB$4,0))</f>
        <v>9.1942921236291095</v>
      </c>
      <c r="BQ249">
        <f>INDEX('2021MF'!$C$205:$BB$404,MATCH(Sheet2!$BJ249,'2021MF'!$B$205:$B$404,0),MATCH(Sheet2!BQ$3,'2021MF'!$C$4:$BB$4,0))</f>
        <v>64.534521435692895</v>
      </c>
      <c r="BR249">
        <f>INDEX('2021MF'!$C$205:$BB$404,MATCH(Sheet2!$BJ249,'2021MF'!$B$205:$B$404,0),MATCH(Sheet2!BR$3,'2021MF'!$C$4:$BB$4,0))</f>
        <v>18.7655782652044</v>
      </c>
      <c r="BS249">
        <f>INDEX('2021MF'!$C$205:$BB$404,MATCH(Sheet2!$BJ249,'2021MF'!$B$205:$B$404,0),MATCH(Sheet2!BS$3,'2021MF'!$C$4:$BB$4,0))</f>
        <v>97.389082751744795</v>
      </c>
      <c r="BT249">
        <f>INDEX('2021MF'!$C$205:$BB$404,MATCH(Sheet2!$BJ249,'2021MF'!$B$205:$B$404,0),MATCH(Sheet2!BT$3,'2021MF'!$C$4:$BB$4,0))</f>
        <v>2.6109172482552299</v>
      </c>
      <c r="BU249">
        <f>INDEX('2021MF'!$C$205:$BB$404,MATCH(Sheet2!$BJ249,'2021MF'!$B$205:$B$404,0),MATCH(Sheet2!BU$3,'2021MF'!$C$4:$BB$4,0))</f>
        <v>12.151046859421699</v>
      </c>
      <c r="BV249">
        <f>INDEX('2021MF'!$C$205:$BB$404,MATCH(Sheet2!$BJ249,'2021MF'!$B$205:$B$404,0),MATCH(Sheet2!BV$3,'2021MF'!$C$4:$BB$4,0))</f>
        <v>6.2905034895314103</v>
      </c>
      <c r="BW249">
        <f>INDEX('2021MF'!$C$205:$BB$404,MATCH(Sheet2!$BJ249,'2021MF'!$B$205:$B$404,0),MATCH(Sheet2!BW$3,'2021MF'!$C$4:$BB$4,0))</f>
        <v>5.0691674975074799</v>
      </c>
      <c r="BX249">
        <f>INDEX('2021MF'!$C$205:$BB$404,MATCH(Sheet2!$BJ249,'2021MF'!$B$205:$B$404,0),MATCH(Sheet2!BX$3,'2021MF'!$C$4:$BB$4,0))</f>
        <v>61.213933022068503</v>
      </c>
      <c r="BY249">
        <f>INDEX('2021MF'!$C$205:$BB$404,MATCH(Sheet2!$BJ249,'2021MF'!$B$205:$B$404,0),MATCH(Sheet2!BY$3,'2021MF'!$C$4:$BB$4,0))</f>
        <v>38.1411440663733</v>
      </c>
      <c r="BZ249">
        <f>INDEX('2021MF'!$C$205:$BB$404,MATCH(Sheet2!$BJ249,'2021MF'!$B$205:$B$404,0),MATCH(Sheet2!BZ$3,'2021MF'!$C$4:$BB$4,0))</f>
        <v>54.052601524974001</v>
      </c>
      <c r="CA249">
        <f>INDEX('2021MF'!$C$205:$BB$404,MATCH(Sheet2!$BJ249,'2021MF'!$B$205:$B$404,0),MATCH(Sheet2!CA$3,'2021MF'!$C$4:$BB$4,0))</f>
        <v>44.1772194417386</v>
      </c>
      <c r="CB249">
        <f>INDEX('2021MF'!$C$205:$BB$404,MATCH(Sheet2!$BJ249,'2021MF'!$B$205:$B$404,0),MATCH(Sheet2!CB$3,'2021MF'!$C$4:$BB$4,0))</f>
        <v>3.9973828514456602</v>
      </c>
      <c r="CC249">
        <f>INDEX('2021MF'!$C$205:$BB$404,MATCH(Sheet2!$BJ249,'2021MF'!$B$205:$B$404,0),MATCH(Sheet2!CC$3,'2021MF'!$C$4:$BB$4,0))</f>
        <v>96.002617148554293</v>
      </c>
    </row>
    <row r="250" spans="14:81" x14ac:dyDescent="0.3">
      <c r="N250" t="str">
        <f>VLOOKUP(P250,Sheet1!A$6:A$378,1,FALSE)</f>
        <v>Liverpool</v>
      </c>
      <c r="O250" t="s">
        <v>458</v>
      </c>
      <c r="P250" t="s">
        <v>53</v>
      </c>
      <c r="Q250" t="str">
        <f>VLOOKUP(P250,classifications!A$1:B$357,2,FALSE)</f>
        <v>Predominantly Urban</v>
      </c>
      <c r="R250" t="str">
        <f>VLOOKUP(P250,classifications!A$1:D$357,4,FALSE)</f>
        <v>Met District</v>
      </c>
      <c r="S250" t="s">
        <v>460</v>
      </c>
      <c r="T250" t="s">
        <v>648</v>
      </c>
      <c r="U250">
        <v>78.400000000000006</v>
      </c>
      <c r="V250">
        <v>17.600000000000001</v>
      </c>
      <c r="W250">
        <v>4</v>
      </c>
      <c r="X250">
        <v>71</v>
      </c>
      <c r="Y250">
        <v>7.1</v>
      </c>
      <c r="Z250">
        <v>21.9</v>
      </c>
      <c r="AA250" t="s">
        <v>417</v>
      </c>
      <c r="AB250" t="s">
        <v>417</v>
      </c>
      <c r="AC250" t="s">
        <v>417</v>
      </c>
      <c r="AE250" t="s">
        <v>458</v>
      </c>
      <c r="AF250" t="s">
        <v>53</v>
      </c>
      <c r="AG250" t="s">
        <v>460</v>
      </c>
      <c r="AH250" t="s">
        <v>648</v>
      </c>
      <c r="AI250">
        <v>81.599999999999994</v>
      </c>
      <c r="AJ250">
        <v>18.399999999999999</v>
      </c>
      <c r="AK250">
        <v>90.9</v>
      </c>
      <c r="AL250">
        <v>9.1</v>
      </c>
      <c r="AM250" t="s">
        <v>417</v>
      </c>
      <c r="AN250" t="s">
        <v>417</v>
      </c>
      <c r="AP250" t="s">
        <v>458</v>
      </c>
      <c r="AQ250" t="s">
        <v>53</v>
      </c>
      <c r="AR250" t="s">
        <v>460</v>
      </c>
      <c r="AS250" t="s">
        <v>648</v>
      </c>
      <c r="AT250">
        <v>71.5</v>
      </c>
      <c r="AU250">
        <v>81.599999999999994</v>
      </c>
      <c r="AV250">
        <v>84.4</v>
      </c>
      <c r="AW250">
        <v>85.9</v>
      </c>
      <c r="AX250">
        <v>90.9</v>
      </c>
      <c r="AY250">
        <v>95.2</v>
      </c>
      <c r="AZ250" t="s">
        <v>417</v>
      </c>
      <c r="BA250" t="s">
        <v>417</v>
      </c>
      <c r="BB250" t="s">
        <v>417</v>
      </c>
      <c r="BF250" t="b">
        <f t="shared" si="3"/>
        <v>1</v>
      </c>
      <c r="BI250" t="s">
        <v>458</v>
      </c>
      <c r="BJ250" t="s">
        <v>53</v>
      </c>
      <c r="BK250" t="s">
        <v>460</v>
      </c>
      <c r="BL250" t="s">
        <v>648</v>
      </c>
      <c r="BM250">
        <f>INDEX('2021MF'!$C$205:$BB$404,MATCH(Sheet2!$BJ250,'2021MF'!$B$205:$B$404,0),MATCH(Sheet2!BM$3,'2021MF'!$C$4:$BB$4,0))</f>
        <v>91.942980829761694</v>
      </c>
      <c r="BN250">
        <f>INDEX('2021MF'!$C$205:$BB$404,MATCH(Sheet2!$BJ250,'2021MF'!$B$205:$B$404,0),MATCH(Sheet2!BN$3,'2021MF'!$C$4:$BB$4,0))</f>
        <v>8.0570191702382701</v>
      </c>
      <c r="BO250">
        <f>INDEX('2021MF'!$C$205:$BB$404,MATCH(Sheet2!$BJ250,'2021MF'!$B$205:$B$404,0),MATCH(Sheet2!BO$3,'2021MF'!$C$4:$BB$4,0))</f>
        <v>56.277541587257801</v>
      </c>
      <c r="BP250">
        <f>INDEX('2021MF'!$C$205:$BB$404,MATCH(Sheet2!$BJ250,'2021MF'!$B$205:$B$404,0),MATCH(Sheet2!BP$3,'2021MF'!$C$4:$BB$4,0))</f>
        <v>12.3989962142444</v>
      </c>
      <c r="BQ250">
        <f>INDEX('2021MF'!$C$205:$BB$404,MATCH(Sheet2!$BJ250,'2021MF'!$B$205:$B$404,0),MATCH(Sheet2!BQ$3,'2021MF'!$C$4:$BB$4,0))</f>
        <v>50.099602452548702</v>
      </c>
      <c r="BR250">
        <f>INDEX('2021MF'!$C$205:$BB$404,MATCH(Sheet2!$BJ250,'2021MF'!$B$205:$B$404,0),MATCH(Sheet2!BR$3,'2021MF'!$C$4:$BB$4,0))</f>
        <v>18.576935348953501</v>
      </c>
      <c r="BS250">
        <f>INDEX('2021MF'!$C$205:$BB$404,MATCH(Sheet2!$BJ250,'2021MF'!$B$205:$B$404,0),MATCH(Sheet2!BS$3,'2021MF'!$C$4:$BB$4,0))</f>
        <v>95.598520192133606</v>
      </c>
      <c r="BT250">
        <f>INDEX('2021MF'!$C$205:$BB$404,MATCH(Sheet2!$BJ250,'2021MF'!$B$205:$B$404,0),MATCH(Sheet2!BT$3,'2021MF'!$C$4:$BB$4,0))</f>
        <v>4.4014798078664397</v>
      </c>
      <c r="BU250">
        <f>INDEX('2021MF'!$C$205:$BB$404,MATCH(Sheet2!$BJ250,'2021MF'!$B$205:$B$404,0),MATCH(Sheet2!BU$3,'2021MF'!$C$4:$BB$4,0))</f>
        <v>7.1187726908184601</v>
      </c>
      <c r="BV250">
        <f>INDEX('2021MF'!$C$205:$BB$404,MATCH(Sheet2!$BJ250,'2021MF'!$B$205:$B$404,0),MATCH(Sheet2!BV$3,'2021MF'!$C$4:$BB$4,0))</f>
        <v>12.0609515268064</v>
      </c>
      <c r="BW250">
        <f>INDEX('2021MF'!$C$205:$BB$404,MATCH(Sheet2!$BJ250,'2021MF'!$B$205:$B$404,0),MATCH(Sheet2!BW$3,'2021MF'!$C$4:$BB$4,0))</f>
        <v>1.39529669457835</v>
      </c>
      <c r="BX250">
        <f>INDEX('2021MF'!$C$205:$BB$404,MATCH(Sheet2!$BJ250,'2021MF'!$B$205:$B$404,0),MATCH(Sheet2!BX$3,'2021MF'!$C$4:$BB$4,0))</f>
        <v>51.546201152109603</v>
      </c>
      <c r="BY250">
        <f>INDEX('2021MF'!$C$205:$BB$404,MATCH(Sheet2!$BJ250,'2021MF'!$B$205:$B$404,0),MATCH(Sheet2!BY$3,'2021MF'!$C$4:$BB$4,0))</f>
        <v>47.454460532461503</v>
      </c>
      <c r="BZ250">
        <f>INDEX('2021MF'!$C$205:$BB$404,MATCH(Sheet2!$BJ250,'2021MF'!$B$205:$B$404,0),MATCH(Sheet2!BZ$3,'2021MF'!$C$4:$BB$4,0))</f>
        <v>50.979877004514996</v>
      </c>
      <c r="CA250">
        <f>INDEX('2021MF'!$C$205:$BB$404,MATCH(Sheet2!$BJ250,'2021MF'!$B$205:$B$404,0),MATCH(Sheet2!CA$3,'2021MF'!$C$4:$BB$4,0))</f>
        <v>47.580959053401799</v>
      </c>
      <c r="CB250">
        <f>INDEX('2021MF'!$C$205:$BB$404,MATCH(Sheet2!$BJ250,'2021MF'!$B$205:$B$404,0),MATCH(Sheet2!CB$3,'2021MF'!$C$4:$BB$4,0))</f>
        <v>3.0898319262510698</v>
      </c>
      <c r="CC250">
        <f>INDEX('2021MF'!$C$205:$BB$404,MATCH(Sheet2!$BJ250,'2021MF'!$B$205:$B$404,0),MATCH(Sheet2!CC$3,'2021MF'!$C$4:$BB$4,0))</f>
        <v>96.910168073748906</v>
      </c>
    </row>
    <row r="251" spans="14:81" x14ac:dyDescent="0.3">
      <c r="N251" t="str">
        <f>VLOOKUP(P251,Sheet1!A$6:A$378,1,FALSE)</f>
        <v>St. Helens</v>
      </c>
      <c r="O251" t="s">
        <v>458</v>
      </c>
      <c r="P251" t="s">
        <v>54</v>
      </c>
      <c r="Q251" t="str">
        <f>VLOOKUP(P251,classifications!A$1:B$357,2,FALSE)</f>
        <v>Predominantly Urban</v>
      </c>
      <c r="R251" t="str">
        <f>VLOOKUP(P251,classifications!A$1:D$357,4,FALSE)</f>
        <v>Met District</v>
      </c>
      <c r="S251" t="s">
        <v>461</v>
      </c>
      <c r="T251" t="s">
        <v>648</v>
      </c>
      <c r="U251">
        <v>86.5</v>
      </c>
      <c r="V251">
        <v>10.7</v>
      </c>
      <c r="W251">
        <v>2.7</v>
      </c>
      <c r="X251">
        <v>73.3</v>
      </c>
      <c r="Y251">
        <v>5.3</v>
      </c>
      <c r="Z251">
        <v>21.4</v>
      </c>
      <c r="AA251" t="s">
        <v>417</v>
      </c>
      <c r="AB251" t="s">
        <v>417</v>
      </c>
      <c r="AC251" t="s">
        <v>417</v>
      </c>
      <c r="AE251" t="s">
        <v>458</v>
      </c>
      <c r="AF251" t="s">
        <v>54</v>
      </c>
      <c r="AG251" t="s">
        <v>461</v>
      </c>
      <c r="AH251" t="s">
        <v>648</v>
      </c>
      <c r="AI251">
        <v>89</v>
      </c>
      <c r="AJ251">
        <v>11</v>
      </c>
      <c r="AK251">
        <v>93.3</v>
      </c>
      <c r="AL251">
        <v>6.7</v>
      </c>
      <c r="AM251" t="s">
        <v>417</v>
      </c>
      <c r="AN251" t="s">
        <v>417</v>
      </c>
      <c r="AP251" t="s">
        <v>458</v>
      </c>
      <c r="AQ251" t="s">
        <v>54</v>
      </c>
      <c r="AR251" t="s">
        <v>461</v>
      </c>
      <c r="AS251" t="s">
        <v>648</v>
      </c>
      <c r="AT251">
        <v>81.5</v>
      </c>
      <c r="AU251">
        <v>89</v>
      </c>
      <c r="AV251">
        <v>91.5</v>
      </c>
      <c r="AW251">
        <v>88.9</v>
      </c>
      <c r="AX251">
        <v>93.3</v>
      </c>
      <c r="AY251">
        <v>97.4</v>
      </c>
      <c r="AZ251" t="s">
        <v>417</v>
      </c>
      <c r="BA251" t="s">
        <v>417</v>
      </c>
      <c r="BB251" t="s">
        <v>417</v>
      </c>
      <c r="BF251" t="b">
        <f t="shared" si="3"/>
        <v>1</v>
      </c>
      <c r="BI251" t="s">
        <v>458</v>
      </c>
      <c r="BJ251" t="s">
        <v>54</v>
      </c>
      <c r="BK251" t="s">
        <v>461</v>
      </c>
      <c r="BL251" t="s">
        <v>648</v>
      </c>
      <c r="BM251">
        <f>INDEX('2021MF'!$C$205:$BB$404,MATCH(Sheet2!$BJ251,'2021MF'!$B$205:$B$404,0),MATCH(Sheet2!BM$3,'2021MF'!$C$4:$BB$4,0))</f>
        <v>84.490640903993807</v>
      </c>
      <c r="BN251">
        <f>INDEX('2021MF'!$C$205:$BB$404,MATCH(Sheet2!$BJ251,'2021MF'!$B$205:$B$404,0),MATCH(Sheet2!BN$3,'2021MF'!$C$4:$BB$4,0))</f>
        <v>14.825038097702601</v>
      </c>
      <c r="BO251">
        <f>INDEX('2021MF'!$C$205:$BB$404,MATCH(Sheet2!$BJ251,'2021MF'!$B$205:$B$404,0),MATCH(Sheet2!BO$3,'2021MF'!$C$4:$BB$4,0))</f>
        <v>70.927858765346897</v>
      </c>
      <c r="BP251">
        <f>INDEX('2021MF'!$C$205:$BB$404,MATCH(Sheet2!$BJ251,'2021MF'!$B$205:$B$404,0),MATCH(Sheet2!BP$3,'2021MF'!$C$4:$BB$4,0))</f>
        <v>12.8295810690359</v>
      </c>
      <c r="BQ251">
        <f>INDEX('2021MF'!$C$205:$BB$404,MATCH(Sheet2!$BJ251,'2021MF'!$B$205:$B$404,0),MATCH(Sheet2!BQ$3,'2021MF'!$C$4:$BB$4,0))</f>
        <v>66.594784208861697</v>
      </c>
      <c r="BR251">
        <f>INDEX('2021MF'!$C$205:$BB$404,MATCH(Sheet2!$BJ251,'2021MF'!$B$205:$B$404,0),MATCH(Sheet2!BR$3,'2021MF'!$C$4:$BB$4,0))</f>
        <v>17.162655625521101</v>
      </c>
      <c r="BS251">
        <f>INDEX('2021MF'!$C$205:$BB$404,MATCH(Sheet2!$BJ251,'2021MF'!$B$205:$B$404,0),MATCH(Sheet2!BS$3,'2021MF'!$C$4:$BB$4,0))</f>
        <v>98.415710629977895</v>
      </c>
      <c r="BT251" t="str">
        <f>INDEX('2021MF'!$C$205:$BB$404,MATCH(Sheet2!$BJ251,'2021MF'!$B$205:$B$404,0),MATCH(Sheet2!BT$3,'2021MF'!$C$4:$BB$4,0))</f>
        <v>*</v>
      </c>
      <c r="BU251">
        <f>INDEX('2021MF'!$C$205:$BB$404,MATCH(Sheet2!$BJ251,'2021MF'!$B$205:$B$404,0),MATCH(Sheet2!BU$3,'2021MF'!$C$4:$BB$4,0))</f>
        <v>15.316714109088799</v>
      </c>
      <c r="BV251">
        <f>INDEX('2021MF'!$C$205:$BB$404,MATCH(Sheet2!$BJ251,'2021MF'!$B$205:$B$404,0),MATCH(Sheet2!BV$3,'2021MF'!$C$4:$BB$4,0))</f>
        <v>11.7139653239024</v>
      </c>
      <c r="BW251">
        <f>INDEX('2021MF'!$C$205:$BB$404,MATCH(Sheet2!$BJ251,'2021MF'!$B$205:$B$404,0),MATCH(Sheet2!BW$3,'2021MF'!$C$4:$BB$4,0))</f>
        <v>4.7298657235688202</v>
      </c>
      <c r="BX251">
        <f>INDEX('2021MF'!$C$205:$BB$404,MATCH(Sheet2!$BJ251,'2021MF'!$B$205:$B$404,0),MATCH(Sheet2!BX$3,'2021MF'!$C$4:$BB$4,0))</f>
        <v>46.9772703356835</v>
      </c>
      <c r="BY251">
        <f>INDEX('2021MF'!$C$205:$BB$404,MATCH(Sheet2!$BJ251,'2021MF'!$B$205:$B$404,0),MATCH(Sheet2!BY$3,'2021MF'!$C$4:$BB$4,0))</f>
        <v>53.0227296643165</v>
      </c>
      <c r="BZ251">
        <f>INDEX('2021MF'!$C$205:$BB$404,MATCH(Sheet2!$BJ251,'2021MF'!$B$205:$B$404,0),MATCH(Sheet2!BZ$3,'2021MF'!$C$4:$BB$4,0))</f>
        <v>50.9076081237504</v>
      </c>
      <c r="CA251">
        <f>INDEX('2021MF'!$C$205:$BB$404,MATCH(Sheet2!$BJ251,'2021MF'!$B$205:$B$404,0),MATCH(Sheet2!CA$3,'2021MF'!$C$4:$BB$4,0))</f>
        <v>49.0923918762496</v>
      </c>
      <c r="CB251">
        <f>INDEX('2021MF'!$C$205:$BB$404,MATCH(Sheet2!$BJ251,'2021MF'!$B$205:$B$404,0),MATCH(Sheet2!CB$3,'2021MF'!$C$4:$BB$4,0))</f>
        <v>2.5475143046091002</v>
      </c>
      <c r="CC251">
        <f>INDEX('2021MF'!$C$205:$BB$404,MATCH(Sheet2!$BJ251,'2021MF'!$B$205:$B$404,0),MATCH(Sheet2!CC$3,'2021MF'!$C$4:$BB$4,0))</f>
        <v>97.452485695390905</v>
      </c>
    </row>
    <row r="252" spans="14:81" x14ac:dyDescent="0.3">
      <c r="N252" t="str">
        <f>VLOOKUP(P252,Sheet1!A$6:A$378,1,FALSE)</f>
        <v>Sefton</v>
      </c>
      <c r="O252" t="s">
        <v>458</v>
      </c>
      <c r="P252" t="s">
        <v>55</v>
      </c>
      <c r="Q252" t="str">
        <f>VLOOKUP(P252,classifications!A$1:B$357,2,FALSE)</f>
        <v>Predominantly Urban</v>
      </c>
      <c r="R252" t="str">
        <f>VLOOKUP(P252,classifications!A$1:D$357,4,FALSE)</f>
        <v>Met District</v>
      </c>
      <c r="S252" t="s">
        <v>462</v>
      </c>
      <c r="T252" t="s">
        <v>648</v>
      </c>
      <c r="U252">
        <v>76.7</v>
      </c>
      <c r="V252">
        <v>12.4</v>
      </c>
      <c r="W252">
        <v>11</v>
      </c>
      <c r="X252">
        <v>73.5</v>
      </c>
      <c r="Y252">
        <v>6.8</v>
      </c>
      <c r="Z252">
        <v>19.7</v>
      </c>
      <c r="AA252">
        <v>98</v>
      </c>
      <c r="AB252">
        <v>1.6</v>
      </c>
      <c r="AC252">
        <v>0.4</v>
      </c>
      <c r="AE252" t="s">
        <v>458</v>
      </c>
      <c r="AF252" t="s">
        <v>55</v>
      </c>
      <c r="AG252" t="s">
        <v>462</v>
      </c>
      <c r="AH252" t="s">
        <v>648</v>
      </c>
      <c r="AI252">
        <v>86.1</v>
      </c>
      <c r="AJ252">
        <v>13.9</v>
      </c>
      <c r="AK252">
        <v>91.5</v>
      </c>
      <c r="AL252">
        <v>8.5</v>
      </c>
      <c r="AM252">
        <v>98.4</v>
      </c>
      <c r="AN252">
        <v>1.6</v>
      </c>
      <c r="AP252" t="s">
        <v>458</v>
      </c>
      <c r="AQ252" t="s">
        <v>55</v>
      </c>
      <c r="AR252" t="s">
        <v>462</v>
      </c>
      <c r="AS252" t="s">
        <v>648</v>
      </c>
      <c r="AT252">
        <v>77.900000000000006</v>
      </c>
      <c r="AU252">
        <v>86.1</v>
      </c>
      <c r="AV252">
        <v>89</v>
      </c>
      <c r="AW252">
        <v>85.8</v>
      </c>
      <c r="AX252">
        <v>91.5</v>
      </c>
      <c r="AY252">
        <v>95.2</v>
      </c>
      <c r="AZ252">
        <v>95</v>
      </c>
      <c r="BA252">
        <v>98.4</v>
      </c>
      <c r="BB252">
        <v>100</v>
      </c>
      <c r="BF252" t="b">
        <f t="shared" si="3"/>
        <v>1</v>
      </c>
      <c r="BI252" t="s">
        <v>458</v>
      </c>
      <c r="BJ252" t="s">
        <v>55</v>
      </c>
      <c r="BK252" t="s">
        <v>462</v>
      </c>
      <c r="BL252" t="s">
        <v>648</v>
      </c>
      <c r="BM252">
        <f>INDEX('2021MF'!$C$205:$BB$404,MATCH(Sheet2!$BJ252,'2021MF'!$B$205:$B$404,0),MATCH(Sheet2!BM$3,'2021MF'!$C$4:$BB$4,0))</f>
        <v>85.764345880494901</v>
      </c>
      <c r="BN252">
        <f>INDEX('2021MF'!$C$205:$BB$404,MATCH(Sheet2!$BJ252,'2021MF'!$B$205:$B$404,0),MATCH(Sheet2!BN$3,'2021MF'!$C$4:$BB$4,0))</f>
        <v>13.9148460121085</v>
      </c>
      <c r="BO252">
        <f>INDEX('2021MF'!$C$205:$BB$404,MATCH(Sheet2!$BJ252,'2021MF'!$B$205:$B$404,0),MATCH(Sheet2!BO$3,'2021MF'!$C$4:$BB$4,0))</f>
        <v>63.125164516978202</v>
      </c>
      <c r="BP252">
        <f>INDEX('2021MF'!$C$205:$BB$404,MATCH(Sheet2!$BJ252,'2021MF'!$B$205:$B$404,0),MATCH(Sheet2!BP$3,'2021MF'!$C$4:$BB$4,0))</f>
        <v>13.906620163200801</v>
      </c>
      <c r="BQ252">
        <f>INDEX('2021MF'!$C$205:$BB$404,MATCH(Sheet2!$BJ252,'2021MF'!$B$205:$B$404,0),MATCH(Sheet2!BQ$3,'2021MF'!$C$4:$BB$4,0))</f>
        <v>59.902276914977598</v>
      </c>
      <c r="BR252">
        <f>INDEX('2021MF'!$C$205:$BB$404,MATCH(Sheet2!$BJ252,'2021MF'!$B$205:$B$404,0),MATCH(Sheet2!BR$3,'2021MF'!$C$4:$BB$4,0))</f>
        <v>17.129507765201399</v>
      </c>
      <c r="BS252">
        <f>INDEX('2021MF'!$C$205:$BB$404,MATCH(Sheet2!$BJ252,'2021MF'!$B$205:$B$404,0),MATCH(Sheet2!BS$3,'2021MF'!$C$4:$BB$4,0))</f>
        <v>98.598315346143707</v>
      </c>
      <c r="BT252">
        <f>INDEX('2021MF'!$C$205:$BB$404,MATCH(Sheet2!$BJ252,'2021MF'!$B$205:$B$404,0),MATCH(Sheet2!BT$3,'2021MF'!$C$4:$BB$4,0))</f>
        <v>1.4016846538562799</v>
      </c>
      <c r="BU252">
        <f>INDEX('2021MF'!$C$205:$BB$404,MATCH(Sheet2!$BJ252,'2021MF'!$B$205:$B$404,0),MATCH(Sheet2!BU$3,'2021MF'!$C$4:$BB$4,0))</f>
        <v>12.1347723085022</v>
      </c>
      <c r="BV252">
        <f>INDEX('2021MF'!$C$205:$BB$404,MATCH(Sheet2!$BJ252,'2021MF'!$B$205:$B$404,0),MATCH(Sheet2!BV$3,'2021MF'!$C$4:$BB$4,0))</f>
        <v>8.7983679915767308</v>
      </c>
      <c r="BW252">
        <f>INDEX('2021MF'!$C$205:$BB$404,MATCH(Sheet2!$BJ252,'2021MF'!$B$205:$B$404,0),MATCH(Sheet2!BW$3,'2021MF'!$C$4:$BB$4,0))</f>
        <v>3.29033956304291</v>
      </c>
      <c r="BX252">
        <f>INDEX('2021MF'!$C$205:$BB$404,MATCH(Sheet2!$BJ252,'2021MF'!$B$205:$B$404,0),MATCH(Sheet2!BX$3,'2021MF'!$C$4:$BB$4,0))</f>
        <v>52.187118170710399</v>
      </c>
      <c r="BY252">
        <f>INDEX('2021MF'!$C$205:$BB$404,MATCH(Sheet2!$BJ252,'2021MF'!$B$205:$B$404,0),MATCH(Sheet2!BY$3,'2021MF'!$C$4:$BB$4,0))</f>
        <v>46.966311747250799</v>
      </c>
      <c r="BZ252">
        <f>INDEX('2021MF'!$C$205:$BB$404,MATCH(Sheet2!$BJ252,'2021MF'!$B$205:$B$404,0),MATCH(Sheet2!BZ$3,'2021MF'!$C$4:$BB$4,0))</f>
        <v>45.334264269506001</v>
      </c>
      <c r="CA252">
        <f>INDEX('2021MF'!$C$205:$BB$404,MATCH(Sheet2!$BJ252,'2021MF'!$B$205:$B$404,0),MATCH(Sheet2!CA$3,'2021MF'!$C$4:$BB$4,0))</f>
        <v>52.616512480363099</v>
      </c>
      <c r="CB252">
        <f>INDEX('2021MF'!$C$205:$BB$404,MATCH(Sheet2!$BJ252,'2021MF'!$B$205:$B$404,0),MATCH(Sheet2!CB$3,'2021MF'!$C$4:$BB$4,0))</f>
        <v>2.9020794946038402</v>
      </c>
      <c r="CC252">
        <f>INDEX('2021MF'!$C$205:$BB$404,MATCH(Sheet2!$BJ252,'2021MF'!$B$205:$B$404,0),MATCH(Sheet2!CC$3,'2021MF'!$C$4:$BB$4,0))</f>
        <v>97.097920505396104</v>
      </c>
    </row>
    <row r="253" spans="14:81" x14ac:dyDescent="0.3">
      <c r="N253" t="str">
        <f>VLOOKUP(P253,Sheet1!A$6:A$378,1,FALSE)</f>
        <v>Wirral</v>
      </c>
      <c r="O253" t="s">
        <v>458</v>
      </c>
      <c r="P253" t="s">
        <v>56</v>
      </c>
      <c r="Q253" t="str">
        <f>VLOOKUP(P253,classifications!A$1:B$357,2,FALSE)</f>
        <v>Predominantly Urban</v>
      </c>
      <c r="R253" t="str">
        <f>VLOOKUP(P253,classifications!A$1:D$357,4,FALSE)</f>
        <v>Met District</v>
      </c>
      <c r="S253" t="s">
        <v>463</v>
      </c>
      <c r="T253" t="s">
        <v>648</v>
      </c>
      <c r="U253">
        <v>87</v>
      </c>
      <c r="V253">
        <v>11.9</v>
      </c>
      <c r="W253">
        <v>1.2</v>
      </c>
      <c r="X253">
        <v>69.8</v>
      </c>
      <c r="Y253">
        <v>13.1</v>
      </c>
      <c r="Z253">
        <v>17.100000000000001</v>
      </c>
      <c r="AA253">
        <v>99.5</v>
      </c>
      <c r="AB253">
        <v>0.5</v>
      </c>
      <c r="AC253">
        <v>0</v>
      </c>
      <c r="AE253" t="s">
        <v>458</v>
      </c>
      <c r="AF253" t="s">
        <v>56</v>
      </c>
      <c r="AG253" t="s">
        <v>463</v>
      </c>
      <c r="AH253" t="s">
        <v>648</v>
      </c>
      <c r="AI253">
        <v>88</v>
      </c>
      <c r="AJ253">
        <v>12</v>
      </c>
      <c r="AK253">
        <v>84.2</v>
      </c>
      <c r="AL253">
        <v>15.8</v>
      </c>
      <c r="AM253">
        <v>99.5</v>
      </c>
      <c r="AN253">
        <v>0.5</v>
      </c>
      <c r="AP253" t="s">
        <v>458</v>
      </c>
      <c r="AQ253" t="s">
        <v>56</v>
      </c>
      <c r="AR253" t="s">
        <v>463</v>
      </c>
      <c r="AS253" t="s">
        <v>648</v>
      </c>
      <c r="AT253">
        <v>80.099999999999994</v>
      </c>
      <c r="AU253">
        <v>88</v>
      </c>
      <c r="AV253">
        <v>92.5</v>
      </c>
      <c r="AW253">
        <v>77.5</v>
      </c>
      <c r="AX253">
        <v>84.2</v>
      </c>
      <c r="AY253">
        <v>90.9</v>
      </c>
      <c r="AZ253">
        <v>98.4</v>
      </c>
      <c r="BA253">
        <v>99.5</v>
      </c>
      <c r="BB253">
        <v>100</v>
      </c>
      <c r="BF253" t="b">
        <f t="shared" si="3"/>
        <v>1</v>
      </c>
      <c r="BI253" t="s">
        <v>458</v>
      </c>
      <c r="BJ253" t="s">
        <v>56</v>
      </c>
      <c r="BK253" t="s">
        <v>463</v>
      </c>
      <c r="BL253" t="s">
        <v>648</v>
      </c>
      <c r="BM253">
        <f>INDEX('2021MF'!$C$205:$BB$404,MATCH(Sheet2!$BJ253,'2021MF'!$B$205:$B$404,0),MATCH(Sheet2!BM$3,'2021MF'!$C$4:$BB$4,0))</f>
        <v>87.117728398237801</v>
      </c>
      <c r="BN253">
        <f>INDEX('2021MF'!$C$205:$BB$404,MATCH(Sheet2!$BJ253,'2021MF'!$B$205:$B$404,0),MATCH(Sheet2!BN$3,'2021MF'!$C$4:$BB$4,0))</f>
        <v>12.2552014663794</v>
      </c>
      <c r="BO253">
        <f>INDEX('2021MF'!$C$205:$BB$404,MATCH(Sheet2!$BJ253,'2021MF'!$B$205:$B$404,0),MATCH(Sheet2!BO$3,'2021MF'!$C$4:$BB$4,0))</f>
        <v>55.630768241309397</v>
      </c>
      <c r="BP253">
        <f>INDEX('2021MF'!$C$205:$BB$404,MATCH(Sheet2!$BJ253,'2021MF'!$B$205:$B$404,0),MATCH(Sheet2!BP$3,'2021MF'!$C$4:$BB$4,0))</f>
        <v>17.302312120140201</v>
      </c>
      <c r="BQ253">
        <f>INDEX('2021MF'!$C$205:$BB$404,MATCH(Sheet2!$BJ253,'2021MF'!$B$205:$B$404,0),MATCH(Sheet2!BQ$3,'2021MF'!$C$4:$BB$4,0))</f>
        <v>55.1580538315593</v>
      </c>
      <c r="BR253">
        <f>INDEX('2021MF'!$C$205:$BB$404,MATCH(Sheet2!$BJ253,'2021MF'!$B$205:$B$404,0),MATCH(Sheet2!BR$3,'2021MF'!$C$4:$BB$4,0))</f>
        <v>17.775026529890301</v>
      </c>
      <c r="BS253">
        <f>INDEX('2021MF'!$C$205:$BB$404,MATCH(Sheet2!$BJ253,'2021MF'!$B$205:$B$404,0),MATCH(Sheet2!BS$3,'2021MF'!$C$4:$BB$4,0))</f>
        <v>99.434029006013404</v>
      </c>
      <c r="BT253" t="str">
        <f>INDEX('2021MF'!$C$205:$BB$404,MATCH(Sheet2!$BJ253,'2021MF'!$B$205:$B$404,0),MATCH(Sheet2!BT$3,'2021MF'!$C$4:$BB$4,0))</f>
        <v>*</v>
      </c>
      <c r="BU253">
        <f>INDEX('2021MF'!$C$205:$BB$404,MATCH(Sheet2!$BJ253,'2021MF'!$B$205:$B$404,0),MATCH(Sheet2!BU$3,'2021MF'!$C$4:$BB$4,0))</f>
        <v>8.3914847091359306</v>
      </c>
      <c r="BV253">
        <f>INDEX('2021MF'!$C$205:$BB$404,MATCH(Sheet2!$BJ253,'2021MF'!$B$205:$B$404,0),MATCH(Sheet2!BV$3,'2021MF'!$C$4:$BB$4,0))</f>
        <v>11.538090491044199</v>
      </c>
      <c r="BW253">
        <f>INDEX('2021MF'!$C$205:$BB$404,MATCH(Sheet2!$BJ253,'2021MF'!$B$205:$B$404,0),MATCH(Sheet2!BW$3,'2021MF'!$C$4:$BB$4,0))</f>
        <v>5.1564459594173098</v>
      </c>
      <c r="BX253">
        <f>INDEX('2021MF'!$C$205:$BB$404,MATCH(Sheet2!$BJ253,'2021MF'!$B$205:$B$404,0),MATCH(Sheet2!BX$3,'2021MF'!$C$4:$BB$4,0))</f>
        <v>52.464830965884801</v>
      </c>
      <c r="BY253">
        <f>INDEX('2021MF'!$C$205:$BB$404,MATCH(Sheet2!$BJ253,'2021MF'!$B$205:$B$404,0),MATCH(Sheet2!BY$3,'2021MF'!$C$4:$BB$4,0))</f>
        <v>46.154109765082801</v>
      </c>
      <c r="BZ253">
        <f>INDEX('2021MF'!$C$205:$BB$404,MATCH(Sheet2!$BJ253,'2021MF'!$B$205:$B$404,0),MATCH(Sheet2!BZ$3,'2021MF'!$C$4:$BB$4,0))</f>
        <v>51.688627679443499</v>
      </c>
      <c r="CA253">
        <f>INDEX('2021MF'!$C$205:$BB$404,MATCH(Sheet2!$BJ253,'2021MF'!$B$205:$B$404,0),MATCH(Sheet2!CA$3,'2021MF'!$C$4:$BB$4,0))</f>
        <v>46.606466647247302</v>
      </c>
      <c r="CB253">
        <f>INDEX('2021MF'!$C$205:$BB$404,MATCH(Sheet2!$BJ253,'2021MF'!$B$205:$B$404,0),MATCH(Sheet2!CB$3,'2021MF'!$C$4:$BB$4,0))</f>
        <v>3.94411036434383</v>
      </c>
      <c r="CC253">
        <f>INDEX('2021MF'!$C$205:$BB$404,MATCH(Sheet2!$BJ253,'2021MF'!$B$205:$B$404,0),MATCH(Sheet2!CC$3,'2021MF'!$C$4:$BB$4,0))</f>
        <v>96.0558896356562</v>
      </c>
    </row>
    <row r="254" spans="14:81" x14ac:dyDescent="0.3">
      <c r="N254" t="str">
        <f>VLOOKUP(P254,Sheet1!A$6:A$378,1,FALSE)</f>
        <v>Halton</v>
      </c>
      <c r="O254" t="s">
        <v>458</v>
      </c>
      <c r="P254" t="s">
        <v>268</v>
      </c>
      <c r="Q254" t="str">
        <f>VLOOKUP(P254,classifications!A$1:B$357,2,FALSE)</f>
        <v>Predominantly Urban</v>
      </c>
      <c r="R254" t="str">
        <f>VLOOKUP(P254,classifications!A$1:D$357,4,FALSE)</f>
        <v>Unitary Authority</v>
      </c>
      <c r="S254" t="s">
        <v>464</v>
      </c>
      <c r="T254" t="s">
        <v>648</v>
      </c>
      <c r="U254">
        <v>79.599999999999994</v>
      </c>
      <c r="V254">
        <v>16.2</v>
      </c>
      <c r="W254">
        <v>4.2</v>
      </c>
      <c r="X254">
        <v>75.099999999999994</v>
      </c>
      <c r="Y254">
        <v>4.9000000000000004</v>
      </c>
      <c r="Z254">
        <v>20.100000000000001</v>
      </c>
      <c r="AA254" t="s">
        <v>417</v>
      </c>
      <c r="AB254" t="s">
        <v>417</v>
      </c>
      <c r="AC254" t="s">
        <v>417</v>
      </c>
      <c r="AE254" t="s">
        <v>458</v>
      </c>
      <c r="AF254" t="s">
        <v>268</v>
      </c>
      <c r="AG254" t="s">
        <v>464</v>
      </c>
      <c r="AH254" t="s">
        <v>648</v>
      </c>
      <c r="AI254">
        <v>83.1</v>
      </c>
      <c r="AJ254">
        <v>16.899999999999999</v>
      </c>
      <c r="AK254">
        <v>93.9</v>
      </c>
      <c r="AL254">
        <v>6.1</v>
      </c>
      <c r="AM254" t="s">
        <v>417</v>
      </c>
      <c r="AN254" t="s">
        <v>417</v>
      </c>
      <c r="AP254" t="s">
        <v>458</v>
      </c>
      <c r="AQ254" t="s">
        <v>268</v>
      </c>
      <c r="AR254" t="s">
        <v>464</v>
      </c>
      <c r="AS254" t="s">
        <v>648</v>
      </c>
      <c r="AT254">
        <v>74.3</v>
      </c>
      <c r="AU254">
        <v>83.1</v>
      </c>
      <c r="AV254">
        <v>85.8</v>
      </c>
      <c r="AW254">
        <v>89.7</v>
      </c>
      <c r="AX254">
        <v>93.9</v>
      </c>
      <c r="AY254">
        <v>97.5</v>
      </c>
      <c r="AZ254" t="s">
        <v>417</v>
      </c>
      <c r="BA254" t="s">
        <v>417</v>
      </c>
      <c r="BB254" t="s">
        <v>417</v>
      </c>
      <c r="BF254" t="b">
        <f t="shared" si="3"/>
        <v>1</v>
      </c>
      <c r="BI254" t="s">
        <v>458</v>
      </c>
      <c r="BJ254" t="s">
        <v>268</v>
      </c>
      <c r="BK254" t="s">
        <v>464</v>
      </c>
      <c r="BL254" t="s">
        <v>648</v>
      </c>
      <c r="BM254">
        <f>INDEX('2021MF'!$C$205:$BB$404,MATCH(Sheet2!$BJ254,'2021MF'!$B$205:$B$404,0),MATCH(Sheet2!BM$3,'2021MF'!$C$4:$BB$4,0))</f>
        <v>90.698014552634504</v>
      </c>
      <c r="BN254">
        <f>INDEX('2021MF'!$C$205:$BB$404,MATCH(Sheet2!$BJ254,'2021MF'!$B$205:$B$404,0),MATCH(Sheet2!BN$3,'2021MF'!$C$4:$BB$4,0))</f>
        <v>8.6328567772130604</v>
      </c>
      <c r="BO254">
        <f>INDEX('2021MF'!$C$205:$BB$404,MATCH(Sheet2!$BJ254,'2021MF'!$B$205:$B$404,0),MATCH(Sheet2!BO$3,'2021MF'!$C$4:$BB$4,0))</f>
        <v>58.645654320084802</v>
      </c>
      <c r="BP254">
        <f>INDEX('2021MF'!$C$205:$BB$404,MATCH(Sheet2!$BJ254,'2021MF'!$B$205:$B$404,0),MATCH(Sheet2!BP$3,'2021MF'!$C$4:$BB$4,0))</f>
        <v>13.631211378843799</v>
      </c>
      <c r="BQ254">
        <f>INDEX('2021MF'!$C$205:$BB$404,MATCH(Sheet2!$BJ254,'2021MF'!$B$205:$B$404,0),MATCH(Sheet2!BQ$3,'2021MF'!$C$4:$BB$4,0))</f>
        <v>52.177410508610897</v>
      </c>
      <c r="BR254">
        <f>INDEX('2021MF'!$C$205:$BB$404,MATCH(Sheet2!$BJ254,'2021MF'!$B$205:$B$404,0),MATCH(Sheet2!BR$3,'2021MF'!$C$4:$BB$4,0))</f>
        <v>20.099455190317698</v>
      </c>
      <c r="BS254">
        <f>INDEX('2021MF'!$C$205:$BB$404,MATCH(Sheet2!$BJ254,'2021MF'!$B$205:$B$404,0),MATCH(Sheet2!BS$3,'2021MF'!$C$4:$BB$4,0))</f>
        <v>97.224761417236493</v>
      </c>
      <c r="BT254">
        <f>INDEX('2021MF'!$C$205:$BB$404,MATCH(Sheet2!$BJ254,'2021MF'!$B$205:$B$404,0),MATCH(Sheet2!BT$3,'2021MF'!$C$4:$BB$4,0))</f>
        <v>1.3236315770229301</v>
      </c>
      <c r="BU254">
        <f>INDEX('2021MF'!$C$205:$BB$404,MATCH(Sheet2!$BJ254,'2021MF'!$B$205:$B$404,0),MATCH(Sheet2!BU$3,'2021MF'!$C$4:$BB$4,0))</f>
        <v>6.3658634684997599</v>
      </c>
      <c r="BV254">
        <f>INDEX('2021MF'!$C$205:$BB$404,MATCH(Sheet2!$BJ254,'2021MF'!$B$205:$B$404,0),MATCH(Sheet2!BV$3,'2021MF'!$C$4:$BB$4,0))</f>
        <v>6.2963910929101603</v>
      </c>
      <c r="BW254" t="str">
        <f>INDEX('2021MF'!$C$205:$BB$404,MATCH(Sheet2!$BJ254,'2021MF'!$B$205:$B$404,0),MATCH(Sheet2!BW$3,'2021MF'!$C$4:$BB$4,0))</f>
        <v>*</v>
      </c>
      <c r="BX254">
        <f>INDEX('2021MF'!$C$205:$BB$404,MATCH(Sheet2!$BJ254,'2021MF'!$B$205:$B$404,0),MATCH(Sheet2!BX$3,'2021MF'!$C$4:$BB$4,0))</f>
        <v>54.294641906046898</v>
      </c>
      <c r="BY254">
        <f>INDEX('2021MF'!$C$205:$BB$404,MATCH(Sheet2!$BJ254,'2021MF'!$B$205:$B$404,0),MATCH(Sheet2!BY$3,'2021MF'!$C$4:$BB$4,0))</f>
        <v>45.705358093953102</v>
      </c>
      <c r="BZ254">
        <f>INDEX('2021MF'!$C$205:$BB$404,MATCH(Sheet2!$BJ254,'2021MF'!$B$205:$B$404,0),MATCH(Sheet2!BZ$3,'2021MF'!$C$4:$BB$4,0))</f>
        <v>54.0212335333594</v>
      </c>
      <c r="CA254">
        <f>INDEX('2021MF'!$C$205:$BB$404,MATCH(Sheet2!$BJ254,'2021MF'!$B$205:$B$404,0),MATCH(Sheet2!CA$3,'2021MF'!$C$4:$BB$4,0))</f>
        <v>43.983240421830097</v>
      </c>
      <c r="CB254">
        <f>INDEX('2021MF'!$C$205:$BB$404,MATCH(Sheet2!$BJ254,'2021MF'!$B$205:$B$404,0),MATCH(Sheet2!CB$3,'2021MF'!$C$4:$BB$4,0))</f>
        <v>2.0439504186624702</v>
      </c>
      <c r="CC254">
        <f>INDEX('2021MF'!$C$205:$BB$404,MATCH(Sheet2!$BJ254,'2021MF'!$B$205:$B$404,0),MATCH(Sheet2!CC$3,'2021MF'!$C$4:$BB$4,0))</f>
        <v>97.956049581337496</v>
      </c>
    </row>
    <row r="255" spans="14:81" x14ac:dyDescent="0.3">
      <c r="N255" t="str">
        <f>VLOOKUP(P255,Sheet1!A$6:A$378,1,FALSE)</f>
        <v>Northumberland</v>
      </c>
      <c r="O255" t="s">
        <v>465</v>
      </c>
      <c r="P255" t="s">
        <v>267</v>
      </c>
      <c r="Q255" t="str">
        <f>VLOOKUP(P255,classifications!A$1:B$357,2,FALSE)</f>
        <v>Predominantly Rural</v>
      </c>
      <c r="R255" t="str">
        <f>VLOOKUP(P255,classifications!A$1:D$357,4,FALSE)</f>
        <v>Unitary Authority</v>
      </c>
      <c r="S255">
        <v>35</v>
      </c>
      <c r="T255" t="s">
        <v>648</v>
      </c>
      <c r="U255">
        <v>83.1</v>
      </c>
      <c r="V255">
        <v>15.3</v>
      </c>
      <c r="W255">
        <v>1.6</v>
      </c>
      <c r="X255">
        <v>70.599999999999994</v>
      </c>
      <c r="Y255">
        <v>7.2</v>
      </c>
      <c r="Z255">
        <v>22.2</v>
      </c>
      <c r="AA255">
        <v>98.6</v>
      </c>
      <c r="AB255">
        <v>1.4</v>
      </c>
      <c r="AC255">
        <v>0</v>
      </c>
      <c r="AE255" t="s">
        <v>465</v>
      </c>
      <c r="AF255" t="s">
        <v>267</v>
      </c>
      <c r="AG255">
        <v>35</v>
      </c>
      <c r="AH255" t="s">
        <v>648</v>
      </c>
      <c r="AI255">
        <v>84.5</v>
      </c>
      <c r="AJ255">
        <v>15.5</v>
      </c>
      <c r="AK255">
        <v>90.7</v>
      </c>
      <c r="AL255">
        <v>9.3000000000000007</v>
      </c>
      <c r="AM255">
        <v>98.6</v>
      </c>
      <c r="AN255">
        <v>1.4</v>
      </c>
      <c r="AP255" t="s">
        <v>465</v>
      </c>
      <c r="AQ255" t="s">
        <v>267</v>
      </c>
      <c r="AR255">
        <v>35</v>
      </c>
      <c r="AS255" t="s">
        <v>648</v>
      </c>
      <c r="AT255">
        <v>75</v>
      </c>
      <c r="AU255">
        <v>84.5</v>
      </c>
      <c r="AV255">
        <v>87.1</v>
      </c>
      <c r="AW255">
        <v>86.2</v>
      </c>
      <c r="AX255">
        <v>90.7</v>
      </c>
      <c r="AY255">
        <v>95.1</v>
      </c>
      <c r="AZ255">
        <v>96.6</v>
      </c>
      <c r="BA255">
        <v>98.6</v>
      </c>
      <c r="BB255">
        <v>100</v>
      </c>
      <c r="BF255" t="b">
        <f t="shared" si="3"/>
        <v>1</v>
      </c>
      <c r="BI255" t="s">
        <v>465</v>
      </c>
      <c r="BJ255" t="s">
        <v>267</v>
      </c>
      <c r="BK255">
        <v>35</v>
      </c>
      <c r="BL255" t="s">
        <v>648</v>
      </c>
      <c r="BM255">
        <f>INDEX('2021MF'!$C$205:$BB$404,MATCH(Sheet2!$BJ255,'2021MF'!$B$205:$B$404,0),MATCH(Sheet2!BM$3,'2021MF'!$C$4:$BB$4,0))</f>
        <v>83.455281786005997</v>
      </c>
      <c r="BN255">
        <f>INDEX('2021MF'!$C$205:$BB$404,MATCH(Sheet2!$BJ255,'2021MF'!$B$205:$B$404,0),MATCH(Sheet2!BN$3,'2021MF'!$C$4:$BB$4,0))</f>
        <v>16.1278246664852</v>
      </c>
      <c r="BO255">
        <f>INDEX('2021MF'!$C$205:$BB$404,MATCH(Sheet2!$BJ255,'2021MF'!$B$205:$B$404,0),MATCH(Sheet2!BO$3,'2021MF'!$C$4:$BB$4,0))</f>
        <v>74.748162265178294</v>
      </c>
      <c r="BP255">
        <f>INDEX('2021MF'!$C$205:$BB$404,MATCH(Sheet2!$BJ255,'2021MF'!$B$205:$B$404,0),MATCH(Sheet2!BP$3,'2021MF'!$C$4:$BB$4,0))</f>
        <v>10.468282058263</v>
      </c>
      <c r="BQ255">
        <f>INDEX('2021MF'!$C$205:$BB$404,MATCH(Sheet2!$BJ255,'2021MF'!$B$205:$B$404,0),MATCH(Sheet2!BQ$3,'2021MF'!$C$4:$BB$4,0))</f>
        <v>63.932752518377299</v>
      </c>
      <c r="BR255">
        <f>INDEX('2021MF'!$C$205:$BB$404,MATCH(Sheet2!$BJ255,'2021MF'!$B$205:$B$404,0),MATCH(Sheet2!BR$3,'2021MF'!$C$4:$BB$4,0))</f>
        <v>21.283691805063999</v>
      </c>
      <c r="BS255">
        <f>INDEX('2021MF'!$C$205:$BB$404,MATCH(Sheet2!$BJ255,'2021MF'!$B$205:$B$404,0),MATCH(Sheet2!BS$3,'2021MF'!$C$4:$BB$4,0))</f>
        <v>98.274571195208296</v>
      </c>
      <c r="BT255">
        <f>INDEX('2021MF'!$C$205:$BB$404,MATCH(Sheet2!$BJ255,'2021MF'!$B$205:$B$404,0),MATCH(Sheet2!BT$3,'2021MF'!$C$4:$BB$4,0))</f>
        <v>1.3085352572828799</v>
      </c>
      <c r="BU255">
        <f>INDEX('2021MF'!$C$205:$BB$404,MATCH(Sheet2!$BJ255,'2021MF'!$B$205:$B$404,0),MATCH(Sheet2!BU$3,'2021MF'!$C$4:$BB$4,0))</f>
        <v>10.7983936836374</v>
      </c>
      <c r="BV255">
        <f>INDEX('2021MF'!$C$205:$BB$404,MATCH(Sheet2!$BJ255,'2021MF'!$B$205:$B$404,0),MATCH(Sheet2!BV$3,'2021MF'!$C$4:$BB$4,0))</f>
        <v>14.230533623740801</v>
      </c>
      <c r="BW255">
        <f>INDEX('2021MF'!$C$205:$BB$404,MATCH(Sheet2!$BJ255,'2021MF'!$B$205:$B$404,0),MATCH(Sheet2!BW$3,'2021MF'!$C$4:$BB$4,0))</f>
        <v>1.84794445956983</v>
      </c>
      <c r="BX255">
        <f>INDEX('2021MF'!$C$205:$BB$404,MATCH(Sheet2!$BJ255,'2021MF'!$B$205:$B$404,0),MATCH(Sheet2!BX$3,'2021MF'!$C$4:$BB$4,0))</f>
        <v>51.066518657672297</v>
      </c>
      <c r="BY255">
        <f>INDEX('2021MF'!$C$205:$BB$404,MATCH(Sheet2!$BJ255,'2021MF'!$B$205:$B$404,0),MATCH(Sheet2!BY$3,'2021MF'!$C$4:$BB$4,0))</f>
        <v>48.933481342327703</v>
      </c>
      <c r="BZ255">
        <f>INDEX('2021MF'!$C$205:$BB$404,MATCH(Sheet2!$BJ255,'2021MF'!$B$205:$B$404,0),MATCH(Sheet2!BZ$3,'2021MF'!$C$4:$BB$4,0))</f>
        <v>53.235419690888897</v>
      </c>
      <c r="CA255">
        <f>INDEX('2021MF'!$C$205:$BB$404,MATCH(Sheet2!$BJ255,'2021MF'!$B$205:$B$404,0),MATCH(Sheet2!CA$3,'2021MF'!$C$4:$BB$4,0))</f>
        <v>46.764580309111103</v>
      </c>
      <c r="CB255">
        <f>INDEX('2021MF'!$C$205:$BB$404,MATCH(Sheet2!$BJ255,'2021MF'!$B$205:$B$404,0),MATCH(Sheet2!CB$3,'2021MF'!$C$4:$BB$4,0))</f>
        <v>1.26089028042472</v>
      </c>
      <c r="CC255">
        <f>INDEX('2021MF'!$C$205:$BB$404,MATCH(Sheet2!$BJ255,'2021MF'!$B$205:$B$404,0),MATCH(Sheet2!CC$3,'2021MF'!$C$4:$BB$4,0))</f>
        <v>98.739109719575296</v>
      </c>
    </row>
    <row r="256" spans="14:81" x14ac:dyDescent="0.3">
      <c r="N256" t="str">
        <f>VLOOKUP(P256,Sheet1!A$6:A$378,1,FALSE)</f>
        <v>Newcastle upon Tyne</v>
      </c>
      <c r="O256" t="s">
        <v>465</v>
      </c>
      <c r="P256" t="s">
        <v>37</v>
      </c>
      <c r="Q256" t="str">
        <f>VLOOKUP(P256,classifications!A$1:B$357,2,FALSE)</f>
        <v>Predominantly Urban</v>
      </c>
      <c r="R256" t="str">
        <f>VLOOKUP(P256,classifications!A$1:D$357,4,FALSE)</f>
        <v>Met District</v>
      </c>
      <c r="S256" t="s">
        <v>466</v>
      </c>
      <c r="T256" t="s">
        <v>648</v>
      </c>
      <c r="U256">
        <v>84.4</v>
      </c>
      <c r="V256">
        <v>15.1</v>
      </c>
      <c r="W256">
        <v>0.4</v>
      </c>
      <c r="X256">
        <v>80.400000000000006</v>
      </c>
      <c r="Y256">
        <v>2.6</v>
      </c>
      <c r="Z256">
        <v>17</v>
      </c>
      <c r="AA256">
        <v>97.3</v>
      </c>
      <c r="AB256">
        <v>2.7</v>
      </c>
      <c r="AC256">
        <v>0</v>
      </c>
      <c r="AE256" t="s">
        <v>465</v>
      </c>
      <c r="AF256" t="s">
        <v>37</v>
      </c>
      <c r="AG256" t="s">
        <v>466</v>
      </c>
      <c r="AH256" t="s">
        <v>648</v>
      </c>
      <c r="AI256">
        <v>84.8</v>
      </c>
      <c r="AJ256">
        <v>15.2</v>
      </c>
      <c r="AK256">
        <v>96.9</v>
      </c>
      <c r="AL256">
        <v>3.1</v>
      </c>
      <c r="AM256">
        <v>97.3</v>
      </c>
      <c r="AN256">
        <v>2.7</v>
      </c>
      <c r="AP256" t="s">
        <v>465</v>
      </c>
      <c r="AQ256" t="s">
        <v>37</v>
      </c>
      <c r="AR256" t="s">
        <v>466</v>
      </c>
      <c r="AS256" t="s">
        <v>648</v>
      </c>
      <c r="AT256">
        <v>76.400000000000006</v>
      </c>
      <c r="AU256">
        <v>84.8</v>
      </c>
      <c r="AV256">
        <v>88.7</v>
      </c>
      <c r="AW256">
        <v>93.3</v>
      </c>
      <c r="AX256">
        <v>96.9</v>
      </c>
      <c r="AY256">
        <v>100</v>
      </c>
      <c r="AZ256">
        <v>93.6</v>
      </c>
      <c r="BA256">
        <v>97.3</v>
      </c>
      <c r="BB256">
        <v>100</v>
      </c>
      <c r="BF256" t="b">
        <f t="shared" si="3"/>
        <v>1</v>
      </c>
      <c r="BI256" t="s">
        <v>465</v>
      </c>
      <c r="BJ256" t="s">
        <v>37</v>
      </c>
      <c r="BK256" t="s">
        <v>466</v>
      </c>
      <c r="BL256" t="s">
        <v>648</v>
      </c>
      <c r="BM256">
        <f>INDEX('2021MF'!$C$205:$BB$404,MATCH(Sheet2!$BJ256,'2021MF'!$B$205:$B$404,0),MATCH(Sheet2!BM$3,'2021MF'!$C$4:$BB$4,0))</f>
        <v>85.565379556088402</v>
      </c>
      <c r="BN256">
        <f>INDEX('2021MF'!$C$205:$BB$404,MATCH(Sheet2!$BJ256,'2021MF'!$B$205:$B$404,0),MATCH(Sheet2!BN$3,'2021MF'!$C$4:$BB$4,0))</f>
        <v>12.6712956025109</v>
      </c>
      <c r="BO256">
        <f>INDEX('2021MF'!$C$205:$BB$404,MATCH(Sheet2!$BJ256,'2021MF'!$B$205:$B$404,0),MATCH(Sheet2!BO$3,'2021MF'!$C$4:$BB$4,0))</f>
        <v>72.567727325707196</v>
      </c>
      <c r="BP256">
        <f>INDEX('2021MF'!$C$205:$BB$404,MATCH(Sheet2!$BJ256,'2021MF'!$B$205:$B$404,0),MATCH(Sheet2!BP$3,'2021MF'!$C$4:$BB$4,0))</f>
        <v>7.7243285545398503</v>
      </c>
      <c r="BQ256">
        <f>INDEX('2021MF'!$C$205:$BB$404,MATCH(Sheet2!$BJ256,'2021MF'!$B$205:$B$404,0),MATCH(Sheet2!BQ$3,'2021MF'!$C$4:$BB$4,0))</f>
        <v>58.0681685731888</v>
      </c>
      <c r="BR256">
        <f>INDEX('2021MF'!$C$205:$BB$404,MATCH(Sheet2!$BJ256,'2021MF'!$B$205:$B$404,0),MATCH(Sheet2!BR$3,'2021MF'!$C$4:$BB$4,0))</f>
        <v>22.223887307058298</v>
      </c>
      <c r="BS256">
        <f>INDEX('2021MF'!$C$205:$BB$404,MATCH(Sheet2!$BJ256,'2021MF'!$B$205:$B$404,0),MATCH(Sheet2!BS$3,'2021MF'!$C$4:$BB$4,0))</f>
        <v>99.105849443029101</v>
      </c>
      <c r="BT256" t="str">
        <f>INDEX('2021MF'!$C$205:$BB$404,MATCH(Sheet2!$BJ256,'2021MF'!$B$205:$B$404,0),MATCH(Sheet2!BT$3,'2021MF'!$C$4:$BB$4,0))</f>
        <v>*</v>
      </c>
      <c r="BU256">
        <f>INDEX('2021MF'!$C$205:$BB$404,MATCH(Sheet2!$BJ256,'2021MF'!$B$205:$B$404,0),MATCH(Sheet2!BU$3,'2021MF'!$C$4:$BB$4,0))</f>
        <v>6.5138118787152202</v>
      </c>
      <c r="BV256">
        <f>INDEX('2021MF'!$C$205:$BB$404,MATCH(Sheet2!$BJ256,'2021MF'!$B$205:$B$404,0),MATCH(Sheet2!BV$3,'2021MF'!$C$4:$BB$4,0))</f>
        <v>15.2771533709642</v>
      </c>
      <c r="BW256">
        <f>INDEX('2021MF'!$C$205:$BB$404,MATCH(Sheet2!$BJ256,'2021MF'!$B$205:$B$404,0),MATCH(Sheet2!BW$3,'2021MF'!$C$4:$BB$4,0))</f>
        <v>0</v>
      </c>
      <c r="BX256">
        <f>INDEX('2021MF'!$C$205:$BB$404,MATCH(Sheet2!$BJ256,'2021MF'!$B$205:$B$404,0),MATCH(Sheet2!BX$3,'2021MF'!$C$4:$BB$4,0))</f>
        <v>51.307760190765897</v>
      </c>
      <c r="BY256">
        <f>INDEX('2021MF'!$C$205:$BB$404,MATCH(Sheet2!$BJ256,'2021MF'!$B$205:$B$404,0),MATCH(Sheet2!BY$3,'2021MF'!$C$4:$BB$4,0))</f>
        <v>47.469911188719301</v>
      </c>
      <c r="BZ256">
        <f>INDEX('2021MF'!$C$205:$BB$404,MATCH(Sheet2!$BJ256,'2021MF'!$B$205:$B$404,0),MATCH(Sheet2!BZ$3,'2021MF'!$C$4:$BB$4,0))</f>
        <v>56.565087590829698</v>
      </c>
      <c r="CA256">
        <f>INDEX('2021MF'!$C$205:$BB$404,MATCH(Sheet2!$BJ256,'2021MF'!$B$205:$B$404,0),MATCH(Sheet2!CA$3,'2021MF'!$C$4:$BB$4,0))</f>
        <v>41.970371204866801</v>
      </c>
      <c r="CB256">
        <f>INDEX('2021MF'!$C$205:$BB$404,MATCH(Sheet2!$BJ256,'2021MF'!$B$205:$B$404,0),MATCH(Sheet2!CB$3,'2021MF'!$C$4:$BB$4,0))</f>
        <v>2.72241370697837</v>
      </c>
      <c r="CC256">
        <f>INDEX('2021MF'!$C$205:$BB$404,MATCH(Sheet2!$BJ256,'2021MF'!$B$205:$B$404,0),MATCH(Sheet2!CC$3,'2021MF'!$C$4:$BB$4,0))</f>
        <v>97.277586293021599</v>
      </c>
    </row>
    <row r="257" spans="14:81" x14ac:dyDescent="0.3">
      <c r="N257" t="str">
        <f>VLOOKUP(P257,Sheet1!A$6:A$378,1,FALSE)</f>
        <v>North Tyneside</v>
      </c>
      <c r="O257" t="s">
        <v>465</v>
      </c>
      <c r="P257" t="s">
        <v>38</v>
      </c>
      <c r="Q257" t="str">
        <f>VLOOKUP(P257,classifications!A$1:B$357,2,FALSE)</f>
        <v>Predominantly Urban</v>
      </c>
      <c r="R257" t="str">
        <f>VLOOKUP(P257,classifications!A$1:D$357,4,FALSE)</f>
        <v>Met District</v>
      </c>
      <c r="S257" t="s">
        <v>467</v>
      </c>
      <c r="T257" t="s">
        <v>648</v>
      </c>
      <c r="U257">
        <v>84.3</v>
      </c>
      <c r="V257">
        <v>15.7</v>
      </c>
      <c r="W257">
        <v>0</v>
      </c>
      <c r="X257">
        <v>75.400000000000006</v>
      </c>
      <c r="Y257">
        <v>9.6</v>
      </c>
      <c r="Z257">
        <v>14.9</v>
      </c>
      <c r="AA257">
        <v>98.1</v>
      </c>
      <c r="AB257">
        <v>1.9</v>
      </c>
      <c r="AC257">
        <v>0</v>
      </c>
      <c r="AE257" t="s">
        <v>465</v>
      </c>
      <c r="AF257" t="s">
        <v>38</v>
      </c>
      <c r="AG257" t="s">
        <v>467</v>
      </c>
      <c r="AH257" t="s">
        <v>648</v>
      </c>
      <c r="AI257">
        <v>84.3</v>
      </c>
      <c r="AJ257">
        <v>15.7</v>
      </c>
      <c r="AK257">
        <v>88.7</v>
      </c>
      <c r="AL257">
        <v>11.3</v>
      </c>
      <c r="AM257">
        <v>98.1</v>
      </c>
      <c r="AN257">
        <v>1.9</v>
      </c>
      <c r="AP257" t="s">
        <v>465</v>
      </c>
      <c r="AQ257" t="s">
        <v>38</v>
      </c>
      <c r="AR257" t="s">
        <v>467</v>
      </c>
      <c r="AS257" t="s">
        <v>648</v>
      </c>
      <c r="AT257">
        <v>76.599999999999994</v>
      </c>
      <c r="AU257">
        <v>84.3</v>
      </c>
      <c r="AV257">
        <v>88</v>
      </c>
      <c r="AW257">
        <v>83.5</v>
      </c>
      <c r="AX257">
        <v>88.7</v>
      </c>
      <c r="AY257">
        <v>93.9</v>
      </c>
      <c r="AZ257">
        <v>95</v>
      </c>
      <c r="BA257">
        <v>98.1</v>
      </c>
      <c r="BB257">
        <v>100</v>
      </c>
      <c r="BF257" t="b">
        <f t="shared" si="3"/>
        <v>1</v>
      </c>
      <c r="BI257" t="s">
        <v>465</v>
      </c>
      <c r="BJ257" t="s">
        <v>38</v>
      </c>
      <c r="BK257" t="s">
        <v>467</v>
      </c>
      <c r="BL257" t="s">
        <v>648</v>
      </c>
      <c r="BM257">
        <f>INDEX('2021MF'!$C$205:$BB$404,MATCH(Sheet2!$BJ257,'2021MF'!$B$205:$B$404,0),MATCH(Sheet2!BM$3,'2021MF'!$C$4:$BB$4,0))</f>
        <v>80.080601562883999</v>
      </c>
      <c r="BN257">
        <f>INDEX('2021MF'!$C$205:$BB$404,MATCH(Sheet2!$BJ257,'2021MF'!$B$205:$B$404,0),MATCH(Sheet2!BN$3,'2021MF'!$C$4:$BB$4,0))</f>
        <v>19.528677446306599</v>
      </c>
      <c r="BO257">
        <f>INDEX('2021MF'!$C$205:$BB$404,MATCH(Sheet2!$BJ257,'2021MF'!$B$205:$B$404,0),MATCH(Sheet2!BO$3,'2021MF'!$C$4:$BB$4,0))</f>
        <v>72.310414311692099</v>
      </c>
      <c r="BP257">
        <f>INDEX('2021MF'!$C$205:$BB$404,MATCH(Sheet2!$BJ257,'2021MF'!$B$205:$B$404,0),MATCH(Sheet2!BP$3,'2021MF'!$C$4:$BB$4,0))</f>
        <v>16.6732196392589</v>
      </c>
      <c r="BQ257">
        <f>INDEX('2021MF'!$C$205:$BB$404,MATCH(Sheet2!$BJ257,'2021MF'!$B$205:$B$404,0),MATCH(Sheet2!BQ$3,'2021MF'!$C$4:$BB$4,0))</f>
        <v>66.565095591487704</v>
      </c>
      <c r="BR257">
        <f>INDEX('2021MF'!$C$205:$BB$404,MATCH(Sheet2!$BJ257,'2021MF'!$B$205:$B$404,0),MATCH(Sheet2!BR$3,'2021MF'!$C$4:$BB$4,0))</f>
        <v>22.418538359463302</v>
      </c>
      <c r="BS257">
        <f>INDEX('2021MF'!$C$205:$BB$404,MATCH(Sheet2!$BJ257,'2021MF'!$B$205:$B$404,0),MATCH(Sheet2!BS$3,'2021MF'!$C$4:$BB$4,0))</f>
        <v>97.918612080404998</v>
      </c>
      <c r="BT257">
        <f>INDEX('2021MF'!$C$205:$BB$404,MATCH(Sheet2!$BJ257,'2021MF'!$B$205:$B$404,0),MATCH(Sheet2!BT$3,'2021MF'!$C$4:$BB$4,0))</f>
        <v>2.0813879195950298</v>
      </c>
      <c r="BU257">
        <f>INDEX('2021MF'!$C$205:$BB$404,MATCH(Sheet2!$BJ257,'2021MF'!$B$205:$B$404,0),MATCH(Sheet2!BU$3,'2021MF'!$C$4:$BB$4,0))</f>
        <v>11.5299552759621</v>
      </c>
      <c r="BV257">
        <f>INDEX('2021MF'!$C$205:$BB$404,MATCH(Sheet2!$BJ257,'2021MF'!$B$205:$B$404,0),MATCH(Sheet2!BV$3,'2021MF'!$C$4:$BB$4,0))</f>
        <v>15.859831916253</v>
      </c>
      <c r="BW257">
        <f>INDEX('2021MF'!$C$205:$BB$404,MATCH(Sheet2!$BJ257,'2021MF'!$B$205:$B$404,0),MATCH(Sheet2!BW$3,'2021MF'!$C$4:$BB$4,0))</f>
        <v>2.8235120656607902</v>
      </c>
      <c r="BX257">
        <f>INDEX('2021MF'!$C$205:$BB$404,MATCH(Sheet2!$BJ257,'2021MF'!$B$205:$B$404,0),MATCH(Sheet2!BX$3,'2021MF'!$C$4:$BB$4,0))</f>
        <v>56.5763530428233</v>
      </c>
      <c r="BY257">
        <f>INDEX('2021MF'!$C$205:$BB$404,MATCH(Sheet2!$BJ257,'2021MF'!$B$205:$B$404,0),MATCH(Sheet2!BY$3,'2021MF'!$C$4:$BB$4,0))</f>
        <v>42.9539865748023</v>
      </c>
      <c r="BZ257">
        <f>INDEX('2021MF'!$C$205:$BB$404,MATCH(Sheet2!$BJ257,'2021MF'!$B$205:$B$404,0),MATCH(Sheet2!BZ$3,'2021MF'!$C$4:$BB$4,0))</f>
        <v>52.951992733556402</v>
      </c>
      <c r="CA257">
        <f>INDEX('2021MF'!$C$205:$BB$404,MATCH(Sheet2!$BJ257,'2021MF'!$B$205:$B$404,0),MATCH(Sheet2!CA$3,'2021MF'!$C$4:$BB$4,0))</f>
        <v>46.133055672478299</v>
      </c>
      <c r="CB257">
        <f>INDEX('2021MF'!$C$205:$BB$404,MATCH(Sheet2!$BJ257,'2021MF'!$B$205:$B$404,0),MATCH(Sheet2!CB$3,'2021MF'!$C$4:$BB$4,0))</f>
        <v>2.8726593601022299</v>
      </c>
      <c r="CC257">
        <f>INDEX('2021MF'!$C$205:$BB$404,MATCH(Sheet2!$BJ257,'2021MF'!$B$205:$B$404,0),MATCH(Sheet2!CC$3,'2021MF'!$C$4:$BB$4,0))</f>
        <v>97.127340639897795</v>
      </c>
    </row>
    <row r="258" spans="14:81" x14ac:dyDescent="0.3">
      <c r="N258" t="str">
        <f>VLOOKUP(P258,Sheet1!A$6:A$378,1,FALSE)</f>
        <v>Barnsley</v>
      </c>
      <c r="O258" t="s">
        <v>468</v>
      </c>
      <c r="P258" t="s">
        <v>57</v>
      </c>
      <c r="Q258" t="str">
        <f>VLOOKUP(P258,classifications!A$1:B$357,2,FALSE)</f>
        <v>Predominantly Urban</v>
      </c>
      <c r="R258" t="str">
        <f>VLOOKUP(P258,classifications!A$1:D$357,4,FALSE)</f>
        <v>Met District</v>
      </c>
      <c r="S258" t="s">
        <v>469</v>
      </c>
      <c r="T258" t="s">
        <v>648</v>
      </c>
      <c r="U258">
        <v>84.6</v>
      </c>
      <c r="V258">
        <v>14.6</v>
      </c>
      <c r="W258">
        <v>0.8</v>
      </c>
      <c r="X258">
        <v>67.900000000000006</v>
      </c>
      <c r="Y258">
        <v>4.9000000000000004</v>
      </c>
      <c r="Z258">
        <v>27.2</v>
      </c>
      <c r="AA258">
        <v>98.4</v>
      </c>
      <c r="AB258">
        <v>1.6</v>
      </c>
      <c r="AC258">
        <v>0</v>
      </c>
      <c r="AE258" t="s">
        <v>468</v>
      </c>
      <c r="AF258" t="s">
        <v>57</v>
      </c>
      <c r="AG258" t="s">
        <v>469</v>
      </c>
      <c r="AH258" t="s">
        <v>648</v>
      </c>
      <c r="AI258">
        <v>85.3</v>
      </c>
      <c r="AJ258">
        <v>14.7</v>
      </c>
      <c r="AK258">
        <v>93.3</v>
      </c>
      <c r="AL258">
        <v>6.7</v>
      </c>
      <c r="AM258">
        <v>98.4</v>
      </c>
      <c r="AN258">
        <v>1.6</v>
      </c>
      <c r="AP258" t="s">
        <v>468</v>
      </c>
      <c r="AQ258" t="s">
        <v>57</v>
      </c>
      <c r="AR258" t="s">
        <v>469</v>
      </c>
      <c r="AS258" t="s">
        <v>648</v>
      </c>
      <c r="AT258">
        <v>75</v>
      </c>
      <c r="AU258">
        <v>85.3</v>
      </c>
      <c r="AV258">
        <v>87.8</v>
      </c>
      <c r="AW258">
        <v>89</v>
      </c>
      <c r="AX258">
        <v>93.3</v>
      </c>
      <c r="AY258">
        <v>97.6</v>
      </c>
      <c r="AZ258">
        <v>95.8</v>
      </c>
      <c r="BA258">
        <v>98.4</v>
      </c>
      <c r="BB258">
        <v>100</v>
      </c>
      <c r="BF258" t="b">
        <f t="shared" si="3"/>
        <v>1</v>
      </c>
      <c r="BI258" t="s">
        <v>468</v>
      </c>
      <c r="BJ258" t="s">
        <v>57</v>
      </c>
      <c r="BK258" t="s">
        <v>469</v>
      </c>
      <c r="BL258" t="s">
        <v>648</v>
      </c>
      <c r="BM258">
        <f>INDEX('2021MF'!$C$205:$BB$404,MATCH(Sheet2!$BJ258,'2021MF'!$B$205:$B$404,0),MATCH(Sheet2!BM$3,'2021MF'!$C$4:$BB$4,0))</f>
        <v>87.973123322934597</v>
      </c>
      <c r="BN258">
        <f>INDEX('2021MF'!$C$205:$BB$404,MATCH(Sheet2!$BJ258,'2021MF'!$B$205:$B$404,0),MATCH(Sheet2!BN$3,'2021MF'!$C$4:$BB$4,0))</f>
        <v>10.626322563755799</v>
      </c>
      <c r="BO258">
        <f>INDEX('2021MF'!$C$205:$BB$404,MATCH(Sheet2!$BJ258,'2021MF'!$B$205:$B$404,0),MATCH(Sheet2!BO$3,'2021MF'!$C$4:$BB$4,0))</f>
        <v>51.200942428936102</v>
      </c>
      <c r="BP258">
        <f>INDEX('2021MF'!$C$205:$BB$404,MATCH(Sheet2!$BJ258,'2021MF'!$B$205:$B$404,0),MATCH(Sheet2!BP$3,'2021MF'!$C$4:$BB$4,0))</f>
        <v>7.6768690416457597</v>
      </c>
      <c r="BQ258">
        <f>INDEX('2021MF'!$C$205:$BB$404,MATCH(Sheet2!$BJ258,'2021MF'!$B$205:$B$404,0),MATCH(Sheet2!BQ$3,'2021MF'!$C$4:$BB$4,0))</f>
        <v>41.929361460764902</v>
      </c>
      <c r="BR258">
        <f>INDEX('2021MF'!$C$205:$BB$404,MATCH(Sheet2!$BJ258,'2021MF'!$B$205:$B$404,0),MATCH(Sheet2!BR$3,'2021MF'!$C$4:$BB$4,0))</f>
        <v>16.948450009817002</v>
      </c>
      <c r="BS258">
        <f>INDEX('2021MF'!$C$205:$BB$404,MATCH(Sheet2!$BJ258,'2021MF'!$B$205:$B$404,0),MATCH(Sheet2!BS$3,'2021MF'!$C$4:$BB$4,0))</f>
        <v>98.507820851240197</v>
      </c>
      <c r="BT258" t="str">
        <f>INDEX('2021MF'!$C$205:$BB$404,MATCH(Sheet2!$BJ258,'2021MF'!$B$205:$B$404,0),MATCH(Sheet2!BT$3,'2021MF'!$C$4:$BB$4,0))</f>
        <v>*</v>
      </c>
      <c r="BU258">
        <f>INDEX('2021MF'!$C$205:$BB$404,MATCH(Sheet2!$BJ258,'2021MF'!$B$205:$B$404,0),MATCH(Sheet2!BU$3,'2021MF'!$C$4:$BB$4,0))</f>
        <v>12.310477977268301</v>
      </c>
      <c r="BV258">
        <f>INDEX('2021MF'!$C$205:$BB$404,MATCH(Sheet2!$BJ258,'2021MF'!$B$205:$B$404,0),MATCH(Sheet2!BV$3,'2021MF'!$C$4:$BB$4,0))</f>
        <v>14.125526298566699</v>
      </c>
      <c r="BW258">
        <f>INDEX('2021MF'!$C$205:$BB$404,MATCH(Sheet2!$BJ258,'2021MF'!$B$205:$B$404,0),MATCH(Sheet2!BW$3,'2021MF'!$C$4:$BB$4,0))</f>
        <v>2.4367896332817001</v>
      </c>
      <c r="BX258">
        <f>INDEX('2021MF'!$C$205:$BB$404,MATCH(Sheet2!$BJ258,'2021MF'!$B$205:$B$404,0),MATCH(Sheet2!BX$3,'2021MF'!$C$4:$BB$4,0))</f>
        <v>43.624310375511698</v>
      </c>
      <c r="BY258">
        <f>INDEX('2021MF'!$C$205:$BB$404,MATCH(Sheet2!$BJ258,'2021MF'!$B$205:$B$404,0),MATCH(Sheet2!BY$3,'2021MF'!$C$4:$BB$4,0))</f>
        <v>55.278964228510397</v>
      </c>
      <c r="BZ258">
        <f>INDEX('2021MF'!$C$205:$BB$404,MATCH(Sheet2!$BJ258,'2021MF'!$B$205:$B$404,0),MATCH(Sheet2!BZ$3,'2021MF'!$C$4:$BB$4,0))</f>
        <v>49.168001423740897</v>
      </c>
      <c r="CA258">
        <f>INDEX('2021MF'!$C$205:$BB$404,MATCH(Sheet2!$BJ258,'2021MF'!$B$205:$B$404,0),MATCH(Sheet2!CA$3,'2021MF'!$C$4:$BB$4,0))</f>
        <v>50.831998576259103</v>
      </c>
      <c r="CB258">
        <f>INDEX('2021MF'!$C$205:$BB$404,MATCH(Sheet2!$BJ258,'2021MF'!$B$205:$B$404,0),MATCH(Sheet2!CB$3,'2021MF'!$C$4:$BB$4,0))</f>
        <v>3.8264360042758301</v>
      </c>
      <c r="CC258">
        <f>INDEX('2021MF'!$C$205:$BB$404,MATCH(Sheet2!$BJ258,'2021MF'!$B$205:$B$404,0),MATCH(Sheet2!CC$3,'2021MF'!$C$4:$BB$4,0))</f>
        <v>96.173563995724194</v>
      </c>
    </row>
    <row r="259" spans="14:81" x14ac:dyDescent="0.3">
      <c r="N259" t="str">
        <f>VLOOKUP(P259,Sheet1!A$6:A$378,1,FALSE)</f>
        <v>Doncaster</v>
      </c>
      <c r="O259" t="s">
        <v>468</v>
      </c>
      <c r="P259" t="s">
        <v>58</v>
      </c>
      <c r="Q259" t="str">
        <f>VLOOKUP(P259,classifications!A$1:B$357,2,FALSE)</f>
        <v>Predominantly Urban</v>
      </c>
      <c r="R259" t="str">
        <f>VLOOKUP(P259,classifications!A$1:D$357,4,FALSE)</f>
        <v>Met District</v>
      </c>
      <c r="S259" t="s">
        <v>470</v>
      </c>
      <c r="T259" t="s">
        <v>648</v>
      </c>
      <c r="U259">
        <v>86</v>
      </c>
      <c r="V259">
        <v>13.6</v>
      </c>
      <c r="W259">
        <v>0.4</v>
      </c>
      <c r="X259">
        <v>70.900000000000006</v>
      </c>
      <c r="Y259">
        <v>1.6</v>
      </c>
      <c r="Z259">
        <v>27.5</v>
      </c>
      <c r="AA259">
        <v>97.2</v>
      </c>
      <c r="AB259">
        <v>2.4</v>
      </c>
      <c r="AC259">
        <v>0.4</v>
      </c>
      <c r="AE259" t="s">
        <v>468</v>
      </c>
      <c r="AF259" t="s">
        <v>58</v>
      </c>
      <c r="AG259" t="s">
        <v>470</v>
      </c>
      <c r="AH259" t="s">
        <v>648</v>
      </c>
      <c r="AI259">
        <v>86.3</v>
      </c>
      <c r="AJ259">
        <v>13.7</v>
      </c>
      <c r="AK259">
        <v>97.8</v>
      </c>
      <c r="AL259">
        <v>2.2000000000000002</v>
      </c>
      <c r="AM259">
        <v>97.6</v>
      </c>
      <c r="AN259">
        <v>2.4</v>
      </c>
      <c r="AP259" t="s">
        <v>468</v>
      </c>
      <c r="AQ259" t="s">
        <v>58</v>
      </c>
      <c r="AR259" t="s">
        <v>470</v>
      </c>
      <c r="AS259" t="s">
        <v>648</v>
      </c>
      <c r="AT259">
        <v>73.7</v>
      </c>
      <c r="AU259">
        <v>86.3</v>
      </c>
      <c r="AV259">
        <v>90.7</v>
      </c>
      <c r="AW259">
        <v>95.2</v>
      </c>
      <c r="AX259">
        <v>97.8</v>
      </c>
      <c r="AY259">
        <v>100</v>
      </c>
      <c r="AZ259">
        <v>94.4</v>
      </c>
      <c r="BA259">
        <v>97.6</v>
      </c>
      <c r="BB259">
        <v>99.4</v>
      </c>
      <c r="BF259" t="b">
        <f t="shared" si="3"/>
        <v>1</v>
      </c>
      <c r="BI259" t="s">
        <v>468</v>
      </c>
      <c r="BJ259" t="s">
        <v>58</v>
      </c>
      <c r="BK259" t="s">
        <v>470</v>
      </c>
      <c r="BL259" t="s">
        <v>648</v>
      </c>
      <c r="BM259">
        <f>INDEX('2021MF'!$C$205:$BB$404,MATCH(Sheet2!$BJ259,'2021MF'!$B$205:$B$404,0),MATCH(Sheet2!BM$3,'2021MF'!$C$4:$BB$4,0))</f>
        <v>90.556248768634703</v>
      </c>
      <c r="BN259">
        <f>INDEX('2021MF'!$C$205:$BB$404,MATCH(Sheet2!$BJ259,'2021MF'!$B$205:$B$404,0),MATCH(Sheet2!BN$3,'2021MF'!$C$4:$BB$4,0))</f>
        <v>9.44375123136534</v>
      </c>
      <c r="BO259">
        <f>INDEX('2021MF'!$C$205:$BB$404,MATCH(Sheet2!$BJ259,'2021MF'!$B$205:$B$404,0),MATCH(Sheet2!BO$3,'2021MF'!$C$4:$BB$4,0))</f>
        <v>55.910553621855897</v>
      </c>
      <c r="BP259">
        <f>INDEX('2021MF'!$C$205:$BB$404,MATCH(Sheet2!$BJ259,'2021MF'!$B$205:$B$404,0),MATCH(Sheet2!BP$3,'2021MF'!$C$4:$BB$4,0))</f>
        <v>4.9024758652393796</v>
      </c>
      <c r="BQ259">
        <f>INDEX('2021MF'!$C$205:$BB$404,MATCH(Sheet2!$BJ259,'2021MF'!$B$205:$B$404,0),MATCH(Sheet2!BQ$3,'2021MF'!$C$4:$BB$4,0))</f>
        <v>44.194522886977097</v>
      </c>
      <c r="BR259">
        <f>INDEX('2021MF'!$C$205:$BB$404,MATCH(Sheet2!$BJ259,'2021MF'!$B$205:$B$404,0),MATCH(Sheet2!BR$3,'2021MF'!$C$4:$BB$4,0))</f>
        <v>16.618506600118199</v>
      </c>
      <c r="BS259">
        <f>INDEX('2021MF'!$C$205:$BB$404,MATCH(Sheet2!$BJ259,'2021MF'!$B$205:$B$404,0),MATCH(Sheet2!BS$3,'2021MF'!$C$4:$BB$4,0))</f>
        <v>95.821566953437994</v>
      </c>
      <c r="BT259">
        <f>INDEX('2021MF'!$C$205:$BB$404,MATCH(Sheet2!$BJ259,'2021MF'!$B$205:$B$404,0),MATCH(Sheet2!BT$3,'2021MF'!$C$4:$BB$4,0))</f>
        <v>4.1784330465620299</v>
      </c>
      <c r="BU259">
        <f>INDEX('2021MF'!$C$205:$BB$404,MATCH(Sheet2!$BJ259,'2021MF'!$B$205:$B$404,0),MATCH(Sheet2!BU$3,'2021MF'!$C$4:$BB$4,0))</f>
        <v>14.7139948775202</v>
      </c>
      <c r="BV259">
        <f>INDEX('2021MF'!$C$205:$BB$404,MATCH(Sheet2!$BJ259,'2021MF'!$B$205:$B$404,0),MATCH(Sheet2!BV$3,'2021MF'!$C$4:$BB$4,0))</f>
        <v>11.561699612530401</v>
      </c>
      <c r="BW259">
        <f>INDEX('2021MF'!$C$205:$BB$404,MATCH(Sheet2!$BJ259,'2021MF'!$B$205:$B$404,0),MATCH(Sheet2!BW$3,'2021MF'!$C$4:$BB$4,0))</f>
        <v>2.6778091547908298</v>
      </c>
      <c r="BX259">
        <f>INDEX('2021MF'!$C$205:$BB$404,MATCH(Sheet2!$BJ259,'2021MF'!$B$205:$B$404,0),MATCH(Sheet2!BX$3,'2021MF'!$C$4:$BB$4,0))</f>
        <v>50.407974108458802</v>
      </c>
      <c r="BY259">
        <f>INDEX('2021MF'!$C$205:$BB$404,MATCH(Sheet2!$BJ259,'2021MF'!$B$205:$B$404,0),MATCH(Sheet2!BY$3,'2021MF'!$C$4:$BB$4,0))</f>
        <v>47.581784753771998</v>
      </c>
      <c r="BZ259">
        <f>INDEX('2021MF'!$C$205:$BB$404,MATCH(Sheet2!$BJ259,'2021MF'!$B$205:$B$404,0),MATCH(Sheet2!BZ$3,'2021MF'!$C$4:$BB$4,0))</f>
        <v>62.022700682236</v>
      </c>
      <c r="CA259">
        <f>INDEX('2021MF'!$C$205:$BB$404,MATCH(Sheet2!$BJ259,'2021MF'!$B$205:$B$404,0),MATCH(Sheet2!CA$3,'2021MF'!$C$4:$BB$4,0))</f>
        <v>35.967058179994801</v>
      </c>
      <c r="CB259">
        <f>INDEX('2021MF'!$C$205:$BB$404,MATCH(Sheet2!$BJ259,'2021MF'!$B$205:$B$404,0),MATCH(Sheet2!CB$3,'2021MF'!$C$4:$BB$4,0))</f>
        <v>4.0503710514218199</v>
      </c>
      <c r="CC259">
        <f>INDEX('2021MF'!$C$205:$BB$404,MATCH(Sheet2!$BJ259,'2021MF'!$B$205:$B$404,0),MATCH(Sheet2!CC$3,'2021MF'!$C$4:$BB$4,0))</f>
        <v>95.949628948578194</v>
      </c>
    </row>
    <row r="260" spans="14:81" x14ac:dyDescent="0.3">
      <c r="N260" t="str">
        <f>VLOOKUP(P260,Sheet1!A$6:A$378,1,FALSE)</f>
        <v>Rotherham</v>
      </c>
      <c r="O260" t="s">
        <v>468</v>
      </c>
      <c r="P260" t="s">
        <v>59</v>
      </c>
      <c r="Q260" t="str">
        <f>VLOOKUP(P260,classifications!A$1:B$357,2,FALSE)</f>
        <v>Predominantly Urban</v>
      </c>
      <c r="R260" t="str">
        <f>VLOOKUP(P260,classifications!A$1:D$357,4,FALSE)</f>
        <v>Met District</v>
      </c>
      <c r="S260" t="s">
        <v>471</v>
      </c>
      <c r="T260" t="s">
        <v>648</v>
      </c>
      <c r="U260">
        <v>85.1</v>
      </c>
      <c r="V260">
        <v>14.9</v>
      </c>
      <c r="W260">
        <v>0</v>
      </c>
      <c r="X260">
        <v>65.2</v>
      </c>
      <c r="Y260">
        <v>11.7</v>
      </c>
      <c r="Z260">
        <v>23.1</v>
      </c>
      <c r="AA260">
        <v>97.9</v>
      </c>
      <c r="AB260">
        <v>2.1</v>
      </c>
      <c r="AC260">
        <v>0</v>
      </c>
      <c r="AE260" t="s">
        <v>468</v>
      </c>
      <c r="AF260" t="s">
        <v>59</v>
      </c>
      <c r="AG260" t="s">
        <v>471</v>
      </c>
      <c r="AH260" t="s">
        <v>648</v>
      </c>
      <c r="AI260">
        <v>85.1</v>
      </c>
      <c r="AJ260">
        <v>14.9</v>
      </c>
      <c r="AK260">
        <v>84.8</v>
      </c>
      <c r="AL260">
        <v>15.2</v>
      </c>
      <c r="AM260">
        <v>97.9</v>
      </c>
      <c r="AN260">
        <v>2.1</v>
      </c>
      <c r="AP260" t="s">
        <v>468</v>
      </c>
      <c r="AQ260" t="s">
        <v>59</v>
      </c>
      <c r="AR260" t="s">
        <v>471</v>
      </c>
      <c r="AS260" t="s">
        <v>648</v>
      </c>
      <c r="AT260">
        <v>76</v>
      </c>
      <c r="AU260">
        <v>85.1</v>
      </c>
      <c r="AV260">
        <v>87.7</v>
      </c>
      <c r="AW260">
        <v>96.4</v>
      </c>
      <c r="AX260">
        <v>84.8</v>
      </c>
      <c r="AY260">
        <v>100</v>
      </c>
      <c r="AZ260">
        <v>95.3</v>
      </c>
      <c r="BA260">
        <v>97.9</v>
      </c>
      <c r="BB260">
        <v>99.7</v>
      </c>
      <c r="BF260" t="b">
        <f t="shared" ref="BF260:BF323" si="4">IF(AQ260=AF260,IF(AF260=P260,TRUE,FALSE),FALSE)</f>
        <v>1</v>
      </c>
      <c r="BI260" t="s">
        <v>468</v>
      </c>
      <c r="BJ260" t="s">
        <v>59</v>
      </c>
      <c r="BK260" t="s">
        <v>471</v>
      </c>
      <c r="BL260" t="s">
        <v>648</v>
      </c>
      <c r="BM260">
        <f>INDEX('2021MF'!$C$205:$BB$404,MATCH(Sheet2!$BJ260,'2021MF'!$B$205:$B$404,0),MATCH(Sheet2!BM$3,'2021MF'!$C$4:$BB$4,0))</f>
        <v>92.000315880912893</v>
      </c>
      <c r="BN260">
        <f>INDEX('2021MF'!$C$205:$BB$404,MATCH(Sheet2!$BJ260,'2021MF'!$B$205:$B$404,0),MATCH(Sheet2!BN$3,'2021MF'!$C$4:$BB$4,0))</f>
        <v>7.9996841190871004</v>
      </c>
      <c r="BO260">
        <f>INDEX('2021MF'!$C$205:$BB$404,MATCH(Sheet2!$BJ260,'2021MF'!$B$205:$B$404,0),MATCH(Sheet2!BO$3,'2021MF'!$C$4:$BB$4,0))</f>
        <v>62.570086077548801</v>
      </c>
      <c r="BP260">
        <f>INDEX('2021MF'!$C$205:$BB$404,MATCH(Sheet2!$BJ260,'2021MF'!$B$205:$B$404,0),MATCH(Sheet2!BP$3,'2021MF'!$C$4:$BB$4,0))</f>
        <v>9.1092158256337399</v>
      </c>
      <c r="BQ260">
        <f>INDEX('2021MF'!$C$205:$BB$404,MATCH(Sheet2!$BJ260,'2021MF'!$B$205:$B$404,0),MATCH(Sheet2!BQ$3,'2021MF'!$C$4:$BB$4,0))</f>
        <v>53.948511411197998</v>
      </c>
      <c r="BR260">
        <f>INDEX('2021MF'!$C$205:$BB$404,MATCH(Sheet2!$BJ260,'2021MF'!$B$205:$B$404,0),MATCH(Sheet2!BR$3,'2021MF'!$C$4:$BB$4,0))</f>
        <v>17.7307904919845</v>
      </c>
      <c r="BS260">
        <f>INDEX('2021MF'!$C$205:$BB$404,MATCH(Sheet2!$BJ260,'2021MF'!$B$205:$B$404,0),MATCH(Sheet2!BS$3,'2021MF'!$C$4:$BB$4,0))</f>
        <v>99.178709626470805</v>
      </c>
      <c r="BT260" t="str">
        <f>INDEX('2021MF'!$C$205:$BB$404,MATCH(Sheet2!$BJ260,'2021MF'!$B$205:$B$404,0),MATCH(Sheet2!BT$3,'2021MF'!$C$4:$BB$4,0))</f>
        <v>*</v>
      </c>
      <c r="BU260">
        <f>INDEX('2021MF'!$C$205:$BB$404,MATCH(Sheet2!$BJ260,'2021MF'!$B$205:$B$404,0),MATCH(Sheet2!BU$3,'2021MF'!$C$4:$BB$4,0))</f>
        <v>11.2335149648582</v>
      </c>
      <c r="BV260">
        <f>INDEX('2021MF'!$C$205:$BB$404,MATCH(Sheet2!$BJ260,'2021MF'!$B$205:$B$404,0),MATCH(Sheet2!BV$3,'2021MF'!$C$4:$BB$4,0))</f>
        <v>15.5749032614704</v>
      </c>
      <c r="BW260">
        <f>INDEX('2021MF'!$C$205:$BB$404,MATCH(Sheet2!$BJ260,'2021MF'!$B$205:$B$404,0),MATCH(Sheet2!BW$3,'2021MF'!$C$4:$BB$4,0))</f>
        <v>2.3710811024243901</v>
      </c>
      <c r="BX260">
        <f>INDEX('2021MF'!$C$205:$BB$404,MATCH(Sheet2!$BJ260,'2021MF'!$B$205:$B$404,0),MATCH(Sheet2!BX$3,'2021MF'!$C$4:$BB$4,0))</f>
        <v>52.661480083946302</v>
      </c>
      <c r="BY260">
        <f>INDEX('2021MF'!$C$205:$BB$404,MATCH(Sheet2!$BJ260,'2021MF'!$B$205:$B$404,0),MATCH(Sheet2!BY$3,'2021MF'!$C$4:$BB$4,0))</f>
        <v>46.721641617026698</v>
      </c>
      <c r="BZ260">
        <f>INDEX('2021MF'!$C$205:$BB$404,MATCH(Sheet2!$BJ260,'2021MF'!$B$205:$B$404,0),MATCH(Sheet2!BZ$3,'2021MF'!$C$4:$BB$4,0))</f>
        <v>53.871918258325699</v>
      </c>
      <c r="CA260">
        <f>INDEX('2021MF'!$C$205:$BB$404,MATCH(Sheet2!$BJ260,'2021MF'!$B$205:$B$404,0),MATCH(Sheet2!CA$3,'2021MF'!$C$4:$BB$4,0))</f>
        <v>45.5112034426473</v>
      </c>
      <c r="CB260">
        <f>INDEX('2021MF'!$C$205:$BB$404,MATCH(Sheet2!$BJ260,'2021MF'!$B$205:$B$404,0),MATCH(Sheet2!CB$3,'2021MF'!$C$4:$BB$4,0))</f>
        <v>3.4904840874990102</v>
      </c>
      <c r="CC260">
        <f>INDEX('2021MF'!$C$205:$BB$404,MATCH(Sheet2!$BJ260,'2021MF'!$B$205:$B$404,0),MATCH(Sheet2!CC$3,'2021MF'!$C$4:$BB$4,0))</f>
        <v>96.509515912501001</v>
      </c>
    </row>
    <row r="261" spans="14:81" x14ac:dyDescent="0.3">
      <c r="N261" t="str">
        <f>VLOOKUP(P261,Sheet1!A$6:A$378,1,FALSE)</f>
        <v>Sheffield</v>
      </c>
      <c r="O261" t="s">
        <v>468</v>
      </c>
      <c r="P261" t="s">
        <v>60</v>
      </c>
      <c r="Q261" t="str">
        <f>VLOOKUP(P261,classifications!A$1:B$357,2,FALSE)</f>
        <v>Predominantly Urban</v>
      </c>
      <c r="R261" t="str">
        <f>VLOOKUP(P261,classifications!A$1:D$357,4,FALSE)</f>
        <v>Met District</v>
      </c>
      <c r="S261" t="s">
        <v>472</v>
      </c>
      <c r="T261" t="s">
        <v>648</v>
      </c>
      <c r="U261">
        <v>84.1</v>
      </c>
      <c r="V261">
        <v>14.4</v>
      </c>
      <c r="W261">
        <v>1.5</v>
      </c>
      <c r="X261">
        <v>79.2</v>
      </c>
      <c r="Y261">
        <v>9.9</v>
      </c>
      <c r="Z261">
        <v>10.8</v>
      </c>
      <c r="AA261">
        <v>96.1</v>
      </c>
      <c r="AB261">
        <v>3.9</v>
      </c>
      <c r="AC261">
        <v>0</v>
      </c>
      <c r="AE261" t="s">
        <v>468</v>
      </c>
      <c r="AF261" t="s">
        <v>60</v>
      </c>
      <c r="AG261" t="s">
        <v>472</v>
      </c>
      <c r="AH261" t="s">
        <v>648</v>
      </c>
      <c r="AI261">
        <v>85.3</v>
      </c>
      <c r="AJ261">
        <v>14.7</v>
      </c>
      <c r="AK261">
        <v>88.9</v>
      </c>
      <c r="AL261">
        <v>11.1</v>
      </c>
      <c r="AM261">
        <v>96.1</v>
      </c>
      <c r="AN261">
        <v>3.9</v>
      </c>
      <c r="AP261" t="s">
        <v>468</v>
      </c>
      <c r="AQ261" t="s">
        <v>60</v>
      </c>
      <c r="AR261" t="s">
        <v>472</v>
      </c>
      <c r="AS261" t="s">
        <v>648</v>
      </c>
      <c r="AT261">
        <v>78.599999999999994</v>
      </c>
      <c r="AU261">
        <v>85.3</v>
      </c>
      <c r="AV261">
        <v>89.5</v>
      </c>
      <c r="AW261">
        <v>83.4</v>
      </c>
      <c r="AX261">
        <v>88.9</v>
      </c>
      <c r="AY261">
        <v>94.2</v>
      </c>
      <c r="AZ261">
        <v>92.6</v>
      </c>
      <c r="BA261">
        <v>96.1</v>
      </c>
      <c r="BB261">
        <v>98.7</v>
      </c>
      <c r="BF261" t="b">
        <f t="shared" si="4"/>
        <v>1</v>
      </c>
      <c r="BI261" t="s">
        <v>468</v>
      </c>
      <c r="BJ261" t="s">
        <v>60</v>
      </c>
      <c r="BK261" t="s">
        <v>472</v>
      </c>
      <c r="BL261" t="s">
        <v>648</v>
      </c>
      <c r="BM261">
        <f>INDEX('2021MF'!$C$205:$BB$404,MATCH(Sheet2!$BJ261,'2021MF'!$B$205:$B$404,0),MATCH(Sheet2!BM$3,'2021MF'!$C$4:$BB$4,0))</f>
        <v>90.669463488366702</v>
      </c>
      <c r="BN261">
        <f>INDEX('2021MF'!$C$205:$BB$404,MATCH(Sheet2!$BJ261,'2021MF'!$B$205:$B$404,0),MATCH(Sheet2!BN$3,'2021MF'!$C$4:$BB$4,0))</f>
        <v>8.3912362825921001</v>
      </c>
      <c r="BO261">
        <f>INDEX('2021MF'!$C$205:$BB$404,MATCH(Sheet2!$BJ261,'2021MF'!$B$205:$B$404,0),MATCH(Sheet2!BO$3,'2021MF'!$C$4:$BB$4,0))</f>
        <v>57.198602617393199</v>
      </c>
      <c r="BP261">
        <f>INDEX('2021MF'!$C$205:$BB$404,MATCH(Sheet2!$BJ261,'2021MF'!$B$205:$B$404,0),MATCH(Sheet2!BP$3,'2021MF'!$C$4:$BB$4,0))</f>
        <v>13.720878222578699</v>
      </c>
      <c r="BQ261">
        <f>INDEX('2021MF'!$C$205:$BB$404,MATCH(Sheet2!$BJ261,'2021MF'!$B$205:$B$404,0),MATCH(Sheet2!BQ$3,'2021MF'!$C$4:$BB$4,0))</f>
        <v>53.921077187651797</v>
      </c>
      <c r="BR261">
        <f>INDEX('2021MF'!$C$205:$BB$404,MATCH(Sheet2!$BJ261,'2021MF'!$B$205:$B$404,0),MATCH(Sheet2!BR$3,'2021MF'!$C$4:$BB$4,0))</f>
        <v>16.9984036523201</v>
      </c>
      <c r="BS261">
        <f>INDEX('2021MF'!$C$205:$BB$404,MATCH(Sheet2!$BJ261,'2021MF'!$B$205:$B$404,0),MATCH(Sheet2!BS$3,'2021MF'!$C$4:$BB$4,0))</f>
        <v>94.897856883960202</v>
      </c>
      <c r="BT261">
        <f>INDEX('2021MF'!$C$205:$BB$404,MATCH(Sheet2!$BJ261,'2021MF'!$B$205:$B$404,0),MATCH(Sheet2!BT$3,'2021MF'!$C$4:$BB$4,0))</f>
        <v>4.4427821178212596</v>
      </c>
      <c r="BU261">
        <f>INDEX('2021MF'!$C$205:$BB$404,MATCH(Sheet2!$BJ261,'2021MF'!$B$205:$B$404,0),MATCH(Sheet2!BU$3,'2021MF'!$C$4:$BB$4,0))</f>
        <v>11.2299588959752</v>
      </c>
      <c r="BV261">
        <f>INDEX('2021MF'!$C$205:$BB$404,MATCH(Sheet2!$BJ261,'2021MF'!$B$205:$B$404,0),MATCH(Sheet2!BV$3,'2021MF'!$C$4:$BB$4,0))</f>
        <v>21.023204880042599</v>
      </c>
      <c r="BW261">
        <f>INDEX('2021MF'!$C$205:$BB$404,MATCH(Sheet2!$BJ261,'2021MF'!$B$205:$B$404,0),MATCH(Sheet2!BW$3,'2021MF'!$C$4:$BB$4,0))</f>
        <v>3.0099251181837099</v>
      </c>
      <c r="BX261">
        <f>INDEX('2021MF'!$C$205:$BB$404,MATCH(Sheet2!$BJ261,'2021MF'!$B$205:$B$404,0),MATCH(Sheet2!BX$3,'2021MF'!$C$4:$BB$4,0))</f>
        <v>56.727257319605101</v>
      </c>
      <c r="BY261">
        <f>INDEX('2021MF'!$C$205:$BB$404,MATCH(Sheet2!$BJ261,'2021MF'!$B$205:$B$404,0),MATCH(Sheet2!BY$3,'2021MF'!$C$4:$BB$4,0))</f>
        <v>42.2617685691284</v>
      </c>
      <c r="BZ261">
        <f>INDEX('2021MF'!$C$205:$BB$404,MATCH(Sheet2!$BJ261,'2021MF'!$B$205:$B$404,0),MATCH(Sheet2!BZ$3,'2021MF'!$C$4:$BB$4,0))</f>
        <v>51.551205457395902</v>
      </c>
      <c r="CA261">
        <f>INDEX('2021MF'!$C$205:$BB$404,MATCH(Sheet2!$BJ261,'2021MF'!$B$205:$B$404,0),MATCH(Sheet2!CA$3,'2021MF'!$C$4:$BB$4,0))</f>
        <v>46.631074954451101</v>
      </c>
      <c r="CB261">
        <f>INDEX('2021MF'!$C$205:$BB$404,MATCH(Sheet2!$BJ261,'2021MF'!$B$205:$B$404,0),MATCH(Sheet2!CB$3,'2021MF'!$C$4:$BB$4,0))</f>
        <v>2.4400212846357299</v>
      </c>
      <c r="CC261">
        <f>INDEX('2021MF'!$C$205:$BB$404,MATCH(Sheet2!$BJ261,'2021MF'!$B$205:$B$404,0),MATCH(Sheet2!CC$3,'2021MF'!$C$4:$BB$4,0))</f>
        <v>97.559978715364295</v>
      </c>
    </row>
    <row r="262" spans="14:81" x14ac:dyDescent="0.3">
      <c r="N262" t="str">
        <f>VLOOKUP(P262,Sheet1!A$6:A$378,1,FALSE)</f>
        <v>Hartlepool</v>
      </c>
      <c r="O262" t="s">
        <v>473</v>
      </c>
      <c r="P262" t="s">
        <v>261</v>
      </c>
      <c r="Q262" t="str">
        <f>VLOOKUP(P262,classifications!A$1:B$357,2,FALSE)</f>
        <v>Predominantly Urban</v>
      </c>
      <c r="R262" t="str">
        <f>VLOOKUP(P262,classifications!A$1:D$357,4,FALSE)</f>
        <v>Unitary Authority</v>
      </c>
      <c r="S262" t="s">
        <v>474</v>
      </c>
      <c r="T262" t="s">
        <v>648</v>
      </c>
      <c r="U262">
        <v>83.4</v>
      </c>
      <c r="V262">
        <v>16.600000000000001</v>
      </c>
      <c r="W262">
        <v>0</v>
      </c>
      <c r="X262">
        <v>63.7</v>
      </c>
      <c r="Y262">
        <v>7</v>
      </c>
      <c r="Z262">
        <v>29.4</v>
      </c>
      <c r="AA262">
        <v>98.3</v>
      </c>
      <c r="AB262">
        <v>1.7</v>
      </c>
      <c r="AC262">
        <v>0</v>
      </c>
      <c r="AE262" t="s">
        <v>473</v>
      </c>
      <c r="AF262" t="s">
        <v>261</v>
      </c>
      <c r="AG262" t="s">
        <v>474</v>
      </c>
      <c r="AH262" t="s">
        <v>648</v>
      </c>
      <c r="AI262">
        <v>83.4</v>
      </c>
      <c r="AJ262">
        <v>16.600000000000001</v>
      </c>
      <c r="AK262">
        <v>90.1</v>
      </c>
      <c r="AL262">
        <v>9.9</v>
      </c>
      <c r="AM262">
        <v>98.3</v>
      </c>
      <c r="AN262">
        <v>1.7</v>
      </c>
      <c r="AP262" t="s">
        <v>473</v>
      </c>
      <c r="AQ262" t="s">
        <v>261</v>
      </c>
      <c r="AR262" t="s">
        <v>474</v>
      </c>
      <c r="AS262" t="s">
        <v>648</v>
      </c>
      <c r="AT262">
        <v>71</v>
      </c>
      <c r="AU262">
        <v>83.4</v>
      </c>
      <c r="AV262">
        <v>85</v>
      </c>
      <c r="AW262">
        <v>100</v>
      </c>
      <c r="AX262">
        <v>90.1</v>
      </c>
      <c r="AY262">
        <v>100</v>
      </c>
      <c r="AZ262">
        <v>95.1</v>
      </c>
      <c r="BA262">
        <v>98.3</v>
      </c>
      <c r="BB262">
        <v>100</v>
      </c>
      <c r="BF262" t="b">
        <f t="shared" si="4"/>
        <v>1</v>
      </c>
      <c r="BI262" t="s">
        <v>473</v>
      </c>
      <c r="BJ262" t="s">
        <v>261</v>
      </c>
      <c r="BK262" t="s">
        <v>474</v>
      </c>
      <c r="BL262" t="s">
        <v>648</v>
      </c>
      <c r="BM262">
        <f>INDEX('2021MF'!$C$205:$BB$404,MATCH(Sheet2!$BJ262,'2021MF'!$B$205:$B$404,0),MATCH(Sheet2!BM$3,'2021MF'!$C$4:$BB$4,0))</f>
        <v>83.2015583820328</v>
      </c>
      <c r="BN262">
        <f>INDEX('2021MF'!$C$205:$BB$404,MATCH(Sheet2!$BJ262,'2021MF'!$B$205:$B$404,0),MATCH(Sheet2!BN$3,'2021MF'!$C$4:$BB$4,0))</f>
        <v>15.073908559642501</v>
      </c>
      <c r="BO262">
        <f>INDEX('2021MF'!$C$205:$BB$404,MATCH(Sheet2!$BJ262,'2021MF'!$B$205:$B$404,0),MATCH(Sheet2!BO$3,'2021MF'!$C$4:$BB$4,0))</f>
        <v>78.6295405064742</v>
      </c>
      <c r="BP262">
        <f>INDEX('2021MF'!$C$205:$BB$404,MATCH(Sheet2!$BJ262,'2021MF'!$B$205:$B$404,0),MATCH(Sheet2!BP$3,'2021MF'!$C$4:$BB$4,0))</f>
        <v>7.6429471754325702</v>
      </c>
      <c r="BQ262">
        <f>INDEX('2021MF'!$C$205:$BB$404,MATCH(Sheet2!$BJ262,'2021MF'!$B$205:$B$404,0),MATCH(Sheet2!BQ$3,'2021MF'!$C$4:$BB$4,0))</f>
        <v>61.080554600664598</v>
      </c>
      <c r="BR262">
        <f>INDEX('2021MF'!$C$205:$BB$404,MATCH(Sheet2!$BJ262,'2021MF'!$B$205:$B$404,0),MATCH(Sheet2!BR$3,'2021MF'!$C$4:$BB$4,0))</f>
        <v>25.191933081242102</v>
      </c>
      <c r="BS262">
        <f>INDEX('2021MF'!$C$205:$BB$404,MATCH(Sheet2!$BJ262,'2021MF'!$B$205:$B$404,0),MATCH(Sheet2!BS$3,'2021MF'!$C$4:$BB$4,0))</f>
        <v>98.584851609946099</v>
      </c>
      <c r="BT262" t="str">
        <f>INDEX('2021MF'!$C$205:$BB$404,MATCH(Sheet2!$BJ262,'2021MF'!$B$205:$B$404,0),MATCH(Sheet2!BT$3,'2021MF'!$C$4:$BB$4,0))</f>
        <v>*</v>
      </c>
      <c r="BU262">
        <f>INDEX('2021MF'!$C$205:$BB$404,MATCH(Sheet2!$BJ262,'2021MF'!$B$205:$B$404,0),MATCH(Sheet2!BU$3,'2021MF'!$C$4:$BB$4,0))</f>
        <v>12.1634009396127</v>
      </c>
      <c r="BV262">
        <f>INDEX('2021MF'!$C$205:$BB$404,MATCH(Sheet2!$BJ262,'2021MF'!$B$205:$B$404,0),MATCH(Sheet2!BV$3,'2021MF'!$C$4:$BB$4,0))</f>
        <v>12.260799816660899</v>
      </c>
      <c r="BW262" t="str">
        <f>INDEX('2021MF'!$C$205:$BB$404,MATCH(Sheet2!$BJ262,'2021MF'!$B$205:$B$404,0),MATCH(Sheet2!BW$3,'2021MF'!$C$4:$BB$4,0))</f>
        <v>*</v>
      </c>
      <c r="BX262">
        <f>INDEX('2021MF'!$C$205:$BB$404,MATCH(Sheet2!$BJ262,'2021MF'!$B$205:$B$404,0),MATCH(Sheet2!BX$3,'2021MF'!$C$4:$BB$4,0))</f>
        <v>54.893116297313199</v>
      </c>
      <c r="BY262">
        <f>INDEX('2021MF'!$C$205:$BB$404,MATCH(Sheet2!$BJ262,'2021MF'!$B$205:$B$404,0),MATCH(Sheet2!BY$3,'2021MF'!$C$4:$BB$4,0))</f>
        <v>40.942668497090899</v>
      </c>
      <c r="BZ262">
        <f>INDEX('2021MF'!$C$205:$BB$404,MATCH(Sheet2!$BJ262,'2021MF'!$B$205:$B$404,0),MATCH(Sheet2!BZ$3,'2021MF'!$C$4:$BB$4,0))</f>
        <v>59.684905537033401</v>
      </c>
      <c r="CA262">
        <f>INDEX('2021MF'!$C$205:$BB$404,MATCH(Sheet2!$BJ262,'2021MF'!$B$205:$B$404,0),MATCH(Sheet2!CA$3,'2021MF'!$C$4:$BB$4,0))</f>
        <v>37.379878407530903</v>
      </c>
      <c r="CB262">
        <f>INDEX('2021MF'!$C$205:$BB$404,MATCH(Sheet2!$BJ262,'2021MF'!$B$205:$B$404,0),MATCH(Sheet2!CB$3,'2021MF'!$C$4:$BB$4,0))</f>
        <v>2.1255872579351398</v>
      </c>
      <c r="CC262">
        <f>INDEX('2021MF'!$C$205:$BB$404,MATCH(Sheet2!$BJ262,'2021MF'!$B$205:$B$404,0),MATCH(Sheet2!CC$3,'2021MF'!$C$4:$BB$4,0))</f>
        <v>97.874412742064806</v>
      </c>
    </row>
    <row r="263" spans="14:81" x14ac:dyDescent="0.3">
      <c r="N263" t="str">
        <f>VLOOKUP(P263,Sheet1!A$6:A$378,1,FALSE)</f>
        <v>Middlesbrough</v>
      </c>
      <c r="O263" t="s">
        <v>473</v>
      </c>
      <c r="P263" t="s">
        <v>262</v>
      </c>
      <c r="Q263" t="str">
        <f>VLOOKUP(P263,classifications!A$1:B$357,2,FALSE)</f>
        <v>Predominantly Urban</v>
      </c>
      <c r="R263" t="str">
        <f>VLOOKUP(P263,classifications!A$1:D$357,4,FALSE)</f>
        <v>Unitary Authority</v>
      </c>
      <c r="S263" t="s">
        <v>475</v>
      </c>
      <c r="T263" t="s">
        <v>648</v>
      </c>
      <c r="U263">
        <v>88.6</v>
      </c>
      <c r="V263">
        <v>10.3</v>
      </c>
      <c r="W263">
        <v>1.1000000000000001</v>
      </c>
      <c r="X263">
        <v>67.3</v>
      </c>
      <c r="Y263">
        <v>12.1</v>
      </c>
      <c r="Z263">
        <v>20.6</v>
      </c>
      <c r="AA263" t="s">
        <v>417</v>
      </c>
      <c r="AB263" t="s">
        <v>417</v>
      </c>
      <c r="AC263" t="s">
        <v>417</v>
      </c>
      <c r="AE263" t="s">
        <v>473</v>
      </c>
      <c r="AF263" t="s">
        <v>262</v>
      </c>
      <c r="AG263" t="s">
        <v>475</v>
      </c>
      <c r="AH263" t="s">
        <v>648</v>
      </c>
      <c r="AI263">
        <v>89.6</v>
      </c>
      <c r="AJ263">
        <v>10.4</v>
      </c>
      <c r="AK263">
        <v>84.8</v>
      </c>
      <c r="AL263">
        <v>15.2</v>
      </c>
      <c r="AM263" t="s">
        <v>417</v>
      </c>
      <c r="AN263" t="s">
        <v>417</v>
      </c>
      <c r="AP263" t="s">
        <v>473</v>
      </c>
      <c r="AQ263" t="s">
        <v>262</v>
      </c>
      <c r="AR263" t="s">
        <v>475</v>
      </c>
      <c r="AS263" t="s">
        <v>648</v>
      </c>
      <c r="AT263">
        <v>82.5</v>
      </c>
      <c r="AU263">
        <v>89.6</v>
      </c>
      <c r="AV263">
        <v>92.1</v>
      </c>
      <c r="AW263">
        <v>94.3</v>
      </c>
      <c r="AX263">
        <v>84.8</v>
      </c>
      <c r="AY263">
        <v>99.7</v>
      </c>
      <c r="AZ263" t="s">
        <v>417</v>
      </c>
      <c r="BA263" t="s">
        <v>417</v>
      </c>
      <c r="BB263" t="s">
        <v>417</v>
      </c>
      <c r="BF263" t="b">
        <f t="shared" si="4"/>
        <v>1</v>
      </c>
      <c r="BI263" t="s">
        <v>473</v>
      </c>
      <c r="BJ263" t="s">
        <v>262</v>
      </c>
      <c r="BK263" t="s">
        <v>475</v>
      </c>
      <c r="BL263" t="s">
        <v>648</v>
      </c>
      <c r="BM263">
        <f>INDEX('2021MF'!$C$205:$BB$404,MATCH(Sheet2!$BJ263,'2021MF'!$B$205:$B$404,0),MATCH(Sheet2!BM$3,'2021MF'!$C$4:$BB$4,0))</f>
        <v>86.635762114188395</v>
      </c>
      <c r="BN263">
        <f>INDEX('2021MF'!$C$205:$BB$404,MATCH(Sheet2!$BJ263,'2021MF'!$B$205:$B$404,0),MATCH(Sheet2!BN$3,'2021MF'!$C$4:$BB$4,0))</f>
        <v>11.878442093585299</v>
      </c>
      <c r="BO263">
        <f>INDEX('2021MF'!$C$205:$BB$404,MATCH(Sheet2!$BJ263,'2021MF'!$B$205:$B$404,0),MATCH(Sheet2!BO$3,'2021MF'!$C$4:$BB$4,0))</f>
        <v>61.912120131542501</v>
      </c>
      <c r="BP263">
        <f>INDEX('2021MF'!$C$205:$BB$404,MATCH(Sheet2!$BJ263,'2021MF'!$B$205:$B$404,0),MATCH(Sheet2!BP$3,'2021MF'!$C$4:$BB$4,0))</f>
        <v>15.674155077459501</v>
      </c>
      <c r="BQ263">
        <f>INDEX('2021MF'!$C$205:$BB$404,MATCH(Sheet2!$BJ263,'2021MF'!$B$205:$B$404,0),MATCH(Sheet2!BQ$3,'2021MF'!$C$4:$BB$4,0))</f>
        <v>56.4919370815009</v>
      </c>
      <c r="BR263">
        <f>INDEX('2021MF'!$C$205:$BB$404,MATCH(Sheet2!$BJ263,'2021MF'!$B$205:$B$404,0),MATCH(Sheet2!BR$3,'2021MF'!$C$4:$BB$4,0))</f>
        <v>21.0943381275011</v>
      </c>
      <c r="BS263">
        <f>INDEX('2021MF'!$C$205:$BB$404,MATCH(Sheet2!$BJ263,'2021MF'!$B$205:$B$404,0),MATCH(Sheet2!BS$3,'2021MF'!$C$4:$BB$4,0))</f>
        <v>96.663893181187802</v>
      </c>
      <c r="BT263">
        <f>INDEX('2021MF'!$C$205:$BB$404,MATCH(Sheet2!$BJ263,'2021MF'!$B$205:$B$404,0),MATCH(Sheet2!BT$3,'2021MF'!$C$4:$BB$4,0))</f>
        <v>2.76159911248465</v>
      </c>
      <c r="BU263">
        <f>INDEX('2021MF'!$C$205:$BB$404,MATCH(Sheet2!$BJ263,'2021MF'!$B$205:$B$404,0),MATCH(Sheet2!BU$3,'2021MF'!$C$4:$BB$4,0))</f>
        <v>10.4243432782598</v>
      </c>
      <c r="BV263">
        <f>INDEX('2021MF'!$C$205:$BB$404,MATCH(Sheet2!$BJ263,'2021MF'!$B$205:$B$404,0),MATCH(Sheet2!BV$3,'2021MF'!$C$4:$BB$4,0))</f>
        <v>12.940290819763099</v>
      </c>
      <c r="BW263">
        <f>INDEX('2021MF'!$C$205:$BB$404,MATCH(Sheet2!$BJ263,'2021MF'!$B$205:$B$404,0),MATCH(Sheet2!BW$3,'2021MF'!$C$4:$BB$4,0))</f>
        <v>0</v>
      </c>
      <c r="BX263">
        <f>INDEX('2021MF'!$C$205:$BB$404,MATCH(Sheet2!$BJ263,'2021MF'!$B$205:$B$404,0),MATCH(Sheet2!BX$3,'2021MF'!$C$4:$BB$4,0))</f>
        <v>49.899217175268397</v>
      </c>
      <c r="BY263">
        <f>INDEX('2021MF'!$C$205:$BB$404,MATCH(Sheet2!$BJ263,'2021MF'!$B$205:$B$404,0),MATCH(Sheet2!BY$3,'2021MF'!$C$4:$BB$4,0))</f>
        <v>47.339802184409102</v>
      </c>
      <c r="BZ263">
        <f>INDEX('2021MF'!$C$205:$BB$404,MATCH(Sheet2!$BJ263,'2021MF'!$B$205:$B$404,0),MATCH(Sheet2!BZ$3,'2021MF'!$C$4:$BB$4,0))</f>
        <v>56.625884779449699</v>
      </c>
      <c r="CA263">
        <f>INDEX('2021MF'!$C$205:$BB$404,MATCH(Sheet2!$BJ263,'2021MF'!$B$205:$B$404,0),MATCH(Sheet2!CA$3,'2021MF'!$C$4:$BB$4,0))</f>
        <v>41.077204331317702</v>
      </c>
      <c r="CB263">
        <f>INDEX('2021MF'!$C$205:$BB$404,MATCH(Sheet2!$BJ263,'2021MF'!$B$205:$B$404,0),MATCH(Sheet2!CB$3,'2021MF'!$C$4:$BB$4,0))</f>
        <v>8.6334640833630498</v>
      </c>
      <c r="CC263">
        <f>INDEX('2021MF'!$C$205:$BB$404,MATCH(Sheet2!$BJ263,'2021MF'!$B$205:$B$404,0),MATCH(Sheet2!CC$3,'2021MF'!$C$4:$BB$4,0))</f>
        <v>91.366535916636906</v>
      </c>
    </row>
    <row r="264" spans="14:81" x14ac:dyDescent="0.3">
      <c r="N264" t="str">
        <f>VLOOKUP(P264,Sheet1!A$6:A$378,1,FALSE)</f>
        <v>Redcar and Cleveland</v>
      </c>
      <c r="O264" t="s">
        <v>473</v>
      </c>
      <c r="P264" t="s">
        <v>263</v>
      </c>
      <c r="Q264" t="str">
        <f>VLOOKUP(P264,classifications!A$1:B$357,2,FALSE)</f>
        <v>Urban with Significant Rural</v>
      </c>
      <c r="R264" t="str">
        <f>VLOOKUP(P264,classifications!A$1:D$357,4,FALSE)</f>
        <v>Unitary Authority</v>
      </c>
      <c r="S264" t="s">
        <v>476</v>
      </c>
      <c r="T264" t="s">
        <v>648</v>
      </c>
      <c r="U264">
        <v>87.1</v>
      </c>
      <c r="V264">
        <v>11.6</v>
      </c>
      <c r="W264">
        <v>1.4</v>
      </c>
      <c r="X264">
        <v>71.099999999999994</v>
      </c>
      <c r="Y264">
        <v>6.1</v>
      </c>
      <c r="Z264">
        <v>22.8</v>
      </c>
      <c r="AA264" t="s">
        <v>417</v>
      </c>
      <c r="AB264" t="s">
        <v>417</v>
      </c>
      <c r="AC264" t="s">
        <v>417</v>
      </c>
      <c r="AE264" t="s">
        <v>473</v>
      </c>
      <c r="AF264" t="s">
        <v>263</v>
      </c>
      <c r="AG264" t="s">
        <v>476</v>
      </c>
      <c r="AH264" t="s">
        <v>648</v>
      </c>
      <c r="AI264">
        <v>88.3</v>
      </c>
      <c r="AJ264">
        <v>11.7</v>
      </c>
      <c r="AK264">
        <v>92.1</v>
      </c>
      <c r="AL264">
        <v>7.9</v>
      </c>
      <c r="AM264" t="s">
        <v>417</v>
      </c>
      <c r="AN264" t="s">
        <v>417</v>
      </c>
      <c r="AP264" t="s">
        <v>473</v>
      </c>
      <c r="AQ264" t="s">
        <v>263</v>
      </c>
      <c r="AR264" t="s">
        <v>476</v>
      </c>
      <c r="AS264" t="s">
        <v>648</v>
      </c>
      <c r="AT264">
        <v>80.099999999999994</v>
      </c>
      <c r="AU264">
        <v>88.3</v>
      </c>
      <c r="AV264">
        <v>91.3</v>
      </c>
      <c r="AW264">
        <v>87.8</v>
      </c>
      <c r="AX264">
        <v>92.1</v>
      </c>
      <c r="AY264">
        <v>96.5</v>
      </c>
      <c r="AZ264" t="s">
        <v>417</v>
      </c>
      <c r="BA264" t="s">
        <v>417</v>
      </c>
      <c r="BB264" t="s">
        <v>417</v>
      </c>
      <c r="BF264" t="b">
        <f t="shared" si="4"/>
        <v>1</v>
      </c>
      <c r="BI264" t="s">
        <v>473</v>
      </c>
      <c r="BJ264" t="s">
        <v>263</v>
      </c>
      <c r="BK264" t="s">
        <v>476</v>
      </c>
      <c r="BL264" t="s">
        <v>648</v>
      </c>
      <c r="BM264">
        <f>INDEX('2021MF'!$C$205:$BB$404,MATCH(Sheet2!$BJ264,'2021MF'!$B$205:$B$404,0),MATCH(Sheet2!BM$3,'2021MF'!$C$4:$BB$4,0))</f>
        <v>84.698097601323397</v>
      </c>
      <c r="BN264">
        <f>INDEX('2021MF'!$C$205:$BB$404,MATCH(Sheet2!$BJ264,'2021MF'!$B$205:$B$404,0),MATCH(Sheet2!BN$3,'2021MF'!$C$4:$BB$4,0))</f>
        <v>13.0231596360629</v>
      </c>
      <c r="BO264">
        <f>INDEX('2021MF'!$C$205:$BB$404,MATCH(Sheet2!$BJ264,'2021MF'!$B$205:$B$404,0),MATCH(Sheet2!BO$3,'2021MF'!$C$4:$BB$4,0))</f>
        <v>71.633581472291198</v>
      </c>
      <c r="BP264">
        <f>INDEX('2021MF'!$C$205:$BB$404,MATCH(Sheet2!$BJ264,'2021MF'!$B$205:$B$404,0),MATCH(Sheet2!BP$3,'2021MF'!$C$4:$BB$4,0))</f>
        <v>10.665839536807299</v>
      </c>
      <c r="BQ264">
        <f>INDEX('2021MF'!$C$205:$BB$404,MATCH(Sheet2!$BJ264,'2021MF'!$B$205:$B$404,0),MATCH(Sheet2!BQ$3,'2021MF'!$C$4:$BB$4,0))</f>
        <v>59.586435070306003</v>
      </c>
      <c r="BR264">
        <f>INDEX('2021MF'!$C$205:$BB$404,MATCH(Sheet2!$BJ264,'2021MF'!$B$205:$B$404,0),MATCH(Sheet2!BR$3,'2021MF'!$C$4:$BB$4,0))</f>
        <v>22.7129859387924</v>
      </c>
      <c r="BS264">
        <f>INDEX('2021MF'!$C$205:$BB$404,MATCH(Sheet2!$BJ264,'2021MF'!$B$205:$B$404,0),MATCH(Sheet2!BS$3,'2021MF'!$C$4:$BB$4,0))</f>
        <v>99.466501240694797</v>
      </c>
      <c r="BT264" t="str">
        <f>INDEX('2021MF'!$C$205:$BB$404,MATCH(Sheet2!$BJ264,'2021MF'!$B$205:$B$404,0),MATCH(Sheet2!BT$3,'2021MF'!$C$4:$BB$4,0))</f>
        <v>*</v>
      </c>
      <c r="BU264">
        <f>INDEX('2021MF'!$C$205:$BB$404,MATCH(Sheet2!$BJ264,'2021MF'!$B$205:$B$404,0),MATCH(Sheet2!BU$3,'2021MF'!$C$4:$BB$4,0))</f>
        <v>11.488833746898299</v>
      </c>
      <c r="BV264">
        <f>INDEX('2021MF'!$C$205:$BB$404,MATCH(Sheet2!$BJ264,'2021MF'!$B$205:$B$404,0),MATCH(Sheet2!BV$3,'2021MF'!$C$4:$BB$4,0))</f>
        <v>14.4375516956162</v>
      </c>
      <c r="BW264">
        <f>INDEX('2021MF'!$C$205:$BB$404,MATCH(Sheet2!$BJ264,'2021MF'!$B$205:$B$404,0),MATCH(Sheet2!BW$3,'2021MF'!$C$4:$BB$4,0))</f>
        <v>1.4474772539288701</v>
      </c>
      <c r="BX264">
        <f>INDEX('2021MF'!$C$205:$BB$404,MATCH(Sheet2!$BJ264,'2021MF'!$B$205:$B$404,0),MATCH(Sheet2!BX$3,'2021MF'!$C$4:$BB$4,0))</f>
        <v>52.169520365840697</v>
      </c>
      <c r="BY264">
        <f>INDEX('2021MF'!$C$205:$BB$404,MATCH(Sheet2!$BJ264,'2021MF'!$B$205:$B$404,0),MATCH(Sheet2!BY$3,'2021MF'!$C$4:$BB$4,0))</f>
        <v>46.820163777517799</v>
      </c>
      <c r="BZ264">
        <f>INDEX('2021MF'!$C$205:$BB$404,MATCH(Sheet2!$BJ264,'2021MF'!$B$205:$B$404,0),MATCH(Sheet2!BZ$3,'2021MF'!$C$4:$BB$4,0))</f>
        <v>47.628416462830998</v>
      </c>
      <c r="CA264">
        <f>INDEX('2021MF'!$C$205:$BB$404,MATCH(Sheet2!$BJ264,'2021MF'!$B$205:$B$404,0),MATCH(Sheet2!CA$3,'2021MF'!$C$4:$BB$4,0))</f>
        <v>51.488886525577001</v>
      </c>
      <c r="CB264">
        <f>INDEX('2021MF'!$C$205:$BB$404,MATCH(Sheet2!$BJ264,'2021MF'!$B$205:$B$404,0),MATCH(Sheet2!CB$3,'2021MF'!$C$4:$BB$4,0))</f>
        <v>4.2679900744416903</v>
      </c>
      <c r="CC264">
        <f>INDEX('2021MF'!$C$205:$BB$404,MATCH(Sheet2!$BJ264,'2021MF'!$B$205:$B$404,0),MATCH(Sheet2!CC$3,'2021MF'!$C$4:$BB$4,0))</f>
        <v>95.732009925558302</v>
      </c>
    </row>
    <row r="265" spans="14:81" x14ac:dyDescent="0.3">
      <c r="N265" t="str">
        <f>VLOOKUP(P265,Sheet1!A$6:A$378,1,FALSE)</f>
        <v>Stockton-on-Tees</v>
      </c>
      <c r="O265" t="s">
        <v>473</v>
      </c>
      <c r="P265" t="s">
        <v>264</v>
      </c>
      <c r="Q265" t="str">
        <f>VLOOKUP(P265,classifications!A$1:B$357,2,FALSE)</f>
        <v>Predominantly Urban</v>
      </c>
      <c r="R265" t="str">
        <f>VLOOKUP(P265,classifications!A$1:D$357,4,FALSE)</f>
        <v>Unitary Authority</v>
      </c>
      <c r="S265" t="s">
        <v>477</v>
      </c>
      <c r="T265" t="s">
        <v>648</v>
      </c>
      <c r="U265">
        <v>83.7</v>
      </c>
      <c r="V265">
        <v>15.9</v>
      </c>
      <c r="W265">
        <v>0.4</v>
      </c>
      <c r="X265">
        <v>74.900000000000006</v>
      </c>
      <c r="Y265">
        <v>6</v>
      </c>
      <c r="Z265">
        <v>19</v>
      </c>
      <c r="AA265">
        <v>98.3</v>
      </c>
      <c r="AB265">
        <v>1.7</v>
      </c>
      <c r="AC265">
        <v>0</v>
      </c>
      <c r="AE265" t="s">
        <v>473</v>
      </c>
      <c r="AF265" t="s">
        <v>264</v>
      </c>
      <c r="AG265" t="s">
        <v>477</v>
      </c>
      <c r="AH265" t="s">
        <v>648</v>
      </c>
      <c r="AI265">
        <v>84.1</v>
      </c>
      <c r="AJ265">
        <v>15.9</v>
      </c>
      <c r="AK265">
        <v>92.5</v>
      </c>
      <c r="AL265">
        <v>7.5</v>
      </c>
      <c r="AM265">
        <v>98.3</v>
      </c>
      <c r="AN265">
        <v>1.7</v>
      </c>
      <c r="AP265" t="s">
        <v>473</v>
      </c>
      <c r="AQ265" t="s">
        <v>264</v>
      </c>
      <c r="AR265" t="s">
        <v>477</v>
      </c>
      <c r="AS265" t="s">
        <v>648</v>
      </c>
      <c r="AT265">
        <v>75.400000000000006</v>
      </c>
      <c r="AU265">
        <v>84.1</v>
      </c>
      <c r="AV265">
        <v>86.9</v>
      </c>
      <c r="AW265">
        <v>88.3</v>
      </c>
      <c r="AX265">
        <v>92.5</v>
      </c>
      <c r="AY265">
        <v>96.7</v>
      </c>
      <c r="AZ265">
        <v>95.9</v>
      </c>
      <c r="BA265">
        <v>98.3</v>
      </c>
      <c r="BB265">
        <v>100</v>
      </c>
      <c r="BF265" t="b">
        <f t="shared" si="4"/>
        <v>1</v>
      </c>
      <c r="BI265" t="s">
        <v>473</v>
      </c>
      <c r="BJ265" t="s">
        <v>264</v>
      </c>
      <c r="BK265" t="s">
        <v>477</v>
      </c>
      <c r="BL265" t="s">
        <v>648</v>
      </c>
      <c r="BM265">
        <f>INDEX('2021MF'!$C$205:$BB$404,MATCH(Sheet2!$BJ265,'2021MF'!$B$205:$B$404,0),MATCH(Sheet2!BM$3,'2021MF'!$C$4:$BB$4,0))</f>
        <v>87.483306128505703</v>
      </c>
      <c r="BN265">
        <f>INDEX('2021MF'!$C$205:$BB$404,MATCH(Sheet2!$BJ265,'2021MF'!$B$205:$B$404,0),MATCH(Sheet2!BN$3,'2021MF'!$C$4:$BB$4,0))</f>
        <v>12.516693871494301</v>
      </c>
      <c r="BO265">
        <f>INDEX('2021MF'!$C$205:$BB$404,MATCH(Sheet2!$BJ265,'2021MF'!$B$205:$B$404,0),MATCH(Sheet2!BO$3,'2021MF'!$C$4:$BB$4,0))</f>
        <v>74.556066676559297</v>
      </c>
      <c r="BP265">
        <f>INDEX('2021MF'!$C$205:$BB$404,MATCH(Sheet2!$BJ265,'2021MF'!$B$205:$B$404,0),MATCH(Sheet2!BP$3,'2021MF'!$C$4:$BB$4,0))</f>
        <v>9.57115299005787</v>
      </c>
      <c r="BQ265">
        <f>INDEX('2021MF'!$C$205:$BB$404,MATCH(Sheet2!$BJ265,'2021MF'!$B$205:$B$404,0),MATCH(Sheet2!BQ$3,'2021MF'!$C$4:$BB$4,0))</f>
        <v>58.069941138645703</v>
      </c>
      <c r="BR265">
        <f>INDEX('2021MF'!$C$205:$BB$404,MATCH(Sheet2!$BJ265,'2021MF'!$B$205:$B$404,0),MATCH(Sheet2!BR$3,'2021MF'!$C$4:$BB$4,0))</f>
        <v>26.057278527971501</v>
      </c>
      <c r="BS265">
        <f>INDEX('2021MF'!$C$205:$BB$404,MATCH(Sheet2!$BJ265,'2021MF'!$B$205:$B$404,0),MATCH(Sheet2!BS$3,'2021MF'!$C$4:$BB$4,0))</f>
        <v>97.662857990799793</v>
      </c>
      <c r="BT265">
        <f>INDEX('2021MF'!$C$205:$BB$404,MATCH(Sheet2!$BJ265,'2021MF'!$B$205:$B$404,0),MATCH(Sheet2!BT$3,'2021MF'!$C$4:$BB$4,0))</f>
        <v>2.3371420092001798</v>
      </c>
      <c r="BU265">
        <f>INDEX('2021MF'!$C$205:$BB$404,MATCH(Sheet2!$BJ265,'2021MF'!$B$205:$B$404,0),MATCH(Sheet2!BU$3,'2021MF'!$C$4:$BB$4,0))</f>
        <v>15.1431963199288</v>
      </c>
      <c r="BV265">
        <f>INDEX('2021MF'!$C$205:$BB$404,MATCH(Sheet2!$BJ265,'2021MF'!$B$205:$B$404,0),MATCH(Sheet2!BV$3,'2021MF'!$C$4:$BB$4,0))</f>
        <v>14.331997823613801</v>
      </c>
      <c r="BW265">
        <f>INDEX('2021MF'!$C$205:$BB$404,MATCH(Sheet2!$BJ265,'2021MF'!$B$205:$B$404,0),MATCH(Sheet2!BW$3,'2021MF'!$C$4:$BB$4,0))</f>
        <v>2.6462877776128999</v>
      </c>
      <c r="BX265">
        <f>INDEX('2021MF'!$C$205:$BB$404,MATCH(Sheet2!$BJ265,'2021MF'!$B$205:$B$404,0),MATCH(Sheet2!BX$3,'2021MF'!$C$4:$BB$4,0))</f>
        <v>51.119104716227</v>
      </c>
      <c r="BY265">
        <f>INDEX('2021MF'!$C$205:$BB$404,MATCH(Sheet2!$BJ265,'2021MF'!$B$205:$B$404,0),MATCH(Sheet2!BY$3,'2021MF'!$C$4:$BB$4,0))</f>
        <v>47.428723687716499</v>
      </c>
      <c r="BZ265">
        <f>INDEX('2021MF'!$C$205:$BB$404,MATCH(Sheet2!$BJ265,'2021MF'!$B$205:$B$404,0),MATCH(Sheet2!BZ$3,'2021MF'!$C$4:$BB$4,0))</f>
        <v>42.843058886224398</v>
      </c>
      <c r="CA265">
        <f>INDEX('2021MF'!$C$205:$BB$404,MATCH(Sheet2!$BJ265,'2021MF'!$B$205:$B$404,0),MATCH(Sheet2!CA$3,'2021MF'!$C$4:$BB$4,0))</f>
        <v>55.326405542232898</v>
      </c>
      <c r="CB265">
        <f>INDEX('2021MF'!$C$205:$BB$404,MATCH(Sheet2!$BJ265,'2021MF'!$B$205:$B$404,0),MATCH(Sheet2!CB$3,'2021MF'!$C$4:$BB$4,0))</f>
        <v>2.22090320027699</v>
      </c>
      <c r="CC265">
        <f>INDEX('2021MF'!$C$205:$BB$404,MATCH(Sheet2!$BJ265,'2021MF'!$B$205:$B$404,0),MATCH(Sheet2!CC$3,'2021MF'!$C$4:$BB$4,0))</f>
        <v>97.779096799723007</v>
      </c>
    </row>
    <row r="266" spans="14:81" x14ac:dyDescent="0.3">
      <c r="N266" t="str">
        <f>VLOOKUP(P266,Sheet1!A$6:A$378,1,FALSE)</f>
        <v>Darlington</v>
      </c>
      <c r="O266" t="s">
        <v>473</v>
      </c>
      <c r="P266" t="s">
        <v>265</v>
      </c>
      <c r="Q266" t="str">
        <f>VLOOKUP(P266,classifications!A$1:B$357,2,FALSE)</f>
        <v>Predominantly Urban</v>
      </c>
      <c r="R266" t="str">
        <f>VLOOKUP(P266,classifications!A$1:D$357,4,FALSE)</f>
        <v>Unitary Authority</v>
      </c>
      <c r="S266" t="s">
        <v>478</v>
      </c>
      <c r="T266" t="s">
        <v>648</v>
      </c>
      <c r="U266">
        <v>87.9</v>
      </c>
      <c r="V266">
        <v>11.1</v>
      </c>
      <c r="W266">
        <v>1</v>
      </c>
      <c r="X266">
        <v>72.3</v>
      </c>
      <c r="Y266">
        <v>8.6</v>
      </c>
      <c r="Z266">
        <v>19.2</v>
      </c>
      <c r="AA266">
        <v>98.5</v>
      </c>
      <c r="AB266">
        <v>1.5</v>
      </c>
      <c r="AC266">
        <v>0</v>
      </c>
      <c r="AE266" t="s">
        <v>473</v>
      </c>
      <c r="AF266" t="s">
        <v>265</v>
      </c>
      <c r="AG266" t="s">
        <v>478</v>
      </c>
      <c r="AH266" t="s">
        <v>648</v>
      </c>
      <c r="AI266">
        <v>88.8</v>
      </c>
      <c r="AJ266">
        <v>11.2</v>
      </c>
      <c r="AK266">
        <v>89.4</v>
      </c>
      <c r="AL266">
        <v>10.6</v>
      </c>
      <c r="AM266">
        <v>98.5</v>
      </c>
      <c r="AN266">
        <v>1.5</v>
      </c>
      <c r="AP266" t="s">
        <v>473</v>
      </c>
      <c r="AQ266" t="s">
        <v>265</v>
      </c>
      <c r="AR266" t="s">
        <v>478</v>
      </c>
      <c r="AS266" t="s">
        <v>648</v>
      </c>
      <c r="AT266">
        <v>82.5</v>
      </c>
      <c r="AU266">
        <v>88.8</v>
      </c>
      <c r="AV266">
        <v>91.1</v>
      </c>
      <c r="AW266">
        <v>85</v>
      </c>
      <c r="AX266">
        <v>89.4</v>
      </c>
      <c r="AY266">
        <v>93.6</v>
      </c>
      <c r="AZ266">
        <v>96.4</v>
      </c>
      <c r="BA266">
        <v>98.5</v>
      </c>
      <c r="BB266">
        <v>100</v>
      </c>
      <c r="BF266" t="b">
        <f t="shared" si="4"/>
        <v>1</v>
      </c>
      <c r="BI266" t="s">
        <v>473</v>
      </c>
      <c r="BJ266" t="s">
        <v>265</v>
      </c>
      <c r="BK266" t="s">
        <v>478</v>
      </c>
      <c r="BL266" t="s">
        <v>648</v>
      </c>
      <c r="BM266">
        <f>INDEX('2021MF'!$C$205:$BB$404,MATCH(Sheet2!$BJ266,'2021MF'!$B$205:$B$404,0),MATCH(Sheet2!BM$3,'2021MF'!$C$4:$BB$4,0))</f>
        <v>82.360400542218699</v>
      </c>
      <c r="BN266">
        <f>INDEX('2021MF'!$C$205:$BB$404,MATCH(Sheet2!$BJ266,'2021MF'!$B$205:$B$404,0),MATCH(Sheet2!BN$3,'2021MF'!$C$4:$BB$4,0))</f>
        <v>15.9167431894705</v>
      </c>
      <c r="BO266">
        <f>INDEX('2021MF'!$C$205:$BB$404,MATCH(Sheet2!$BJ266,'2021MF'!$B$205:$B$404,0),MATCH(Sheet2!BO$3,'2021MF'!$C$4:$BB$4,0))</f>
        <v>70.309152127333903</v>
      </c>
      <c r="BP266">
        <f>INDEX('2021MF'!$C$205:$BB$404,MATCH(Sheet2!$BJ266,'2021MF'!$B$205:$B$404,0),MATCH(Sheet2!BP$3,'2021MF'!$C$4:$BB$4,0))</f>
        <v>9.9042371769644504</v>
      </c>
      <c r="BQ266">
        <f>INDEX('2021MF'!$C$205:$BB$404,MATCH(Sheet2!$BJ266,'2021MF'!$B$205:$B$404,0),MATCH(Sheet2!BQ$3,'2021MF'!$C$4:$BB$4,0))</f>
        <v>59.451659451659502</v>
      </c>
      <c r="BR266">
        <f>INDEX('2021MF'!$C$205:$BB$404,MATCH(Sheet2!$BJ266,'2021MF'!$B$205:$B$404,0),MATCH(Sheet2!BR$3,'2021MF'!$C$4:$BB$4,0))</f>
        <v>20.761729852638901</v>
      </c>
      <c r="BS266">
        <f>INDEX('2021MF'!$C$205:$BB$404,MATCH(Sheet2!$BJ266,'2021MF'!$B$205:$B$404,0),MATCH(Sheet2!BS$3,'2021MF'!$C$4:$BB$4,0))</f>
        <v>97.148978967160801</v>
      </c>
      <c r="BT266">
        <f>INDEX('2021MF'!$C$205:$BB$404,MATCH(Sheet2!$BJ266,'2021MF'!$B$205:$B$404,0),MATCH(Sheet2!BT$3,'2021MF'!$C$4:$BB$4,0))</f>
        <v>2.8510210328392098</v>
      </c>
      <c r="BU266">
        <f>INDEX('2021MF'!$C$205:$BB$404,MATCH(Sheet2!$BJ266,'2021MF'!$B$205:$B$404,0),MATCH(Sheet2!BU$3,'2021MF'!$C$4:$BB$4,0))</f>
        <v>15.8773886046613</v>
      </c>
      <c r="BV266">
        <f>INDEX('2021MF'!$C$205:$BB$404,MATCH(Sheet2!$BJ266,'2021MF'!$B$205:$B$404,0),MATCH(Sheet2!BV$3,'2021MF'!$C$4:$BB$4,0))</f>
        <v>12.4316760680397</v>
      </c>
      <c r="BW266">
        <f>INDEX('2021MF'!$C$205:$BB$404,MATCH(Sheet2!$BJ266,'2021MF'!$B$205:$B$404,0),MATCH(Sheet2!BW$3,'2021MF'!$C$4:$BB$4,0))</f>
        <v>3.0171848353666499</v>
      </c>
      <c r="BX266">
        <f>INDEX('2021MF'!$C$205:$BB$404,MATCH(Sheet2!$BJ266,'2021MF'!$B$205:$B$404,0),MATCH(Sheet2!BX$3,'2021MF'!$C$4:$BB$4,0))</f>
        <v>60.300051733057401</v>
      </c>
      <c r="BY266">
        <f>INDEX('2021MF'!$C$205:$BB$404,MATCH(Sheet2!$BJ266,'2021MF'!$B$205:$B$404,0),MATCH(Sheet2!BY$3,'2021MF'!$C$4:$BB$4,0))</f>
        <v>38.913605794102402</v>
      </c>
      <c r="BZ266">
        <f>INDEX('2021MF'!$C$205:$BB$404,MATCH(Sheet2!$BJ266,'2021MF'!$B$205:$B$404,0),MATCH(Sheet2!BZ$3,'2021MF'!$C$4:$BB$4,0))</f>
        <v>56.3528194516296</v>
      </c>
      <c r="CA266">
        <f>INDEX('2021MF'!$C$205:$BB$404,MATCH(Sheet2!$BJ266,'2021MF'!$B$205:$B$404,0),MATCH(Sheet2!CA$3,'2021MF'!$C$4:$BB$4,0))</f>
        <v>43.207449560268998</v>
      </c>
      <c r="CB266">
        <f>INDEX('2021MF'!$C$205:$BB$404,MATCH(Sheet2!$BJ266,'2021MF'!$B$205:$B$404,0),MATCH(Sheet2!CB$3,'2021MF'!$C$4:$BB$4,0))</f>
        <v>4.3421225239407102</v>
      </c>
      <c r="CC266">
        <f>INDEX('2021MF'!$C$205:$BB$404,MATCH(Sheet2!$BJ266,'2021MF'!$B$205:$B$404,0),MATCH(Sheet2!CC$3,'2021MF'!$C$4:$BB$4,0))</f>
        <v>95.657877476059298</v>
      </c>
    </row>
    <row r="267" spans="14:81" x14ac:dyDescent="0.3">
      <c r="N267" t="str">
        <f>VLOOKUP(P267,Sheet1!A$6:A$378,1,FALSE)</f>
        <v>Birmingham</v>
      </c>
      <c r="O267" t="s">
        <v>479</v>
      </c>
      <c r="P267" t="s">
        <v>66</v>
      </c>
      <c r="Q267" t="str">
        <f>VLOOKUP(P267,classifications!A$1:B$357,2,FALSE)</f>
        <v>Predominantly Urban</v>
      </c>
      <c r="R267" t="str">
        <f>VLOOKUP(P267,classifications!A$1:D$357,4,FALSE)</f>
        <v>Met District</v>
      </c>
      <c r="S267" t="s">
        <v>480</v>
      </c>
      <c r="T267" t="s">
        <v>648</v>
      </c>
      <c r="U267">
        <v>86.1</v>
      </c>
      <c r="V267">
        <v>13.6</v>
      </c>
      <c r="W267">
        <v>0.3</v>
      </c>
      <c r="X267">
        <v>75.7</v>
      </c>
      <c r="Y267">
        <v>5.6</v>
      </c>
      <c r="Z267">
        <v>18.7</v>
      </c>
      <c r="AA267">
        <v>98.4</v>
      </c>
      <c r="AB267">
        <v>1.6</v>
      </c>
      <c r="AC267">
        <v>0</v>
      </c>
      <c r="AE267" t="s">
        <v>479</v>
      </c>
      <c r="AF267" t="s">
        <v>66</v>
      </c>
      <c r="AG267" t="s">
        <v>480</v>
      </c>
      <c r="AH267" t="s">
        <v>648</v>
      </c>
      <c r="AI267">
        <v>86.4</v>
      </c>
      <c r="AJ267">
        <v>13.6</v>
      </c>
      <c r="AK267">
        <v>93.1</v>
      </c>
      <c r="AL267">
        <v>6.9</v>
      </c>
      <c r="AM267">
        <v>98.4</v>
      </c>
      <c r="AN267">
        <v>1.6</v>
      </c>
      <c r="AP267" t="s">
        <v>479</v>
      </c>
      <c r="AQ267" t="s">
        <v>66</v>
      </c>
      <c r="AR267" t="s">
        <v>480</v>
      </c>
      <c r="AS267" t="s">
        <v>648</v>
      </c>
      <c r="AT267">
        <v>78.400000000000006</v>
      </c>
      <c r="AU267">
        <v>86.4</v>
      </c>
      <c r="AV267">
        <v>89.2</v>
      </c>
      <c r="AW267">
        <v>89.2</v>
      </c>
      <c r="AX267">
        <v>93.1</v>
      </c>
      <c r="AY267">
        <v>96.9</v>
      </c>
      <c r="AZ267">
        <v>96.2</v>
      </c>
      <c r="BA267">
        <v>98.4</v>
      </c>
      <c r="BB267">
        <v>100</v>
      </c>
      <c r="BF267" t="b">
        <f t="shared" si="4"/>
        <v>1</v>
      </c>
      <c r="BI267" t="s">
        <v>479</v>
      </c>
      <c r="BJ267" t="s">
        <v>66</v>
      </c>
      <c r="BK267" t="s">
        <v>480</v>
      </c>
      <c r="BL267" t="s">
        <v>648</v>
      </c>
      <c r="BM267">
        <f>INDEX('2021MF'!$C$205:$BB$404,MATCH(Sheet2!$BJ267,'2021MF'!$B$205:$B$404,0),MATCH(Sheet2!BM$3,'2021MF'!$C$4:$BB$4,0))</f>
        <v>87.960920710326903</v>
      </c>
      <c r="BN267">
        <f>INDEX('2021MF'!$C$205:$BB$404,MATCH(Sheet2!$BJ267,'2021MF'!$B$205:$B$404,0),MATCH(Sheet2!BN$3,'2021MF'!$C$4:$BB$4,0))</f>
        <v>12.039079289673101</v>
      </c>
      <c r="BO267">
        <f>INDEX('2021MF'!$C$205:$BB$404,MATCH(Sheet2!$BJ267,'2021MF'!$B$205:$B$404,0),MATCH(Sheet2!BO$3,'2021MF'!$C$4:$BB$4,0))</f>
        <v>54.152527994570796</v>
      </c>
      <c r="BP267">
        <f>INDEX('2021MF'!$C$205:$BB$404,MATCH(Sheet2!$BJ267,'2021MF'!$B$205:$B$404,0),MATCH(Sheet2!BP$3,'2021MF'!$C$4:$BB$4,0))</f>
        <v>13.670682049541901</v>
      </c>
      <c r="BQ267">
        <f>INDEX('2021MF'!$C$205:$BB$404,MATCH(Sheet2!$BJ267,'2021MF'!$B$205:$B$404,0),MATCH(Sheet2!BQ$3,'2021MF'!$C$4:$BB$4,0))</f>
        <v>51.611337329864597</v>
      </c>
      <c r="BR267">
        <f>INDEX('2021MF'!$C$205:$BB$404,MATCH(Sheet2!$BJ267,'2021MF'!$B$205:$B$404,0),MATCH(Sheet2!BR$3,'2021MF'!$C$4:$BB$4,0))</f>
        <v>16.211872714247999</v>
      </c>
      <c r="BS267">
        <f>INDEX('2021MF'!$C$205:$BB$404,MATCH(Sheet2!$BJ267,'2021MF'!$B$205:$B$404,0),MATCH(Sheet2!BS$3,'2021MF'!$C$4:$BB$4,0))</f>
        <v>98.562097047845299</v>
      </c>
      <c r="BT267">
        <f>INDEX('2021MF'!$C$205:$BB$404,MATCH(Sheet2!$BJ267,'2021MF'!$B$205:$B$404,0),MATCH(Sheet2!BT$3,'2021MF'!$C$4:$BB$4,0))</f>
        <v>1.43790295215473</v>
      </c>
      <c r="BU267">
        <f>INDEX('2021MF'!$C$205:$BB$404,MATCH(Sheet2!$BJ267,'2021MF'!$B$205:$B$404,0),MATCH(Sheet2!BU$3,'2021MF'!$C$4:$BB$4,0))</f>
        <v>8.4525694680088996</v>
      </c>
      <c r="BV267">
        <f>INDEX('2021MF'!$C$205:$BB$404,MATCH(Sheet2!$BJ267,'2021MF'!$B$205:$B$404,0),MATCH(Sheet2!BV$3,'2021MF'!$C$4:$BB$4,0))</f>
        <v>14.4351129208611</v>
      </c>
      <c r="BW267">
        <f>INDEX('2021MF'!$C$205:$BB$404,MATCH(Sheet2!$BJ267,'2021MF'!$B$205:$B$404,0),MATCH(Sheet2!BW$3,'2021MF'!$C$4:$BB$4,0))</f>
        <v>1.0410775553293401</v>
      </c>
      <c r="BX267">
        <f>INDEX('2021MF'!$C$205:$BB$404,MATCH(Sheet2!$BJ267,'2021MF'!$B$205:$B$404,0),MATCH(Sheet2!BX$3,'2021MF'!$C$4:$BB$4,0))</f>
        <v>60.709859426614898</v>
      </c>
      <c r="BY267">
        <f>INDEX('2021MF'!$C$205:$BB$404,MATCH(Sheet2!$BJ267,'2021MF'!$B$205:$B$404,0),MATCH(Sheet2!BY$3,'2021MF'!$C$4:$BB$4,0))</f>
        <v>36.886166903768697</v>
      </c>
      <c r="BZ267">
        <f>INDEX('2021MF'!$C$205:$BB$404,MATCH(Sheet2!$BJ267,'2021MF'!$B$205:$B$404,0),MATCH(Sheet2!BZ$3,'2021MF'!$C$4:$BB$4,0))</f>
        <v>53.965712632314997</v>
      </c>
      <c r="CA267">
        <f>INDEX('2021MF'!$C$205:$BB$404,MATCH(Sheet2!$BJ267,'2021MF'!$B$205:$B$404,0),MATCH(Sheet2!CA$3,'2021MF'!$C$4:$BB$4,0))</f>
        <v>45.9701492537313</v>
      </c>
      <c r="CB267">
        <f>INDEX('2021MF'!$C$205:$BB$404,MATCH(Sheet2!$BJ267,'2021MF'!$B$205:$B$404,0),MATCH(Sheet2!CB$3,'2021MF'!$C$4:$BB$4,0))</f>
        <v>3.2716887229951399</v>
      </c>
      <c r="CC267">
        <f>INDEX('2021MF'!$C$205:$BB$404,MATCH(Sheet2!$BJ267,'2021MF'!$B$205:$B$404,0),MATCH(Sheet2!CC$3,'2021MF'!$C$4:$BB$4,0))</f>
        <v>96.728311277004906</v>
      </c>
    </row>
    <row r="268" spans="14:81" x14ac:dyDescent="0.3">
      <c r="N268" t="str">
        <f>VLOOKUP(P268,Sheet1!A$6:A$378,1,FALSE)</f>
        <v>Coventry</v>
      </c>
      <c r="O268" t="s">
        <v>479</v>
      </c>
      <c r="P268" t="s">
        <v>67</v>
      </c>
      <c r="Q268" t="str">
        <f>VLOOKUP(P268,classifications!A$1:B$357,2,FALSE)</f>
        <v>Predominantly Urban</v>
      </c>
      <c r="R268" t="str">
        <f>VLOOKUP(P268,classifications!A$1:D$357,4,FALSE)</f>
        <v>Met District</v>
      </c>
      <c r="S268" t="s">
        <v>481</v>
      </c>
      <c r="T268" t="s">
        <v>648</v>
      </c>
      <c r="U268">
        <v>88.1</v>
      </c>
      <c r="V268">
        <v>11.9</v>
      </c>
      <c r="W268">
        <v>0</v>
      </c>
      <c r="X268">
        <v>68.5</v>
      </c>
      <c r="Y268">
        <v>7.9</v>
      </c>
      <c r="Z268">
        <v>23.6</v>
      </c>
      <c r="AA268">
        <v>96.2</v>
      </c>
      <c r="AB268">
        <v>3.8</v>
      </c>
      <c r="AC268">
        <v>0</v>
      </c>
      <c r="AE268" t="s">
        <v>479</v>
      </c>
      <c r="AF268" t="s">
        <v>67</v>
      </c>
      <c r="AG268" t="s">
        <v>481</v>
      </c>
      <c r="AH268" t="s">
        <v>648</v>
      </c>
      <c r="AI268">
        <v>88.1</v>
      </c>
      <c r="AJ268">
        <v>11.9</v>
      </c>
      <c r="AK268">
        <v>89.6</v>
      </c>
      <c r="AL268">
        <v>10.4</v>
      </c>
      <c r="AM268">
        <v>96.2</v>
      </c>
      <c r="AN268">
        <v>3.8</v>
      </c>
      <c r="AP268" t="s">
        <v>479</v>
      </c>
      <c r="AQ268" t="s">
        <v>67</v>
      </c>
      <c r="AR268" t="s">
        <v>481</v>
      </c>
      <c r="AS268" t="s">
        <v>648</v>
      </c>
      <c r="AT268">
        <v>80.099999999999994</v>
      </c>
      <c r="AU268">
        <v>88.1</v>
      </c>
      <c r="AV268">
        <v>90.9</v>
      </c>
      <c r="AW268">
        <v>84.1</v>
      </c>
      <c r="AX268">
        <v>89.6</v>
      </c>
      <c r="AY268">
        <v>95.2</v>
      </c>
      <c r="AZ268">
        <v>92.1</v>
      </c>
      <c r="BA268">
        <v>96.2</v>
      </c>
      <c r="BB268">
        <v>98.6</v>
      </c>
      <c r="BF268" t="b">
        <f t="shared" si="4"/>
        <v>1</v>
      </c>
      <c r="BI268" t="s">
        <v>479</v>
      </c>
      <c r="BJ268" t="s">
        <v>67</v>
      </c>
      <c r="BK268" t="s">
        <v>481</v>
      </c>
      <c r="BL268" t="s">
        <v>648</v>
      </c>
      <c r="BM268">
        <f>INDEX('2021MF'!$C$205:$BB$404,MATCH(Sheet2!$BJ268,'2021MF'!$B$205:$B$404,0),MATCH(Sheet2!BM$3,'2021MF'!$C$4:$BB$4,0))</f>
        <v>87.2144532267871</v>
      </c>
      <c r="BN268">
        <f>INDEX('2021MF'!$C$205:$BB$404,MATCH(Sheet2!$BJ268,'2021MF'!$B$205:$B$404,0),MATCH(Sheet2!BN$3,'2021MF'!$C$4:$BB$4,0))</f>
        <v>12.181260934843801</v>
      </c>
      <c r="BO268">
        <f>INDEX('2021MF'!$C$205:$BB$404,MATCH(Sheet2!$BJ268,'2021MF'!$B$205:$B$404,0),MATCH(Sheet2!BO$3,'2021MF'!$C$4:$BB$4,0))</f>
        <v>59.985606333213397</v>
      </c>
      <c r="BP268">
        <f>INDEX('2021MF'!$C$205:$BB$404,MATCH(Sheet2!$BJ268,'2021MF'!$B$205:$B$404,0),MATCH(Sheet2!BP$3,'2021MF'!$C$4:$BB$4,0))</f>
        <v>11.456614262138499</v>
      </c>
      <c r="BQ268">
        <f>INDEX('2021MF'!$C$205:$BB$404,MATCH(Sheet2!$BJ268,'2021MF'!$B$205:$B$404,0),MATCH(Sheet2!BQ$3,'2021MF'!$C$4:$BB$4,0))</f>
        <v>50.5217704210148</v>
      </c>
      <c r="BR268">
        <f>INDEX('2021MF'!$C$205:$BB$404,MATCH(Sheet2!$BJ268,'2021MF'!$B$205:$B$404,0),MATCH(Sheet2!BR$3,'2021MF'!$C$4:$BB$4,0))</f>
        <v>20.920450174337098</v>
      </c>
      <c r="BS268">
        <f>INDEX('2021MF'!$C$205:$BB$404,MATCH(Sheet2!$BJ268,'2021MF'!$B$205:$B$404,0),MATCH(Sheet2!BS$3,'2021MF'!$C$4:$BB$4,0))</f>
        <v>96.902879974190697</v>
      </c>
      <c r="BT268">
        <f>INDEX('2021MF'!$C$205:$BB$404,MATCH(Sheet2!$BJ268,'2021MF'!$B$205:$B$404,0),MATCH(Sheet2!BT$3,'2021MF'!$C$4:$BB$4,0))</f>
        <v>3.0971200258093301</v>
      </c>
      <c r="BU268">
        <f>INDEX('2021MF'!$C$205:$BB$404,MATCH(Sheet2!$BJ268,'2021MF'!$B$205:$B$404,0),MATCH(Sheet2!BU$3,'2021MF'!$C$4:$BB$4,0))</f>
        <v>8.9774292414785801</v>
      </c>
      <c r="BV268">
        <f>INDEX('2021MF'!$C$205:$BB$404,MATCH(Sheet2!$BJ268,'2021MF'!$B$205:$B$404,0),MATCH(Sheet2!BV$3,'2021MF'!$C$4:$BB$4,0))</f>
        <v>13.7198942809991</v>
      </c>
      <c r="BW268">
        <f>INDEX('2021MF'!$C$205:$BB$404,MATCH(Sheet2!$BJ268,'2021MF'!$B$205:$B$404,0),MATCH(Sheet2!BW$3,'2021MF'!$C$4:$BB$4,0))</f>
        <v>2.2818925190157699</v>
      </c>
      <c r="BX268">
        <f>INDEX('2021MF'!$C$205:$BB$404,MATCH(Sheet2!$BJ268,'2021MF'!$B$205:$B$404,0),MATCH(Sheet2!BX$3,'2021MF'!$C$4:$BB$4,0))</f>
        <v>43.888357362013799</v>
      </c>
      <c r="BY268">
        <f>INDEX('2021MF'!$C$205:$BB$404,MATCH(Sheet2!$BJ268,'2021MF'!$B$205:$B$404,0),MATCH(Sheet2!BY$3,'2021MF'!$C$4:$BB$4,0))</f>
        <v>54.780442743558403</v>
      </c>
      <c r="BZ268">
        <f>INDEX('2021MF'!$C$205:$BB$404,MATCH(Sheet2!$BJ268,'2021MF'!$B$205:$B$404,0),MATCH(Sheet2!BZ$3,'2021MF'!$C$4:$BB$4,0))</f>
        <v>41.475042063937202</v>
      </c>
      <c r="CA268">
        <f>INDEX('2021MF'!$C$205:$BB$404,MATCH(Sheet2!$BJ268,'2021MF'!$B$205:$B$404,0),MATCH(Sheet2!CA$3,'2021MF'!$C$4:$BB$4,0))</f>
        <v>56.139685262775899</v>
      </c>
      <c r="CB268">
        <f>INDEX('2021MF'!$C$205:$BB$404,MATCH(Sheet2!$BJ268,'2021MF'!$B$205:$B$404,0),MATCH(Sheet2!CB$3,'2021MF'!$C$4:$BB$4,0))</f>
        <v>2.6156766884639699</v>
      </c>
      <c r="CC268">
        <f>INDEX('2021MF'!$C$205:$BB$404,MATCH(Sheet2!$BJ268,'2021MF'!$B$205:$B$404,0),MATCH(Sheet2!CC$3,'2021MF'!$C$4:$BB$4,0))</f>
        <v>96.910324974252703</v>
      </c>
    </row>
    <row r="269" spans="14:81" x14ac:dyDescent="0.3">
      <c r="N269" t="str">
        <f>VLOOKUP(P269,Sheet1!A$6:A$378,1,FALSE)</f>
        <v>Dudley</v>
      </c>
      <c r="O269" t="s">
        <v>479</v>
      </c>
      <c r="P269" t="s">
        <v>68</v>
      </c>
      <c r="Q269" t="str">
        <f>VLOOKUP(P269,classifications!A$1:B$357,2,FALSE)</f>
        <v>Predominantly Urban</v>
      </c>
      <c r="R269" t="str">
        <f>VLOOKUP(P269,classifications!A$1:D$357,4,FALSE)</f>
        <v>Met District</v>
      </c>
      <c r="S269" t="s">
        <v>482</v>
      </c>
      <c r="T269" t="s">
        <v>648</v>
      </c>
      <c r="U269">
        <v>90</v>
      </c>
      <c r="V269">
        <v>10</v>
      </c>
      <c r="W269">
        <v>0</v>
      </c>
      <c r="X269">
        <v>78.8</v>
      </c>
      <c r="Y269">
        <v>4.7</v>
      </c>
      <c r="Z269">
        <v>16.399999999999999</v>
      </c>
      <c r="AA269" t="s">
        <v>417</v>
      </c>
      <c r="AB269" t="s">
        <v>417</v>
      </c>
      <c r="AC269" t="s">
        <v>417</v>
      </c>
      <c r="AE269" t="s">
        <v>479</v>
      </c>
      <c r="AF269" t="s">
        <v>68</v>
      </c>
      <c r="AG269" t="s">
        <v>482</v>
      </c>
      <c r="AH269" t="s">
        <v>648</v>
      </c>
      <c r="AI269">
        <v>90</v>
      </c>
      <c r="AJ269">
        <v>10</v>
      </c>
      <c r="AK269">
        <v>94.4</v>
      </c>
      <c r="AL269">
        <v>5.6</v>
      </c>
      <c r="AM269" t="s">
        <v>417</v>
      </c>
      <c r="AN269" t="s">
        <v>417</v>
      </c>
      <c r="AP269" t="s">
        <v>479</v>
      </c>
      <c r="AQ269" t="s">
        <v>68</v>
      </c>
      <c r="AR269" t="s">
        <v>482</v>
      </c>
      <c r="AS269" t="s">
        <v>648</v>
      </c>
      <c r="AT269">
        <v>82.9</v>
      </c>
      <c r="AU269">
        <v>90</v>
      </c>
      <c r="AV269">
        <v>94.3</v>
      </c>
      <c r="AW269">
        <v>89.9</v>
      </c>
      <c r="AX269">
        <v>94.4</v>
      </c>
      <c r="AY269">
        <v>98.8</v>
      </c>
      <c r="AZ269" t="s">
        <v>417</v>
      </c>
      <c r="BA269" t="s">
        <v>417</v>
      </c>
      <c r="BB269" t="s">
        <v>417</v>
      </c>
      <c r="BF269" t="b">
        <f t="shared" si="4"/>
        <v>1</v>
      </c>
      <c r="BI269" t="s">
        <v>479</v>
      </c>
      <c r="BJ269" t="s">
        <v>68</v>
      </c>
      <c r="BK269" t="s">
        <v>482</v>
      </c>
      <c r="BL269" t="s">
        <v>648</v>
      </c>
      <c r="BM269">
        <f>INDEX('2021MF'!$C$205:$BB$404,MATCH(Sheet2!$BJ269,'2021MF'!$B$205:$B$404,0),MATCH(Sheet2!BM$3,'2021MF'!$C$4:$BB$4,0))</f>
        <v>89.384358877563898</v>
      </c>
      <c r="BN269">
        <f>INDEX('2021MF'!$C$205:$BB$404,MATCH(Sheet2!$BJ269,'2021MF'!$B$205:$B$404,0),MATCH(Sheet2!BN$3,'2021MF'!$C$4:$BB$4,0))</f>
        <v>10.6156411224361</v>
      </c>
      <c r="BO269">
        <f>INDEX('2021MF'!$C$205:$BB$404,MATCH(Sheet2!$BJ269,'2021MF'!$B$205:$B$404,0),MATCH(Sheet2!BO$3,'2021MF'!$C$4:$BB$4,0))</f>
        <v>60.826412482697897</v>
      </c>
      <c r="BP269">
        <f>INDEX('2021MF'!$C$205:$BB$404,MATCH(Sheet2!$BJ269,'2021MF'!$B$205:$B$404,0),MATCH(Sheet2!BP$3,'2021MF'!$C$4:$BB$4,0))</f>
        <v>5.9377752611048198</v>
      </c>
      <c r="BQ269">
        <f>INDEX('2021MF'!$C$205:$BB$404,MATCH(Sheet2!$BJ269,'2021MF'!$B$205:$B$404,0),MATCH(Sheet2!BQ$3,'2021MF'!$C$4:$BB$4,0))</f>
        <v>58.419843966276602</v>
      </c>
      <c r="BR269">
        <f>INDEX('2021MF'!$C$205:$BB$404,MATCH(Sheet2!$BJ269,'2021MF'!$B$205:$B$404,0),MATCH(Sheet2!BR$3,'2021MF'!$C$4:$BB$4,0))</f>
        <v>8.3443437775261096</v>
      </c>
      <c r="BS269">
        <f>INDEX('2021MF'!$C$205:$BB$404,MATCH(Sheet2!$BJ269,'2021MF'!$B$205:$B$404,0),MATCH(Sheet2!BS$3,'2021MF'!$C$4:$BB$4,0))</f>
        <v>95.496728325154194</v>
      </c>
      <c r="BT269">
        <f>INDEX('2021MF'!$C$205:$BB$404,MATCH(Sheet2!$BJ269,'2021MF'!$B$205:$B$404,0),MATCH(Sheet2!BT$3,'2021MF'!$C$4:$BB$4,0))</f>
        <v>4.5032716748458501</v>
      </c>
      <c r="BU269">
        <f>INDEX('2021MF'!$C$205:$BB$404,MATCH(Sheet2!$BJ269,'2021MF'!$B$205:$B$404,0),MATCH(Sheet2!BU$3,'2021MF'!$C$4:$BB$4,0))</f>
        <v>4.9798666163332097</v>
      </c>
      <c r="BV269">
        <f>INDEX('2021MF'!$C$205:$BB$404,MATCH(Sheet2!$BJ269,'2021MF'!$B$205:$B$404,0),MATCH(Sheet2!BV$3,'2021MF'!$C$4:$BB$4,0))</f>
        <v>15.4445073612684</v>
      </c>
      <c r="BW269" t="str">
        <f>INDEX('2021MF'!$C$205:$BB$404,MATCH(Sheet2!$BJ269,'2021MF'!$B$205:$B$404,0),MATCH(Sheet2!BW$3,'2021MF'!$C$4:$BB$4,0))</f>
        <v>*</v>
      </c>
      <c r="BX269">
        <f>INDEX('2021MF'!$C$205:$BB$404,MATCH(Sheet2!$BJ269,'2021MF'!$B$205:$B$404,0),MATCH(Sheet2!BX$3,'2021MF'!$C$4:$BB$4,0))</f>
        <v>47.509729992702503</v>
      </c>
      <c r="BY269">
        <f>INDEX('2021MF'!$C$205:$BB$404,MATCH(Sheet2!$BJ269,'2021MF'!$B$205:$B$404,0),MATCH(Sheet2!BY$3,'2021MF'!$C$4:$BB$4,0))</f>
        <v>47.961262466553201</v>
      </c>
      <c r="BZ269">
        <f>INDEX('2021MF'!$C$205:$BB$404,MATCH(Sheet2!$BJ269,'2021MF'!$B$205:$B$404,0),MATCH(Sheet2!BZ$3,'2021MF'!$C$4:$BB$4,0))</f>
        <v>68.4672220870834</v>
      </c>
      <c r="CA269">
        <f>INDEX('2021MF'!$C$205:$BB$404,MATCH(Sheet2!$BJ269,'2021MF'!$B$205:$B$404,0),MATCH(Sheet2!CA$3,'2021MF'!$C$4:$BB$4,0))</f>
        <v>27.911396253952802</v>
      </c>
      <c r="CB269">
        <f>INDEX('2021MF'!$C$205:$BB$404,MATCH(Sheet2!$BJ269,'2021MF'!$B$205:$B$404,0),MATCH(Sheet2!CB$3,'2021MF'!$C$4:$BB$4,0))</f>
        <v>3.02158047061784</v>
      </c>
      <c r="CC269">
        <f>INDEX('2021MF'!$C$205:$BB$404,MATCH(Sheet2!$BJ269,'2021MF'!$B$205:$B$404,0),MATCH(Sheet2!CC$3,'2021MF'!$C$4:$BB$4,0))</f>
        <v>96.978419529382194</v>
      </c>
    </row>
    <row r="270" spans="14:81" x14ac:dyDescent="0.3">
      <c r="N270" t="str">
        <f>VLOOKUP(P270,Sheet1!A$6:A$378,1,FALSE)</f>
        <v>Sandwell</v>
      </c>
      <c r="O270" t="s">
        <v>479</v>
      </c>
      <c r="P270" t="s">
        <v>69</v>
      </c>
      <c r="Q270" t="str">
        <f>VLOOKUP(P270,classifications!A$1:B$357,2,FALSE)</f>
        <v>Predominantly Urban</v>
      </c>
      <c r="R270" t="str">
        <f>VLOOKUP(P270,classifications!A$1:D$357,4,FALSE)</f>
        <v>Met District</v>
      </c>
      <c r="S270" t="s">
        <v>483</v>
      </c>
      <c r="T270" t="s">
        <v>648</v>
      </c>
      <c r="U270">
        <v>89</v>
      </c>
      <c r="V270">
        <v>10.6</v>
      </c>
      <c r="W270">
        <v>0.4</v>
      </c>
      <c r="X270">
        <v>69.7</v>
      </c>
      <c r="Y270">
        <v>6</v>
      </c>
      <c r="Z270">
        <v>24.3</v>
      </c>
      <c r="AA270" t="s">
        <v>417</v>
      </c>
      <c r="AB270" t="s">
        <v>417</v>
      </c>
      <c r="AC270" t="s">
        <v>417</v>
      </c>
      <c r="AE270" t="s">
        <v>479</v>
      </c>
      <c r="AF270" t="s">
        <v>69</v>
      </c>
      <c r="AG270" t="s">
        <v>483</v>
      </c>
      <c r="AH270" t="s">
        <v>648</v>
      </c>
      <c r="AI270">
        <v>89.3</v>
      </c>
      <c r="AJ270">
        <v>10.7</v>
      </c>
      <c r="AK270">
        <v>92</v>
      </c>
      <c r="AL270">
        <v>8</v>
      </c>
      <c r="AM270" t="s">
        <v>417</v>
      </c>
      <c r="AN270" t="s">
        <v>417</v>
      </c>
      <c r="AP270" t="s">
        <v>479</v>
      </c>
      <c r="AQ270" t="s">
        <v>69</v>
      </c>
      <c r="AR270" t="s">
        <v>483</v>
      </c>
      <c r="AS270" t="s">
        <v>648</v>
      </c>
      <c r="AT270">
        <v>81.099999999999994</v>
      </c>
      <c r="AU270">
        <v>89.3</v>
      </c>
      <c r="AV270">
        <v>92.3</v>
      </c>
      <c r="AW270">
        <v>97.5</v>
      </c>
      <c r="AX270">
        <v>92</v>
      </c>
      <c r="AY270">
        <v>100</v>
      </c>
      <c r="AZ270" t="s">
        <v>417</v>
      </c>
      <c r="BA270" t="s">
        <v>417</v>
      </c>
      <c r="BB270" t="s">
        <v>417</v>
      </c>
      <c r="BF270" t="b">
        <f t="shared" si="4"/>
        <v>1</v>
      </c>
      <c r="BI270" t="s">
        <v>479</v>
      </c>
      <c r="BJ270" t="s">
        <v>69</v>
      </c>
      <c r="BK270" t="s">
        <v>483</v>
      </c>
      <c r="BL270" t="s">
        <v>648</v>
      </c>
      <c r="BM270">
        <f>INDEX('2021MF'!$C$205:$BB$404,MATCH(Sheet2!$BJ270,'2021MF'!$B$205:$B$404,0),MATCH(Sheet2!BM$3,'2021MF'!$C$4:$BB$4,0))</f>
        <v>97.397484048420196</v>
      </c>
      <c r="BN270">
        <f>INDEX('2021MF'!$C$205:$BB$404,MATCH(Sheet2!$BJ270,'2021MF'!$B$205:$B$404,0),MATCH(Sheet2!BN$3,'2021MF'!$C$4:$BB$4,0))</f>
        <v>2.6025159515798002</v>
      </c>
      <c r="BO270">
        <f>INDEX('2021MF'!$C$205:$BB$404,MATCH(Sheet2!$BJ270,'2021MF'!$B$205:$B$404,0),MATCH(Sheet2!BO$3,'2021MF'!$C$4:$BB$4,0))</f>
        <v>55.1666364156765</v>
      </c>
      <c r="BP270">
        <f>INDEX('2021MF'!$C$205:$BB$404,MATCH(Sheet2!$BJ270,'2021MF'!$B$205:$B$404,0),MATCH(Sheet2!BP$3,'2021MF'!$C$4:$BB$4,0))</f>
        <v>9.6156262653058402</v>
      </c>
      <c r="BQ270">
        <f>INDEX('2021MF'!$C$205:$BB$404,MATCH(Sheet2!$BJ270,'2021MF'!$B$205:$B$404,0),MATCH(Sheet2!BQ$3,'2021MF'!$C$4:$BB$4,0))</f>
        <v>42.873099423369602</v>
      </c>
      <c r="BR270">
        <f>INDEX('2021MF'!$C$205:$BB$404,MATCH(Sheet2!$BJ270,'2021MF'!$B$205:$B$404,0),MATCH(Sheet2!BR$3,'2021MF'!$C$4:$BB$4,0))</f>
        <v>21.9091632576128</v>
      </c>
      <c r="BS270">
        <f>INDEX('2021MF'!$C$205:$BB$404,MATCH(Sheet2!$BJ270,'2021MF'!$B$205:$B$404,0),MATCH(Sheet2!BS$3,'2021MF'!$C$4:$BB$4,0))</f>
        <v>98.603800455160993</v>
      </c>
      <c r="BT270" t="str">
        <f>INDEX('2021MF'!$C$205:$BB$404,MATCH(Sheet2!$BJ270,'2021MF'!$B$205:$B$404,0),MATCH(Sheet2!BT$3,'2021MF'!$C$4:$BB$4,0))</f>
        <v>*</v>
      </c>
      <c r="BU270">
        <f>INDEX('2021MF'!$C$205:$BB$404,MATCH(Sheet2!$BJ270,'2021MF'!$B$205:$B$404,0),MATCH(Sheet2!BU$3,'2021MF'!$C$4:$BB$4,0))</f>
        <v>2.7323625092498198</v>
      </c>
      <c r="BV270">
        <f>INDEX('2021MF'!$C$205:$BB$404,MATCH(Sheet2!$BJ270,'2021MF'!$B$205:$B$404,0),MATCH(Sheet2!BV$3,'2021MF'!$C$4:$BB$4,0))</f>
        <v>6.1963335799952501</v>
      </c>
      <c r="BW270" t="str">
        <f>INDEX('2021MF'!$C$205:$BB$404,MATCH(Sheet2!$BJ270,'2021MF'!$B$205:$B$404,0),MATCH(Sheet2!BW$3,'2021MF'!$C$4:$BB$4,0))</f>
        <v>*</v>
      </c>
      <c r="BX270">
        <f>INDEX('2021MF'!$C$205:$BB$404,MATCH(Sheet2!$BJ270,'2021MF'!$B$205:$B$404,0),MATCH(Sheet2!BX$3,'2021MF'!$C$4:$BB$4,0))</f>
        <v>48.689950378973798</v>
      </c>
      <c r="BY270">
        <f>INDEX('2021MF'!$C$205:$BB$404,MATCH(Sheet2!$BJ270,'2021MF'!$B$205:$B$404,0),MATCH(Sheet2!BY$3,'2021MF'!$C$4:$BB$4,0))</f>
        <v>49.272043186651402</v>
      </c>
      <c r="BZ270">
        <f>INDEX('2021MF'!$C$205:$BB$404,MATCH(Sheet2!$BJ270,'2021MF'!$B$205:$B$404,0),MATCH(Sheet2!BZ$3,'2021MF'!$C$4:$BB$4,0))</f>
        <v>51.578602977261603</v>
      </c>
      <c r="CA270">
        <f>INDEX('2021MF'!$C$205:$BB$404,MATCH(Sheet2!$BJ270,'2021MF'!$B$205:$B$404,0),MATCH(Sheet2!CA$3,'2021MF'!$C$4:$BB$4,0))</f>
        <v>45.318719668466102</v>
      </c>
      <c r="CB270">
        <f>INDEX('2021MF'!$C$205:$BB$404,MATCH(Sheet2!$BJ270,'2021MF'!$B$205:$B$404,0),MATCH(Sheet2!CB$3,'2021MF'!$C$4:$BB$4,0))</f>
        <v>2.91945324825824</v>
      </c>
      <c r="CC270">
        <f>INDEX('2021MF'!$C$205:$BB$404,MATCH(Sheet2!$BJ270,'2021MF'!$B$205:$B$404,0),MATCH(Sheet2!CC$3,'2021MF'!$C$4:$BB$4,0))</f>
        <v>97.080546751741807</v>
      </c>
    </row>
    <row r="271" spans="14:81" x14ac:dyDescent="0.3">
      <c r="N271" t="str">
        <f>VLOOKUP(P271,Sheet1!A$6:A$378,1,FALSE)</f>
        <v>Solihull</v>
      </c>
      <c r="O271" t="s">
        <v>479</v>
      </c>
      <c r="P271" t="s">
        <v>70</v>
      </c>
      <c r="Q271" t="str">
        <f>VLOOKUP(P271,classifications!A$1:B$357,2,FALSE)</f>
        <v>Predominantly Urban</v>
      </c>
      <c r="R271" t="str">
        <f>VLOOKUP(P271,classifications!A$1:D$357,4,FALSE)</f>
        <v>Met District</v>
      </c>
      <c r="S271" t="s">
        <v>484</v>
      </c>
      <c r="T271" t="s">
        <v>648</v>
      </c>
      <c r="U271">
        <v>84.7</v>
      </c>
      <c r="V271">
        <v>14.9</v>
      </c>
      <c r="W271">
        <v>0.4</v>
      </c>
      <c r="X271">
        <v>57.8</v>
      </c>
      <c r="Y271">
        <v>21.9</v>
      </c>
      <c r="Z271">
        <v>20.3</v>
      </c>
      <c r="AA271" t="s">
        <v>417</v>
      </c>
      <c r="AB271" t="s">
        <v>417</v>
      </c>
      <c r="AC271" t="s">
        <v>417</v>
      </c>
      <c r="AE271" t="s">
        <v>479</v>
      </c>
      <c r="AF271" t="s">
        <v>70</v>
      </c>
      <c r="AG271" t="s">
        <v>484</v>
      </c>
      <c r="AH271" t="s">
        <v>648</v>
      </c>
      <c r="AI271">
        <v>85</v>
      </c>
      <c r="AJ271">
        <v>15</v>
      </c>
      <c r="AK271">
        <v>72.599999999999994</v>
      </c>
      <c r="AL271">
        <v>27.4</v>
      </c>
      <c r="AM271" t="s">
        <v>417</v>
      </c>
      <c r="AN271" t="s">
        <v>417</v>
      </c>
      <c r="AP271" t="s">
        <v>479</v>
      </c>
      <c r="AQ271" t="s">
        <v>70</v>
      </c>
      <c r="AR271" t="s">
        <v>484</v>
      </c>
      <c r="AS271" t="s">
        <v>648</v>
      </c>
      <c r="AT271">
        <v>76</v>
      </c>
      <c r="AU271">
        <v>85</v>
      </c>
      <c r="AV271">
        <v>88.7</v>
      </c>
      <c r="AW271">
        <v>87.8</v>
      </c>
      <c r="AX271">
        <v>72.599999999999994</v>
      </c>
      <c r="AY271">
        <v>96.9</v>
      </c>
      <c r="AZ271" t="s">
        <v>417</v>
      </c>
      <c r="BA271" t="s">
        <v>417</v>
      </c>
      <c r="BB271" t="s">
        <v>417</v>
      </c>
      <c r="BF271" t="b">
        <f t="shared" si="4"/>
        <v>1</v>
      </c>
      <c r="BI271" t="s">
        <v>479</v>
      </c>
      <c r="BJ271" t="s">
        <v>70</v>
      </c>
      <c r="BK271" t="s">
        <v>484</v>
      </c>
      <c r="BL271" t="s">
        <v>648</v>
      </c>
      <c r="BM271">
        <f>INDEX('2021MF'!$C$205:$BB$404,MATCH(Sheet2!$BJ271,'2021MF'!$B$205:$B$404,0),MATCH(Sheet2!BM$3,'2021MF'!$C$4:$BB$4,0))</f>
        <v>87.147603008351396</v>
      </c>
      <c r="BN271">
        <f>INDEX('2021MF'!$C$205:$BB$404,MATCH(Sheet2!$BJ271,'2021MF'!$B$205:$B$404,0),MATCH(Sheet2!BN$3,'2021MF'!$C$4:$BB$4,0))</f>
        <v>12.8523969916486</v>
      </c>
      <c r="BO271">
        <f>INDEX('2021MF'!$C$205:$BB$404,MATCH(Sheet2!$BJ271,'2021MF'!$B$205:$B$404,0),MATCH(Sheet2!BO$3,'2021MF'!$C$4:$BB$4,0))</f>
        <v>59.811747335394301</v>
      </c>
      <c r="BP271">
        <f>INDEX('2021MF'!$C$205:$BB$404,MATCH(Sheet2!$BJ271,'2021MF'!$B$205:$B$404,0),MATCH(Sheet2!BP$3,'2021MF'!$C$4:$BB$4,0))</f>
        <v>17.7294329349882</v>
      </c>
      <c r="BQ271">
        <f>INDEX('2021MF'!$C$205:$BB$404,MATCH(Sheet2!$BJ271,'2021MF'!$B$205:$B$404,0),MATCH(Sheet2!BQ$3,'2021MF'!$C$4:$BB$4,0))</f>
        <v>60.376966732801201</v>
      </c>
      <c r="BR271">
        <f>INDEX('2021MF'!$C$205:$BB$404,MATCH(Sheet2!$BJ271,'2021MF'!$B$205:$B$404,0),MATCH(Sheet2!BR$3,'2021MF'!$C$4:$BB$4,0))</f>
        <v>17.164213537581301</v>
      </c>
      <c r="BS271">
        <f>INDEX('2021MF'!$C$205:$BB$404,MATCH(Sheet2!$BJ271,'2021MF'!$B$205:$B$404,0),MATCH(Sheet2!BS$3,'2021MF'!$C$4:$BB$4,0))</f>
        <v>98.244359341115697</v>
      </c>
      <c r="BT271">
        <f>INDEX('2021MF'!$C$205:$BB$404,MATCH(Sheet2!$BJ271,'2021MF'!$B$205:$B$404,0),MATCH(Sheet2!BT$3,'2021MF'!$C$4:$BB$4,0))</f>
        <v>1.7556406588843301</v>
      </c>
      <c r="BU271">
        <f>INDEX('2021MF'!$C$205:$BB$404,MATCH(Sheet2!$BJ271,'2021MF'!$B$205:$B$404,0),MATCH(Sheet2!BU$3,'2021MF'!$C$4:$BB$4,0))</f>
        <v>10.229317584090801</v>
      </c>
      <c r="BV271">
        <f>INDEX('2021MF'!$C$205:$BB$404,MATCH(Sheet2!$BJ271,'2021MF'!$B$205:$B$404,0),MATCH(Sheet2!BV$3,'2021MF'!$C$4:$BB$4,0))</f>
        <v>22.052784570663999</v>
      </c>
      <c r="BW271">
        <f>INDEX('2021MF'!$C$205:$BB$404,MATCH(Sheet2!$BJ271,'2021MF'!$B$205:$B$404,0),MATCH(Sheet2!BW$3,'2021MF'!$C$4:$BB$4,0))</f>
        <v>0</v>
      </c>
      <c r="BX271">
        <f>INDEX('2021MF'!$C$205:$BB$404,MATCH(Sheet2!$BJ271,'2021MF'!$B$205:$B$404,0),MATCH(Sheet2!BX$3,'2021MF'!$C$4:$BB$4,0))</f>
        <v>62.176373245075503</v>
      </c>
      <c r="BY271">
        <f>INDEX('2021MF'!$C$205:$BB$404,MATCH(Sheet2!$BJ271,'2021MF'!$B$205:$B$404,0),MATCH(Sheet2!BY$3,'2021MF'!$C$4:$BB$4,0))</f>
        <v>36.606523247744597</v>
      </c>
      <c r="BZ271">
        <f>INDEX('2021MF'!$C$205:$BB$404,MATCH(Sheet2!$BJ271,'2021MF'!$B$205:$B$404,0),MATCH(Sheet2!BZ$3,'2021MF'!$C$4:$BB$4,0))</f>
        <v>66.8205839961565</v>
      </c>
      <c r="CA271">
        <f>INDEX('2021MF'!$C$205:$BB$404,MATCH(Sheet2!$BJ271,'2021MF'!$B$205:$B$404,0),MATCH(Sheet2!CA$3,'2021MF'!$C$4:$BB$4,0))</f>
        <v>32.183846687663497</v>
      </c>
      <c r="CB271">
        <f>INDEX('2021MF'!$C$205:$BB$404,MATCH(Sheet2!$BJ271,'2021MF'!$B$205:$B$404,0),MATCH(Sheet2!CB$3,'2021MF'!$C$4:$BB$4,0))</f>
        <v>2.94144788446454</v>
      </c>
      <c r="CC271">
        <f>INDEX('2021MF'!$C$205:$BB$404,MATCH(Sheet2!$BJ271,'2021MF'!$B$205:$B$404,0),MATCH(Sheet2!CC$3,'2021MF'!$C$4:$BB$4,0))</f>
        <v>97.058552115535505</v>
      </c>
    </row>
    <row r="272" spans="14:81" x14ac:dyDescent="0.3">
      <c r="N272" t="str">
        <f>VLOOKUP(P272,Sheet1!A$6:A$378,1,FALSE)</f>
        <v>Walsall</v>
      </c>
      <c r="O272" t="s">
        <v>479</v>
      </c>
      <c r="P272" t="s">
        <v>71</v>
      </c>
      <c r="Q272" t="str">
        <f>VLOOKUP(P272,classifications!A$1:B$357,2,FALSE)</f>
        <v>Predominantly Urban</v>
      </c>
      <c r="R272" t="str">
        <f>VLOOKUP(P272,classifications!A$1:D$357,4,FALSE)</f>
        <v>Met District</v>
      </c>
      <c r="S272" t="s">
        <v>485</v>
      </c>
      <c r="T272" t="s">
        <v>648</v>
      </c>
      <c r="U272">
        <v>80.900000000000006</v>
      </c>
      <c r="V272">
        <v>17.2</v>
      </c>
      <c r="W272">
        <v>1.8</v>
      </c>
      <c r="X272">
        <v>71.599999999999994</v>
      </c>
      <c r="Y272">
        <v>7.2</v>
      </c>
      <c r="Z272">
        <v>21.2</v>
      </c>
      <c r="AA272" t="s">
        <v>417</v>
      </c>
      <c r="AB272" t="s">
        <v>417</v>
      </c>
      <c r="AC272" t="s">
        <v>417</v>
      </c>
      <c r="AE272" t="s">
        <v>479</v>
      </c>
      <c r="AF272" t="s">
        <v>71</v>
      </c>
      <c r="AG272" t="s">
        <v>485</v>
      </c>
      <c r="AH272" t="s">
        <v>648</v>
      </c>
      <c r="AI272">
        <v>82.4</v>
      </c>
      <c r="AJ272">
        <v>17.600000000000001</v>
      </c>
      <c r="AK272">
        <v>90.9</v>
      </c>
      <c r="AL272">
        <v>9.1</v>
      </c>
      <c r="AM272" t="s">
        <v>417</v>
      </c>
      <c r="AN272" t="s">
        <v>417</v>
      </c>
      <c r="AP272" t="s">
        <v>479</v>
      </c>
      <c r="AQ272" t="s">
        <v>71</v>
      </c>
      <c r="AR272" t="s">
        <v>485</v>
      </c>
      <c r="AS272" t="s">
        <v>648</v>
      </c>
      <c r="AT272">
        <v>72.900000000000006</v>
      </c>
      <c r="AU272">
        <v>82.4</v>
      </c>
      <c r="AV272">
        <v>86</v>
      </c>
      <c r="AW272">
        <v>85.7</v>
      </c>
      <c r="AX272">
        <v>90.9</v>
      </c>
      <c r="AY272">
        <v>96.1</v>
      </c>
      <c r="AZ272" t="s">
        <v>417</v>
      </c>
      <c r="BA272" t="s">
        <v>417</v>
      </c>
      <c r="BB272" t="s">
        <v>417</v>
      </c>
      <c r="BF272" t="b">
        <f t="shared" si="4"/>
        <v>1</v>
      </c>
      <c r="BI272" t="s">
        <v>479</v>
      </c>
      <c r="BJ272" t="s">
        <v>71</v>
      </c>
      <c r="BK272" t="s">
        <v>485</v>
      </c>
      <c r="BL272" t="s">
        <v>648</v>
      </c>
      <c r="BM272">
        <f>INDEX('2021MF'!$C$205:$BB$404,MATCH(Sheet2!$BJ272,'2021MF'!$B$205:$B$404,0),MATCH(Sheet2!BM$3,'2021MF'!$C$4:$BB$4,0))</f>
        <v>88.939347290640399</v>
      </c>
      <c r="BN272">
        <f>INDEX('2021MF'!$C$205:$BB$404,MATCH(Sheet2!$BJ272,'2021MF'!$B$205:$B$404,0),MATCH(Sheet2!BN$3,'2021MF'!$C$4:$BB$4,0))</f>
        <v>9.0459513546798007</v>
      </c>
      <c r="BO272">
        <f>INDEX('2021MF'!$C$205:$BB$404,MATCH(Sheet2!$BJ272,'2021MF'!$B$205:$B$404,0),MATCH(Sheet2!BO$3,'2021MF'!$C$4:$BB$4,0))</f>
        <v>61.955434113300498</v>
      </c>
      <c r="BP272">
        <f>INDEX('2021MF'!$C$205:$BB$404,MATCH(Sheet2!$BJ272,'2021MF'!$B$205:$B$404,0),MATCH(Sheet2!BP$3,'2021MF'!$C$4:$BB$4,0))</f>
        <v>7.3372075123152696</v>
      </c>
      <c r="BQ272">
        <f>INDEX('2021MF'!$C$205:$BB$404,MATCH(Sheet2!$BJ272,'2021MF'!$B$205:$B$404,0),MATCH(Sheet2!BQ$3,'2021MF'!$C$4:$BB$4,0))</f>
        <v>47.077047413793103</v>
      </c>
      <c r="BR272">
        <f>INDEX('2021MF'!$C$205:$BB$404,MATCH(Sheet2!$BJ272,'2021MF'!$B$205:$B$404,0),MATCH(Sheet2!BR$3,'2021MF'!$C$4:$BB$4,0))</f>
        <v>22.215594211822701</v>
      </c>
      <c r="BS272">
        <f>INDEX('2021MF'!$C$205:$BB$404,MATCH(Sheet2!$BJ272,'2021MF'!$B$205:$B$404,0),MATCH(Sheet2!BS$3,'2021MF'!$C$4:$BB$4,0))</f>
        <v>100</v>
      </c>
      <c r="BT272">
        <f>INDEX('2021MF'!$C$205:$BB$404,MATCH(Sheet2!$BJ272,'2021MF'!$B$205:$B$404,0),MATCH(Sheet2!BT$3,'2021MF'!$C$4:$BB$4,0))</f>
        <v>0</v>
      </c>
      <c r="BU272">
        <f>INDEX('2021MF'!$C$205:$BB$404,MATCH(Sheet2!$BJ272,'2021MF'!$B$205:$B$404,0),MATCH(Sheet2!BU$3,'2021MF'!$C$4:$BB$4,0))</f>
        <v>12.944504310344801</v>
      </c>
      <c r="BV272">
        <f>INDEX('2021MF'!$C$205:$BB$404,MATCH(Sheet2!$BJ272,'2021MF'!$B$205:$B$404,0),MATCH(Sheet2!BV$3,'2021MF'!$C$4:$BB$4,0))</f>
        <v>12.6731834975369</v>
      </c>
      <c r="BW272" t="str">
        <f>INDEX('2021MF'!$C$205:$BB$404,MATCH(Sheet2!$BJ272,'2021MF'!$B$205:$B$404,0),MATCH(Sheet2!BW$3,'2021MF'!$C$4:$BB$4,0))</f>
        <v>*</v>
      </c>
      <c r="BX272">
        <f>INDEX('2021MF'!$C$205:$BB$404,MATCH(Sheet2!$BJ272,'2021MF'!$B$205:$B$404,0),MATCH(Sheet2!BX$3,'2021MF'!$C$4:$BB$4,0))</f>
        <v>48.863270201568099</v>
      </c>
      <c r="BY272">
        <f>INDEX('2021MF'!$C$205:$BB$404,MATCH(Sheet2!$BJ272,'2021MF'!$B$205:$B$404,0),MATCH(Sheet2!BY$3,'2021MF'!$C$4:$BB$4,0))</f>
        <v>46.928144355733799</v>
      </c>
      <c r="BZ272">
        <f>INDEX('2021MF'!$C$205:$BB$404,MATCH(Sheet2!$BJ272,'2021MF'!$B$205:$B$404,0),MATCH(Sheet2!BZ$3,'2021MF'!$C$4:$BB$4,0))</f>
        <v>54.620314346067097</v>
      </c>
      <c r="CA272">
        <f>INDEX('2021MF'!$C$205:$BB$404,MATCH(Sheet2!$BJ272,'2021MF'!$B$205:$B$404,0),MATCH(Sheet2!CA$3,'2021MF'!$C$4:$BB$4,0))</f>
        <v>44.4989438258566</v>
      </c>
      <c r="CB272" t="str">
        <f>INDEX('2021MF'!$C$205:$BB$404,MATCH(Sheet2!$BJ272,'2021MF'!$B$205:$B$404,0),MATCH(Sheet2!CB$3,'2021MF'!$C$4:$BB$4,0))</f>
        <v>*</v>
      </c>
      <c r="CC272">
        <f>INDEX('2021MF'!$C$205:$BB$404,MATCH(Sheet2!$BJ272,'2021MF'!$B$205:$B$404,0),MATCH(Sheet2!CC$3,'2021MF'!$C$4:$BB$4,0))</f>
        <v>98.689578201970406</v>
      </c>
    </row>
    <row r="273" spans="13:81" x14ac:dyDescent="0.3">
      <c r="N273" t="str">
        <f>VLOOKUP(P273,Sheet1!A$6:A$378,1,FALSE)</f>
        <v>Wolverhampton</v>
      </c>
      <c r="O273" t="s">
        <v>479</v>
      </c>
      <c r="P273" t="s">
        <v>72</v>
      </c>
      <c r="Q273" t="str">
        <f>VLOOKUP(P273,classifications!A$1:B$357,2,FALSE)</f>
        <v>Predominantly Urban</v>
      </c>
      <c r="R273" t="str">
        <f>VLOOKUP(P273,classifications!A$1:D$357,4,FALSE)</f>
        <v>Met District</v>
      </c>
      <c r="S273" t="s">
        <v>486</v>
      </c>
      <c r="T273" t="s">
        <v>648</v>
      </c>
      <c r="U273">
        <v>84.5</v>
      </c>
      <c r="V273">
        <v>15</v>
      </c>
      <c r="W273">
        <v>0.5</v>
      </c>
      <c r="X273">
        <v>66.7</v>
      </c>
      <c r="Y273">
        <v>11.2</v>
      </c>
      <c r="Z273">
        <v>22.1</v>
      </c>
      <c r="AA273" t="s">
        <v>417</v>
      </c>
      <c r="AB273" t="s">
        <v>417</v>
      </c>
      <c r="AC273" t="s">
        <v>417</v>
      </c>
      <c r="AE273" t="s">
        <v>479</v>
      </c>
      <c r="AF273" t="s">
        <v>72</v>
      </c>
      <c r="AG273" t="s">
        <v>486</v>
      </c>
      <c r="AH273" t="s">
        <v>648</v>
      </c>
      <c r="AI273">
        <v>84.9</v>
      </c>
      <c r="AJ273">
        <v>15.1</v>
      </c>
      <c r="AK273">
        <v>85.6</v>
      </c>
      <c r="AL273">
        <v>14.4</v>
      </c>
      <c r="AM273" t="s">
        <v>417</v>
      </c>
      <c r="AN273" t="s">
        <v>417</v>
      </c>
      <c r="AP273" t="s">
        <v>479</v>
      </c>
      <c r="AQ273" t="s">
        <v>72</v>
      </c>
      <c r="AR273" t="s">
        <v>486</v>
      </c>
      <c r="AS273" t="s">
        <v>648</v>
      </c>
      <c r="AT273">
        <v>75</v>
      </c>
      <c r="AU273">
        <v>84.9</v>
      </c>
      <c r="AV273">
        <v>88.4</v>
      </c>
      <c r="AW273">
        <v>100</v>
      </c>
      <c r="AX273">
        <v>85.6</v>
      </c>
      <c r="AY273">
        <v>100</v>
      </c>
      <c r="AZ273" t="s">
        <v>417</v>
      </c>
      <c r="BA273" t="s">
        <v>417</v>
      </c>
      <c r="BB273" t="s">
        <v>417</v>
      </c>
      <c r="BF273" t="b">
        <f t="shared" si="4"/>
        <v>1</v>
      </c>
      <c r="BI273" t="s">
        <v>479</v>
      </c>
      <c r="BJ273" t="s">
        <v>72</v>
      </c>
      <c r="BK273" t="s">
        <v>486</v>
      </c>
      <c r="BL273" t="s">
        <v>648</v>
      </c>
      <c r="BM273">
        <f>INDEX('2021MF'!$C$205:$BB$404,MATCH(Sheet2!$BJ273,'2021MF'!$B$205:$B$404,0),MATCH(Sheet2!BM$3,'2021MF'!$C$4:$BB$4,0))</f>
        <v>89.175149443287907</v>
      </c>
      <c r="BN273">
        <f>INDEX('2021MF'!$C$205:$BB$404,MATCH(Sheet2!$BJ273,'2021MF'!$B$205:$B$404,0),MATCH(Sheet2!BN$3,'2021MF'!$C$4:$BB$4,0))</f>
        <v>10.8248505567121</v>
      </c>
      <c r="BO273">
        <f>INDEX('2021MF'!$C$205:$BB$404,MATCH(Sheet2!$BJ273,'2021MF'!$B$205:$B$404,0),MATCH(Sheet2!BO$3,'2021MF'!$C$4:$BB$4,0))</f>
        <v>54.689559022936898</v>
      </c>
      <c r="BP273">
        <f>INDEX('2021MF'!$C$205:$BB$404,MATCH(Sheet2!$BJ273,'2021MF'!$B$205:$B$404,0),MATCH(Sheet2!BP$3,'2021MF'!$C$4:$BB$4,0))</f>
        <v>6.7703061438857199</v>
      </c>
      <c r="BQ273">
        <f>INDEX('2021MF'!$C$205:$BB$404,MATCH(Sheet2!$BJ273,'2021MF'!$B$205:$B$404,0),MATCH(Sheet2!BQ$3,'2021MF'!$C$4:$BB$4,0))</f>
        <v>52.220163862416697</v>
      </c>
      <c r="BR273">
        <f>INDEX('2021MF'!$C$205:$BB$404,MATCH(Sheet2!$BJ273,'2021MF'!$B$205:$B$404,0),MATCH(Sheet2!BR$3,'2021MF'!$C$4:$BB$4,0))</f>
        <v>9.2397013044059495</v>
      </c>
      <c r="BS273">
        <f>INDEX('2021MF'!$C$205:$BB$404,MATCH(Sheet2!$BJ273,'2021MF'!$B$205:$B$404,0),MATCH(Sheet2!BS$3,'2021MF'!$C$4:$BB$4,0))</f>
        <v>95.036382040068005</v>
      </c>
      <c r="BT273">
        <f>INDEX('2021MF'!$C$205:$BB$404,MATCH(Sheet2!$BJ273,'2021MF'!$B$205:$B$404,0),MATCH(Sheet2!BT$3,'2021MF'!$C$4:$BB$4,0))</f>
        <v>4.9636179599320096</v>
      </c>
      <c r="BU273">
        <f>INDEX('2021MF'!$C$205:$BB$404,MATCH(Sheet2!$BJ273,'2021MF'!$B$205:$B$404,0),MATCH(Sheet2!BU$3,'2021MF'!$C$4:$BB$4,0))</f>
        <v>6.9326407058688702</v>
      </c>
      <c r="BV273">
        <f>INDEX('2021MF'!$C$205:$BB$404,MATCH(Sheet2!$BJ273,'2021MF'!$B$205:$B$404,0),MATCH(Sheet2!BV$3,'2021MF'!$C$4:$BB$4,0))</f>
        <v>11.363419338820901</v>
      </c>
      <c r="BW273" t="str">
        <f>INDEX('2021MF'!$C$205:$BB$404,MATCH(Sheet2!$BJ273,'2021MF'!$B$205:$B$404,0),MATCH(Sheet2!BW$3,'2021MF'!$C$4:$BB$4,0))</f>
        <v>*</v>
      </c>
      <c r="BX273">
        <f>INDEX('2021MF'!$C$205:$BB$404,MATCH(Sheet2!$BJ273,'2021MF'!$B$205:$B$404,0),MATCH(Sheet2!BX$3,'2021MF'!$C$4:$BB$4,0))</f>
        <v>39.767441860465098</v>
      </c>
      <c r="BY273">
        <f>INDEX('2021MF'!$C$205:$BB$404,MATCH(Sheet2!$BJ273,'2021MF'!$B$205:$B$404,0),MATCH(Sheet2!BY$3,'2021MF'!$C$4:$BB$4,0))</f>
        <v>57.014396456256897</v>
      </c>
      <c r="BZ273">
        <f>INDEX('2021MF'!$C$205:$BB$404,MATCH(Sheet2!$BJ273,'2021MF'!$B$205:$B$404,0),MATCH(Sheet2!BZ$3,'2021MF'!$C$4:$BB$4,0))</f>
        <v>45.986710963455202</v>
      </c>
      <c r="CA273">
        <f>INDEX('2021MF'!$C$205:$BB$404,MATCH(Sheet2!$BJ273,'2021MF'!$B$205:$B$404,0),MATCH(Sheet2!CA$3,'2021MF'!$C$4:$BB$4,0))</f>
        <v>51.271317829457402</v>
      </c>
      <c r="CB273">
        <f>INDEX('2021MF'!$C$205:$BB$404,MATCH(Sheet2!$BJ273,'2021MF'!$B$205:$B$404,0),MATCH(Sheet2!CB$3,'2021MF'!$C$4:$BB$4,0))</f>
        <v>4.12520769274842</v>
      </c>
      <c r="CC273">
        <f>INDEX('2021MF'!$C$205:$BB$404,MATCH(Sheet2!$BJ273,'2021MF'!$B$205:$B$404,0),MATCH(Sheet2!CC$3,'2021MF'!$C$4:$BB$4,0))</f>
        <v>95.874792307251596</v>
      </c>
    </row>
    <row r="274" spans="13:81" x14ac:dyDescent="0.3">
      <c r="N274" t="str">
        <f>VLOOKUP(P274,Sheet1!A$6:A$378,1,FALSE)</f>
        <v>Bath and North East Somerset</v>
      </c>
      <c r="O274" t="s">
        <v>487</v>
      </c>
      <c r="P274" t="s">
        <v>306</v>
      </c>
      <c r="Q274" t="str">
        <f>VLOOKUP(P274,classifications!A$1:B$357,2,FALSE)</f>
        <v>Urban with Significant Rural</v>
      </c>
      <c r="R274" t="str">
        <f>VLOOKUP(P274,classifications!A$1:D$357,4,FALSE)</f>
        <v>Unitary Authority</v>
      </c>
      <c r="S274" t="s">
        <v>488</v>
      </c>
      <c r="T274" t="s">
        <v>648</v>
      </c>
      <c r="U274">
        <v>81.7</v>
      </c>
      <c r="V274">
        <v>17</v>
      </c>
      <c r="W274">
        <v>1.3</v>
      </c>
      <c r="X274">
        <v>54.2</v>
      </c>
      <c r="Y274">
        <v>26</v>
      </c>
      <c r="Z274">
        <v>19.8</v>
      </c>
      <c r="AA274" t="s">
        <v>417</v>
      </c>
      <c r="AB274" t="s">
        <v>417</v>
      </c>
      <c r="AC274" t="s">
        <v>417</v>
      </c>
      <c r="AE274" t="s">
        <v>487</v>
      </c>
      <c r="AF274" t="s">
        <v>306</v>
      </c>
      <c r="AG274" t="s">
        <v>488</v>
      </c>
      <c r="AH274" t="s">
        <v>648</v>
      </c>
      <c r="AI274">
        <v>82.7</v>
      </c>
      <c r="AJ274">
        <v>17.3</v>
      </c>
      <c r="AK274">
        <v>67.599999999999994</v>
      </c>
      <c r="AL274">
        <v>32.4</v>
      </c>
      <c r="AM274" t="s">
        <v>417</v>
      </c>
      <c r="AN274" t="s">
        <v>417</v>
      </c>
      <c r="AP274" t="s">
        <v>487</v>
      </c>
      <c r="AQ274" t="s">
        <v>306</v>
      </c>
      <c r="AR274" t="s">
        <v>488</v>
      </c>
      <c r="AS274" t="s">
        <v>648</v>
      </c>
      <c r="AT274">
        <v>74.2</v>
      </c>
      <c r="AU274">
        <v>82.7</v>
      </c>
      <c r="AV274">
        <v>85.7</v>
      </c>
      <c r="AW274">
        <v>86.2</v>
      </c>
      <c r="AX274">
        <v>67.599999999999994</v>
      </c>
      <c r="AY274">
        <v>95.3</v>
      </c>
      <c r="AZ274" t="s">
        <v>417</v>
      </c>
      <c r="BA274" t="s">
        <v>417</v>
      </c>
      <c r="BB274" t="s">
        <v>417</v>
      </c>
      <c r="BF274" t="b">
        <f t="shared" si="4"/>
        <v>1</v>
      </c>
      <c r="BI274" t="s">
        <v>487</v>
      </c>
      <c r="BJ274" t="s">
        <v>306</v>
      </c>
      <c r="BK274" t="s">
        <v>488</v>
      </c>
      <c r="BL274" t="s">
        <v>648</v>
      </c>
      <c r="BM274">
        <f>INDEX('2021MF'!$C$205:$BB$404,MATCH(Sheet2!$BJ274,'2021MF'!$B$205:$B$404,0),MATCH(Sheet2!BM$3,'2021MF'!$C$4:$BB$4,0))</f>
        <v>77.830212110675106</v>
      </c>
      <c r="BN274">
        <f>INDEX('2021MF'!$C$205:$BB$404,MATCH(Sheet2!$BJ274,'2021MF'!$B$205:$B$404,0),MATCH(Sheet2!BN$3,'2021MF'!$C$4:$BB$4,0))</f>
        <v>19.370622423128498</v>
      </c>
      <c r="BO274">
        <f>INDEX('2021MF'!$C$205:$BB$404,MATCH(Sheet2!$BJ274,'2021MF'!$B$205:$B$404,0),MATCH(Sheet2!BO$3,'2021MF'!$C$4:$BB$4,0))</f>
        <v>58.784958521683002</v>
      </c>
      <c r="BP274">
        <f>INDEX('2021MF'!$C$205:$BB$404,MATCH(Sheet2!$BJ274,'2021MF'!$B$205:$B$404,0),MATCH(Sheet2!BP$3,'2021MF'!$C$4:$BB$4,0))</f>
        <v>20.4237246038448</v>
      </c>
      <c r="BQ274">
        <f>INDEX('2021MF'!$C$205:$BB$404,MATCH(Sheet2!$BJ274,'2021MF'!$B$205:$B$404,0),MATCH(Sheet2!BQ$3,'2021MF'!$C$4:$BB$4,0))</f>
        <v>62.567681684963503</v>
      </c>
      <c r="BR274">
        <f>INDEX('2021MF'!$C$205:$BB$404,MATCH(Sheet2!$BJ274,'2021MF'!$B$205:$B$404,0),MATCH(Sheet2!BR$3,'2021MF'!$C$4:$BB$4,0))</f>
        <v>16.641001440564299</v>
      </c>
      <c r="BS274">
        <f>INDEX('2021MF'!$C$205:$BB$404,MATCH(Sheet2!$BJ274,'2021MF'!$B$205:$B$404,0),MATCH(Sheet2!BS$3,'2021MF'!$C$4:$BB$4,0))</f>
        <v>98.184392230887696</v>
      </c>
      <c r="BT274" t="str">
        <f>INDEX('2021MF'!$C$205:$BB$404,MATCH(Sheet2!$BJ274,'2021MF'!$B$205:$B$404,0),MATCH(Sheet2!BT$3,'2021MF'!$C$4:$BB$4,0))</f>
        <v>*</v>
      </c>
      <c r="BU274">
        <f>INDEX('2021MF'!$C$205:$BB$404,MATCH(Sheet2!$BJ274,'2021MF'!$B$205:$B$404,0),MATCH(Sheet2!BU$3,'2021MF'!$C$4:$BB$4,0))</f>
        <v>8.5365853658536608</v>
      </c>
      <c r="BV274">
        <f>INDEX('2021MF'!$C$205:$BB$404,MATCH(Sheet2!$BJ274,'2021MF'!$B$205:$B$404,0),MATCH(Sheet2!BV$3,'2021MF'!$C$4:$BB$4,0))</f>
        <v>22.932293477720901</v>
      </c>
      <c r="BW274">
        <f>INDEX('2021MF'!$C$205:$BB$404,MATCH(Sheet2!$BJ274,'2021MF'!$B$205:$B$404,0),MATCH(Sheet2!BW$3,'2021MF'!$C$4:$BB$4,0))</f>
        <v>1.3685360886195399</v>
      </c>
      <c r="BX274">
        <f>INDEX('2021MF'!$C$205:$BB$404,MATCH(Sheet2!$BJ274,'2021MF'!$B$205:$B$404,0),MATCH(Sheet2!BX$3,'2021MF'!$C$4:$BB$4,0))</f>
        <v>47.530716132299197</v>
      </c>
      <c r="BY274">
        <f>INDEX('2021MF'!$C$205:$BB$404,MATCH(Sheet2!$BJ274,'2021MF'!$B$205:$B$404,0),MATCH(Sheet2!BY$3,'2021MF'!$C$4:$BB$4,0))</f>
        <v>51.595106740225503</v>
      </c>
      <c r="BZ274">
        <f>INDEX('2021MF'!$C$205:$BB$404,MATCH(Sheet2!$BJ274,'2021MF'!$B$205:$B$404,0),MATCH(Sheet2!BZ$3,'2021MF'!$C$4:$BB$4,0))</f>
        <v>55.337011273686699</v>
      </c>
      <c r="CA274">
        <f>INDEX('2021MF'!$C$205:$BB$404,MATCH(Sheet2!$BJ274,'2021MF'!$B$205:$B$404,0),MATCH(Sheet2!CA$3,'2021MF'!$C$4:$BB$4,0))</f>
        <v>42.943951387223201</v>
      </c>
      <c r="CB274">
        <f>INDEX('2021MF'!$C$205:$BB$404,MATCH(Sheet2!$BJ274,'2021MF'!$B$205:$B$404,0),MATCH(Sheet2!CB$3,'2021MF'!$C$4:$BB$4,0))</f>
        <v>1.9994039044260099</v>
      </c>
      <c r="CC274">
        <f>INDEX('2021MF'!$C$205:$BB$404,MATCH(Sheet2!$BJ274,'2021MF'!$B$205:$B$404,0),MATCH(Sheet2!CC$3,'2021MF'!$C$4:$BB$4,0))</f>
        <v>97.804381302468798</v>
      </c>
    </row>
    <row r="275" spans="13:81" x14ac:dyDescent="0.3">
      <c r="N275" t="str">
        <f>VLOOKUP(P275,Sheet1!A$6:A$378,1,FALSE)</f>
        <v>Bristol, City of</v>
      </c>
      <c r="O275" t="s">
        <v>487</v>
      </c>
      <c r="P275" t="s">
        <v>307</v>
      </c>
      <c r="Q275" t="str">
        <f>VLOOKUP(P275,classifications!A$1:B$357,2,FALSE)</f>
        <v>Predominantly Urban</v>
      </c>
      <c r="R275" t="str">
        <f>VLOOKUP(P275,classifications!A$1:D$357,4,FALSE)</f>
        <v>Unitary Authority</v>
      </c>
      <c r="S275" t="s">
        <v>489</v>
      </c>
      <c r="T275" t="s">
        <v>648</v>
      </c>
      <c r="U275">
        <v>87.6</v>
      </c>
      <c r="V275">
        <v>12.1</v>
      </c>
      <c r="W275">
        <v>0.3</v>
      </c>
      <c r="X275">
        <v>79.900000000000006</v>
      </c>
      <c r="Y275">
        <v>4.2</v>
      </c>
      <c r="Z275">
        <v>15.9</v>
      </c>
      <c r="AA275">
        <v>98.7</v>
      </c>
      <c r="AB275">
        <v>1.3</v>
      </c>
      <c r="AC275">
        <v>0</v>
      </c>
      <c r="AE275" t="s">
        <v>487</v>
      </c>
      <c r="AF275" t="s">
        <v>307</v>
      </c>
      <c r="AG275" t="s">
        <v>489</v>
      </c>
      <c r="AH275" t="s">
        <v>648</v>
      </c>
      <c r="AI275">
        <v>87.8</v>
      </c>
      <c r="AJ275">
        <v>12.2</v>
      </c>
      <c r="AK275">
        <v>95</v>
      </c>
      <c r="AL275">
        <v>5</v>
      </c>
      <c r="AM275">
        <v>98.7</v>
      </c>
      <c r="AN275">
        <v>1.3</v>
      </c>
      <c r="AP275" t="s">
        <v>487</v>
      </c>
      <c r="AQ275" t="s">
        <v>307</v>
      </c>
      <c r="AR275" t="s">
        <v>489</v>
      </c>
      <c r="AS275" t="s">
        <v>648</v>
      </c>
      <c r="AT275">
        <v>81.7</v>
      </c>
      <c r="AU275">
        <v>87.8</v>
      </c>
      <c r="AV275">
        <v>90.6</v>
      </c>
      <c r="AW275">
        <v>92.1</v>
      </c>
      <c r="AX275">
        <v>95</v>
      </c>
      <c r="AY275">
        <v>97.9</v>
      </c>
      <c r="AZ275">
        <v>97.1</v>
      </c>
      <c r="BA275">
        <v>98.7</v>
      </c>
      <c r="BB275">
        <v>100</v>
      </c>
      <c r="BF275" t="b">
        <f t="shared" si="4"/>
        <v>1</v>
      </c>
      <c r="BI275" t="s">
        <v>487</v>
      </c>
      <c r="BJ275" t="s">
        <v>307</v>
      </c>
      <c r="BK275" t="s">
        <v>489</v>
      </c>
      <c r="BL275" t="s">
        <v>648</v>
      </c>
      <c r="BM275">
        <f>INDEX('2021MF'!$C$205:$BB$404,MATCH(Sheet2!$BJ275,'2021MF'!$B$205:$B$404,0),MATCH(Sheet2!BM$3,'2021MF'!$C$4:$BB$4,0))</f>
        <v>88.842478985015404</v>
      </c>
      <c r="BN275">
        <f>INDEX('2021MF'!$C$205:$BB$404,MATCH(Sheet2!$BJ275,'2021MF'!$B$205:$B$404,0),MATCH(Sheet2!BN$3,'2021MF'!$C$4:$BB$4,0))</f>
        <v>11.157521014984599</v>
      </c>
      <c r="BO275">
        <f>INDEX('2021MF'!$C$205:$BB$404,MATCH(Sheet2!$BJ275,'2021MF'!$B$205:$B$404,0),MATCH(Sheet2!BO$3,'2021MF'!$C$4:$BB$4,0))</f>
        <v>71.050662211315895</v>
      </c>
      <c r="BP275">
        <f>INDEX('2021MF'!$C$205:$BB$404,MATCH(Sheet2!$BJ275,'2021MF'!$B$205:$B$404,0),MATCH(Sheet2!BP$3,'2021MF'!$C$4:$BB$4,0))</f>
        <v>12.1547538244661</v>
      </c>
      <c r="BQ275">
        <f>INDEX('2021MF'!$C$205:$BB$404,MATCH(Sheet2!$BJ275,'2021MF'!$B$205:$B$404,0),MATCH(Sheet2!BQ$3,'2021MF'!$C$4:$BB$4,0))</f>
        <v>72.174942132651097</v>
      </c>
      <c r="BR275">
        <f>INDEX('2021MF'!$C$205:$BB$404,MATCH(Sheet2!$BJ275,'2021MF'!$B$205:$B$404,0),MATCH(Sheet2!BR$3,'2021MF'!$C$4:$BB$4,0))</f>
        <v>11.0304739031309</v>
      </c>
      <c r="BS275">
        <f>INDEX('2021MF'!$C$205:$BB$404,MATCH(Sheet2!$BJ275,'2021MF'!$B$205:$B$404,0),MATCH(Sheet2!BS$3,'2021MF'!$C$4:$BB$4,0))</f>
        <v>98.196975234515094</v>
      </c>
      <c r="BT275">
        <f>INDEX('2021MF'!$C$205:$BB$404,MATCH(Sheet2!$BJ275,'2021MF'!$B$205:$B$404,0),MATCH(Sheet2!BT$3,'2021MF'!$C$4:$BB$4,0))</f>
        <v>1.2548077759793901</v>
      </c>
      <c r="BU275">
        <f>INDEX('2021MF'!$C$205:$BB$404,MATCH(Sheet2!$BJ275,'2021MF'!$B$205:$B$404,0),MATCH(Sheet2!BU$3,'2021MF'!$C$4:$BB$4,0))</f>
        <v>9.1439113106736993</v>
      </c>
      <c r="BV275">
        <f>INDEX('2021MF'!$C$205:$BB$404,MATCH(Sheet2!$BJ275,'2021MF'!$B$205:$B$404,0),MATCH(Sheet2!BV$3,'2021MF'!$C$4:$BB$4,0))</f>
        <v>25.650463808976799</v>
      </c>
      <c r="BW275">
        <f>INDEX('2021MF'!$C$205:$BB$404,MATCH(Sheet2!$BJ275,'2021MF'!$B$205:$B$404,0),MATCH(Sheet2!BW$3,'2021MF'!$C$4:$BB$4,0))</f>
        <v>2.71933030508711</v>
      </c>
      <c r="BX275">
        <f>INDEX('2021MF'!$C$205:$BB$404,MATCH(Sheet2!$BJ275,'2021MF'!$B$205:$B$404,0),MATCH(Sheet2!BX$3,'2021MF'!$C$4:$BB$4,0))</f>
        <v>67.888931152529494</v>
      </c>
      <c r="BY275">
        <f>INDEX('2021MF'!$C$205:$BB$404,MATCH(Sheet2!$BJ275,'2021MF'!$B$205:$B$404,0),MATCH(Sheet2!BY$3,'2021MF'!$C$4:$BB$4,0))</f>
        <v>32.111068847470499</v>
      </c>
      <c r="BZ275">
        <f>INDEX('2021MF'!$C$205:$BB$404,MATCH(Sheet2!$BJ275,'2021MF'!$B$205:$B$404,0),MATCH(Sheet2!BZ$3,'2021MF'!$C$4:$BB$4,0))</f>
        <v>56.019399011030799</v>
      </c>
      <c r="CA275">
        <f>INDEX('2021MF'!$C$205:$BB$404,MATCH(Sheet2!$BJ275,'2021MF'!$B$205:$B$404,0),MATCH(Sheet2!CA$3,'2021MF'!$C$4:$BB$4,0))</f>
        <v>42.516165842525702</v>
      </c>
      <c r="CB275">
        <f>INDEX('2021MF'!$C$205:$BB$404,MATCH(Sheet2!$BJ275,'2021MF'!$B$205:$B$404,0),MATCH(Sheet2!CB$3,'2021MF'!$C$4:$BB$4,0))</f>
        <v>2.7280321620633798</v>
      </c>
      <c r="CC275">
        <f>INDEX('2021MF'!$C$205:$BB$404,MATCH(Sheet2!$BJ275,'2021MF'!$B$205:$B$404,0),MATCH(Sheet2!CC$3,'2021MF'!$C$4:$BB$4,0))</f>
        <v>97.2719678379366</v>
      </c>
    </row>
    <row r="276" spans="13:81" x14ac:dyDescent="0.3">
      <c r="N276" t="str">
        <f>VLOOKUP(P276,Sheet1!A$6:A$378,1,FALSE)</f>
        <v>South Gloucestershire</v>
      </c>
      <c r="O276" t="s">
        <v>487</v>
      </c>
      <c r="P276" t="s">
        <v>309</v>
      </c>
      <c r="Q276" t="str">
        <f>VLOOKUP(P276,classifications!A$1:B$357,2,FALSE)</f>
        <v>Predominantly Urban</v>
      </c>
      <c r="R276" t="str">
        <f>VLOOKUP(P276,classifications!A$1:D$357,4,FALSE)</f>
        <v>Unitary Authority</v>
      </c>
      <c r="S276" t="s">
        <v>490</v>
      </c>
      <c r="T276" t="s">
        <v>648</v>
      </c>
      <c r="U276">
        <v>84.6</v>
      </c>
      <c r="V276">
        <v>14.2</v>
      </c>
      <c r="W276">
        <v>1.2</v>
      </c>
      <c r="X276">
        <v>83.2</v>
      </c>
      <c r="Y276">
        <v>3.6</v>
      </c>
      <c r="Z276">
        <v>13.2</v>
      </c>
      <c r="AA276">
        <v>97.9</v>
      </c>
      <c r="AB276">
        <v>1.8</v>
      </c>
      <c r="AC276">
        <v>0.3</v>
      </c>
      <c r="AE276" t="s">
        <v>487</v>
      </c>
      <c r="AF276" t="s">
        <v>309</v>
      </c>
      <c r="AG276" t="s">
        <v>490</v>
      </c>
      <c r="AH276" t="s">
        <v>648</v>
      </c>
      <c r="AI276">
        <v>85.6</v>
      </c>
      <c r="AJ276">
        <v>14.4</v>
      </c>
      <c r="AK276">
        <v>95.9</v>
      </c>
      <c r="AL276">
        <v>4.0999999999999996</v>
      </c>
      <c r="AM276">
        <v>98.2</v>
      </c>
      <c r="AN276">
        <v>1.8</v>
      </c>
      <c r="AP276" t="s">
        <v>487</v>
      </c>
      <c r="AQ276" t="s">
        <v>309</v>
      </c>
      <c r="AR276" t="s">
        <v>490</v>
      </c>
      <c r="AS276" t="s">
        <v>648</v>
      </c>
      <c r="AT276">
        <v>79</v>
      </c>
      <c r="AU276">
        <v>85.6</v>
      </c>
      <c r="AV276">
        <v>88.8</v>
      </c>
      <c r="AW276">
        <v>92.9</v>
      </c>
      <c r="AX276">
        <v>95.9</v>
      </c>
      <c r="AY276">
        <v>98.8</v>
      </c>
      <c r="AZ276">
        <v>95.9</v>
      </c>
      <c r="BA276">
        <v>98.2</v>
      </c>
      <c r="BB276">
        <v>100</v>
      </c>
      <c r="BF276" t="b">
        <f t="shared" si="4"/>
        <v>1</v>
      </c>
      <c r="BI276" t="s">
        <v>487</v>
      </c>
      <c r="BJ276" t="s">
        <v>309</v>
      </c>
      <c r="BK276" t="s">
        <v>490</v>
      </c>
      <c r="BL276" t="s">
        <v>648</v>
      </c>
      <c r="BM276">
        <f>INDEX('2021MF'!$C$205:$BB$404,MATCH(Sheet2!$BJ276,'2021MF'!$B$205:$B$404,0),MATCH(Sheet2!BM$3,'2021MF'!$C$4:$BB$4,0))</f>
        <v>86.779954346755801</v>
      </c>
      <c r="BN276">
        <f>INDEX('2021MF'!$C$205:$BB$404,MATCH(Sheet2!$BJ276,'2021MF'!$B$205:$B$404,0),MATCH(Sheet2!BN$3,'2021MF'!$C$4:$BB$4,0))</f>
        <v>12.621779282975499</v>
      </c>
      <c r="BO276">
        <f>INDEX('2021MF'!$C$205:$BB$404,MATCH(Sheet2!$BJ276,'2021MF'!$B$205:$B$404,0),MATCH(Sheet2!BO$3,'2021MF'!$C$4:$BB$4,0))</f>
        <v>62.895549554657102</v>
      </c>
      <c r="BP276">
        <f>INDEX('2021MF'!$C$205:$BB$404,MATCH(Sheet2!$BJ276,'2021MF'!$B$205:$B$404,0),MATCH(Sheet2!BP$3,'2021MF'!$C$4:$BB$4,0))</f>
        <v>22.032912110045199</v>
      </c>
      <c r="BQ276">
        <f>INDEX('2021MF'!$C$205:$BB$404,MATCH(Sheet2!$BJ276,'2021MF'!$B$205:$B$404,0),MATCH(Sheet2!BQ$3,'2021MF'!$C$4:$BB$4,0))</f>
        <v>69.670431318722294</v>
      </c>
      <c r="BR276">
        <f>INDEX('2021MF'!$C$205:$BB$404,MATCH(Sheet2!$BJ276,'2021MF'!$B$205:$B$404,0),MATCH(Sheet2!BR$3,'2021MF'!$C$4:$BB$4,0))</f>
        <v>15.25803034598</v>
      </c>
      <c r="BS276">
        <f>INDEX('2021MF'!$C$205:$BB$404,MATCH(Sheet2!$BJ276,'2021MF'!$B$205:$B$404,0),MATCH(Sheet2!BS$3,'2021MF'!$C$4:$BB$4,0))</f>
        <v>95.889716084562906</v>
      </c>
      <c r="BT276">
        <f>INDEX('2021MF'!$C$205:$BB$404,MATCH(Sheet2!$BJ276,'2021MF'!$B$205:$B$404,0),MATCH(Sheet2!BT$3,'2021MF'!$C$4:$BB$4,0))</f>
        <v>4.1102839154370603</v>
      </c>
      <c r="BU276">
        <f>INDEX('2021MF'!$C$205:$BB$404,MATCH(Sheet2!$BJ276,'2021MF'!$B$205:$B$404,0),MATCH(Sheet2!BU$3,'2021MF'!$C$4:$BB$4,0))</f>
        <v>7.9147209333552198</v>
      </c>
      <c r="BV276">
        <f>INDEX('2021MF'!$C$205:$BB$404,MATCH(Sheet2!$BJ276,'2021MF'!$B$205:$B$404,0),MATCH(Sheet2!BV$3,'2021MF'!$C$4:$BB$4,0))</f>
        <v>19.800975726199901</v>
      </c>
      <c r="BW276">
        <f>INDEX('2021MF'!$C$205:$BB$404,MATCH(Sheet2!$BJ276,'2021MF'!$B$205:$B$404,0),MATCH(Sheet2!BW$3,'2021MF'!$C$4:$BB$4,0))</f>
        <v>1.5158070628254301</v>
      </c>
      <c r="BX276">
        <f>INDEX('2021MF'!$C$205:$BB$404,MATCH(Sheet2!$BJ276,'2021MF'!$B$205:$B$404,0),MATCH(Sheet2!BX$3,'2021MF'!$C$4:$BB$4,0))</f>
        <v>49.651610787769499</v>
      </c>
      <c r="BY276">
        <f>INDEX('2021MF'!$C$205:$BB$404,MATCH(Sheet2!$BJ276,'2021MF'!$B$205:$B$404,0),MATCH(Sheet2!BY$3,'2021MF'!$C$4:$BB$4,0))</f>
        <v>48.728584310189397</v>
      </c>
      <c r="BZ276">
        <f>INDEX('2021MF'!$C$205:$BB$404,MATCH(Sheet2!$BJ276,'2021MF'!$B$205:$B$404,0),MATCH(Sheet2!BZ$3,'2021MF'!$C$4:$BB$4,0))</f>
        <v>54.025739814738898</v>
      </c>
      <c r="CA276">
        <f>INDEX('2021MF'!$C$205:$BB$404,MATCH(Sheet2!$BJ276,'2021MF'!$B$205:$B$404,0),MATCH(Sheet2!CA$3,'2021MF'!$C$4:$BB$4,0))</f>
        <v>44.242970735306201</v>
      </c>
      <c r="CB276">
        <f>INDEX('2021MF'!$C$205:$BB$404,MATCH(Sheet2!$BJ276,'2021MF'!$B$205:$B$404,0),MATCH(Sheet2!CB$3,'2021MF'!$C$4:$BB$4,0))</f>
        <v>1.7947991108060899</v>
      </c>
      <c r="CC276">
        <f>INDEX('2021MF'!$C$205:$BB$404,MATCH(Sheet2!$BJ276,'2021MF'!$B$205:$B$404,0),MATCH(Sheet2!CC$3,'2021MF'!$C$4:$BB$4,0))</f>
        <v>98.205200889193904</v>
      </c>
    </row>
    <row r="277" spans="13:81" x14ac:dyDescent="0.3">
      <c r="N277" t="e">
        <f>VLOOKUP(P277,Sheet1!A$6:A$378,1,FALSE)</f>
        <v>#N/A</v>
      </c>
      <c r="O277" t="s">
        <v>491</v>
      </c>
      <c r="P277" t="s">
        <v>492</v>
      </c>
      <c r="Q277" t="e">
        <f>VLOOKUP(P277,classifications!A$1:B$357,2,FALSE)</f>
        <v>#N/A</v>
      </c>
      <c r="R277" t="s">
        <v>323</v>
      </c>
      <c r="S277">
        <v>9</v>
      </c>
      <c r="T277" t="s">
        <v>648</v>
      </c>
      <c r="U277">
        <v>81.3</v>
      </c>
      <c r="V277">
        <v>18.7</v>
      </c>
      <c r="W277">
        <v>0</v>
      </c>
      <c r="X277">
        <v>60.6</v>
      </c>
      <c r="Y277">
        <v>23.8</v>
      </c>
      <c r="Z277">
        <v>15.6</v>
      </c>
      <c r="AA277" t="s">
        <v>417</v>
      </c>
      <c r="AB277" t="s">
        <v>417</v>
      </c>
      <c r="AC277" t="s">
        <v>417</v>
      </c>
      <c r="AE277" t="s">
        <v>491</v>
      </c>
      <c r="AF277" t="s">
        <v>492</v>
      </c>
      <c r="AG277">
        <v>9</v>
      </c>
      <c r="AH277" t="s">
        <v>648</v>
      </c>
      <c r="AI277">
        <v>81.3</v>
      </c>
      <c r="AJ277">
        <v>18.7</v>
      </c>
      <c r="AK277">
        <v>71.8</v>
      </c>
      <c r="AL277">
        <v>28.2</v>
      </c>
      <c r="AM277" t="s">
        <v>417</v>
      </c>
      <c r="AN277" t="s">
        <v>417</v>
      </c>
      <c r="AP277" t="s">
        <v>491</v>
      </c>
      <c r="AQ277" t="s">
        <v>492</v>
      </c>
      <c r="AR277">
        <v>9</v>
      </c>
      <c r="AS277" t="s">
        <v>648</v>
      </c>
      <c r="AT277">
        <v>72.599999999999994</v>
      </c>
      <c r="AU277">
        <v>81.3</v>
      </c>
      <c r="AV277">
        <v>85</v>
      </c>
      <c r="AW277">
        <v>93.7</v>
      </c>
      <c r="AX277">
        <v>71.8</v>
      </c>
      <c r="AY277">
        <v>99.4</v>
      </c>
      <c r="AZ277" t="s">
        <v>417</v>
      </c>
      <c r="BA277" t="s">
        <v>417</v>
      </c>
      <c r="BB277" t="s">
        <v>417</v>
      </c>
      <c r="BF277" t="b">
        <f t="shared" si="4"/>
        <v>1</v>
      </c>
      <c r="BI277" t="s">
        <v>491</v>
      </c>
      <c r="BJ277" t="s">
        <v>492</v>
      </c>
      <c r="BK277">
        <v>9</v>
      </c>
      <c r="BL277" t="s">
        <v>648</v>
      </c>
      <c r="BM277">
        <f>INDEX('2021MF'!$C$205:$BB$404,MATCH(Sheet2!$BJ277,'2021MF'!$B$205:$B$404,0),MATCH(Sheet2!BM$3,'2021MF'!$C$4:$BB$4,0))</f>
        <v>90.099444740722106</v>
      </c>
      <c r="BN277">
        <f>INDEX('2021MF'!$C$205:$BB$404,MATCH(Sheet2!$BJ277,'2021MF'!$B$205:$B$404,0),MATCH(Sheet2!BN$3,'2021MF'!$C$4:$BB$4,0))</f>
        <v>9.9005552592778496</v>
      </c>
      <c r="BO277">
        <f>INDEX('2021MF'!$C$205:$BB$404,MATCH(Sheet2!$BJ277,'2021MF'!$B$205:$B$404,0),MATCH(Sheet2!BO$3,'2021MF'!$C$4:$BB$4,0))</f>
        <v>57.394568706800101</v>
      </c>
      <c r="BP277">
        <f>INDEX('2021MF'!$C$205:$BB$404,MATCH(Sheet2!$BJ277,'2021MF'!$B$205:$B$404,0),MATCH(Sheet2!BP$3,'2021MF'!$C$4:$BB$4,0))</f>
        <v>20.453618596480201</v>
      </c>
      <c r="BQ277">
        <f>INDEX('2021MF'!$C$205:$BB$404,MATCH(Sheet2!$BJ277,'2021MF'!$B$205:$B$404,0),MATCH(Sheet2!BQ$3,'2021MF'!$C$4:$BB$4,0))</f>
        <v>64.814756721146907</v>
      </c>
      <c r="BR277">
        <f>INDEX('2021MF'!$C$205:$BB$404,MATCH(Sheet2!$BJ277,'2021MF'!$B$205:$B$404,0),MATCH(Sheet2!BR$3,'2021MF'!$C$4:$BB$4,0))</f>
        <v>13.0334305821334</v>
      </c>
      <c r="BS277">
        <f>INDEX('2021MF'!$C$205:$BB$404,MATCH(Sheet2!$BJ277,'2021MF'!$B$205:$B$404,0),MATCH(Sheet2!BS$3,'2021MF'!$C$4:$BB$4,0))</f>
        <v>99.589045393230194</v>
      </c>
      <c r="BT277" t="str">
        <f>INDEX('2021MF'!$C$205:$BB$404,MATCH(Sheet2!$BJ277,'2021MF'!$B$205:$B$404,0),MATCH(Sheet2!BT$3,'2021MF'!$C$4:$BB$4,0))</f>
        <v>*</v>
      </c>
      <c r="BU277">
        <f>INDEX('2021MF'!$C$205:$BB$404,MATCH(Sheet2!$BJ277,'2021MF'!$B$205:$B$404,0),MATCH(Sheet2!BU$3,'2021MF'!$C$4:$BB$4,0))</f>
        <v>7.2047766937499302</v>
      </c>
      <c r="BV277">
        <f>INDEX('2021MF'!$C$205:$BB$404,MATCH(Sheet2!$BJ277,'2021MF'!$B$205:$B$404,0),MATCH(Sheet2!BV$3,'2021MF'!$C$4:$BB$4,0))</f>
        <v>18.871495644717701</v>
      </c>
      <c r="BW277">
        <f>INDEX('2021MF'!$C$205:$BB$404,MATCH(Sheet2!$BJ277,'2021MF'!$B$205:$B$404,0),MATCH(Sheet2!BW$3,'2021MF'!$C$4:$BB$4,0))</f>
        <v>1.9397475713942101</v>
      </c>
      <c r="BX277">
        <f>INDEX('2021MF'!$C$205:$BB$404,MATCH(Sheet2!$BJ277,'2021MF'!$B$205:$B$404,0),MATCH(Sheet2!BX$3,'2021MF'!$C$4:$BB$4,0))</f>
        <v>53.272588872857</v>
      </c>
      <c r="BY277">
        <f>INDEX('2021MF'!$C$205:$BB$404,MATCH(Sheet2!$BJ277,'2021MF'!$B$205:$B$404,0),MATCH(Sheet2!BY$3,'2021MF'!$C$4:$BB$4,0))</f>
        <v>43.309967166180002</v>
      </c>
      <c r="BZ277">
        <f>INDEX('2021MF'!$C$205:$BB$404,MATCH(Sheet2!$BJ277,'2021MF'!$B$205:$B$404,0),MATCH(Sheet2!BZ$3,'2021MF'!$C$4:$BB$4,0))</f>
        <v>49.651779729376599</v>
      </c>
      <c r="CA277">
        <f>INDEX('2021MF'!$C$205:$BB$404,MATCH(Sheet2!$BJ277,'2021MF'!$B$205:$B$404,0),MATCH(Sheet2!CA$3,'2021MF'!$C$4:$BB$4,0))</f>
        <v>48.046444517661001</v>
      </c>
      <c r="CB277">
        <f>INDEX('2021MF'!$C$205:$BB$404,MATCH(Sheet2!$BJ277,'2021MF'!$B$205:$B$404,0),MATCH(Sheet2!CB$3,'2021MF'!$C$4:$BB$4,0))</f>
        <v>3.26463176166724</v>
      </c>
      <c r="CC277">
        <f>INDEX('2021MF'!$C$205:$BB$404,MATCH(Sheet2!$BJ277,'2021MF'!$B$205:$B$404,0),MATCH(Sheet2!CC$3,'2021MF'!$C$4:$BB$4,0))</f>
        <v>96.735368238332796</v>
      </c>
    </row>
    <row r="278" spans="13:81" x14ac:dyDescent="0.3">
      <c r="N278" t="str">
        <f>VLOOKUP(P278,Sheet1!A$6:A$378,1,FALSE)</f>
        <v>Buckinghamshire</v>
      </c>
      <c r="O278" t="s">
        <v>491</v>
      </c>
      <c r="P278" t="s">
        <v>305</v>
      </c>
      <c r="Q278" t="str">
        <f>VLOOKUP(P278,classifications!A$1:B$357,2,FALSE)</f>
        <v>Urban with Significant Rural</v>
      </c>
      <c r="R278" t="str">
        <f>VLOOKUP(P278,classifications!A$1:D$357,4,FALSE)</f>
        <v>Unitary Authority</v>
      </c>
      <c r="S278">
        <v>11</v>
      </c>
      <c r="T278" t="s">
        <v>648</v>
      </c>
      <c r="U278">
        <v>83.2</v>
      </c>
      <c r="V278">
        <v>16.8</v>
      </c>
      <c r="W278">
        <v>0</v>
      </c>
      <c r="X278">
        <v>67.900000000000006</v>
      </c>
      <c r="Y278">
        <v>24.6</v>
      </c>
      <c r="Z278">
        <v>7.5</v>
      </c>
      <c r="AA278" t="s">
        <v>417</v>
      </c>
      <c r="AB278" t="s">
        <v>417</v>
      </c>
      <c r="AC278" t="s">
        <v>417</v>
      </c>
      <c r="AE278" t="s">
        <v>491</v>
      </c>
      <c r="AF278" t="s">
        <v>305</v>
      </c>
      <c r="AG278">
        <v>11</v>
      </c>
      <c r="AH278" t="s">
        <v>648</v>
      </c>
      <c r="AI278">
        <v>83.2</v>
      </c>
      <c r="AJ278">
        <v>16.8</v>
      </c>
      <c r="AK278">
        <v>73.400000000000006</v>
      </c>
      <c r="AL278">
        <v>26.6</v>
      </c>
      <c r="AM278" t="s">
        <v>417</v>
      </c>
      <c r="AN278" t="s">
        <v>417</v>
      </c>
      <c r="AP278" t="s">
        <v>491</v>
      </c>
      <c r="AQ278" t="s">
        <v>305</v>
      </c>
      <c r="AR278">
        <v>11</v>
      </c>
      <c r="AS278" t="s">
        <v>648</v>
      </c>
      <c r="AT278">
        <v>77.2</v>
      </c>
      <c r="AU278">
        <v>83.2</v>
      </c>
      <c r="AV278">
        <v>87.1</v>
      </c>
      <c r="AW278">
        <v>67.5</v>
      </c>
      <c r="AX278">
        <v>73.400000000000006</v>
      </c>
      <c r="AY278">
        <v>79.400000000000006</v>
      </c>
      <c r="AZ278" t="s">
        <v>417</v>
      </c>
      <c r="BA278" t="s">
        <v>417</v>
      </c>
      <c r="BB278" t="s">
        <v>417</v>
      </c>
      <c r="BF278" t="b">
        <f t="shared" si="4"/>
        <v>1</v>
      </c>
      <c r="BI278" t="s">
        <v>491</v>
      </c>
      <c r="BJ278" t="s">
        <v>305</v>
      </c>
      <c r="BK278">
        <v>11</v>
      </c>
      <c r="BL278" t="s">
        <v>648</v>
      </c>
      <c r="BM278">
        <f>INDEX('2021MF'!$C$205:$BB$404,MATCH(Sheet2!$BJ278,'2021MF'!$B$205:$B$404,0),MATCH(Sheet2!BM$3,'2021MF'!$C$4:$BB$4,0))</f>
        <v>81.584996199598905</v>
      </c>
      <c r="BN278">
        <f>INDEX('2021MF'!$C$205:$BB$404,MATCH(Sheet2!$BJ278,'2021MF'!$B$205:$B$404,0),MATCH(Sheet2!BN$3,'2021MF'!$C$4:$BB$4,0))</f>
        <v>18.415003800401099</v>
      </c>
      <c r="BO278">
        <f>INDEX('2021MF'!$C$205:$BB$404,MATCH(Sheet2!$BJ278,'2021MF'!$B$205:$B$404,0),MATCH(Sheet2!BO$3,'2021MF'!$C$4:$BB$4,0))</f>
        <v>51.860365021657699</v>
      </c>
      <c r="BP278">
        <f>INDEX('2021MF'!$C$205:$BB$404,MATCH(Sheet2!$BJ278,'2021MF'!$B$205:$B$404,0),MATCH(Sheet2!BP$3,'2021MF'!$C$4:$BB$4,0))</f>
        <v>20.944330992042101</v>
      </c>
      <c r="BQ278">
        <f>INDEX('2021MF'!$C$205:$BB$404,MATCH(Sheet2!$BJ278,'2021MF'!$B$205:$B$404,0),MATCH(Sheet2!BQ$3,'2021MF'!$C$4:$BB$4,0))</f>
        <v>61.071987838716502</v>
      </c>
      <c r="BR278">
        <f>INDEX('2021MF'!$C$205:$BB$404,MATCH(Sheet2!$BJ278,'2021MF'!$B$205:$B$404,0),MATCH(Sheet2!BR$3,'2021MF'!$C$4:$BB$4,0))</f>
        <v>11.7327081749833</v>
      </c>
      <c r="BS278">
        <f>INDEX('2021MF'!$C$205:$BB$404,MATCH(Sheet2!$BJ278,'2021MF'!$B$205:$B$404,0),MATCH(Sheet2!BS$3,'2021MF'!$C$4:$BB$4,0))</f>
        <v>98.490828670592194</v>
      </c>
      <c r="BT278">
        <f>INDEX('2021MF'!$C$205:$BB$404,MATCH(Sheet2!$BJ278,'2021MF'!$B$205:$B$404,0),MATCH(Sheet2!BT$3,'2021MF'!$C$4:$BB$4,0))</f>
        <v>1.50917132940778</v>
      </c>
      <c r="BU278">
        <f>INDEX('2021MF'!$C$205:$BB$404,MATCH(Sheet2!$BJ278,'2021MF'!$B$205:$B$404,0),MATCH(Sheet2!BU$3,'2021MF'!$C$4:$BB$4,0))</f>
        <v>7.3718623796921197</v>
      </c>
      <c r="BV278">
        <f>INDEX('2021MF'!$C$205:$BB$404,MATCH(Sheet2!$BJ278,'2021MF'!$B$205:$B$404,0),MATCH(Sheet2!BV$3,'2021MF'!$C$4:$BB$4,0))</f>
        <v>22.421450745885998</v>
      </c>
      <c r="BW278">
        <f>INDEX('2021MF'!$C$205:$BB$404,MATCH(Sheet2!$BJ278,'2021MF'!$B$205:$B$404,0),MATCH(Sheet2!BW$3,'2021MF'!$C$4:$BB$4,0))</f>
        <v>2.0421432430699902</v>
      </c>
      <c r="BX278">
        <f>INDEX('2021MF'!$C$205:$BB$404,MATCH(Sheet2!$BJ278,'2021MF'!$B$205:$B$404,0),MATCH(Sheet2!BX$3,'2021MF'!$C$4:$BB$4,0))</f>
        <v>52.7367641546521</v>
      </c>
      <c r="BY278">
        <f>INDEX('2021MF'!$C$205:$BB$404,MATCH(Sheet2!$BJ278,'2021MF'!$B$205:$B$404,0),MATCH(Sheet2!BY$3,'2021MF'!$C$4:$BB$4,0))</f>
        <v>46.273118731772399</v>
      </c>
      <c r="BZ278">
        <f>INDEX('2021MF'!$C$205:$BB$404,MATCH(Sheet2!$BJ278,'2021MF'!$B$205:$B$404,0),MATCH(Sheet2!BZ$3,'2021MF'!$C$4:$BB$4,0))</f>
        <v>55.1658880427131</v>
      </c>
      <c r="CA278">
        <f>INDEX('2021MF'!$C$205:$BB$404,MATCH(Sheet2!$BJ278,'2021MF'!$B$205:$B$404,0),MATCH(Sheet2!CA$3,'2021MF'!$C$4:$BB$4,0))</f>
        <v>42.615262248470898</v>
      </c>
      <c r="CB278">
        <f>INDEX('2021MF'!$C$205:$BB$404,MATCH(Sheet2!$BJ278,'2021MF'!$B$205:$B$404,0),MATCH(Sheet2!CB$3,'2021MF'!$C$4:$BB$4,0))</f>
        <v>4.3709191476112403</v>
      </c>
      <c r="CC278">
        <f>INDEX('2021MF'!$C$205:$BB$404,MATCH(Sheet2!$BJ278,'2021MF'!$B$205:$B$404,0),MATCH(Sheet2!CC$3,'2021MF'!$C$4:$BB$4,0))</f>
        <v>95.629080852388796</v>
      </c>
    </row>
    <row r="279" spans="13:81" x14ac:dyDescent="0.3">
      <c r="N279" t="e">
        <f>VLOOKUP(P279,Sheet1!A$6:A$378,1,FALSE)</f>
        <v>#N/A</v>
      </c>
      <c r="O279" t="s">
        <v>491</v>
      </c>
      <c r="P279" t="s">
        <v>493</v>
      </c>
      <c r="Q279" t="s">
        <v>319</v>
      </c>
      <c r="R279" t="s">
        <v>323</v>
      </c>
      <c r="S279">
        <v>13</v>
      </c>
      <c r="T279" t="s">
        <v>648</v>
      </c>
      <c r="U279">
        <v>84.1</v>
      </c>
      <c r="V279">
        <v>14.7</v>
      </c>
      <c r="W279">
        <v>1.2</v>
      </c>
      <c r="X279">
        <v>58</v>
      </c>
      <c r="Y279">
        <v>28.2</v>
      </c>
      <c r="Z279">
        <v>13.9</v>
      </c>
      <c r="AA279">
        <v>98.7</v>
      </c>
      <c r="AB279">
        <v>1.3</v>
      </c>
      <c r="AC279">
        <v>0</v>
      </c>
      <c r="AE279" t="s">
        <v>491</v>
      </c>
      <c r="AF279" t="s">
        <v>493</v>
      </c>
      <c r="AG279">
        <v>13</v>
      </c>
      <c r="AH279" t="s">
        <v>648</v>
      </c>
      <c r="AI279">
        <v>85.1</v>
      </c>
      <c r="AJ279">
        <v>14.9</v>
      </c>
      <c r="AK279">
        <v>67.3</v>
      </c>
      <c r="AL279">
        <v>32.700000000000003</v>
      </c>
      <c r="AM279">
        <v>98.7</v>
      </c>
      <c r="AN279">
        <v>1.3</v>
      </c>
      <c r="AP279" t="s">
        <v>491</v>
      </c>
      <c r="AQ279" t="s">
        <v>493</v>
      </c>
      <c r="AR279">
        <v>13</v>
      </c>
      <c r="AS279" t="s">
        <v>648</v>
      </c>
      <c r="AT279">
        <v>78.099999999999994</v>
      </c>
      <c r="AU279">
        <v>85.1</v>
      </c>
      <c r="AV279">
        <v>88.8</v>
      </c>
      <c r="AW279">
        <v>91.9</v>
      </c>
      <c r="AX279">
        <v>67.3</v>
      </c>
      <c r="AY279">
        <v>98.5</v>
      </c>
      <c r="AZ279">
        <v>96.9</v>
      </c>
      <c r="BA279">
        <v>98.7</v>
      </c>
      <c r="BB279">
        <v>100</v>
      </c>
      <c r="BF279" t="b">
        <f t="shared" si="4"/>
        <v>1</v>
      </c>
      <c r="BI279" t="s">
        <v>491</v>
      </c>
      <c r="BJ279" t="s">
        <v>493</v>
      </c>
      <c r="BK279">
        <v>13</v>
      </c>
      <c r="BL279" t="s">
        <v>648</v>
      </c>
      <c r="BM279">
        <f>INDEX('2021MF'!$C$205:$BB$404,MATCH(Sheet2!$BJ279,'2021MF'!$B$205:$B$404,0),MATCH(Sheet2!BM$3,'2021MF'!$C$4:$BB$4,0))</f>
        <v>90.862817089452605</v>
      </c>
      <c r="BN279">
        <f>INDEX('2021MF'!$C$205:$BB$404,MATCH(Sheet2!$BJ279,'2021MF'!$B$205:$B$404,0),MATCH(Sheet2!BN$3,'2021MF'!$C$4:$BB$4,0))</f>
        <v>8.9000611927013793</v>
      </c>
      <c r="BO279">
        <f>INDEX('2021MF'!$C$205:$BB$404,MATCH(Sheet2!$BJ279,'2021MF'!$B$205:$B$404,0),MATCH(Sheet2!BO$3,'2021MF'!$C$4:$BB$4,0))</f>
        <v>57.516271695594099</v>
      </c>
      <c r="BP279">
        <f>INDEX('2021MF'!$C$205:$BB$404,MATCH(Sheet2!$BJ279,'2021MF'!$B$205:$B$404,0),MATCH(Sheet2!BP$3,'2021MF'!$C$4:$BB$4,0))</f>
        <v>17.089452603471301</v>
      </c>
      <c r="BQ279">
        <f>INDEX('2021MF'!$C$205:$BB$404,MATCH(Sheet2!$BJ279,'2021MF'!$B$205:$B$404,0),MATCH(Sheet2!BQ$3,'2021MF'!$C$4:$BB$4,0))</f>
        <v>57.516271695594099</v>
      </c>
      <c r="BR279">
        <f>INDEX('2021MF'!$C$205:$BB$404,MATCH(Sheet2!$BJ279,'2021MF'!$B$205:$B$404,0),MATCH(Sheet2!BR$3,'2021MF'!$C$4:$BB$4,0))</f>
        <v>17.089452603471301</v>
      </c>
      <c r="BS279">
        <f>INDEX('2021MF'!$C$205:$BB$404,MATCH(Sheet2!$BJ279,'2021MF'!$B$205:$B$404,0),MATCH(Sheet2!BS$3,'2021MF'!$C$4:$BB$4,0))</f>
        <v>98.366572096128195</v>
      </c>
      <c r="BT279">
        <f>INDEX('2021MF'!$C$205:$BB$404,MATCH(Sheet2!$BJ279,'2021MF'!$B$205:$B$404,0),MATCH(Sheet2!BT$3,'2021MF'!$C$4:$BB$4,0))</f>
        <v>1.63342790387183</v>
      </c>
      <c r="BU279">
        <f>INDEX('2021MF'!$C$205:$BB$404,MATCH(Sheet2!$BJ279,'2021MF'!$B$205:$B$404,0),MATCH(Sheet2!BU$3,'2021MF'!$C$4:$BB$4,0))</f>
        <v>11.22677458834</v>
      </c>
      <c r="BV279">
        <f>INDEX('2021MF'!$C$205:$BB$404,MATCH(Sheet2!$BJ279,'2021MF'!$B$205:$B$404,0),MATCH(Sheet2!BV$3,'2021MF'!$C$4:$BB$4,0))</f>
        <v>14.264853137516701</v>
      </c>
      <c r="BW279">
        <f>INDEX('2021MF'!$C$205:$BB$404,MATCH(Sheet2!$BJ279,'2021MF'!$B$205:$B$404,0),MATCH(Sheet2!BW$3,'2021MF'!$C$4:$BB$4,0))</f>
        <v>2.1194926568758299</v>
      </c>
      <c r="BX279">
        <f>INDEX('2021MF'!$C$205:$BB$404,MATCH(Sheet2!$BJ279,'2021MF'!$B$205:$B$404,0),MATCH(Sheet2!BX$3,'2021MF'!$C$4:$BB$4,0))</f>
        <v>55.996131528046398</v>
      </c>
      <c r="BY279">
        <f>INDEX('2021MF'!$C$205:$BB$404,MATCH(Sheet2!$BJ279,'2021MF'!$B$205:$B$404,0),MATCH(Sheet2!BY$3,'2021MF'!$C$4:$BB$4,0))</f>
        <v>41.032118843668997</v>
      </c>
      <c r="BZ279">
        <f>INDEX('2021MF'!$C$205:$BB$404,MATCH(Sheet2!$BJ279,'2021MF'!$B$205:$B$404,0),MATCH(Sheet2!BZ$3,'2021MF'!$C$4:$BB$4,0))</f>
        <v>63.053461229752997</v>
      </c>
      <c r="CA279">
        <f>INDEX('2021MF'!$C$205:$BB$404,MATCH(Sheet2!$BJ279,'2021MF'!$B$205:$B$404,0),MATCH(Sheet2!CA$3,'2021MF'!$C$4:$BB$4,0))</f>
        <v>36.597849971710197</v>
      </c>
      <c r="CB279">
        <f>INDEX('2021MF'!$C$205:$BB$404,MATCH(Sheet2!$BJ279,'2021MF'!$B$205:$B$404,0),MATCH(Sheet2!CB$3,'2021MF'!$C$4:$BB$4,0))</f>
        <v>3.1006619937694699</v>
      </c>
      <c r="CC279">
        <f>INDEX('2021MF'!$C$205:$BB$404,MATCH(Sheet2!$BJ279,'2021MF'!$B$205:$B$404,0),MATCH(Sheet2!CC$3,'2021MF'!$C$4:$BB$4,0))</f>
        <v>96.899338006230494</v>
      </c>
    </row>
    <row r="280" spans="13:81" x14ac:dyDescent="0.3">
      <c r="M280" s="1"/>
      <c r="N280" s="1" t="e">
        <f>VLOOKUP(P280,Sheet1!A$6:A$378,1,FALSE)</f>
        <v>#N/A</v>
      </c>
      <c r="O280" s="1" t="s">
        <v>491</v>
      </c>
      <c r="P280" s="1" t="s">
        <v>494</v>
      </c>
      <c r="Q280" t="s">
        <v>320</v>
      </c>
      <c r="R280" t="s">
        <v>325</v>
      </c>
      <c r="S280" s="1">
        <v>15</v>
      </c>
      <c r="T280" s="1" t="s">
        <v>648</v>
      </c>
      <c r="U280" s="1">
        <v>82.1</v>
      </c>
      <c r="V280" s="1">
        <v>17.600000000000001</v>
      </c>
      <c r="W280" s="1">
        <v>0.3</v>
      </c>
      <c r="X280" s="1">
        <v>66.7</v>
      </c>
      <c r="Y280" s="1">
        <v>6.2</v>
      </c>
      <c r="Z280" s="1">
        <v>27.1</v>
      </c>
      <c r="AA280" s="1">
        <v>99.3</v>
      </c>
      <c r="AB280" s="1">
        <v>0.7</v>
      </c>
      <c r="AC280" s="1">
        <v>0</v>
      </c>
      <c r="AD280" s="1"/>
      <c r="AE280" s="1" t="s">
        <v>491</v>
      </c>
      <c r="AF280" s="1" t="s">
        <v>494</v>
      </c>
      <c r="AG280" s="1">
        <v>15</v>
      </c>
      <c r="AH280" s="1" t="s">
        <v>648</v>
      </c>
      <c r="AI280" s="1">
        <v>82.4</v>
      </c>
      <c r="AJ280" s="1">
        <v>17.600000000000001</v>
      </c>
      <c r="AK280" s="1">
        <v>91.5</v>
      </c>
      <c r="AL280" s="1">
        <v>8.5</v>
      </c>
      <c r="AM280" s="1">
        <v>99.3</v>
      </c>
      <c r="AN280" s="1">
        <v>0.7</v>
      </c>
      <c r="AO280" s="1"/>
      <c r="AP280" s="1" t="s">
        <v>491</v>
      </c>
      <c r="AQ280" s="1" t="s">
        <v>494</v>
      </c>
      <c r="AR280" s="1">
        <v>15</v>
      </c>
      <c r="AS280" s="1" t="s">
        <v>648</v>
      </c>
      <c r="AT280" s="1">
        <v>71.400000000000006</v>
      </c>
      <c r="AU280" s="1">
        <v>82.4</v>
      </c>
      <c r="AV280" s="1">
        <v>84</v>
      </c>
      <c r="AW280" s="1">
        <v>97.2</v>
      </c>
      <c r="AX280" s="1">
        <v>91.5</v>
      </c>
      <c r="AY280" s="1">
        <v>100</v>
      </c>
      <c r="AZ280" s="1">
        <v>97.7</v>
      </c>
      <c r="BA280" s="1">
        <v>99.3</v>
      </c>
      <c r="BB280" s="1">
        <v>100</v>
      </c>
      <c r="BC280" s="1"/>
      <c r="BD280" s="1"/>
      <c r="BE280" s="1"/>
      <c r="BF280" s="1" t="b">
        <f t="shared" si="4"/>
        <v>1</v>
      </c>
      <c r="BG280" s="1"/>
      <c r="BH280" s="1"/>
      <c r="BI280" s="1" t="s">
        <v>491</v>
      </c>
      <c r="BJ280" s="1" t="s">
        <v>494</v>
      </c>
      <c r="BK280" s="1">
        <v>15</v>
      </c>
      <c r="BL280" s="1" t="s">
        <v>648</v>
      </c>
      <c r="BM280">
        <f>INDEX('2021MF'!$C$205:$BB$404,MATCH(Sheet2!$BJ280,'2021MF'!$B$205:$B$404,0),MATCH(Sheet2!BM$3,'2021MF'!$C$4:$BB$4,0))</f>
        <v>85.129237073995498</v>
      </c>
      <c r="BN280">
        <f>INDEX('2021MF'!$C$205:$BB$404,MATCH(Sheet2!$BJ280,'2021MF'!$B$205:$B$404,0),MATCH(Sheet2!BN$3,'2021MF'!$C$4:$BB$4,0))</f>
        <v>14.870762926004501</v>
      </c>
      <c r="BO280">
        <f>INDEX('2021MF'!$C$205:$BB$404,MATCH(Sheet2!$BJ280,'2021MF'!$B$205:$B$404,0),MATCH(Sheet2!BO$3,'2021MF'!$C$4:$BB$4,0))</f>
        <v>65.916880300649595</v>
      </c>
      <c r="BP280">
        <f>INDEX('2021MF'!$C$205:$BB$404,MATCH(Sheet2!$BJ280,'2021MF'!$B$205:$B$404,0),MATCH(Sheet2!BP$3,'2021MF'!$C$4:$BB$4,0))</f>
        <v>9.7233325063630804</v>
      </c>
      <c r="BQ280">
        <f>INDEX('2021MF'!$C$205:$BB$404,MATCH(Sheet2!$BJ280,'2021MF'!$B$205:$B$404,0),MATCH(Sheet2!BQ$3,'2021MF'!$C$4:$BB$4,0))</f>
        <v>53.056573954112302</v>
      </c>
      <c r="BR280">
        <f>INDEX('2021MF'!$C$205:$BB$404,MATCH(Sheet2!$BJ280,'2021MF'!$B$205:$B$404,0),MATCH(Sheet2!BR$3,'2021MF'!$C$4:$BB$4,0))</f>
        <v>22.5836388529004</v>
      </c>
      <c r="BS280">
        <f>INDEX('2021MF'!$C$205:$BB$404,MATCH(Sheet2!$BJ280,'2021MF'!$B$205:$B$404,0),MATCH(Sheet2!BS$3,'2021MF'!$C$4:$BB$4,0))</f>
        <v>98.900129558673498</v>
      </c>
      <c r="BT280" t="str">
        <f>INDEX('2021MF'!$C$205:$BB$404,MATCH(Sheet2!$BJ280,'2021MF'!$B$205:$B$404,0),MATCH(Sheet2!BT$3,'2021MF'!$C$4:$BB$4,0))</f>
        <v>*</v>
      </c>
      <c r="BU280">
        <f>INDEX('2021MF'!$C$205:$BB$404,MATCH(Sheet2!$BJ280,'2021MF'!$B$205:$B$404,0),MATCH(Sheet2!BU$3,'2021MF'!$C$4:$BB$4,0))</f>
        <v>8.7245362075144008</v>
      </c>
      <c r="BV280">
        <f>INDEX('2021MF'!$C$205:$BB$404,MATCH(Sheet2!$BJ280,'2021MF'!$B$205:$B$404,0),MATCH(Sheet2!BV$3,'2021MF'!$C$4:$BB$4,0))</f>
        <v>12.683886025121501</v>
      </c>
      <c r="BW280">
        <f>INDEX('2021MF'!$C$205:$BB$404,MATCH(Sheet2!$BJ280,'2021MF'!$B$205:$B$404,0),MATCH(Sheet2!BW$3,'2021MF'!$C$4:$BB$4,0))</f>
        <v>3.4383585559261598</v>
      </c>
      <c r="BX280">
        <f>INDEX('2021MF'!$C$205:$BB$404,MATCH(Sheet2!$BJ280,'2021MF'!$B$205:$B$404,0),MATCH(Sheet2!BX$3,'2021MF'!$C$4:$BB$4,0))</f>
        <v>49.948169461640603</v>
      </c>
      <c r="BY280">
        <f>INDEX('2021MF'!$C$205:$BB$404,MATCH(Sheet2!$BJ280,'2021MF'!$B$205:$B$404,0),MATCH(Sheet2!BY$3,'2021MF'!$C$4:$BB$4,0))</f>
        <v>48.969686401022997</v>
      </c>
      <c r="BZ280">
        <f>INDEX('2021MF'!$C$205:$BB$404,MATCH(Sheet2!$BJ280,'2021MF'!$B$205:$B$404,0),MATCH(Sheet2!BZ$3,'2021MF'!$C$4:$BB$4,0))</f>
        <v>49.338797337750997</v>
      </c>
      <c r="CA280">
        <f>INDEX('2021MF'!$C$205:$BB$404,MATCH(Sheet2!$BJ280,'2021MF'!$B$205:$B$404,0),MATCH(Sheet2!CA$3,'2021MF'!$C$4:$BB$4,0))</f>
        <v>49.6304046657173</v>
      </c>
      <c r="CB280">
        <f>INDEX('2021MF'!$C$205:$BB$404,MATCH(Sheet2!$BJ280,'2021MF'!$B$205:$B$404,0),MATCH(Sheet2!CB$3,'2021MF'!$C$4:$BB$4,0))</f>
        <v>7.0568128566309198</v>
      </c>
      <c r="CC280">
        <f>INDEX('2021MF'!$C$205:$BB$404,MATCH(Sheet2!$BJ280,'2021MF'!$B$205:$B$404,0),MATCH(Sheet2!CC$3,'2021MF'!$C$4:$BB$4,0))</f>
        <v>92.943187143369101</v>
      </c>
    </row>
    <row r="281" spans="13:81" x14ac:dyDescent="0.3">
      <c r="N281" t="str">
        <f>VLOOKUP(P281,Sheet1!A$6:A$378,1,FALSE)</f>
        <v>Cumbria</v>
      </c>
      <c r="O281" t="s">
        <v>491</v>
      </c>
      <c r="P281" t="s">
        <v>342</v>
      </c>
      <c r="Q281" t="str">
        <f>VLOOKUP(P281,classifications!A$1:B$357,2,FALSE)</f>
        <v>Predominantly Rural</v>
      </c>
      <c r="R281" t="str">
        <f>VLOOKUP(P281,classifications!A$1:D$357,4,FALSE)</f>
        <v>Shire County</v>
      </c>
      <c r="S281">
        <v>16</v>
      </c>
      <c r="T281" t="s">
        <v>648</v>
      </c>
      <c r="U281">
        <v>83.9</v>
      </c>
      <c r="V281">
        <v>13.6</v>
      </c>
      <c r="W281">
        <v>2.5</v>
      </c>
      <c r="X281">
        <v>70.5</v>
      </c>
      <c r="Y281">
        <v>6.3</v>
      </c>
      <c r="Z281">
        <v>23.2</v>
      </c>
      <c r="AA281">
        <v>98.1</v>
      </c>
      <c r="AB281">
        <v>1.9</v>
      </c>
      <c r="AC281">
        <v>0</v>
      </c>
      <c r="AE281" t="s">
        <v>491</v>
      </c>
      <c r="AF281" t="s">
        <v>342</v>
      </c>
      <c r="AG281">
        <v>16</v>
      </c>
      <c r="AH281" t="s">
        <v>648</v>
      </c>
      <c r="AI281">
        <v>86</v>
      </c>
      <c r="AJ281">
        <v>14</v>
      </c>
      <c r="AK281">
        <v>91.7</v>
      </c>
      <c r="AL281">
        <v>8.3000000000000007</v>
      </c>
      <c r="AM281">
        <v>98.1</v>
      </c>
      <c r="AN281">
        <v>1.9</v>
      </c>
      <c r="AP281" t="s">
        <v>491</v>
      </c>
      <c r="AQ281" t="s">
        <v>342</v>
      </c>
      <c r="AR281">
        <v>16</v>
      </c>
      <c r="AS281" t="s">
        <v>648</v>
      </c>
      <c r="AT281">
        <v>78.599999999999994</v>
      </c>
      <c r="AU281">
        <v>86</v>
      </c>
      <c r="AV281">
        <v>88.4</v>
      </c>
      <c r="AW281">
        <v>88.1</v>
      </c>
      <c r="AX281">
        <v>91.7</v>
      </c>
      <c r="AY281">
        <v>95.3</v>
      </c>
      <c r="AZ281">
        <v>95.6</v>
      </c>
      <c r="BA281">
        <v>98.1</v>
      </c>
      <c r="BB281">
        <v>99.7</v>
      </c>
      <c r="BF281" t="b">
        <f t="shared" si="4"/>
        <v>1</v>
      </c>
      <c r="BI281" t="s">
        <v>491</v>
      </c>
      <c r="BJ281" t="s">
        <v>342</v>
      </c>
      <c r="BK281">
        <v>16</v>
      </c>
      <c r="BL281" t="s">
        <v>648</v>
      </c>
      <c r="BM281">
        <f>INDEX('2021MF'!$C$205:$BB$404,MATCH(Sheet2!$BJ281,'2021MF'!$B$205:$B$404,0),MATCH(Sheet2!BM$3,'2021MF'!$C$4:$BB$4,0))</f>
        <v>87.990802426681199</v>
      </c>
      <c r="BN281">
        <f>INDEX('2021MF'!$C$205:$BB$404,MATCH(Sheet2!$BJ281,'2021MF'!$B$205:$B$404,0),MATCH(Sheet2!BN$3,'2021MF'!$C$4:$BB$4,0))</f>
        <v>12.009197573318801</v>
      </c>
      <c r="BO281">
        <f>INDEX('2021MF'!$C$205:$BB$404,MATCH(Sheet2!$BJ281,'2021MF'!$B$205:$B$404,0),MATCH(Sheet2!BO$3,'2021MF'!$C$4:$BB$4,0))</f>
        <v>62.099017625260501</v>
      </c>
      <c r="BP281">
        <f>INDEX('2021MF'!$C$205:$BB$404,MATCH(Sheet2!$BJ281,'2021MF'!$B$205:$B$404,0),MATCH(Sheet2!BP$3,'2021MF'!$C$4:$BB$4,0))</f>
        <v>12.7565004054734</v>
      </c>
      <c r="BQ281">
        <f>INDEX('2021MF'!$C$205:$BB$404,MATCH(Sheet2!$BJ281,'2021MF'!$B$205:$B$404,0),MATCH(Sheet2!BQ$3,'2021MF'!$C$4:$BB$4,0))</f>
        <v>49.517024749273702</v>
      </c>
      <c r="BR281">
        <f>INDEX('2021MF'!$C$205:$BB$404,MATCH(Sheet2!$BJ281,'2021MF'!$B$205:$B$404,0),MATCH(Sheet2!BR$3,'2021MF'!$C$4:$BB$4,0))</f>
        <v>25.338493281460099</v>
      </c>
      <c r="BS281">
        <f>INDEX('2021MF'!$C$205:$BB$404,MATCH(Sheet2!$BJ281,'2021MF'!$B$205:$B$404,0),MATCH(Sheet2!BS$3,'2021MF'!$C$4:$BB$4,0))</f>
        <v>98.045515669749605</v>
      </c>
      <c r="BT281">
        <f>INDEX('2021MF'!$C$205:$BB$404,MATCH(Sheet2!$BJ281,'2021MF'!$B$205:$B$404,0),MATCH(Sheet2!BT$3,'2021MF'!$C$4:$BB$4,0))</f>
        <v>1.95448433025037</v>
      </c>
      <c r="BU281">
        <f>INDEX('2021MF'!$C$205:$BB$404,MATCH(Sheet2!$BJ281,'2021MF'!$B$205:$B$404,0),MATCH(Sheet2!BU$3,'2021MF'!$C$4:$BB$4,0))</f>
        <v>11.4076598540296</v>
      </c>
      <c r="BV281">
        <f>INDEX('2021MF'!$C$205:$BB$404,MATCH(Sheet2!$BJ281,'2021MF'!$B$205:$B$404,0),MATCH(Sheet2!BV$3,'2021MF'!$C$4:$BB$4,0))</f>
        <v>10.847182729913699</v>
      </c>
      <c r="BW281">
        <f>INDEX('2021MF'!$C$205:$BB$404,MATCH(Sheet2!$BJ281,'2021MF'!$B$205:$B$404,0),MATCH(Sheet2!BW$3,'2021MF'!$C$4:$BB$4,0))</f>
        <v>1.47304885184311</v>
      </c>
      <c r="BX281">
        <f>INDEX('2021MF'!$C$205:$BB$404,MATCH(Sheet2!$BJ281,'2021MF'!$B$205:$B$404,0),MATCH(Sheet2!BX$3,'2021MF'!$C$4:$BB$4,0))</f>
        <v>45.529890261683697</v>
      </c>
      <c r="BY281">
        <f>INDEX('2021MF'!$C$205:$BB$404,MATCH(Sheet2!$BJ281,'2021MF'!$B$205:$B$404,0),MATCH(Sheet2!BY$3,'2021MF'!$C$4:$BB$4,0))</f>
        <v>51.818191784426098</v>
      </c>
      <c r="BZ281">
        <f>INDEX('2021MF'!$C$205:$BB$404,MATCH(Sheet2!$BJ281,'2021MF'!$B$205:$B$404,0),MATCH(Sheet2!BZ$3,'2021MF'!$C$4:$BB$4,0))</f>
        <v>51.589067827268998</v>
      </c>
      <c r="CA281">
        <f>INDEX('2021MF'!$C$205:$BB$404,MATCH(Sheet2!$BJ281,'2021MF'!$B$205:$B$404,0),MATCH(Sheet2!CA$3,'2021MF'!$C$4:$BB$4,0))</f>
        <v>46.719361522523201</v>
      </c>
      <c r="CB281">
        <f>INDEX('2021MF'!$C$205:$BB$404,MATCH(Sheet2!$BJ281,'2021MF'!$B$205:$B$404,0),MATCH(Sheet2!CB$3,'2021MF'!$C$4:$BB$4,0))</f>
        <v>2.0561093033043498</v>
      </c>
      <c r="CC281">
        <f>INDEX('2021MF'!$C$205:$BB$404,MATCH(Sheet2!$BJ281,'2021MF'!$B$205:$B$404,0),MATCH(Sheet2!CC$3,'2021MF'!$C$4:$BB$4,0))</f>
        <v>97.943890696695604</v>
      </c>
    </row>
    <row r="282" spans="13:81" x14ac:dyDescent="0.3">
      <c r="N282" t="str">
        <f>VLOOKUP(P282,Sheet1!A$6:A$378,1,FALSE)</f>
        <v>Derbyshire</v>
      </c>
      <c r="O282" t="s">
        <v>491</v>
      </c>
      <c r="P282" t="s">
        <v>343</v>
      </c>
      <c r="Q282" t="str">
        <f>VLOOKUP(P282,classifications!A$1:B$357,2,FALSE)</f>
        <v>Urban with Significant Rural</v>
      </c>
      <c r="R282" t="str">
        <f>VLOOKUP(P282,classifications!A$1:D$357,4,FALSE)</f>
        <v>Shire County</v>
      </c>
      <c r="S282">
        <v>17</v>
      </c>
      <c r="T282" t="s">
        <v>648</v>
      </c>
      <c r="U282">
        <v>85.3</v>
      </c>
      <c r="V282">
        <v>13.7</v>
      </c>
      <c r="W282">
        <v>1.1000000000000001</v>
      </c>
      <c r="X282">
        <v>73.2</v>
      </c>
      <c r="Y282">
        <v>5.4</v>
      </c>
      <c r="Z282">
        <v>21.4</v>
      </c>
      <c r="AA282">
        <v>98.4</v>
      </c>
      <c r="AB282">
        <v>1.2</v>
      </c>
      <c r="AC282">
        <v>0.4</v>
      </c>
      <c r="AE282" t="s">
        <v>491</v>
      </c>
      <c r="AF282" t="s">
        <v>343</v>
      </c>
      <c r="AG282">
        <v>17</v>
      </c>
      <c r="AH282" t="s">
        <v>648</v>
      </c>
      <c r="AI282">
        <v>86.2</v>
      </c>
      <c r="AJ282">
        <v>13.8</v>
      </c>
      <c r="AK282">
        <v>93.2</v>
      </c>
      <c r="AL282">
        <v>6.8</v>
      </c>
      <c r="AM282">
        <v>98.8</v>
      </c>
      <c r="AN282">
        <v>1.2</v>
      </c>
      <c r="AP282" t="s">
        <v>491</v>
      </c>
      <c r="AQ282" t="s">
        <v>343</v>
      </c>
      <c r="AR282">
        <v>17</v>
      </c>
      <c r="AS282" t="s">
        <v>648</v>
      </c>
      <c r="AT282">
        <v>79</v>
      </c>
      <c r="AU282">
        <v>86.2</v>
      </c>
      <c r="AV282">
        <v>88.1</v>
      </c>
      <c r="AW282">
        <v>89.8</v>
      </c>
      <c r="AX282">
        <v>93.2</v>
      </c>
      <c r="AY282">
        <v>96.5</v>
      </c>
      <c r="AZ282">
        <v>97.1</v>
      </c>
      <c r="BA282">
        <v>98.8</v>
      </c>
      <c r="BB282">
        <v>100</v>
      </c>
      <c r="BF282" t="b">
        <f t="shared" si="4"/>
        <v>1</v>
      </c>
      <c r="BI282" t="s">
        <v>491</v>
      </c>
      <c r="BJ282" t="s">
        <v>343</v>
      </c>
      <c r="BK282">
        <v>17</v>
      </c>
      <c r="BL282" t="s">
        <v>648</v>
      </c>
      <c r="BM282">
        <f>INDEX('2021MF'!$C$205:$BB$404,MATCH(Sheet2!$BJ282,'2021MF'!$B$205:$B$404,0),MATCH(Sheet2!BM$3,'2021MF'!$C$4:$BB$4,0))</f>
        <v>83.133110716776201</v>
      </c>
      <c r="BN282">
        <f>INDEX('2021MF'!$C$205:$BB$404,MATCH(Sheet2!$BJ282,'2021MF'!$B$205:$B$404,0),MATCH(Sheet2!BN$3,'2021MF'!$C$4:$BB$4,0))</f>
        <v>16.866889283223799</v>
      </c>
      <c r="BO282">
        <f>INDEX('2021MF'!$C$205:$BB$404,MATCH(Sheet2!$BJ282,'2021MF'!$B$205:$B$404,0),MATCH(Sheet2!BO$3,'2021MF'!$C$4:$BB$4,0))</f>
        <v>62.200729078673596</v>
      </c>
      <c r="BP282">
        <f>INDEX('2021MF'!$C$205:$BB$404,MATCH(Sheet2!$BJ282,'2021MF'!$B$205:$B$404,0),MATCH(Sheet2!BP$3,'2021MF'!$C$4:$BB$4,0))</f>
        <v>11.384625851111499</v>
      </c>
      <c r="BQ282">
        <f>INDEX('2021MF'!$C$205:$BB$404,MATCH(Sheet2!$BJ282,'2021MF'!$B$205:$B$404,0),MATCH(Sheet2!BQ$3,'2021MF'!$C$4:$BB$4,0))</f>
        <v>52.160873533763798</v>
      </c>
      <c r="BR282">
        <f>INDEX('2021MF'!$C$205:$BB$404,MATCH(Sheet2!$BJ282,'2021MF'!$B$205:$B$404,0),MATCH(Sheet2!BR$3,'2021MF'!$C$4:$BB$4,0))</f>
        <v>21.4244813960212</v>
      </c>
      <c r="BS282">
        <f>INDEX('2021MF'!$C$205:$BB$404,MATCH(Sheet2!$BJ282,'2021MF'!$B$205:$B$404,0),MATCH(Sheet2!BS$3,'2021MF'!$C$4:$BB$4,0))</f>
        <v>98.789026402172496</v>
      </c>
      <c r="BT282">
        <f>INDEX('2021MF'!$C$205:$BB$404,MATCH(Sheet2!$BJ282,'2021MF'!$B$205:$B$404,0),MATCH(Sheet2!BT$3,'2021MF'!$C$4:$BB$4,0))</f>
        <v>1.05903496289409</v>
      </c>
      <c r="BU282">
        <f>INDEX('2021MF'!$C$205:$BB$404,MATCH(Sheet2!$BJ282,'2021MF'!$B$205:$B$404,0),MATCH(Sheet2!BU$3,'2021MF'!$C$4:$BB$4,0))</f>
        <v>11.931718323912801</v>
      </c>
      <c r="BV282">
        <f>INDEX('2021MF'!$C$205:$BB$404,MATCH(Sheet2!$BJ282,'2021MF'!$B$205:$B$404,0),MATCH(Sheet2!BV$3,'2021MF'!$C$4:$BB$4,0))</f>
        <v>17.667968727854099</v>
      </c>
      <c r="BW282">
        <f>INDEX('2021MF'!$C$205:$BB$404,MATCH(Sheet2!$BJ282,'2021MF'!$B$205:$B$404,0),MATCH(Sheet2!BW$3,'2021MF'!$C$4:$BB$4,0))</f>
        <v>2.32443434039924</v>
      </c>
      <c r="BX282">
        <f>INDEX('2021MF'!$C$205:$BB$404,MATCH(Sheet2!$BJ282,'2021MF'!$B$205:$B$404,0),MATCH(Sheet2!BX$3,'2021MF'!$C$4:$BB$4,0))</f>
        <v>51.496505066951102</v>
      </c>
      <c r="BY282">
        <f>INDEX('2021MF'!$C$205:$BB$404,MATCH(Sheet2!$BJ282,'2021MF'!$B$205:$B$404,0),MATCH(Sheet2!BY$3,'2021MF'!$C$4:$BB$4,0))</f>
        <v>46.955057126014097</v>
      </c>
      <c r="BZ282">
        <f>INDEX('2021MF'!$C$205:$BB$404,MATCH(Sheet2!$BJ282,'2021MF'!$B$205:$B$404,0),MATCH(Sheet2!BZ$3,'2021MF'!$C$4:$BB$4,0))</f>
        <v>54.4316873929764</v>
      </c>
      <c r="CA282">
        <f>INDEX('2021MF'!$C$205:$BB$404,MATCH(Sheet2!$BJ282,'2021MF'!$B$205:$B$404,0),MATCH(Sheet2!CA$3,'2021MF'!$C$4:$BB$4,0))</f>
        <v>44.471268562445601</v>
      </c>
      <c r="CB282">
        <f>INDEX('2021MF'!$C$205:$BB$404,MATCH(Sheet2!$BJ282,'2021MF'!$B$205:$B$404,0),MATCH(Sheet2!CB$3,'2021MF'!$C$4:$BB$4,0))</f>
        <v>2.42308106606496</v>
      </c>
      <c r="CC282">
        <f>INDEX('2021MF'!$C$205:$BB$404,MATCH(Sheet2!$BJ282,'2021MF'!$B$205:$B$404,0),MATCH(Sheet2!CC$3,'2021MF'!$C$4:$BB$4,0))</f>
        <v>97.576918933935005</v>
      </c>
    </row>
    <row r="283" spans="13:81" x14ac:dyDescent="0.3">
      <c r="N283" t="str">
        <f>VLOOKUP(P283,Sheet1!A$6:A$378,1,FALSE)</f>
        <v>Devon</v>
      </c>
      <c r="O283" t="s">
        <v>491</v>
      </c>
      <c r="P283" t="s">
        <v>344</v>
      </c>
      <c r="Q283" t="str">
        <f>VLOOKUP(P283,classifications!A$1:B$357,2,FALSE)</f>
        <v>Predominantly Rural</v>
      </c>
      <c r="R283" t="str">
        <f>VLOOKUP(P283,classifications!A$1:D$357,4,FALSE)</f>
        <v>Shire County</v>
      </c>
      <c r="S283">
        <v>18</v>
      </c>
      <c r="T283" t="s">
        <v>648</v>
      </c>
      <c r="U283">
        <v>85.8</v>
      </c>
      <c r="V283">
        <v>12.9</v>
      </c>
      <c r="W283">
        <v>1.3</v>
      </c>
      <c r="X283">
        <v>63.5</v>
      </c>
      <c r="Y283">
        <v>7.9</v>
      </c>
      <c r="Z283">
        <v>28.6</v>
      </c>
      <c r="AA283">
        <v>97.8</v>
      </c>
      <c r="AB283">
        <v>2.2000000000000002</v>
      </c>
      <c r="AC283">
        <v>0</v>
      </c>
      <c r="AE283" t="s">
        <v>491</v>
      </c>
      <c r="AF283" t="s">
        <v>344</v>
      </c>
      <c r="AG283">
        <v>18</v>
      </c>
      <c r="AH283" t="s">
        <v>648</v>
      </c>
      <c r="AI283">
        <v>87</v>
      </c>
      <c r="AJ283">
        <v>13</v>
      </c>
      <c r="AK283">
        <v>89</v>
      </c>
      <c r="AL283">
        <v>11</v>
      </c>
      <c r="AM283">
        <v>97.8</v>
      </c>
      <c r="AN283">
        <v>2.2000000000000002</v>
      </c>
      <c r="AP283" t="s">
        <v>491</v>
      </c>
      <c r="AQ283" t="s">
        <v>344</v>
      </c>
      <c r="AR283">
        <v>18</v>
      </c>
      <c r="AS283" t="s">
        <v>648</v>
      </c>
      <c r="AT283">
        <v>78.099999999999994</v>
      </c>
      <c r="AU283">
        <v>87</v>
      </c>
      <c r="AV283">
        <v>88.4</v>
      </c>
      <c r="AW283">
        <v>84</v>
      </c>
      <c r="AX283">
        <v>89</v>
      </c>
      <c r="AY283">
        <v>93.6</v>
      </c>
      <c r="AZ283">
        <v>94.5</v>
      </c>
      <c r="BA283">
        <v>97.8</v>
      </c>
      <c r="BB283">
        <v>99.7</v>
      </c>
      <c r="BF283" t="b">
        <f t="shared" si="4"/>
        <v>1</v>
      </c>
      <c r="BI283" t="s">
        <v>491</v>
      </c>
      <c r="BJ283" t="s">
        <v>344</v>
      </c>
      <c r="BK283">
        <v>18</v>
      </c>
      <c r="BL283" t="s">
        <v>648</v>
      </c>
      <c r="BM283">
        <f>INDEX('2021MF'!$C$205:$BB$404,MATCH(Sheet2!$BJ283,'2021MF'!$B$205:$B$404,0),MATCH(Sheet2!BM$3,'2021MF'!$C$4:$BB$4,0))</f>
        <v>86.411902098176597</v>
      </c>
      <c r="BN283">
        <f>INDEX('2021MF'!$C$205:$BB$404,MATCH(Sheet2!$BJ283,'2021MF'!$B$205:$B$404,0),MATCH(Sheet2!BN$3,'2021MF'!$C$4:$BB$4,0))</f>
        <v>13.4317323859808</v>
      </c>
      <c r="BO283">
        <f>INDEX('2021MF'!$C$205:$BB$404,MATCH(Sheet2!$BJ283,'2021MF'!$B$205:$B$404,0),MATCH(Sheet2!BO$3,'2021MF'!$C$4:$BB$4,0))</f>
        <v>67.091928529837006</v>
      </c>
      <c r="BP283">
        <f>INDEX('2021MF'!$C$205:$BB$404,MATCH(Sheet2!$BJ283,'2021MF'!$B$205:$B$404,0),MATCH(Sheet2!BP$3,'2021MF'!$C$4:$BB$4,0))</f>
        <v>9.6855024959600104</v>
      </c>
      <c r="BQ283">
        <f>INDEX('2021MF'!$C$205:$BB$404,MATCH(Sheet2!$BJ283,'2021MF'!$B$205:$B$404,0),MATCH(Sheet2!BQ$3,'2021MF'!$C$4:$BB$4,0))</f>
        <v>55.722389055722402</v>
      </c>
      <c r="BR283">
        <f>INDEX('2021MF'!$C$205:$BB$404,MATCH(Sheet2!$BJ283,'2021MF'!$B$205:$B$404,0),MATCH(Sheet2!BR$3,'2021MF'!$C$4:$BB$4,0))</f>
        <v>21.055041970074701</v>
      </c>
      <c r="BS283">
        <f>INDEX('2021MF'!$C$205:$BB$404,MATCH(Sheet2!$BJ283,'2021MF'!$B$205:$B$404,0),MATCH(Sheet2!BS$3,'2021MF'!$C$4:$BB$4,0))</f>
        <v>96.790908555614394</v>
      </c>
      <c r="BT283">
        <f>INDEX('2021MF'!$C$205:$BB$404,MATCH(Sheet2!$BJ283,'2021MF'!$B$205:$B$404,0),MATCH(Sheet2!BT$3,'2021MF'!$C$4:$BB$4,0))</f>
        <v>3.2090914443855598</v>
      </c>
      <c r="BU283">
        <f>INDEX('2021MF'!$C$205:$BB$404,MATCH(Sheet2!$BJ283,'2021MF'!$B$205:$B$404,0),MATCH(Sheet2!BU$3,'2021MF'!$C$4:$BB$4,0))</f>
        <v>13.571741676316799</v>
      </c>
      <c r="BV283">
        <f>INDEX('2021MF'!$C$205:$BB$404,MATCH(Sheet2!$BJ283,'2021MF'!$B$205:$B$404,0),MATCH(Sheet2!BV$3,'2021MF'!$C$4:$BB$4,0))</f>
        <v>15.9891918061853</v>
      </c>
      <c r="BW283">
        <f>INDEX('2021MF'!$C$205:$BB$404,MATCH(Sheet2!$BJ283,'2021MF'!$B$205:$B$404,0),MATCH(Sheet2!BW$3,'2021MF'!$C$4:$BB$4,0))</f>
        <v>3.0625396638468501</v>
      </c>
      <c r="BX283">
        <f>INDEX('2021MF'!$C$205:$BB$404,MATCH(Sheet2!$BJ283,'2021MF'!$B$205:$B$404,0),MATCH(Sheet2!BX$3,'2021MF'!$C$4:$BB$4,0))</f>
        <v>45.019937374626899</v>
      </c>
      <c r="BY283">
        <f>INDEX('2021MF'!$C$205:$BB$404,MATCH(Sheet2!$BJ283,'2021MF'!$B$205:$B$404,0),MATCH(Sheet2!BY$3,'2021MF'!$C$4:$BB$4,0))</f>
        <v>53.0389206908361</v>
      </c>
      <c r="BZ283">
        <f>INDEX('2021MF'!$C$205:$BB$404,MATCH(Sheet2!$BJ283,'2021MF'!$B$205:$B$404,0),MATCH(Sheet2!BZ$3,'2021MF'!$C$4:$BB$4,0))</f>
        <v>47.315793336268896</v>
      </c>
      <c r="CA283">
        <f>INDEX('2021MF'!$C$205:$BB$404,MATCH(Sheet2!$BJ283,'2021MF'!$B$205:$B$404,0),MATCH(Sheet2!CA$3,'2021MF'!$C$4:$BB$4,0))</f>
        <v>50.116810998581101</v>
      </c>
      <c r="CB283">
        <f>INDEX('2021MF'!$C$205:$BB$404,MATCH(Sheet2!$BJ283,'2021MF'!$B$205:$B$404,0),MATCH(Sheet2!CB$3,'2021MF'!$C$4:$BB$4,0))</f>
        <v>4.5352542084568199</v>
      </c>
      <c r="CC283">
        <f>INDEX('2021MF'!$C$205:$BB$404,MATCH(Sheet2!$BJ283,'2021MF'!$B$205:$B$404,0),MATCH(Sheet2!CC$3,'2021MF'!$C$4:$BB$4,0))</f>
        <v>95.464745791543194</v>
      </c>
    </row>
    <row r="284" spans="13:81" x14ac:dyDescent="0.3">
      <c r="N284" t="str">
        <f>VLOOKUP(P284,Sheet1!A$6:A$378,1,FALSE)</f>
        <v>Dorset</v>
      </c>
      <c r="O284" t="s">
        <v>491</v>
      </c>
      <c r="P284" t="s">
        <v>317</v>
      </c>
      <c r="Q284" t="str">
        <f>VLOOKUP(P284,classifications!A$1:B$357,2,FALSE)</f>
        <v>Predominantly Rural</v>
      </c>
      <c r="R284" t="str">
        <f>VLOOKUP(P284,classifications!A$1:D$357,4,FALSE)</f>
        <v>Unitary Authority</v>
      </c>
      <c r="S284">
        <v>19</v>
      </c>
      <c r="T284" t="s">
        <v>648</v>
      </c>
      <c r="U284">
        <v>87.8</v>
      </c>
      <c r="V284">
        <v>11.9</v>
      </c>
      <c r="W284">
        <v>0.4</v>
      </c>
      <c r="X284">
        <v>77.3</v>
      </c>
      <c r="Y284">
        <v>4.5</v>
      </c>
      <c r="Z284">
        <v>18.2</v>
      </c>
      <c r="AA284" t="s">
        <v>417</v>
      </c>
      <c r="AB284" t="s">
        <v>417</v>
      </c>
      <c r="AC284" t="s">
        <v>417</v>
      </c>
      <c r="AE284" t="s">
        <v>491</v>
      </c>
      <c r="AF284" t="s">
        <v>317</v>
      </c>
      <c r="AG284">
        <v>19</v>
      </c>
      <c r="AH284" t="s">
        <v>648</v>
      </c>
      <c r="AI284">
        <v>88.1</v>
      </c>
      <c r="AJ284">
        <v>11.9</v>
      </c>
      <c r="AK284">
        <v>94.4</v>
      </c>
      <c r="AL284">
        <v>5.6</v>
      </c>
      <c r="AM284" t="s">
        <v>417</v>
      </c>
      <c r="AN284" t="s">
        <v>417</v>
      </c>
      <c r="AP284" t="s">
        <v>491</v>
      </c>
      <c r="AQ284" t="s">
        <v>317</v>
      </c>
      <c r="AR284">
        <v>19</v>
      </c>
      <c r="AS284" t="s">
        <v>648</v>
      </c>
      <c r="AT284">
        <v>80.5</v>
      </c>
      <c r="AU284">
        <v>88.1</v>
      </c>
      <c r="AV284">
        <v>91.4</v>
      </c>
      <c r="AW284">
        <v>90.4</v>
      </c>
      <c r="AX284">
        <v>94.4</v>
      </c>
      <c r="AY284">
        <v>98.4</v>
      </c>
      <c r="AZ284" t="s">
        <v>417</v>
      </c>
      <c r="BA284" t="s">
        <v>417</v>
      </c>
      <c r="BB284" t="s">
        <v>417</v>
      </c>
      <c r="BF284" t="b">
        <f t="shared" si="4"/>
        <v>1</v>
      </c>
      <c r="BI284" t="s">
        <v>491</v>
      </c>
      <c r="BJ284" t="s">
        <v>317</v>
      </c>
      <c r="BK284">
        <v>19</v>
      </c>
      <c r="BL284" t="s">
        <v>648</v>
      </c>
      <c r="BM284">
        <f>INDEX('2021MF'!$C$205:$BB$404,MATCH(Sheet2!$BJ284,'2021MF'!$B$205:$B$404,0),MATCH(Sheet2!BM$3,'2021MF'!$C$4:$BB$4,0))</f>
        <v>83.920371599203705</v>
      </c>
      <c r="BN284">
        <f>INDEX('2021MF'!$C$205:$BB$404,MATCH(Sheet2!$BJ284,'2021MF'!$B$205:$B$404,0),MATCH(Sheet2!BN$3,'2021MF'!$C$4:$BB$4,0))</f>
        <v>16.079628400796299</v>
      </c>
      <c r="BO284">
        <f>INDEX('2021MF'!$C$205:$BB$404,MATCH(Sheet2!$BJ284,'2021MF'!$B$205:$B$404,0),MATCH(Sheet2!BO$3,'2021MF'!$C$4:$BB$4,0))</f>
        <v>59.455872594558699</v>
      </c>
      <c r="BP284">
        <f>INDEX('2021MF'!$C$205:$BB$404,MATCH(Sheet2!$BJ284,'2021MF'!$B$205:$B$404,0),MATCH(Sheet2!BP$3,'2021MF'!$C$4:$BB$4,0))</f>
        <v>13.818181818181801</v>
      </c>
      <c r="BQ284">
        <f>INDEX('2021MF'!$C$205:$BB$404,MATCH(Sheet2!$BJ284,'2021MF'!$B$205:$B$404,0),MATCH(Sheet2!BQ$3,'2021MF'!$C$4:$BB$4,0))</f>
        <v>56.716655607166601</v>
      </c>
      <c r="BR284">
        <f>INDEX('2021MF'!$C$205:$BB$404,MATCH(Sheet2!$BJ284,'2021MF'!$B$205:$B$404,0),MATCH(Sheet2!BR$3,'2021MF'!$C$4:$BB$4,0))</f>
        <v>16.557398805574</v>
      </c>
      <c r="BS284">
        <f>INDEX('2021MF'!$C$205:$BB$404,MATCH(Sheet2!$BJ284,'2021MF'!$B$205:$B$404,0),MATCH(Sheet2!BS$3,'2021MF'!$C$4:$BB$4,0))</f>
        <v>99.738553417385504</v>
      </c>
      <c r="BT284" t="str">
        <f>INDEX('2021MF'!$C$205:$BB$404,MATCH(Sheet2!$BJ284,'2021MF'!$B$205:$B$404,0),MATCH(Sheet2!BT$3,'2021MF'!$C$4:$BB$4,0))</f>
        <v>*</v>
      </c>
      <c r="BU284">
        <f>INDEX('2021MF'!$C$205:$BB$404,MATCH(Sheet2!$BJ284,'2021MF'!$B$205:$B$404,0),MATCH(Sheet2!BU$3,'2021MF'!$C$4:$BB$4,0))</f>
        <v>4.7763769077637699</v>
      </c>
      <c r="BV284">
        <f>INDEX('2021MF'!$C$205:$BB$404,MATCH(Sheet2!$BJ284,'2021MF'!$B$205:$B$404,0),MATCH(Sheet2!BV$3,'2021MF'!$C$4:$BB$4,0))</f>
        <v>20.650298606503</v>
      </c>
      <c r="BW284">
        <f>INDEX('2021MF'!$C$205:$BB$404,MATCH(Sheet2!$BJ284,'2021MF'!$B$205:$B$404,0),MATCH(Sheet2!BW$3,'2021MF'!$C$4:$BB$4,0))</f>
        <v>3.5700066357000702</v>
      </c>
      <c r="BX284">
        <f>INDEX('2021MF'!$C$205:$BB$404,MATCH(Sheet2!$BJ284,'2021MF'!$B$205:$B$404,0),MATCH(Sheet2!BX$3,'2021MF'!$C$4:$BB$4,0))</f>
        <v>40.501787386721901</v>
      </c>
      <c r="BY284">
        <f>INDEX('2021MF'!$C$205:$BB$404,MATCH(Sheet2!$BJ284,'2021MF'!$B$205:$B$404,0),MATCH(Sheet2!BY$3,'2021MF'!$C$4:$BB$4,0))</f>
        <v>55.700510493476997</v>
      </c>
      <c r="BZ284">
        <f>INDEX('2021MF'!$C$205:$BB$404,MATCH(Sheet2!$BJ284,'2021MF'!$B$205:$B$404,0),MATCH(Sheet2!BZ$3,'2021MF'!$C$4:$BB$4,0))</f>
        <v>55.715020643986897</v>
      </c>
      <c r="CA284">
        <f>INDEX('2021MF'!$C$205:$BB$404,MATCH(Sheet2!$BJ284,'2021MF'!$B$205:$B$404,0),MATCH(Sheet2!CA$3,'2021MF'!$C$4:$BB$4,0))</f>
        <v>42.270706644329799</v>
      </c>
      <c r="CB284">
        <f>INDEX('2021MF'!$C$205:$BB$404,MATCH(Sheet2!$BJ284,'2021MF'!$B$205:$B$404,0),MATCH(Sheet2!CB$3,'2021MF'!$C$4:$BB$4,0))</f>
        <v>7.2130059721300599</v>
      </c>
      <c r="CC284">
        <f>INDEX('2021MF'!$C$205:$BB$404,MATCH(Sheet2!$BJ284,'2021MF'!$B$205:$B$404,0),MATCH(Sheet2!CC$3,'2021MF'!$C$4:$BB$4,0))</f>
        <v>92.786994027869895</v>
      </c>
    </row>
    <row r="285" spans="13:81" x14ac:dyDescent="0.3">
      <c r="N285" t="str">
        <f>VLOOKUP(P285,Sheet1!A$6:A$378,1,FALSE)</f>
        <v>County Durham</v>
      </c>
      <c r="O285" t="s">
        <v>491</v>
      </c>
      <c r="P285" t="s">
        <v>266</v>
      </c>
      <c r="Q285" t="str">
        <f>VLOOKUP(P285,classifications!A$1:B$357,2,FALSE)</f>
        <v>Predominantly Rural</v>
      </c>
      <c r="R285" t="str">
        <f>VLOOKUP(P285,classifications!A$1:D$357,4,FALSE)</f>
        <v>Unitary Authority</v>
      </c>
      <c r="S285">
        <v>20</v>
      </c>
      <c r="T285" t="s">
        <v>648</v>
      </c>
      <c r="U285">
        <v>83</v>
      </c>
      <c r="V285">
        <v>16.600000000000001</v>
      </c>
      <c r="W285">
        <v>0.4</v>
      </c>
      <c r="X285">
        <v>69.599999999999994</v>
      </c>
      <c r="Y285">
        <v>8.4</v>
      </c>
      <c r="Z285">
        <v>22</v>
      </c>
      <c r="AA285">
        <v>98.9</v>
      </c>
      <c r="AB285">
        <v>1.1000000000000001</v>
      </c>
      <c r="AC285">
        <v>0</v>
      </c>
      <c r="AE285" t="s">
        <v>491</v>
      </c>
      <c r="AF285" t="s">
        <v>266</v>
      </c>
      <c r="AG285">
        <v>20</v>
      </c>
      <c r="AH285" t="s">
        <v>648</v>
      </c>
      <c r="AI285">
        <v>83.3</v>
      </c>
      <c r="AJ285">
        <v>16.7</v>
      </c>
      <c r="AK285">
        <v>89.2</v>
      </c>
      <c r="AL285">
        <v>10.8</v>
      </c>
      <c r="AM285">
        <v>98.9</v>
      </c>
      <c r="AN285">
        <v>1.1000000000000001</v>
      </c>
      <c r="AP285" t="s">
        <v>491</v>
      </c>
      <c r="AQ285" t="s">
        <v>266</v>
      </c>
      <c r="AR285">
        <v>20</v>
      </c>
      <c r="AS285" t="s">
        <v>648</v>
      </c>
      <c r="AT285">
        <v>73.599999999999994</v>
      </c>
      <c r="AU285">
        <v>83.3</v>
      </c>
      <c r="AV285">
        <v>85</v>
      </c>
      <c r="AW285">
        <v>96.7</v>
      </c>
      <c r="AX285">
        <v>89.2</v>
      </c>
      <c r="AY285">
        <v>100</v>
      </c>
      <c r="AZ285">
        <v>97</v>
      </c>
      <c r="BA285">
        <v>98.9</v>
      </c>
      <c r="BB285">
        <v>100</v>
      </c>
      <c r="BF285" t="b">
        <f t="shared" si="4"/>
        <v>1</v>
      </c>
      <c r="BI285" t="s">
        <v>491</v>
      </c>
      <c r="BJ285" t="s">
        <v>266</v>
      </c>
      <c r="BK285">
        <v>20</v>
      </c>
      <c r="BL285" t="s">
        <v>648</v>
      </c>
      <c r="BM285">
        <f>INDEX('2021MF'!$C$205:$BB$404,MATCH(Sheet2!$BJ285,'2021MF'!$B$205:$B$404,0),MATCH(Sheet2!BM$3,'2021MF'!$C$4:$BB$4,0))</f>
        <v>89.245077105575305</v>
      </c>
      <c r="BN285">
        <f>INDEX('2021MF'!$C$205:$BB$404,MATCH(Sheet2!$BJ285,'2021MF'!$B$205:$B$404,0),MATCH(Sheet2!BN$3,'2021MF'!$C$4:$BB$4,0))</f>
        <v>10.7549228944247</v>
      </c>
      <c r="BO285">
        <f>INDEX('2021MF'!$C$205:$BB$404,MATCH(Sheet2!$BJ285,'2021MF'!$B$205:$B$404,0),MATCH(Sheet2!BO$3,'2021MF'!$C$4:$BB$4,0))</f>
        <v>69.441518386714094</v>
      </c>
      <c r="BP285">
        <f>INDEX('2021MF'!$C$205:$BB$404,MATCH(Sheet2!$BJ285,'2021MF'!$B$205:$B$404,0),MATCH(Sheet2!BP$3,'2021MF'!$C$4:$BB$4,0))</f>
        <v>11.414472123368901</v>
      </c>
      <c r="BQ285">
        <f>INDEX('2021MF'!$C$205:$BB$404,MATCH(Sheet2!$BJ285,'2021MF'!$B$205:$B$404,0),MATCH(Sheet2!BQ$3,'2021MF'!$C$4:$BB$4,0))</f>
        <v>62.030842230130503</v>
      </c>
      <c r="BR285">
        <f>INDEX('2021MF'!$C$205:$BB$404,MATCH(Sheet2!$BJ285,'2021MF'!$B$205:$B$404,0),MATCH(Sheet2!BR$3,'2021MF'!$C$4:$BB$4,0))</f>
        <v>18.8251482799526</v>
      </c>
      <c r="BS285">
        <f>INDEX('2021MF'!$C$205:$BB$404,MATCH(Sheet2!$BJ285,'2021MF'!$B$205:$B$404,0),MATCH(Sheet2!BS$3,'2021MF'!$C$4:$BB$4,0))</f>
        <v>98.135231316726006</v>
      </c>
      <c r="BT285">
        <f>INDEX('2021MF'!$C$205:$BB$404,MATCH(Sheet2!$BJ285,'2021MF'!$B$205:$B$404,0),MATCH(Sheet2!BT$3,'2021MF'!$C$4:$BB$4,0))</f>
        <v>1.5705812574139999</v>
      </c>
      <c r="BU285">
        <f>INDEX('2021MF'!$C$205:$BB$404,MATCH(Sheet2!$BJ285,'2021MF'!$B$205:$B$404,0),MATCH(Sheet2!BU$3,'2021MF'!$C$4:$BB$4,0))</f>
        <v>11.0139976275208</v>
      </c>
      <c r="BV285">
        <f>INDEX('2021MF'!$C$205:$BB$404,MATCH(Sheet2!$BJ285,'2021MF'!$B$205:$B$404,0),MATCH(Sheet2!BV$3,'2021MF'!$C$4:$BB$4,0))</f>
        <v>14.482562277580101</v>
      </c>
      <c r="BW285">
        <f>INDEX('2021MF'!$C$205:$BB$404,MATCH(Sheet2!$BJ285,'2021MF'!$B$205:$B$404,0),MATCH(Sheet2!BW$3,'2021MF'!$C$4:$BB$4,0))</f>
        <v>0.90628706998813802</v>
      </c>
      <c r="BX285">
        <f>INDEX('2021MF'!$C$205:$BB$404,MATCH(Sheet2!$BJ285,'2021MF'!$B$205:$B$404,0),MATCH(Sheet2!BX$3,'2021MF'!$C$4:$BB$4,0))</f>
        <v>54.212043706562298</v>
      </c>
      <c r="BY285">
        <f>INDEX('2021MF'!$C$205:$BB$404,MATCH(Sheet2!$BJ285,'2021MF'!$B$205:$B$404,0),MATCH(Sheet2!BY$3,'2021MF'!$C$4:$BB$4,0))</f>
        <v>44.274133053765603</v>
      </c>
      <c r="BZ285">
        <f>INDEX('2021MF'!$C$205:$BB$404,MATCH(Sheet2!$BJ285,'2021MF'!$B$205:$B$404,0),MATCH(Sheet2!BZ$3,'2021MF'!$C$4:$BB$4,0))</f>
        <v>45.949732030692203</v>
      </c>
      <c r="CA285">
        <f>INDEX('2021MF'!$C$205:$BB$404,MATCH(Sheet2!$BJ285,'2021MF'!$B$205:$B$404,0),MATCH(Sheet2!CA$3,'2021MF'!$C$4:$BB$4,0))</f>
        <v>52.277061284987397</v>
      </c>
      <c r="CB285">
        <f>INDEX('2021MF'!$C$205:$BB$404,MATCH(Sheet2!$BJ285,'2021MF'!$B$205:$B$404,0),MATCH(Sheet2!CB$3,'2021MF'!$C$4:$BB$4,0))</f>
        <v>1.01447212336892</v>
      </c>
      <c r="CC285">
        <f>INDEX('2021MF'!$C$205:$BB$404,MATCH(Sheet2!$BJ285,'2021MF'!$B$205:$B$404,0),MATCH(Sheet2!CC$3,'2021MF'!$C$4:$BB$4,0))</f>
        <v>98.985527876631096</v>
      </c>
    </row>
    <row r="286" spans="13:81" x14ac:dyDescent="0.3">
      <c r="N286" t="str">
        <f>VLOOKUP(P286,Sheet1!A$6:A$378,1,FALSE)</f>
        <v>East Sussex</v>
      </c>
      <c r="O286" t="s">
        <v>491</v>
      </c>
      <c r="P286" t="s">
        <v>345</v>
      </c>
      <c r="Q286" t="str">
        <f>VLOOKUP(P286,classifications!A$1:B$357,2,FALSE)</f>
        <v>Urban with Significant Rural</v>
      </c>
      <c r="R286" t="str">
        <f>VLOOKUP(P286,classifications!A$1:D$357,4,FALSE)</f>
        <v>Shire County</v>
      </c>
      <c r="S286">
        <v>21</v>
      </c>
      <c r="T286" t="s">
        <v>648</v>
      </c>
      <c r="U286">
        <v>75.599999999999994</v>
      </c>
      <c r="V286">
        <v>23.8</v>
      </c>
      <c r="W286">
        <v>0.6</v>
      </c>
      <c r="X286">
        <v>72.599999999999994</v>
      </c>
      <c r="Y286">
        <v>8.8000000000000007</v>
      </c>
      <c r="Z286">
        <v>18.600000000000001</v>
      </c>
      <c r="AA286">
        <v>98.1</v>
      </c>
      <c r="AB286">
        <v>1.9</v>
      </c>
      <c r="AC286">
        <v>0</v>
      </c>
      <c r="AE286" t="s">
        <v>491</v>
      </c>
      <c r="AF286" t="s">
        <v>345</v>
      </c>
      <c r="AG286">
        <v>21</v>
      </c>
      <c r="AH286" t="s">
        <v>648</v>
      </c>
      <c r="AI286">
        <v>76.099999999999994</v>
      </c>
      <c r="AJ286">
        <v>23.9</v>
      </c>
      <c r="AK286">
        <v>89.2</v>
      </c>
      <c r="AL286">
        <v>10.8</v>
      </c>
      <c r="AM286">
        <v>98.1</v>
      </c>
      <c r="AN286">
        <v>1.9</v>
      </c>
      <c r="AP286" t="s">
        <v>491</v>
      </c>
      <c r="AQ286" t="s">
        <v>345</v>
      </c>
      <c r="AR286">
        <v>21</v>
      </c>
      <c r="AS286" t="s">
        <v>648</v>
      </c>
      <c r="AT286">
        <v>64.3</v>
      </c>
      <c r="AU286">
        <v>76.099999999999994</v>
      </c>
      <c r="AV286">
        <v>80.599999999999994</v>
      </c>
      <c r="AW286">
        <v>83.5</v>
      </c>
      <c r="AX286">
        <v>89.2</v>
      </c>
      <c r="AY286">
        <v>94.9</v>
      </c>
      <c r="AZ286">
        <v>94.3</v>
      </c>
      <c r="BA286">
        <v>98.1</v>
      </c>
      <c r="BB286">
        <v>100</v>
      </c>
      <c r="BF286" t="b">
        <f t="shared" si="4"/>
        <v>1</v>
      </c>
      <c r="BI286" t="s">
        <v>491</v>
      </c>
      <c r="BJ286" t="s">
        <v>345</v>
      </c>
      <c r="BK286">
        <v>21</v>
      </c>
      <c r="BL286" t="s">
        <v>648</v>
      </c>
      <c r="BM286">
        <f>INDEX('2021MF'!$C$205:$BB$404,MATCH(Sheet2!$BJ286,'2021MF'!$B$205:$B$404,0),MATCH(Sheet2!BM$3,'2021MF'!$C$4:$BB$4,0))</f>
        <v>78.310121704217494</v>
      </c>
      <c r="BN286">
        <f>INDEX('2021MF'!$C$205:$BB$404,MATCH(Sheet2!$BJ286,'2021MF'!$B$205:$B$404,0),MATCH(Sheet2!BN$3,'2021MF'!$C$4:$BB$4,0))</f>
        <v>19.4269685074654</v>
      </c>
      <c r="BO286">
        <f>INDEX('2021MF'!$C$205:$BB$404,MATCH(Sheet2!$BJ286,'2021MF'!$B$205:$B$404,0),MATCH(Sheet2!BO$3,'2021MF'!$C$4:$BB$4,0))</f>
        <v>63.043322399670203</v>
      </c>
      <c r="BP286">
        <f>INDEX('2021MF'!$C$205:$BB$404,MATCH(Sheet2!$BJ286,'2021MF'!$B$205:$B$404,0),MATCH(Sheet2!BP$3,'2021MF'!$C$4:$BB$4,0))</f>
        <v>16.277715043644999</v>
      </c>
      <c r="BQ286">
        <f>INDEX('2021MF'!$C$205:$BB$404,MATCH(Sheet2!$BJ286,'2021MF'!$B$205:$B$404,0),MATCH(Sheet2!BQ$3,'2021MF'!$C$4:$BB$4,0))</f>
        <v>57.748561595956303</v>
      </c>
      <c r="BR286">
        <f>INDEX('2021MF'!$C$205:$BB$404,MATCH(Sheet2!$BJ286,'2021MF'!$B$205:$B$404,0),MATCH(Sheet2!BR$3,'2021MF'!$C$4:$BB$4,0))</f>
        <v>21.572475847358898</v>
      </c>
      <c r="BS286">
        <f>INDEX('2021MF'!$C$205:$BB$404,MATCH(Sheet2!$BJ286,'2021MF'!$B$205:$B$404,0),MATCH(Sheet2!BS$3,'2021MF'!$C$4:$BB$4,0))</f>
        <v>99.112760122600406</v>
      </c>
      <c r="BT286">
        <f>INDEX('2021MF'!$C$205:$BB$404,MATCH(Sheet2!$BJ286,'2021MF'!$B$205:$B$404,0),MATCH(Sheet2!BT$3,'2021MF'!$C$4:$BB$4,0))</f>
        <v>0.88723987739958099</v>
      </c>
      <c r="BU286">
        <f>INDEX('2021MF'!$C$205:$BB$404,MATCH(Sheet2!$BJ286,'2021MF'!$B$205:$B$404,0),MATCH(Sheet2!BU$3,'2021MF'!$C$4:$BB$4,0))</f>
        <v>11.630908211001801</v>
      </c>
      <c r="BV286">
        <f>INDEX('2021MF'!$C$205:$BB$404,MATCH(Sheet2!$BJ286,'2021MF'!$B$205:$B$404,0),MATCH(Sheet2!BV$3,'2021MF'!$C$4:$BB$4,0))</f>
        <v>15.996307648187001</v>
      </c>
      <c r="BW286">
        <f>INDEX('2021MF'!$C$205:$BB$404,MATCH(Sheet2!$BJ286,'2021MF'!$B$205:$B$404,0),MATCH(Sheet2!BW$3,'2021MF'!$C$4:$BB$4,0))</f>
        <v>3.4907063863347099</v>
      </c>
      <c r="BX286">
        <f>INDEX('2021MF'!$C$205:$BB$404,MATCH(Sheet2!$BJ286,'2021MF'!$B$205:$B$404,0),MATCH(Sheet2!BX$3,'2021MF'!$C$4:$BB$4,0))</f>
        <v>48.892179995649002</v>
      </c>
      <c r="BY286">
        <f>INDEX('2021MF'!$C$205:$BB$404,MATCH(Sheet2!$BJ286,'2021MF'!$B$205:$B$404,0),MATCH(Sheet2!BY$3,'2021MF'!$C$4:$BB$4,0))</f>
        <v>46.392054487340403</v>
      </c>
      <c r="BZ286">
        <f>INDEX('2021MF'!$C$205:$BB$404,MATCH(Sheet2!$BJ286,'2021MF'!$B$205:$B$404,0),MATCH(Sheet2!BZ$3,'2021MF'!$C$4:$BB$4,0))</f>
        <v>50.712050471074498</v>
      </c>
      <c r="CA286">
        <f>INDEX('2021MF'!$C$205:$BB$404,MATCH(Sheet2!$BJ286,'2021MF'!$B$205:$B$404,0),MATCH(Sheet2!CA$3,'2021MF'!$C$4:$BB$4,0))</f>
        <v>44.853322623291</v>
      </c>
      <c r="CB286">
        <f>INDEX('2021MF'!$C$205:$BB$404,MATCH(Sheet2!$BJ286,'2021MF'!$B$205:$B$404,0),MATCH(Sheet2!CB$3,'2021MF'!$C$4:$BB$4,0))</f>
        <v>4.64591063074689</v>
      </c>
      <c r="CC286">
        <f>INDEX('2021MF'!$C$205:$BB$404,MATCH(Sheet2!$BJ286,'2021MF'!$B$205:$B$404,0),MATCH(Sheet2!CC$3,'2021MF'!$C$4:$BB$4,0))</f>
        <v>94.896130200211502</v>
      </c>
    </row>
    <row r="287" spans="13:81" x14ac:dyDescent="0.3">
      <c r="N287" t="str">
        <f>VLOOKUP(P287,Sheet1!A$6:A$378,1,FALSE)</f>
        <v>Essex</v>
      </c>
      <c r="O287" t="s">
        <v>491</v>
      </c>
      <c r="P287" t="s">
        <v>346</v>
      </c>
      <c r="Q287" t="str">
        <f>VLOOKUP(P287,classifications!A$1:B$357,2,FALSE)</f>
        <v>Urban with Significant Rural</v>
      </c>
      <c r="R287" t="str">
        <f>VLOOKUP(P287,classifications!A$1:D$357,4,FALSE)</f>
        <v>Shire County</v>
      </c>
      <c r="S287">
        <v>22</v>
      </c>
      <c r="T287" t="s">
        <v>648</v>
      </c>
      <c r="U287">
        <v>81.400000000000006</v>
      </c>
      <c r="V287">
        <v>17.7</v>
      </c>
      <c r="W287">
        <v>0.9</v>
      </c>
      <c r="X287">
        <v>56.4</v>
      </c>
      <c r="Y287">
        <v>25.8</v>
      </c>
      <c r="Z287">
        <v>17.8</v>
      </c>
      <c r="AA287" t="s">
        <v>417</v>
      </c>
      <c r="AB287" t="s">
        <v>417</v>
      </c>
      <c r="AC287" t="s">
        <v>417</v>
      </c>
      <c r="AE287" t="s">
        <v>491</v>
      </c>
      <c r="AF287" t="s">
        <v>346</v>
      </c>
      <c r="AG287">
        <v>22</v>
      </c>
      <c r="AH287" t="s">
        <v>648</v>
      </c>
      <c r="AI287">
        <v>82.1</v>
      </c>
      <c r="AJ287">
        <v>17.899999999999999</v>
      </c>
      <c r="AK287">
        <v>68.599999999999994</v>
      </c>
      <c r="AL287">
        <v>31.4</v>
      </c>
      <c r="AM287" t="s">
        <v>417</v>
      </c>
      <c r="AN287" t="s">
        <v>417</v>
      </c>
      <c r="AP287" t="s">
        <v>491</v>
      </c>
      <c r="AQ287" t="s">
        <v>346</v>
      </c>
      <c r="AR287">
        <v>22</v>
      </c>
      <c r="AS287" t="s">
        <v>648</v>
      </c>
      <c r="AT287">
        <v>74.900000000000006</v>
      </c>
      <c r="AU287">
        <v>82.1</v>
      </c>
      <c r="AV287">
        <v>83.6</v>
      </c>
      <c r="AW287">
        <v>88.8</v>
      </c>
      <c r="AX287">
        <v>68.599999999999994</v>
      </c>
      <c r="AY287">
        <v>94.9</v>
      </c>
      <c r="AZ287" t="s">
        <v>417</v>
      </c>
      <c r="BA287" t="s">
        <v>417</v>
      </c>
      <c r="BB287" t="s">
        <v>417</v>
      </c>
      <c r="BF287" t="b">
        <f t="shared" si="4"/>
        <v>1</v>
      </c>
      <c r="BI287" t="s">
        <v>491</v>
      </c>
      <c r="BJ287" t="s">
        <v>346</v>
      </c>
      <c r="BK287">
        <v>22</v>
      </c>
      <c r="BL287" t="s">
        <v>648</v>
      </c>
      <c r="BM287">
        <f>INDEX('2021MF'!$C$205:$BB$404,MATCH(Sheet2!$BJ287,'2021MF'!$B$205:$B$404,0),MATCH(Sheet2!BM$3,'2021MF'!$C$4:$BB$4,0))</f>
        <v>86.261254943760306</v>
      </c>
      <c r="BN287">
        <f>INDEX('2021MF'!$C$205:$BB$404,MATCH(Sheet2!$BJ287,'2021MF'!$B$205:$B$404,0),MATCH(Sheet2!BN$3,'2021MF'!$C$4:$BB$4,0))</f>
        <v>13.4249000339713</v>
      </c>
      <c r="BO287">
        <f>INDEX('2021MF'!$C$205:$BB$404,MATCH(Sheet2!$BJ287,'2021MF'!$B$205:$B$404,0),MATCH(Sheet2!BO$3,'2021MF'!$C$4:$BB$4,0))</f>
        <v>43.362037530504097</v>
      </c>
      <c r="BP287">
        <f>INDEX('2021MF'!$C$205:$BB$404,MATCH(Sheet2!$BJ287,'2021MF'!$B$205:$B$404,0),MATCH(Sheet2!BP$3,'2021MF'!$C$4:$BB$4,0))</f>
        <v>20.8169320480336</v>
      </c>
      <c r="BQ287">
        <f>INDEX('2021MF'!$C$205:$BB$404,MATCH(Sheet2!$BJ287,'2021MF'!$B$205:$B$404,0),MATCH(Sheet2!BQ$3,'2021MF'!$C$4:$BB$4,0))</f>
        <v>48.109294113613799</v>
      </c>
      <c r="BR287">
        <f>INDEX('2021MF'!$C$205:$BB$404,MATCH(Sheet2!$BJ287,'2021MF'!$B$205:$B$404,0),MATCH(Sheet2!BR$3,'2021MF'!$C$4:$BB$4,0))</f>
        <v>16.069675464923801</v>
      </c>
      <c r="BS287">
        <f>INDEX('2021MF'!$C$205:$BB$404,MATCH(Sheet2!$BJ287,'2021MF'!$B$205:$B$404,0),MATCH(Sheet2!BS$3,'2021MF'!$C$4:$BB$4,0))</f>
        <v>98.243776861487405</v>
      </c>
      <c r="BT287">
        <f>INDEX('2021MF'!$C$205:$BB$404,MATCH(Sheet2!$BJ287,'2021MF'!$B$205:$B$404,0),MATCH(Sheet2!BT$3,'2021MF'!$C$4:$BB$4,0))</f>
        <v>1.75622313851256</v>
      </c>
      <c r="BU287">
        <f>INDEX('2021MF'!$C$205:$BB$404,MATCH(Sheet2!$BJ287,'2021MF'!$B$205:$B$404,0),MATCH(Sheet2!BU$3,'2021MF'!$C$4:$BB$4,0))</f>
        <v>9.6581364399938892</v>
      </c>
      <c r="BV287">
        <f>INDEX('2021MF'!$C$205:$BB$404,MATCH(Sheet2!$BJ287,'2021MF'!$B$205:$B$404,0),MATCH(Sheet2!BV$3,'2021MF'!$C$4:$BB$4,0))</f>
        <v>17.268956145846001</v>
      </c>
      <c r="BW287">
        <f>INDEX('2021MF'!$C$205:$BB$404,MATCH(Sheet2!$BJ287,'2021MF'!$B$205:$B$404,0),MATCH(Sheet2!BW$3,'2021MF'!$C$4:$BB$4,0))</f>
        <v>2.3203338538111802</v>
      </c>
      <c r="BX287">
        <f>INDEX('2021MF'!$C$205:$BB$404,MATCH(Sheet2!$BJ287,'2021MF'!$B$205:$B$404,0),MATCH(Sheet2!BX$3,'2021MF'!$C$4:$BB$4,0))</f>
        <v>52.820382526139099</v>
      </c>
      <c r="BY287">
        <f>INDEX('2021MF'!$C$205:$BB$404,MATCH(Sheet2!$BJ287,'2021MF'!$B$205:$B$404,0),MATCH(Sheet2!BY$3,'2021MF'!$C$4:$BB$4,0))</f>
        <v>45.751013884019997</v>
      </c>
      <c r="BZ287">
        <f>INDEX('2021MF'!$C$205:$BB$404,MATCH(Sheet2!$BJ287,'2021MF'!$B$205:$B$404,0),MATCH(Sheet2!BZ$3,'2021MF'!$C$4:$BB$4,0))</f>
        <v>55.652503915634597</v>
      </c>
      <c r="CA287">
        <f>INDEX('2021MF'!$C$205:$BB$404,MATCH(Sheet2!$BJ287,'2021MF'!$B$205:$B$404,0),MATCH(Sheet2!CA$3,'2021MF'!$C$4:$BB$4,0))</f>
        <v>41.5526817674547</v>
      </c>
      <c r="CB287">
        <f>INDEX('2021MF'!$C$205:$BB$404,MATCH(Sheet2!$BJ287,'2021MF'!$B$205:$B$404,0),MATCH(Sheet2!CB$3,'2021MF'!$C$4:$BB$4,0))</f>
        <v>2.7987371399898402</v>
      </c>
      <c r="CC287">
        <f>INDEX('2021MF'!$C$205:$BB$404,MATCH(Sheet2!$BJ287,'2021MF'!$B$205:$B$404,0),MATCH(Sheet2!CC$3,'2021MF'!$C$4:$BB$4,0))</f>
        <v>97.201262860010203</v>
      </c>
    </row>
    <row r="288" spans="13:81" x14ac:dyDescent="0.3">
      <c r="N288" t="str">
        <f>VLOOKUP(P288,Sheet1!A$6:A$378,1,FALSE)</f>
        <v>Gloucestershire</v>
      </c>
      <c r="O288" t="s">
        <v>491</v>
      </c>
      <c r="P288" t="s">
        <v>347</v>
      </c>
      <c r="Q288" t="str">
        <f>VLOOKUP(P288,classifications!A$1:B$357,2,FALSE)</f>
        <v>Urban with Significant Rural</v>
      </c>
      <c r="R288" t="str">
        <f>VLOOKUP(P288,classifications!A$1:D$357,4,FALSE)</f>
        <v>Shire County</v>
      </c>
      <c r="S288">
        <v>23</v>
      </c>
      <c r="T288" t="s">
        <v>648</v>
      </c>
      <c r="U288">
        <v>88.4</v>
      </c>
      <c r="V288">
        <v>10.9</v>
      </c>
      <c r="W288">
        <v>0.7</v>
      </c>
      <c r="X288">
        <v>74.599999999999994</v>
      </c>
      <c r="Y288">
        <v>9.3000000000000007</v>
      </c>
      <c r="Z288">
        <v>16.100000000000001</v>
      </c>
      <c r="AA288">
        <v>98.9</v>
      </c>
      <c r="AB288">
        <v>1.1000000000000001</v>
      </c>
      <c r="AC288">
        <v>0</v>
      </c>
      <c r="AE288" t="s">
        <v>491</v>
      </c>
      <c r="AF288" t="s">
        <v>347</v>
      </c>
      <c r="AG288">
        <v>23</v>
      </c>
      <c r="AH288" t="s">
        <v>648</v>
      </c>
      <c r="AI288">
        <v>89</v>
      </c>
      <c r="AJ288">
        <v>11</v>
      </c>
      <c r="AK288">
        <v>88.9</v>
      </c>
      <c r="AL288">
        <v>11.1</v>
      </c>
      <c r="AM288">
        <v>98.9</v>
      </c>
      <c r="AN288">
        <v>1.1000000000000001</v>
      </c>
      <c r="AP288" t="s">
        <v>491</v>
      </c>
      <c r="AQ288" t="s">
        <v>347</v>
      </c>
      <c r="AR288">
        <v>23</v>
      </c>
      <c r="AS288" t="s">
        <v>648</v>
      </c>
      <c r="AT288">
        <v>82.3</v>
      </c>
      <c r="AU288">
        <v>89</v>
      </c>
      <c r="AV288">
        <v>92.4</v>
      </c>
      <c r="AW288">
        <v>83.5</v>
      </c>
      <c r="AX288">
        <v>88.9</v>
      </c>
      <c r="AY288">
        <v>94.1</v>
      </c>
      <c r="AZ288">
        <v>96.9</v>
      </c>
      <c r="BA288">
        <v>98.9</v>
      </c>
      <c r="BB288">
        <v>100</v>
      </c>
      <c r="BF288" t="b">
        <f t="shared" si="4"/>
        <v>1</v>
      </c>
      <c r="BI288" t="s">
        <v>491</v>
      </c>
      <c r="BJ288" t="s">
        <v>347</v>
      </c>
      <c r="BK288">
        <v>23</v>
      </c>
      <c r="BL288" t="s">
        <v>648</v>
      </c>
      <c r="BM288">
        <f>INDEX('2021MF'!$C$205:$BB$404,MATCH(Sheet2!$BJ288,'2021MF'!$B$205:$B$404,0),MATCH(Sheet2!BM$3,'2021MF'!$C$4:$BB$4,0))</f>
        <v>88.496894769604907</v>
      </c>
      <c r="BN288">
        <f>INDEX('2021MF'!$C$205:$BB$404,MATCH(Sheet2!$BJ288,'2021MF'!$B$205:$B$404,0),MATCH(Sheet2!BN$3,'2021MF'!$C$4:$BB$4,0))</f>
        <v>11.2845085918613</v>
      </c>
      <c r="BO288">
        <f>INDEX('2021MF'!$C$205:$BB$404,MATCH(Sheet2!$BJ288,'2021MF'!$B$205:$B$404,0),MATCH(Sheet2!BO$3,'2021MF'!$C$4:$BB$4,0))</f>
        <v>59.702940197171301</v>
      </c>
      <c r="BP288">
        <f>INDEX('2021MF'!$C$205:$BB$404,MATCH(Sheet2!$BJ288,'2021MF'!$B$205:$B$404,0),MATCH(Sheet2!BP$3,'2021MF'!$C$4:$BB$4,0))</f>
        <v>16.965849703953602</v>
      </c>
      <c r="BQ288">
        <f>INDEX('2021MF'!$C$205:$BB$404,MATCH(Sheet2!$BJ288,'2021MF'!$B$205:$B$404,0),MATCH(Sheet2!BQ$3,'2021MF'!$C$4:$BB$4,0))</f>
        <v>59.398207797095999</v>
      </c>
      <c r="BR288">
        <f>INDEX('2021MF'!$C$205:$BB$404,MATCH(Sheet2!$BJ288,'2021MF'!$B$205:$B$404,0),MATCH(Sheet2!BR$3,'2021MF'!$C$4:$BB$4,0))</f>
        <v>17.270582104028801</v>
      </c>
      <c r="BS288">
        <f>INDEX('2021MF'!$C$205:$BB$404,MATCH(Sheet2!$BJ288,'2021MF'!$B$205:$B$404,0),MATCH(Sheet2!BS$3,'2021MF'!$C$4:$BB$4,0))</f>
        <v>97.924779593786695</v>
      </c>
      <c r="BT288">
        <f>INDEX('2021MF'!$C$205:$BB$404,MATCH(Sheet2!$BJ288,'2021MF'!$B$205:$B$404,0),MATCH(Sheet2!BT$3,'2021MF'!$C$4:$BB$4,0))</f>
        <v>1.8855769648363401</v>
      </c>
      <c r="BU288">
        <f>INDEX('2021MF'!$C$205:$BB$404,MATCH(Sheet2!$BJ288,'2021MF'!$B$205:$B$404,0),MATCH(Sheet2!BU$3,'2021MF'!$C$4:$BB$4,0))</f>
        <v>7.42866656050494</v>
      </c>
      <c r="BV288">
        <f>INDEX('2021MF'!$C$205:$BB$404,MATCH(Sheet2!$BJ288,'2021MF'!$B$205:$B$404,0),MATCH(Sheet2!BV$3,'2021MF'!$C$4:$BB$4,0))</f>
        <v>13.6369558608509</v>
      </c>
      <c r="BW288">
        <f>INDEX('2021MF'!$C$205:$BB$404,MATCH(Sheet2!$BJ288,'2021MF'!$B$205:$B$404,0),MATCH(Sheet2!BW$3,'2021MF'!$C$4:$BB$4,0))</f>
        <v>2.42844941152627</v>
      </c>
      <c r="BX288">
        <f>INDEX('2021MF'!$C$205:$BB$404,MATCH(Sheet2!$BJ288,'2021MF'!$B$205:$B$404,0),MATCH(Sheet2!BX$3,'2021MF'!$C$4:$BB$4,0))</f>
        <v>50.332457089840702</v>
      </c>
      <c r="BY288">
        <f>INDEX('2021MF'!$C$205:$BB$404,MATCH(Sheet2!$BJ288,'2021MF'!$B$205:$B$404,0),MATCH(Sheet2!BY$3,'2021MF'!$C$4:$BB$4,0))</f>
        <v>44.229936601206099</v>
      </c>
      <c r="BZ288">
        <f>INDEX('2021MF'!$C$205:$BB$404,MATCH(Sheet2!$BJ288,'2021MF'!$B$205:$B$404,0),MATCH(Sheet2!BZ$3,'2021MF'!$C$4:$BB$4,0))</f>
        <v>50.821864852327202</v>
      </c>
      <c r="CA288">
        <f>INDEX('2021MF'!$C$205:$BB$404,MATCH(Sheet2!$BJ288,'2021MF'!$B$205:$B$404,0),MATCH(Sheet2!CA$3,'2021MF'!$C$4:$BB$4,0))</f>
        <v>43.568888201639098</v>
      </c>
      <c r="CB288">
        <f>INDEX('2021MF'!$C$205:$BB$404,MATCH(Sheet2!$BJ288,'2021MF'!$B$205:$B$404,0),MATCH(Sheet2!CB$3,'2021MF'!$C$4:$BB$4,0))</f>
        <v>3.61770198474166</v>
      </c>
      <c r="CC288">
        <f>INDEX('2021MF'!$C$205:$BB$404,MATCH(Sheet2!$BJ288,'2021MF'!$B$205:$B$404,0),MATCH(Sheet2!CC$3,'2021MF'!$C$4:$BB$4,0))</f>
        <v>96.3822980152583</v>
      </c>
    </row>
    <row r="289" spans="14:81" x14ac:dyDescent="0.3">
      <c r="N289" t="str">
        <f>VLOOKUP(P289,Sheet1!A$6:A$378,1,FALSE)</f>
        <v>Hampshire</v>
      </c>
      <c r="O289" t="s">
        <v>491</v>
      </c>
      <c r="P289" t="s">
        <v>348</v>
      </c>
      <c r="Q289" t="str">
        <f>VLOOKUP(P289,classifications!A$1:B$357,2,FALSE)</f>
        <v>Urban with Significant Rural</v>
      </c>
      <c r="R289" t="str">
        <f>VLOOKUP(P289,classifications!A$1:D$357,4,FALSE)</f>
        <v>Shire County</v>
      </c>
      <c r="S289">
        <v>24</v>
      </c>
      <c r="T289" t="s">
        <v>648</v>
      </c>
      <c r="U289">
        <v>87</v>
      </c>
      <c r="V289">
        <v>12</v>
      </c>
      <c r="W289">
        <v>1</v>
      </c>
      <c r="X289">
        <v>58.7</v>
      </c>
      <c r="Y289">
        <v>24.4</v>
      </c>
      <c r="Z289">
        <v>16.8</v>
      </c>
      <c r="AA289">
        <v>98.6</v>
      </c>
      <c r="AB289">
        <v>1.4</v>
      </c>
      <c r="AC289">
        <v>0</v>
      </c>
      <c r="AE289" t="s">
        <v>491</v>
      </c>
      <c r="AF289" t="s">
        <v>348</v>
      </c>
      <c r="AG289">
        <v>24</v>
      </c>
      <c r="AH289" t="s">
        <v>648</v>
      </c>
      <c r="AI289">
        <v>87.9</v>
      </c>
      <c r="AJ289">
        <v>12.1</v>
      </c>
      <c r="AK289">
        <v>70.599999999999994</v>
      </c>
      <c r="AL289">
        <v>29.4</v>
      </c>
      <c r="AM289">
        <v>98.6</v>
      </c>
      <c r="AN289">
        <v>1.4</v>
      </c>
      <c r="AP289" t="s">
        <v>491</v>
      </c>
      <c r="AQ289" t="s">
        <v>348</v>
      </c>
      <c r="AR289">
        <v>24</v>
      </c>
      <c r="AS289" t="s">
        <v>648</v>
      </c>
      <c r="AT289">
        <v>82.3</v>
      </c>
      <c r="AU289">
        <v>87.9</v>
      </c>
      <c r="AV289">
        <v>89.6</v>
      </c>
      <c r="AW289">
        <v>89.2</v>
      </c>
      <c r="AX289">
        <v>70.599999999999994</v>
      </c>
      <c r="AY289">
        <v>95.4</v>
      </c>
      <c r="AZ289">
        <v>96.8</v>
      </c>
      <c r="BA289">
        <v>98.6</v>
      </c>
      <c r="BB289">
        <v>99.9</v>
      </c>
      <c r="BF289" t="b">
        <f t="shared" si="4"/>
        <v>1</v>
      </c>
      <c r="BI289" t="s">
        <v>491</v>
      </c>
      <c r="BJ289" t="s">
        <v>348</v>
      </c>
      <c r="BK289">
        <v>24</v>
      </c>
      <c r="BL289" t="s">
        <v>648</v>
      </c>
      <c r="BM289">
        <f>INDEX('2021MF'!$C$205:$BB$404,MATCH(Sheet2!$BJ289,'2021MF'!$B$205:$B$404,0),MATCH(Sheet2!BM$3,'2021MF'!$C$4:$BB$4,0))</f>
        <v>88.579878272396599</v>
      </c>
      <c r="BN289">
        <f>INDEX('2021MF'!$C$205:$BB$404,MATCH(Sheet2!$BJ289,'2021MF'!$B$205:$B$404,0),MATCH(Sheet2!BN$3,'2021MF'!$C$4:$BB$4,0))</f>
        <v>11.178214190787299</v>
      </c>
      <c r="BO289">
        <f>INDEX('2021MF'!$C$205:$BB$404,MATCH(Sheet2!$BJ289,'2021MF'!$B$205:$B$404,0),MATCH(Sheet2!BO$3,'2021MF'!$C$4:$BB$4,0))</f>
        <v>54.1489329488832</v>
      </c>
      <c r="BP289">
        <f>INDEX('2021MF'!$C$205:$BB$404,MATCH(Sheet2!$BJ289,'2021MF'!$B$205:$B$404,0),MATCH(Sheet2!BP$3,'2021MF'!$C$4:$BB$4,0))</f>
        <v>17.545530093768601</v>
      </c>
      <c r="BQ289">
        <f>INDEX('2021MF'!$C$205:$BB$404,MATCH(Sheet2!$BJ289,'2021MF'!$B$205:$B$404,0),MATCH(Sheet2!BQ$3,'2021MF'!$C$4:$BB$4,0))</f>
        <v>55.309012485658798</v>
      </c>
      <c r="BR289">
        <f>INDEX('2021MF'!$C$205:$BB$404,MATCH(Sheet2!$BJ289,'2021MF'!$B$205:$B$404,0),MATCH(Sheet2!BR$3,'2021MF'!$C$4:$BB$4,0))</f>
        <v>16.3854505569929</v>
      </c>
      <c r="BS289">
        <f>INDEX('2021MF'!$C$205:$BB$404,MATCH(Sheet2!$BJ289,'2021MF'!$B$205:$B$404,0),MATCH(Sheet2!BS$3,'2021MF'!$C$4:$BB$4,0))</f>
        <v>99.132295497289903</v>
      </c>
      <c r="BT289">
        <f>INDEX('2021MF'!$C$205:$BB$404,MATCH(Sheet2!$BJ289,'2021MF'!$B$205:$B$404,0),MATCH(Sheet2!BT$3,'2021MF'!$C$4:$BB$4,0))</f>
        <v>0.50837592229351203</v>
      </c>
      <c r="BU289">
        <f>INDEX('2021MF'!$C$205:$BB$404,MATCH(Sheet2!$BJ289,'2021MF'!$B$205:$B$404,0),MATCH(Sheet2!BU$3,'2021MF'!$C$4:$BB$4,0))</f>
        <v>9.7869935166088506</v>
      </c>
      <c r="BV289">
        <f>INDEX('2021MF'!$C$205:$BB$404,MATCH(Sheet2!$BJ289,'2021MF'!$B$205:$B$404,0),MATCH(Sheet2!BV$3,'2021MF'!$C$4:$BB$4,0))</f>
        <v>20.169503500762101</v>
      </c>
      <c r="BW289">
        <f>INDEX('2021MF'!$C$205:$BB$404,MATCH(Sheet2!$BJ289,'2021MF'!$B$205:$B$404,0),MATCH(Sheet2!BW$3,'2021MF'!$C$4:$BB$4,0))</f>
        <v>1.44236107139132</v>
      </c>
      <c r="BX289">
        <f>INDEX('2021MF'!$C$205:$BB$404,MATCH(Sheet2!$BJ289,'2021MF'!$B$205:$B$404,0),MATCH(Sheet2!BX$3,'2021MF'!$C$4:$BB$4,0))</f>
        <v>50.754423132700303</v>
      </c>
      <c r="BY289">
        <f>INDEX('2021MF'!$C$205:$BB$404,MATCH(Sheet2!$BJ289,'2021MF'!$B$205:$B$404,0),MATCH(Sheet2!BY$3,'2021MF'!$C$4:$BB$4,0))</f>
        <v>46.9536185828321</v>
      </c>
      <c r="BZ289">
        <f>INDEX('2021MF'!$C$205:$BB$404,MATCH(Sheet2!$BJ289,'2021MF'!$B$205:$B$404,0),MATCH(Sheet2!BZ$3,'2021MF'!$C$4:$BB$4,0))</f>
        <v>51.892520712745402</v>
      </c>
      <c r="CA289">
        <f>INDEX('2021MF'!$C$205:$BB$404,MATCH(Sheet2!$BJ289,'2021MF'!$B$205:$B$404,0),MATCH(Sheet2!CA$3,'2021MF'!$C$4:$BB$4,0))</f>
        <v>47.162322349588301</v>
      </c>
      <c r="CB289">
        <f>INDEX('2021MF'!$C$205:$BB$404,MATCH(Sheet2!$BJ289,'2021MF'!$B$205:$B$404,0),MATCH(Sheet2!CB$3,'2021MF'!$C$4:$BB$4,0))</f>
        <v>4.0730634780180397</v>
      </c>
      <c r="CC289">
        <f>INDEX('2021MF'!$C$205:$BB$404,MATCH(Sheet2!$BJ289,'2021MF'!$B$205:$B$404,0),MATCH(Sheet2!CC$3,'2021MF'!$C$4:$BB$4,0))</f>
        <v>95.926936521982</v>
      </c>
    </row>
    <row r="290" spans="14:81" x14ac:dyDescent="0.3">
      <c r="N290" t="str">
        <f>VLOOKUP(P290,Sheet1!A$6:A$378,1,FALSE)</f>
        <v>Hertfordshire</v>
      </c>
      <c r="O290" t="s">
        <v>491</v>
      </c>
      <c r="P290" t="s">
        <v>349</v>
      </c>
      <c r="Q290" t="str">
        <f>VLOOKUP(P290,classifications!A$1:B$357,2,FALSE)</f>
        <v>Predominantly Urban</v>
      </c>
      <c r="R290" t="str">
        <f>VLOOKUP(P290,classifications!A$1:D$357,4,FALSE)</f>
        <v>Shire County</v>
      </c>
      <c r="S290">
        <v>26</v>
      </c>
      <c r="T290" t="s">
        <v>648</v>
      </c>
      <c r="U290">
        <v>86.3</v>
      </c>
      <c r="V290">
        <v>13.6</v>
      </c>
      <c r="W290">
        <v>0.2</v>
      </c>
      <c r="X290">
        <v>65</v>
      </c>
      <c r="Y290">
        <v>18.7</v>
      </c>
      <c r="Z290">
        <v>16.3</v>
      </c>
      <c r="AA290">
        <v>99.7</v>
      </c>
      <c r="AB290">
        <v>0.3</v>
      </c>
      <c r="AC290">
        <v>0</v>
      </c>
      <c r="AE290" t="s">
        <v>491</v>
      </c>
      <c r="AF290" t="s">
        <v>349</v>
      </c>
      <c r="AG290">
        <v>26</v>
      </c>
      <c r="AH290" t="s">
        <v>648</v>
      </c>
      <c r="AI290">
        <v>86.4</v>
      </c>
      <c r="AJ290">
        <v>13.6</v>
      </c>
      <c r="AK290">
        <v>77.7</v>
      </c>
      <c r="AL290">
        <v>22.3</v>
      </c>
      <c r="AM290">
        <v>99.7</v>
      </c>
      <c r="AN290">
        <v>0.3</v>
      </c>
      <c r="AP290" t="s">
        <v>491</v>
      </c>
      <c r="AQ290" t="s">
        <v>349</v>
      </c>
      <c r="AR290">
        <v>26</v>
      </c>
      <c r="AS290" t="s">
        <v>648</v>
      </c>
      <c r="AT290">
        <v>80.2</v>
      </c>
      <c r="AU290">
        <v>86.4</v>
      </c>
      <c r="AV290">
        <v>88.8</v>
      </c>
      <c r="AW290">
        <v>72.599999999999994</v>
      </c>
      <c r="AX290">
        <v>77.7</v>
      </c>
      <c r="AY290">
        <v>82.8</v>
      </c>
      <c r="AZ290">
        <v>99.1</v>
      </c>
      <c r="BA290">
        <v>99.7</v>
      </c>
      <c r="BB290">
        <v>100</v>
      </c>
      <c r="BF290" t="b">
        <f t="shared" si="4"/>
        <v>1</v>
      </c>
      <c r="BI290" t="s">
        <v>491</v>
      </c>
      <c r="BJ290" t="s">
        <v>349</v>
      </c>
      <c r="BK290">
        <v>26</v>
      </c>
      <c r="BL290" t="s">
        <v>648</v>
      </c>
      <c r="BM290">
        <f>INDEX('2021MF'!$C$205:$BB$404,MATCH(Sheet2!$BJ290,'2021MF'!$B$205:$B$404,0),MATCH(Sheet2!BM$3,'2021MF'!$C$4:$BB$4,0))</f>
        <v>88.937985908649196</v>
      </c>
      <c r="BN290">
        <f>INDEX('2021MF'!$C$205:$BB$404,MATCH(Sheet2!$BJ290,'2021MF'!$B$205:$B$404,0),MATCH(Sheet2!BN$3,'2021MF'!$C$4:$BB$4,0))</f>
        <v>10.421222060252701</v>
      </c>
      <c r="BO290">
        <f>INDEX('2021MF'!$C$205:$BB$404,MATCH(Sheet2!$BJ290,'2021MF'!$B$205:$B$404,0),MATCH(Sheet2!BO$3,'2021MF'!$C$4:$BB$4,0))</f>
        <v>53.851964893100103</v>
      </c>
      <c r="BP290">
        <f>INDEX('2021MF'!$C$205:$BB$404,MATCH(Sheet2!$BJ290,'2021MF'!$B$205:$B$404,0),MATCH(Sheet2!BP$3,'2021MF'!$C$4:$BB$4,0))</f>
        <v>18.612578960155499</v>
      </c>
      <c r="BQ290">
        <f>INDEX('2021MF'!$C$205:$BB$404,MATCH(Sheet2!$BJ290,'2021MF'!$B$205:$B$404,0),MATCH(Sheet2!BQ$3,'2021MF'!$C$4:$BB$4,0))</f>
        <v>62.3808005344995</v>
      </c>
      <c r="BR290">
        <f>INDEX('2021MF'!$C$205:$BB$404,MATCH(Sheet2!$BJ290,'2021MF'!$B$205:$B$404,0),MATCH(Sheet2!BR$3,'2021MF'!$C$4:$BB$4,0))</f>
        <v>10.083743318756101</v>
      </c>
      <c r="BS290">
        <f>INDEX('2021MF'!$C$205:$BB$404,MATCH(Sheet2!$BJ290,'2021MF'!$B$205:$B$404,0),MATCH(Sheet2!BS$3,'2021MF'!$C$4:$BB$4,0))</f>
        <v>98.516080539358597</v>
      </c>
      <c r="BT290">
        <f>INDEX('2021MF'!$C$205:$BB$404,MATCH(Sheet2!$BJ290,'2021MF'!$B$205:$B$404,0),MATCH(Sheet2!BT$3,'2021MF'!$C$4:$BB$4,0))</f>
        <v>1.4839194606413999</v>
      </c>
      <c r="BU290">
        <f>INDEX('2021MF'!$C$205:$BB$404,MATCH(Sheet2!$BJ290,'2021MF'!$B$205:$B$404,0),MATCH(Sheet2!BU$3,'2021MF'!$C$4:$BB$4,0))</f>
        <v>10.1065202866861</v>
      </c>
      <c r="BV290">
        <f>INDEX('2021MF'!$C$205:$BB$404,MATCH(Sheet2!$BJ290,'2021MF'!$B$205:$B$404,0),MATCH(Sheet2!BV$3,'2021MF'!$C$4:$BB$4,0))</f>
        <v>21.308992346938801</v>
      </c>
      <c r="BW290">
        <f>INDEX('2021MF'!$C$205:$BB$404,MATCH(Sheet2!$BJ290,'2021MF'!$B$205:$B$404,0),MATCH(Sheet2!BW$3,'2021MF'!$C$4:$BB$4,0))</f>
        <v>1.08646137026239</v>
      </c>
      <c r="BX290">
        <f>INDEX('2021MF'!$C$205:$BB$404,MATCH(Sheet2!$BJ290,'2021MF'!$B$205:$B$404,0),MATCH(Sheet2!BX$3,'2021MF'!$C$4:$BB$4,0))</f>
        <v>56.651950408224998</v>
      </c>
      <c r="BY290">
        <f>INDEX('2021MF'!$C$205:$BB$404,MATCH(Sheet2!$BJ290,'2021MF'!$B$205:$B$404,0),MATCH(Sheet2!BY$3,'2021MF'!$C$4:$BB$4,0))</f>
        <v>41.5079125088197</v>
      </c>
      <c r="BZ290">
        <f>INDEX('2021MF'!$C$205:$BB$404,MATCH(Sheet2!$BJ290,'2021MF'!$B$205:$B$404,0),MATCH(Sheet2!BZ$3,'2021MF'!$C$4:$BB$4,0))</f>
        <v>60.851930248966802</v>
      </c>
      <c r="CA290">
        <f>INDEX('2021MF'!$C$205:$BB$404,MATCH(Sheet2!$BJ290,'2021MF'!$B$205:$B$404,0),MATCH(Sheet2!CA$3,'2021MF'!$C$4:$BB$4,0))</f>
        <v>38.631589557504299</v>
      </c>
      <c r="CB290">
        <f>INDEX('2021MF'!$C$205:$BB$404,MATCH(Sheet2!$BJ290,'2021MF'!$B$205:$B$404,0),MATCH(Sheet2!CB$3,'2021MF'!$C$4:$BB$4,0))</f>
        <v>3.8014759475218698</v>
      </c>
      <c r="CC290">
        <f>INDEX('2021MF'!$C$205:$BB$404,MATCH(Sheet2!$BJ290,'2021MF'!$B$205:$B$404,0),MATCH(Sheet2!CC$3,'2021MF'!$C$4:$BB$4,0))</f>
        <v>96.198524052478106</v>
      </c>
    </row>
    <row r="291" spans="14:81" x14ac:dyDescent="0.3">
      <c r="N291" t="str">
        <f>VLOOKUP(P291,Sheet1!A$6:A$378,1,FALSE)</f>
        <v>Kent</v>
      </c>
      <c r="O291" t="s">
        <v>491</v>
      </c>
      <c r="P291" t="s">
        <v>350</v>
      </c>
      <c r="Q291" t="str">
        <f>VLOOKUP(P291,classifications!A$1:B$357,2,FALSE)</f>
        <v>Urban with Significant Rural</v>
      </c>
      <c r="R291" t="str">
        <f>VLOOKUP(P291,classifications!A$1:D$357,4,FALSE)</f>
        <v>Shire County</v>
      </c>
      <c r="S291">
        <v>29</v>
      </c>
      <c r="T291" t="s">
        <v>648</v>
      </c>
      <c r="U291">
        <v>81.2</v>
      </c>
      <c r="V291">
        <v>17.899999999999999</v>
      </c>
      <c r="W291">
        <v>0.9</v>
      </c>
      <c r="X291">
        <v>70.400000000000006</v>
      </c>
      <c r="Y291">
        <v>7.7</v>
      </c>
      <c r="Z291">
        <v>21.8</v>
      </c>
      <c r="AA291">
        <v>98.3</v>
      </c>
      <c r="AB291">
        <v>1.7</v>
      </c>
      <c r="AC291">
        <v>0</v>
      </c>
      <c r="AE291" t="s">
        <v>491</v>
      </c>
      <c r="AF291" t="s">
        <v>350</v>
      </c>
      <c r="AG291">
        <v>29</v>
      </c>
      <c r="AH291" t="s">
        <v>648</v>
      </c>
      <c r="AI291">
        <v>81.900000000000006</v>
      </c>
      <c r="AJ291">
        <v>18.100000000000001</v>
      </c>
      <c r="AK291">
        <v>90.1</v>
      </c>
      <c r="AL291">
        <v>9.9</v>
      </c>
      <c r="AM291">
        <v>98.3</v>
      </c>
      <c r="AN291">
        <v>1.7</v>
      </c>
      <c r="AP291" t="s">
        <v>491</v>
      </c>
      <c r="AQ291" t="s">
        <v>350</v>
      </c>
      <c r="AR291">
        <v>29</v>
      </c>
      <c r="AS291" t="s">
        <v>648</v>
      </c>
      <c r="AT291">
        <v>73.900000000000006</v>
      </c>
      <c r="AU291">
        <v>81.900000000000006</v>
      </c>
      <c r="AV291">
        <v>83.2</v>
      </c>
      <c r="AW291">
        <v>86.4</v>
      </c>
      <c r="AX291">
        <v>90.1</v>
      </c>
      <c r="AY291">
        <v>93.8</v>
      </c>
      <c r="AZ291">
        <v>96.2</v>
      </c>
      <c r="BA291">
        <v>98.3</v>
      </c>
      <c r="BB291">
        <v>99.7</v>
      </c>
      <c r="BF291" t="b">
        <f t="shared" si="4"/>
        <v>1</v>
      </c>
      <c r="BI291" t="s">
        <v>491</v>
      </c>
      <c r="BJ291" t="s">
        <v>350</v>
      </c>
      <c r="BK291">
        <v>29</v>
      </c>
      <c r="BL291" t="s">
        <v>648</v>
      </c>
      <c r="BM291">
        <f>INDEX('2021MF'!$C$205:$BB$404,MATCH(Sheet2!$BJ291,'2021MF'!$B$205:$B$404,0),MATCH(Sheet2!BM$3,'2021MF'!$C$4:$BB$4,0))</f>
        <v>86.676094065497793</v>
      </c>
      <c r="BN291">
        <f>INDEX('2021MF'!$C$205:$BB$404,MATCH(Sheet2!$BJ291,'2021MF'!$B$205:$B$404,0),MATCH(Sheet2!BN$3,'2021MF'!$C$4:$BB$4,0))</f>
        <v>13.2576195364711</v>
      </c>
      <c r="BO291">
        <f>INDEX('2021MF'!$C$205:$BB$404,MATCH(Sheet2!$BJ291,'2021MF'!$B$205:$B$404,0),MATCH(Sheet2!BO$3,'2021MF'!$C$4:$BB$4,0))</f>
        <v>59.6132273657445</v>
      </c>
      <c r="BP291">
        <f>INDEX('2021MF'!$C$205:$BB$404,MATCH(Sheet2!$BJ291,'2021MF'!$B$205:$B$404,0),MATCH(Sheet2!BP$3,'2021MF'!$C$4:$BB$4,0))</f>
        <v>19.0143382577895</v>
      </c>
      <c r="BQ291">
        <f>INDEX('2021MF'!$C$205:$BB$404,MATCH(Sheet2!$BJ291,'2021MF'!$B$205:$B$404,0),MATCH(Sheet2!BQ$3,'2021MF'!$C$4:$BB$4,0))</f>
        <v>61.934271087572803</v>
      </c>
      <c r="BR291">
        <f>INDEX('2021MF'!$C$205:$BB$404,MATCH(Sheet2!$BJ291,'2021MF'!$B$205:$B$404,0),MATCH(Sheet2!BR$3,'2021MF'!$C$4:$BB$4,0))</f>
        <v>16.693294535961201</v>
      </c>
      <c r="BS291">
        <f>INDEX('2021MF'!$C$205:$BB$404,MATCH(Sheet2!$BJ291,'2021MF'!$B$205:$B$404,0),MATCH(Sheet2!BS$3,'2021MF'!$C$4:$BB$4,0))</f>
        <v>98.985308214754298</v>
      </c>
      <c r="BT291">
        <f>INDEX('2021MF'!$C$205:$BB$404,MATCH(Sheet2!$BJ291,'2021MF'!$B$205:$B$404,0),MATCH(Sheet2!BT$3,'2021MF'!$C$4:$BB$4,0))</f>
        <v>0.84540652258156601</v>
      </c>
      <c r="BU291">
        <f>INDEX('2021MF'!$C$205:$BB$404,MATCH(Sheet2!$BJ291,'2021MF'!$B$205:$B$404,0),MATCH(Sheet2!BU$3,'2021MF'!$C$4:$BB$4,0))</f>
        <v>11.302340759676101</v>
      </c>
      <c r="BV291">
        <f>INDEX('2021MF'!$C$205:$BB$404,MATCH(Sheet2!$BJ291,'2021MF'!$B$205:$B$404,0),MATCH(Sheet2!BV$3,'2021MF'!$C$4:$BB$4,0))</f>
        <v>16.529108226991799</v>
      </c>
      <c r="BW291">
        <f>INDEX('2021MF'!$C$205:$BB$404,MATCH(Sheet2!$BJ291,'2021MF'!$B$205:$B$404,0),MATCH(Sheet2!BW$3,'2021MF'!$C$4:$BB$4,0))</f>
        <v>2.1803125998545099</v>
      </c>
      <c r="BX291">
        <f>INDEX('2021MF'!$C$205:$BB$404,MATCH(Sheet2!$BJ291,'2021MF'!$B$205:$B$404,0),MATCH(Sheet2!BX$3,'2021MF'!$C$4:$BB$4,0))</f>
        <v>50.345297409935498</v>
      </c>
      <c r="BY291">
        <f>INDEX('2021MF'!$C$205:$BB$404,MATCH(Sheet2!$BJ291,'2021MF'!$B$205:$B$404,0),MATCH(Sheet2!BY$3,'2021MF'!$C$4:$BB$4,0))</f>
        <v>48.319597130758901</v>
      </c>
      <c r="BZ291">
        <f>INDEX('2021MF'!$C$205:$BB$404,MATCH(Sheet2!$BJ291,'2021MF'!$B$205:$B$404,0),MATCH(Sheet2!BZ$3,'2021MF'!$C$4:$BB$4,0))</f>
        <v>51.556175948065103</v>
      </c>
      <c r="CA291">
        <f>INDEX('2021MF'!$C$205:$BB$404,MATCH(Sheet2!$BJ291,'2021MF'!$B$205:$B$404,0),MATCH(Sheet2!CA$3,'2021MF'!$C$4:$BB$4,0))</f>
        <v>46.868613333689503</v>
      </c>
      <c r="CB291">
        <f>INDEX('2021MF'!$C$205:$BB$404,MATCH(Sheet2!$BJ291,'2021MF'!$B$205:$B$404,0),MATCH(Sheet2!CB$3,'2021MF'!$C$4:$BB$4,0))</f>
        <v>3.8272746432432099</v>
      </c>
      <c r="CC291">
        <f>INDEX('2021MF'!$C$205:$BB$404,MATCH(Sheet2!$BJ291,'2021MF'!$B$205:$B$404,0),MATCH(Sheet2!CC$3,'2021MF'!$C$4:$BB$4,0))</f>
        <v>96.021116466901006</v>
      </c>
    </row>
    <row r="292" spans="14:81" x14ac:dyDescent="0.3">
      <c r="N292" t="str">
        <f>VLOOKUP(P292,Sheet1!A$6:A$378,1,FALSE)</f>
        <v>Lancashire</v>
      </c>
      <c r="O292" t="s">
        <v>491</v>
      </c>
      <c r="P292" t="s">
        <v>351</v>
      </c>
      <c r="Q292" t="str">
        <f>VLOOKUP(P292,classifications!A$1:B$357,2,FALSE)</f>
        <v>Predominantly Urban</v>
      </c>
      <c r="R292" t="str">
        <f>VLOOKUP(P292,classifications!A$1:D$357,4,FALSE)</f>
        <v>Shire County</v>
      </c>
      <c r="S292">
        <v>30</v>
      </c>
      <c r="T292" t="s">
        <v>648</v>
      </c>
      <c r="U292">
        <v>84.6</v>
      </c>
      <c r="V292">
        <v>14.2</v>
      </c>
      <c r="W292">
        <v>1.2</v>
      </c>
      <c r="X292">
        <v>73.400000000000006</v>
      </c>
      <c r="Y292">
        <v>6.1</v>
      </c>
      <c r="Z292">
        <v>20.5</v>
      </c>
      <c r="AA292">
        <v>99.4</v>
      </c>
      <c r="AB292">
        <v>0.6</v>
      </c>
      <c r="AC292">
        <v>0</v>
      </c>
      <c r="AE292" t="s">
        <v>491</v>
      </c>
      <c r="AF292" t="s">
        <v>351</v>
      </c>
      <c r="AG292">
        <v>30</v>
      </c>
      <c r="AH292" t="s">
        <v>648</v>
      </c>
      <c r="AI292">
        <v>85.6</v>
      </c>
      <c r="AJ292">
        <v>14.4</v>
      </c>
      <c r="AK292">
        <v>92.3</v>
      </c>
      <c r="AL292">
        <v>7.7</v>
      </c>
      <c r="AM292">
        <v>99.4</v>
      </c>
      <c r="AN292">
        <v>0.6</v>
      </c>
      <c r="AP292" t="s">
        <v>491</v>
      </c>
      <c r="AQ292" t="s">
        <v>351</v>
      </c>
      <c r="AR292">
        <v>30</v>
      </c>
      <c r="AS292" t="s">
        <v>648</v>
      </c>
      <c r="AT292">
        <v>78.5</v>
      </c>
      <c r="AU292">
        <v>85.6</v>
      </c>
      <c r="AV292">
        <v>87.1</v>
      </c>
      <c r="AW292">
        <v>89.2</v>
      </c>
      <c r="AX292">
        <v>92.3</v>
      </c>
      <c r="AY292">
        <v>95.3</v>
      </c>
      <c r="AZ292">
        <v>98.3</v>
      </c>
      <c r="BA292">
        <v>99.4</v>
      </c>
      <c r="BB292">
        <v>100</v>
      </c>
      <c r="BF292" t="b">
        <f t="shared" si="4"/>
        <v>1</v>
      </c>
      <c r="BI292" t="s">
        <v>491</v>
      </c>
      <c r="BJ292" t="s">
        <v>351</v>
      </c>
      <c r="BK292">
        <v>30</v>
      </c>
      <c r="BL292" t="s">
        <v>648</v>
      </c>
      <c r="BM292">
        <f>INDEX('2021MF'!$C$205:$BB$404,MATCH(Sheet2!$BJ292,'2021MF'!$B$205:$B$404,0),MATCH(Sheet2!BM$3,'2021MF'!$C$4:$BB$4,0))</f>
        <v>85.425884223075897</v>
      </c>
      <c r="BN292">
        <f>INDEX('2021MF'!$C$205:$BB$404,MATCH(Sheet2!$BJ292,'2021MF'!$B$205:$B$404,0),MATCH(Sheet2!BN$3,'2021MF'!$C$4:$BB$4,0))</f>
        <v>14.2778292930631</v>
      </c>
      <c r="BO292">
        <f>INDEX('2021MF'!$C$205:$BB$404,MATCH(Sheet2!$BJ292,'2021MF'!$B$205:$B$404,0),MATCH(Sheet2!BO$3,'2021MF'!$C$4:$BB$4,0))</f>
        <v>60.436260873404898</v>
      </c>
      <c r="BP292">
        <f>INDEX('2021MF'!$C$205:$BB$404,MATCH(Sheet2!$BJ292,'2021MF'!$B$205:$B$404,0),MATCH(Sheet2!BP$3,'2021MF'!$C$4:$BB$4,0))</f>
        <v>10.2737669448492</v>
      </c>
      <c r="BQ292">
        <f>INDEX('2021MF'!$C$205:$BB$404,MATCH(Sheet2!$BJ292,'2021MF'!$B$205:$B$404,0),MATCH(Sheet2!BQ$3,'2021MF'!$C$4:$BB$4,0))</f>
        <v>54.9569479401245</v>
      </c>
      <c r="BR292">
        <f>INDEX('2021MF'!$C$205:$BB$404,MATCH(Sheet2!$BJ292,'2021MF'!$B$205:$B$404,0),MATCH(Sheet2!BR$3,'2021MF'!$C$4:$BB$4,0))</f>
        <v>15.753079878129601</v>
      </c>
      <c r="BS292">
        <f>INDEX('2021MF'!$C$205:$BB$404,MATCH(Sheet2!$BJ292,'2021MF'!$B$205:$B$404,0),MATCH(Sheet2!BS$3,'2021MF'!$C$4:$BB$4,0))</f>
        <v>98.925685521261101</v>
      </c>
      <c r="BT292">
        <f>INDEX('2021MF'!$C$205:$BB$404,MATCH(Sheet2!$BJ292,'2021MF'!$B$205:$B$404,0),MATCH(Sheet2!BT$3,'2021MF'!$C$4:$BB$4,0))</f>
        <v>0.86943082969046703</v>
      </c>
      <c r="BU292">
        <f>INDEX('2021MF'!$C$205:$BB$404,MATCH(Sheet2!$BJ292,'2021MF'!$B$205:$B$404,0),MATCH(Sheet2!BU$3,'2021MF'!$C$4:$BB$4,0))</f>
        <v>13.2454629752285</v>
      </c>
      <c r="BV292">
        <f>INDEX('2021MF'!$C$205:$BB$404,MATCH(Sheet2!$BJ292,'2021MF'!$B$205:$B$404,0),MATCH(Sheet2!BV$3,'2021MF'!$C$4:$BB$4,0))</f>
        <v>15.458118073034001</v>
      </c>
      <c r="BW292">
        <f>INDEX('2021MF'!$C$205:$BB$404,MATCH(Sheet2!$BJ292,'2021MF'!$B$205:$B$404,0),MATCH(Sheet2!BW$3,'2021MF'!$C$4:$BB$4,0))</f>
        <v>1.77992670110831</v>
      </c>
      <c r="BX292">
        <f>INDEX('2021MF'!$C$205:$BB$404,MATCH(Sheet2!$BJ292,'2021MF'!$B$205:$B$404,0),MATCH(Sheet2!BX$3,'2021MF'!$C$4:$BB$4,0))</f>
        <v>57.7966209349593</v>
      </c>
      <c r="BY292">
        <f>INDEX('2021MF'!$C$205:$BB$404,MATCH(Sheet2!$BJ292,'2021MF'!$B$205:$B$404,0),MATCH(Sheet2!BY$3,'2021MF'!$C$4:$BB$4,0))</f>
        <v>41.502431765389098</v>
      </c>
      <c r="BZ292">
        <f>INDEX('2021MF'!$C$205:$BB$404,MATCH(Sheet2!$BJ292,'2021MF'!$B$205:$B$404,0),MATCH(Sheet2!BZ$3,'2021MF'!$C$4:$BB$4,0))</f>
        <v>52.565149535423899</v>
      </c>
      <c r="CA292">
        <f>INDEX('2021MF'!$C$205:$BB$404,MATCH(Sheet2!$BJ292,'2021MF'!$B$205:$B$404,0),MATCH(Sheet2!CA$3,'2021MF'!$C$4:$BB$4,0))</f>
        <v>46.6830901567944</v>
      </c>
      <c r="CB292">
        <f>INDEX('2021MF'!$C$205:$BB$404,MATCH(Sheet2!$BJ292,'2021MF'!$B$205:$B$404,0),MATCH(Sheet2!CB$3,'2021MF'!$C$4:$BB$4,0))</f>
        <v>3.1907095862586701</v>
      </c>
      <c r="CC292">
        <f>INDEX('2021MF'!$C$205:$BB$404,MATCH(Sheet2!$BJ292,'2021MF'!$B$205:$B$404,0),MATCH(Sheet2!CC$3,'2021MF'!$C$4:$BB$4,0))</f>
        <v>96.425133571775504</v>
      </c>
    </row>
    <row r="293" spans="14:81" x14ac:dyDescent="0.3">
      <c r="N293" t="str">
        <f>VLOOKUP(P293,Sheet1!A$6:A$378,1,FALSE)</f>
        <v>Leicestershire</v>
      </c>
      <c r="O293" t="s">
        <v>491</v>
      </c>
      <c r="P293" t="s">
        <v>352</v>
      </c>
      <c r="Q293" t="str">
        <f>VLOOKUP(P293,classifications!A$1:B$357,2,FALSE)</f>
        <v>Urban with Significant Rural</v>
      </c>
      <c r="R293" t="str">
        <f>VLOOKUP(P293,classifications!A$1:D$357,4,FALSE)</f>
        <v>Shire County</v>
      </c>
      <c r="S293">
        <v>31</v>
      </c>
      <c r="T293" t="s">
        <v>648</v>
      </c>
      <c r="U293">
        <v>88</v>
      </c>
      <c r="V293">
        <v>11.3</v>
      </c>
      <c r="W293">
        <v>0.7</v>
      </c>
      <c r="X293">
        <v>72.099999999999994</v>
      </c>
      <c r="Y293">
        <v>7</v>
      </c>
      <c r="Z293">
        <v>20.8</v>
      </c>
      <c r="AA293">
        <v>98.4</v>
      </c>
      <c r="AB293">
        <v>1.6</v>
      </c>
      <c r="AC293">
        <v>0</v>
      </c>
      <c r="AE293" t="s">
        <v>491</v>
      </c>
      <c r="AF293" t="s">
        <v>352</v>
      </c>
      <c r="AG293">
        <v>31</v>
      </c>
      <c r="AH293" t="s">
        <v>648</v>
      </c>
      <c r="AI293">
        <v>88.6</v>
      </c>
      <c r="AJ293">
        <v>11.4</v>
      </c>
      <c r="AK293">
        <v>91.1</v>
      </c>
      <c r="AL293">
        <v>8.9</v>
      </c>
      <c r="AM293">
        <v>98.4</v>
      </c>
      <c r="AN293">
        <v>1.6</v>
      </c>
      <c r="AP293" t="s">
        <v>491</v>
      </c>
      <c r="AQ293" t="s">
        <v>352</v>
      </c>
      <c r="AR293">
        <v>31</v>
      </c>
      <c r="AS293" t="s">
        <v>648</v>
      </c>
      <c r="AT293">
        <v>81.3</v>
      </c>
      <c r="AU293">
        <v>88.6</v>
      </c>
      <c r="AV293">
        <v>91.4</v>
      </c>
      <c r="AW293">
        <v>86.6</v>
      </c>
      <c r="AX293">
        <v>91.1</v>
      </c>
      <c r="AY293">
        <v>95.7</v>
      </c>
      <c r="AZ293">
        <v>96.1</v>
      </c>
      <c r="BA293">
        <v>98.4</v>
      </c>
      <c r="BB293">
        <v>100</v>
      </c>
      <c r="BF293" t="b">
        <f t="shared" si="4"/>
        <v>1</v>
      </c>
      <c r="BI293" t="s">
        <v>491</v>
      </c>
      <c r="BJ293" t="s">
        <v>352</v>
      </c>
      <c r="BK293">
        <v>31</v>
      </c>
      <c r="BL293" t="s">
        <v>648</v>
      </c>
      <c r="BM293">
        <f>INDEX('2021MF'!$C$205:$BB$404,MATCH(Sheet2!$BJ293,'2021MF'!$B$205:$B$404,0),MATCH(Sheet2!BM$3,'2021MF'!$C$4:$BB$4,0))</f>
        <v>89.586662842000294</v>
      </c>
      <c r="BN293">
        <f>INDEX('2021MF'!$C$205:$BB$404,MATCH(Sheet2!$BJ293,'2021MF'!$B$205:$B$404,0),MATCH(Sheet2!BN$3,'2021MF'!$C$4:$BB$4,0))</f>
        <v>9.68528459615621</v>
      </c>
      <c r="BO293">
        <f>INDEX('2021MF'!$C$205:$BB$404,MATCH(Sheet2!$BJ293,'2021MF'!$B$205:$B$404,0),MATCH(Sheet2!BO$3,'2021MF'!$C$4:$BB$4,0))</f>
        <v>53.269406766927602</v>
      </c>
      <c r="BP293">
        <f>INDEX('2021MF'!$C$205:$BB$404,MATCH(Sheet2!$BJ293,'2021MF'!$B$205:$B$404,0),MATCH(Sheet2!BP$3,'2021MF'!$C$4:$BB$4,0))</f>
        <v>16.058817904902401</v>
      </c>
      <c r="BQ293">
        <f>INDEX('2021MF'!$C$205:$BB$404,MATCH(Sheet2!$BJ293,'2021MF'!$B$205:$B$404,0),MATCH(Sheet2!BQ$3,'2021MF'!$C$4:$BB$4,0))</f>
        <v>53.269406766927602</v>
      </c>
      <c r="BR293">
        <f>INDEX('2021MF'!$C$205:$BB$404,MATCH(Sheet2!$BJ293,'2021MF'!$B$205:$B$404,0),MATCH(Sheet2!BR$3,'2021MF'!$C$4:$BB$4,0))</f>
        <v>16.058817904902401</v>
      </c>
      <c r="BS293">
        <f>INDEX('2021MF'!$C$205:$BB$404,MATCH(Sheet2!$BJ293,'2021MF'!$B$205:$B$404,0),MATCH(Sheet2!BS$3,'2021MF'!$C$4:$BB$4,0))</f>
        <v>98.052152057807106</v>
      </c>
      <c r="BT293">
        <f>INDEX('2021MF'!$C$205:$BB$404,MATCH(Sheet2!$BJ293,'2021MF'!$B$205:$B$404,0),MATCH(Sheet2!BT$3,'2021MF'!$C$4:$BB$4,0))</f>
        <v>1.9478479421929</v>
      </c>
      <c r="BU293">
        <f>INDEX('2021MF'!$C$205:$BB$404,MATCH(Sheet2!$BJ293,'2021MF'!$B$205:$B$404,0),MATCH(Sheet2!BU$3,'2021MF'!$C$4:$BB$4,0))</f>
        <v>10.5424196478575</v>
      </c>
      <c r="BV293">
        <f>INDEX('2021MF'!$C$205:$BB$404,MATCH(Sheet2!$BJ293,'2021MF'!$B$205:$B$404,0),MATCH(Sheet2!BV$3,'2021MF'!$C$4:$BB$4,0))</f>
        <v>16.371620975563101</v>
      </c>
      <c r="BW293">
        <f>INDEX('2021MF'!$C$205:$BB$404,MATCH(Sheet2!$BJ293,'2021MF'!$B$205:$B$404,0),MATCH(Sheet2!BW$3,'2021MF'!$C$4:$BB$4,0))</f>
        <v>2.0065838899588799</v>
      </c>
      <c r="BX293">
        <f>INDEX('2021MF'!$C$205:$BB$404,MATCH(Sheet2!$BJ293,'2021MF'!$B$205:$B$404,0),MATCH(Sheet2!BX$3,'2021MF'!$C$4:$BB$4,0))</f>
        <v>53.297613463117202</v>
      </c>
      <c r="BY293">
        <f>INDEX('2021MF'!$C$205:$BB$404,MATCH(Sheet2!$BJ293,'2021MF'!$B$205:$B$404,0),MATCH(Sheet2!BY$3,'2021MF'!$C$4:$BB$4,0))</f>
        <v>44.680133692975303</v>
      </c>
      <c r="BZ293">
        <f>INDEX('2021MF'!$C$205:$BB$404,MATCH(Sheet2!$BJ293,'2021MF'!$B$205:$B$404,0),MATCH(Sheet2!BZ$3,'2021MF'!$C$4:$BB$4,0))</f>
        <v>55.731060161838897</v>
      </c>
      <c r="CA293">
        <f>INDEX('2021MF'!$C$205:$BB$404,MATCH(Sheet2!$BJ293,'2021MF'!$B$205:$B$404,0),MATCH(Sheet2!CA$3,'2021MF'!$C$4:$BB$4,0))</f>
        <v>42.556731558578598</v>
      </c>
      <c r="CB293">
        <f>INDEX('2021MF'!$C$205:$BB$404,MATCH(Sheet2!$BJ293,'2021MF'!$B$205:$B$404,0),MATCH(Sheet2!CB$3,'2021MF'!$C$4:$BB$4,0))</f>
        <v>3.8560832684505999</v>
      </c>
      <c r="CC293">
        <f>INDEX('2021MF'!$C$205:$BB$404,MATCH(Sheet2!$BJ293,'2021MF'!$B$205:$B$404,0),MATCH(Sheet2!CC$3,'2021MF'!$C$4:$BB$4,0))</f>
        <v>96.143916731549396</v>
      </c>
    </row>
    <row r="294" spans="14:81" x14ac:dyDescent="0.3">
      <c r="N294" t="str">
        <f>VLOOKUP(P294,Sheet1!A$6:A$378,1,FALSE)</f>
        <v>Lincolnshire</v>
      </c>
      <c r="O294" t="s">
        <v>491</v>
      </c>
      <c r="P294" t="s">
        <v>353</v>
      </c>
      <c r="Q294" t="str">
        <f>VLOOKUP(P294,classifications!A$1:B$357,2,FALSE)</f>
        <v>Predominantly Rural</v>
      </c>
      <c r="R294" t="str">
        <f>VLOOKUP(P294,classifications!A$1:D$357,4,FALSE)</f>
        <v>Shire County</v>
      </c>
      <c r="S294">
        <v>32</v>
      </c>
      <c r="T294" t="s">
        <v>648</v>
      </c>
      <c r="U294">
        <v>77.900000000000006</v>
      </c>
      <c r="V294">
        <v>21.3</v>
      </c>
      <c r="W294">
        <v>0.7</v>
      </c>
      <c r="X294">
        <v>68</v>
      </c>
      <c r="Y294">
        <v>8.1</v>
      </c>
      <c r="Z294">
        <v>23.9</v>
      </c>
      <c r="AA294">
        <v>95.7</v>
      </c>
      <c r="AB294">
        <v>4</v>
      </c>
      <c r="AC294">
        <v>0.4</v>
      </c>
      <c r="AE294" t="s">
        <v>491</v>
      </c>
      <c r="AF294" t="s">
        <v>353</v>
      </c>
      <c r="AG294">
        <v>32</v>
      </c>
      <c r="AH294" t="s">
        <v>648</v>
      </c>
      <c r="AI294">
        <v>78.5</v>
      </c>
      <c r="AJ294">
        <v>21.5</v>
      </c>
      <c r="AK294">
        <v>89.4</v>
      </c>
      <c r="AL294">
        <v>10.6</v>
      </c>
      <c r="AM294">
        <v>96</v>
      </c>
      <c r="AN294">
        <v>4</v>
      </c>
      <c r="AP294" t="s">
        <v>491</v>
      </c>
      <c r="AQ294" t="s">
        <v>353</v>
      </c>
      <c r="AR294">
        <v>32</v>
      </c>
      <c r="AS294" t="s">
        <v>648</v>
      </c>
      <c r="AT294">
        <v>68.400000000000006</v>
      </c>
      <c r="AU294">
        <v>78.5</v>
      </c>
      <c r="AV294">
        <v>80.900000000000006</v>
      </c>
      <c r="AW294">
        <v>83.9</v>
      </c>
      <c r="AX294">
        <v>89.4</v>
      </c>
      <c r="AY294">
        <v>94.8</v>
      </c>
      <c r="AZ294">
        <v>91.8</v>
      </c>
      <c r="BA294">
        <v>96</v>
      </c>
      <c r="BB294">
        <v>98.8</v>
      </c>
      <c r="BF294" t="b">
        <f t="shared" si="4"/>
        <v>1</v>
      </c>
      <c r="BI294" t="s">
        <v>491</v>
      </c>
      <c r="BJ294" t="s">
        <v>353</v>
      </c>
      <c r="BK294">
        <v>32</v>
      </c>
      <c r="BL294" t="s">
        <v>648</v>
      </c>
      <c r="BM294">
        <f>INDEX('2021MF'!$C$205:$BB$404,MATCH(Sheet2!$BJ294,'2021MF'!$B$205:$B$404,0),MATCH(Sheet2!BM$3,'2021MF'!$C$4:$BB$4,0))</f>
        <v>84.343127772404401</v>
      </c>
      <c r="BN294">
        <f>INDEX('2021MF'!$C$205:$BB$404,MATCH(Sheet2!$BJ294,'2021MF'!$B$205:$B$404,0),MATCH(Sheet2!BN$3,'2021MF'!$C$4:$BB$4,0))</f>
        <v>15.107894473535</v>
      </c>
      <c r="BO294">
        <f>INDEX('2021MF'!$C$205:$BB$404,MATCH(Sheet2!$BJ294,'2021MF'!$B$205:$B$404,0),MATCH(Sheet2!BO$3,'2021MF'!$C$4:$BB$4,0))</f>
        <v>57.253110095720899</v>
      </c>
      <c r="BP294">
        <f>INDEX('2021MF'!$C$205:$BB$404,MATCH(Sheet2!$BJ294,'2021MF'!$B$205:$B$404,0),MATCH(Sheet2!BP$3,'2021MF'!$C$4:$BB$4,0))</f>
        <v>12.0388219991328</v>
      </c>
      <c r="BQ294">
        <f>INDEX('2021MF'!$C$205:$BB$404,MATCH(Sheet2!$BJ294,'2021MF'!$B$205:$B$404,0),MATCH(Sheet2!BQ$3,'2021MF'!$C$4:$BB$4,0))</f>
        <v>48.879698495814303</v>
      </c>
      <c r="BR294">
        <f>INDEX('2021MF'!$C$205:$BB$404,MATCH(Sheet2!$BJ294,'2021MF'!$B$205:$B$404,0),MATCH(Sheet2!BR$3,'2021MF'!$C$4:$BB$4,0))</f>
        <v>20.412233599039499</v>
      </c>
      <c r="BS294">
        <f>INDEX('2021MF'!$C$205:$BB$404,MATCH(Sheet2!$BJ294,'2021MF'!$B$205:$B$404,0),MATCH(Sheet2!BS$3,'2021MF'!$C$4:$BB$4,0))</f>
        <v>99.304939465697203</v>
      </c>
      <c r="BT294" t="str">
        <f>INDEX('2021MF'!$C$205:$BB$404,MATCH(Sheet2!$BJ294,'2021MF'!$B$205:$B$404,0),MATCH(Sheet2!BT$3,'2021MF'!$C$4:$BB$4,0))</f>
        <v>*</v>
      </c>
      <c r="BU294">
        <f>INDEX('2021MF'!$C$205:$BB$404,MATCH(Sheet2!$BJ294,'2021MF'!$B$205:$B$404,0),MATCH(Sheet2!BU$3,'2021MF'!$C$4:$BB$4,0))</f>
        <v>14.5422406030084</v>
      </c>
      <c r="BV294">
        <f>INDEX('2021MF'!$C$205:$BB$404,MATCH(Sheet2!$BJ294,'2021MF'!$B$205:$B$404,0),MATCH(Sheet2!BV$3,'2021MF'!$C$4:$BB$4,0))</f>
        <v>15.7495914351466</v>
      </c>
      <c r="BW294">
        <f>INDEX('2021MF'!$C$205:$BB$404,MATCH(Sheet2!$BJ294,'2021MF'!$B$205:$B$404,0),MATCH(Sheet2!BW$3,'2021MF'!$C$4:$BB$4,0))</f>
        <v>2.48274021945769</v>
      </c>
      <c r="BX294">
        <f>INDEX('2021MF'!$C$205:$BB$404,MATCH(Sheet2!$BJ294,'2021MF'!$B$205:$B$404,0),MATCH(Sheet2!BX$3,'2021MF'!$C$4:$BB$4,0))</f>
        <v>53.3027547946512</v>
      </c>
      <c r="BY294">
        <f>INDEX('2021MF'!$C$205:$BB$404,MATCH(Sheet2!$BJ294,'2021MF'!$B$205:$B$404,0),MATCH(Sheet2!BY$3,'2021MF'!$C$4:$BB$4,0))</f>
        <v>43.5580606027562</v>
      </c>
      <c r="BZ294">
        <f>INDEX('2021MF'!$C$205:$BB$404,MATCH(Sheet2!$BJ294,'2021MF'!$B$205:$B$404,0),MATCH(Sheet2!BZ$3,'2021MF'!$C$4:$BB$4,0))</f>
        <v>48.426999986369196</v>
      </c>
      <c r="CA294">
        <f>INDEX('2021MF'!$C$205:$BB$404,MATCH(Sheet2!$BJ294,'2021MF'!$B$205:$B$404,0),MATCH(Sheet2!CA$3,'2021MF'!$C$4:$BB$4,0))</f>
        <v>49.694668974823799</v>
      </c>
      <c r="CB294">
        <f>INDEX('2021MF'!$C$205:$BB$404,MATCH(Sheet2!$BJ294,'2021MF'!$B$205:$B$404,0),MATCH(Sheet2!CB$3,'2021MF'!$C$4:$BB$4,0))</f>
        <v>1.73831838041557</v>
      </c>
      <c r="CC294">
        <f>INDEX('2021MF'!$C$205:$BB$404,MATCH(Sheet2!$BJ294,'2021MF'!$B$205:$B$404,0),MATCH(Sheet2!CC$3,'2021MF'!$C$4:$BB$4,0))</f>
        <v>97.867458226328296</v>
      </c>
    </row>
    <row r="295" spans="14:81" x14ac:dyDescent="0.3">
      <c r="N295" t="str">
        <f>VLOOKUP(P295,Sheet1!A$6:A$378,1,FALSE)</f>
        <v>Norfolk</v>
      </c>
      <c r="O295" t="s">
        <v>491</v>
      </c>
      <c r="P295" t="s">
        <v>354</v>
      </c>
      <c r="Q295" t="str">
        <f>VLOOKUP(P295,classifications!A$1:B$357,2,FALSE)</f>
        <v>Predominantly Rural</v>
      </c>
      <c r="R295" t="str">
        <f>VLOOKUP(P295,classifications!A$1:D$357,4,FALSE)</f>
        <v>Shire County</v>
      </c>
      <c r="S295">
        <v>33</v>
      </c>
      <c r="T295" t="s">
        <v>648</v>
      </c>
      <c r="U295">
        <v>87.6</v>
      </c>
      <c r="V295">
        <v>11.6</v>
      </c>
      <c r="W295">
        <v>0.8</v>
      </c>
      <c r="X295">
        <v>67.3</v>
      </c>
      <c r="Y295">
        <v>10.8</v>
      </c>
      <c r="Z295">
        <v>21.9</v>
      </c>
      <c r="AA295">
        <v>99.2</v>
      </c>
      <c r="AB295">
        <v>0.8</v>
      </c>
      <c r="AC295">
        <v>0</v>
      </c>
      <c r="AE295" t="s">
        <v>491</v>
      </c>
      <c r="AF295" t="s">
        <v>354</v>
      </c>
      <c r="AG295">
        <v>33</v>
      </c>
      <c r="AH295" t="s">
        <v>648</v>
      </c>
      <c r="AI295">
        <v>88.3</v>
      </c>
      <c r="AJ295">
        <v>11.7</v>
      </c>
      <c r="AK295">
        <v>86.2</v>
      </c>
      <c r="AL295">
        <v>13.8</v>
      </c>
      <c r="AM295">
        <v>99.2</v>
      </c>
      <c r="AN295">
        <v>0.8</v>
      </c>
      <c r="AP295" t="s">
        <v>491</v>
      </c>
      <c r="AQ295" t="s">
        <v>354</v>
      </c>
      <c r="AR295">
        <v>33</v>
      </c>
      <c r="AS295" t="s">
        <v>648</v>
      </c>
      <c r="AT295">
        <v>80.7</v>
      </c>
      <c r="AU295">
        <v>88.3</v>
      </c>
      <c r="AV295">
        <v>90.5</v>
      </c>
      <c r="AW295">
        <v>80.900000000000006</v>
      </c>
      <c r="AX295">
        <v>86.2</v>
      </c>
      <c r="AY295">
        <v>91.4</v>
      </c>
      <c r="AZ295">
        <v>97.5</v>
      </c>
      <c r="BA295">
        <v>99.2</v>
      </c>
      <c r="BB295">
        <v>100</v>
      </c>
      <c r="BF295" t="b">
        <f t="shared" si="4"/>
        <v>1</v>
      </c>
      <c r="BI295" t="s">
        <v>491</v>
      </c>
      <c r="BJ295" t="s">
        <v>354</v>
      </c>
      <c r="BK295">
        <v>33</v>
      </c>
      <c r="BL295" t="s">
        <v>648</v>
      </c>
      <c r="BM295">
        <f>INDEX('2021MF'!$C$205:$BB$404,MATCH(Sheet2!$BJ295,'2021MF'!$B$205:$B$404,0),MATCH(Sheet2!BM$3,'2021MF'!$C$4:$BB$4,0))</f>
        <v>83.458161157024804</v>
      </c>
      <c r="BN295">
        <f>INDEX('2021MF'!$C$205:$BB$404,MATCH(Sheet2!$BJ295,'2021MF'!$B$205:$B$404,0),MATCH(Sheet2!BN$3,'2021MF'!$C$4:$BB$4,0))</f>
        <v>16.1768999281351</v>
      </c>
      <c r="BO295">
        <f>INDEX('2021MF'!$C$205:$BB$404,MATCH(Sheet2!$BJ295,'2021MF'!$B$205:$B$404,0),MATCH(Sheet2!BO$3,'2021MF'!$C$4:$BB$4,0))</f>
        <v>50.4951940352138</v>
      </c>
      <c r="BP295">
        <f>INDEX('2021MF'!$C$205:$BB$404,MATCH(Sheet2!$BJ295,'2021MF'!$B$205:$B$404,0),MATCH(Sheet2!BP$3,'2021MF'!$C$4:$BB$4,0))</f>
        <v>11.0340684513115</v>
      </c>
      <c r="BQ295">
        <f>INDEX('2021MF'!$C$205:$BB$404,MATCH(Sheet2!$BJ295,'2021MF'!$B$205:$B$404,0),MATCH(Sheet2!BQ$3,'2021MF'!$C$4:$BB$4,0))</f>
        <v>44.040266798418997</v>
      </c>
      <c r="BR295">
        <f>INDEX('2021MF'!$C$205:$BB$404,MATCH(Sheet2!$BJ295,'2021MF'!$B$205:$B$404,0),MATCH(Sheet2!BR$3,'2021MF'!$C$4:$BB$4,0))</f>
        <v>17.488995688106399</v>
      </c>
      <c r="BS295">
        <f>INDEX('2021MF'!$C$205:$BB$404,MATCH(Sheet2!$BJ295,'2021MF'!$B$205:$B$404,0),MATCH(Sheet2!BS$3,'2021MF'!$C$4:$BB$4,0))</f>
        <v>99.784966762486505</v>
      </c>
      <c r="BT295" t="str">
        <f>INDEX('2021MF'!$C$205:$BB$404,MATCH(Sheet2!$BJ295,'2021MF'!$B$205:$B$404,0),MATCH(Sheet2!BT$3,'2021MF'!$C$4:$BB$4,0))</f>
        <v>*</v>
      </c>
      <c r="BU295">
        <f>INDEX('2021MF'!$C$205:$BB$404,MATCH(Sheet2!$BJ295,'2021MF'!$B$205:$B$404,0),MATCH(Sheet2!BU$3,'2021MF'!$C$4:$BB$4,0))</f>
        <v>12.517966223499799</v>
      </c>
      <c r="BV295">
        <f>INDEX('2021MF'!$C$205:$BB$404,MATCH(Sheet2!$BJ295,'2021MF'!$B$205:$B$404,0),MATCH(Sheet2!BV$3,'2021MF'!$C$4:$BB$4,0))</f>
        <v>13.849712540423999</v>
      </c>
      <c r="BW295">
        <f>INDEX('2021MF'!$C$205:$BB$404,MATCH(Sheet2!$BJ295,'2021MF'!$B$205:$B$404,0),MATCH(Sheet2!BW$3,'2021MF'!$C$4:$BB$4,0))</f>
        <v>1.48614355012576</v>
      </c>
      <c r="BX295">
        <f>INDEX('2021MF'!$C$205:$BB$404,MATCH(Sheet2!$BJ295,'2021MF'!$B$205:$B$404,0),MATCH(Sheet2!BX$3,'2021MF'!$C$4:$BB$4,0))</f>
        <v>56.0929108634326</v>
      </c>
      <c r="BY295">
        <f>INDEX('2021MF'!$C$205:$BB$404,MATCH(Sheet2!$BJ295,'2021MF'!$B$205:$B$404,0),MATCH(Sheet2!BY$3,'2021MF'!$C$4:$BB$4,0))</f>
        <v>41.744489583275602</v>
      </c>
      <c r="BZ295">
        <f>INDEX('2021MF'!$C$205:$BB$404,MATCH(Sheet2!$BJ295,'2021MF'!$B$205:$B$404,0),MATCH(Sheet2!BZ$3,'2021MF'!$C$4:$BB$4,0))</f>
        <v>56.880469542373497</v>
      </c>
      <c r="CA295">
        <f>INDEX('2021MF'!$C$205:$BB$404,MATCH(Sheet2!$BJ295,'2021MF'!$B$205:$B$404,0),MATCH(Sheet2!CA$3,'2021MF'!$C$4:$BB$4,0))</f>
        <v>40.5961281597952</v>
      </c>
      <c r="CB295">
        <f>INDEX('2021MF'!$C$205:$BB$404,MATCH(Sheet2!$BJ295,'2021MF'!$B$205:$B$404,0),MATCH(Sheet2!CB$3,'2021MF'!$C$4:$BB$4,0))</f>
        <v>3.41695113187208</v>
      </c>
      <c r="CC295">
        <f>INDEX('2021MF'!$C$205:$BB$404,MATCH(Sheet2!$BJ295,'2021MF'!$B$205:$B$404,0),MATCH(Sheet2!CC$3,'2021MF'!$C$4:$BB$4,0))</f>
        <v>96.583048868127904</v>
      </c>
    </row>
    <row r="296" spans="14:81" x14ac:dyDescent="0.3">
      <c r="N296" t="str">
        <f>VLOOKUP(P296,Sheet1!A$6:A$378,1,FALSE)</f>
        <v>Northamptonshire</v>
      </c>
      <c r="O296" t="s">
        <v>491</v>
      </c>
      <c r="P296" t="s">
        <v>355</v>
      </c>
      <c r="Q296" t="str">
        <f>VLOOKUP(P296,classifications!A$1:B$357,2,FALSE)</f>
        <v>Urban with Significant Rural</v>
      </c>
      <c r="R296" t="str">
        <f>VLOOKUP(P296,classifications!A$1:D$357,4,FALSE)</f>
        <v>Shire County</v>
      </c>
      <c r="S296">
        <v>34</v>
      </c>
      <c r="T296" t="s">
        <v>648</v>
      </c>
      <c r="U296">
        <v>86.1</v>
      </c>
      <c r="V296">
        <v>12.7</v>
      </c>
      <c r="W296">
        <v>1.2</v>
      </c>
      <c r="X296">
        <v>74.8</v>
      </c>
      <c r="Y296">
        <v>6.2</v>
      </c>
      <c r="Z296">
        <v>19</v>
      </c>
      <c r="AA296" t="s">
        <v>417</v>
      </c>
      <c r="AB296" t="s">
        <v>417</v>
      </c>
      <c r="AC296" t="s">
        <v>417</v>
      </c>
      <c r="AE296" t="s">
        <v>491</v>
      </c>
      <c r="AF296" t="s">
        <v>355</v>
      </c>
      <c r="AG296">
        <v>34</v>
      </c>
      <c r="AH296" t="s">
        <v>648</v>
      </c>
      <c r="AI296">
        <v>87.1</v>
      </c>
      <c r="AJ296">
        <v>12.9</v>
      </c>
      <c r="AK296">
        <v>92.4</v>
      </c>
      <c r="AL296">
        <v>7.6</v>
      </c>
      <c r="AM296" t="s">
        <v>417</v>
      </c>
      <c r="AN296" t="s">
        <v>417</v>
      </c>
      <c r="AP296" t="s">
        <v>491</v>
      </c>
      <c r="AQ296" t="s">
        <v>355</v>
      </c>
      <c r="AR296">
        <v>34</v>
      </c>
      <c r="AS296" t="s">
        <v>648</v>
      </c>
      <c r="AT296">
        <v>79.900000000000006</v>
      </c>
      <c r="AU296">
        <v>87.1</v>
      </c>
      <c r="AV296">
        <v>89.9</v>
      </c>
      <c r="AW296">
        <v>88.6</v>
      </c>
      <c r="AX296">
        <v>92.4</v>
      </c>
      <c r="AY296">
        <v>96</v>
      </c>
      <c r="AZ296" t="s">
        <v>417</v>
      </c>
      <c r="BA296" t="s">
        <v>417</v>
      </c>
      <c r="BB296" t="s">
        <v>417</v>
      </c>
      <c r="BF296" t="b">
        <f t="shared" si="4"/>
        <v>1</v>
      </c>
      <c r="BI296" t="s">
        <v>491</v>
      </c>
      <c r="BJ296" t="s">
        <v>355</v>
      </c>
      <c r="BK296">
        <v>34</v>
      </c>
      <c r="BL296" t="s">
        <v>648</v>
      </c>
      <c r="BM296">
        <f>INDEX('2021MF'!$C$205:$BB$404,MATCH(Sheet2!$BJ296,'2021MF'!$B$205:$B$404,0),MATCH(Sheet2!BM$3,'2021MF'!$C$4:$BB$4,0))</f>
        <v>90.247614476700505</v>
      </c>
      <c r="BN296">
        <f>INDEX('2021MF'!$C$205:$BB$404,MATCH(Sheet2!$BJ296,'2021MF'!$B$205:$B$404,0),MATCH(Sheet2!BN$3,'2021MF'!$C$4:$BB$4,0))</f>
        <v>8.5443097928020695</v>
      </c>
      <c r="BO296">
        <f>INDEX('2021MF'!$C$205:$BB$404,MATCH(Sheet2!$BJ296,'2021MF'!$B$205:$B$404,0),MATCH(Sheet2!BO$3,'2021MF'!$C$4:$BB$4,0))</f>
        <v>65.059898579737407</v>
      </c>
      <c r="BP296">
        <f>INDEX('2021MF'!$C$205:$BB$404,MATCH(Sheet2!$BJ296,'2021MF'!$B$205:$B$404,0),MATCH(Sheet2!BP$3,'2021MF'!$C$4:$BB$4,0))</f>
        <v>15.542686815997399</v>
      </c>
      <c r="BQ296">
        <f>INDEX('2021MF'!$C$205:$BB$404,MATCH(Sheet2!$BJ296,'2021MF'!$B$205:$B$404,0),MATCH(Sheet2!BQ$3,'2021MF'!$C$4:$BB$4,0))</f>
        <v>60.772587479712797</v>
      </c>
      <c r="BR296">
        <f>INDEX('2021MF'!$C$205:$BB$404,MATCH(Sheet2!$BJ296,'2021MF'!$B$205:$B$404,0),MATCH(Sheet2!BR$3,'2021MF'!$C$4:$BB$4,0))</f>
        <v>19.829997916021998</v>
      </c>
      <c r="BS296">
        <f>INDEX('2021MF'!$C$205:$BB$404,MATCH(Sheet2!$BJ296,'2021MF'!$B$205:$B$404,0),MATCH(Sheet2!BS$3,'2021MF'!$C$4:$BB$4,0))</f>
        <v>96.906871443817806</v>
      </c>
      <c r="BT296">
        <f>INDEX('2021MF'!$C$205:$BB$404,MATCH(Sheet2!$BJ296,'2021MF'!$B$205:$B$404,0),MATCH(Sheet2!BT$3,'2021MF'!$C$4:$BB$4,0))</f>
        <v>3.0931285561821502</v>
      </c>
      <c r="BU296">
        <f>INDEX('2021MF'!$C$205:$BB$404,MATCH(Sheet2!$BJ296,'2021MF'!$B$205:$B$404,0),MATCH(Sheet2!BU$3,'2021MF'!$C$4:$BB$4,0))</f>
        <v>11.8319429621537</v>
      </c>
      <c r="BV296">
        <f>INDEX('2021MF'!$C$205:$BB$404,MATCH(Sheet2!$BJ296,'2021MF'!$B$205:$B$404,0),MATCH(Sheet2!BV$3,'2021MF'!$C$4:$BB$4,0))</f>
        <v>14.1653668117031</v>
      </c>
      <c r="BW296">
        <f>INDEX('2021MF'!$C$205:$BB$404,MATCH(Sheet2!$BJ296,'2021MF'!$B$205:$B$404,0),MATCH(Sheet2!BW$3,'2021MF'!$C$4:$BB$4,0))</f>
        <v>1.6589727882994101</v>
      </c>
      <c r="BX296">
        <f>INDEX('2021MF'!$C$205:$BB$404,MATCH(Sheet2!$BJ296,'2021MF'!$B$205:$B$404,0),MATCH(Sheet2!BX$3,'2021MF'!$C$4:$BB$4,0))</f>
        <v>48.6200438546797</v>
      </c>
      <c r="BY296">
        <f>INDEX('2021MF'!$C$205:$BB$404,MATCH(Sheet2!$BJ296,'2021MF'!$B$205:$B$404,0),MATCH(Sheet2!BY$3,'2021MF'!$C$4:$BB$4,0))</f>
        <v>49.949013936190802</v>
      </c>
      <c r="BZ296">
        <f>INDEX('2021MF'!$C$205:$BB$404,MATCH(Sheet2!$BJ296,'2021MF'!$B$205:$B$404,0),MATCH(Sheet2!BZ$3,'2021MF'!$C$4:$BB$4,0))</f>
        <v>48.4860804713378</v>
      </c>
      <c r="CA296">
        <f>INDEX('2021MF'!$C$205:$BB$404,MATCH(Sheet2!$BJ296,'2021MF'!$B$205:$B$404,0),MATCH(Sheet2!CA$3,'2021MF'!$C$4:$BB$4,0))</f>
        <v>49.594444185256002</v>
      </c>
      <c r="CB296">
        <f>INDEX('2021MF'!$C$205:$BB$404,MATCH(Sheet2!$BJ296,'2021MF'!$B$205:$B$404,0),MATCH(Sheet2!CB$3,'2021MF'!$C$4:$BB$4,0))</f>
        <v>3.8635689070482702</v>
      </c>
      <c r="CC296">
        <f>INDEX('2021MF'!$C$205:$BB$404,MATCH(Sheet2!$BJ296,'2021MF'!$B$205:$B$404,0),MATCH(Sheet2!CC$3,'2021MF'!$C$4:$BB$4,0))</f>
        <v>96.136431092951696</v>
      </c>
    </row>
    <row r="297" spans="14:81" x14ac:dyDescent="0.3">
      <c r="N297" t="str">
        <f>VLOOKUP(P297,Sheet1!A$6:A$378,1,FALSE)</f>
        <v>North Yorkshire</v>
      </c>
      <c r="O297" t="s">
        <v>491</v>
      </c>
      <c r="P297" t="s">
        <v>356</v>
      </c>
      <c r="Q297" t="str">
        <f>VLOOKUP(P297,classifications!A$1:B$357,2,FALSE)</f>
        <v>Predominantly Rural</v>
      </c>
      <c r="R297" t="str">
        <f>VLOOKUP(P297,classifications!A$1:D$357,4,FALSE)</f>
        <v>Shire County</v>
      </c>
      <c r="S297">
        <v>36</v>
      </c>
      <c r="T297" t="s">
        <v>648</v>
      </c>
      <c r="U297">
        <v>83.5</v>
      </c>
      <c r="V297">
        <v>16.5</v>
      </c>
      <c r="W297">
        <v>0</v>
      </c>
      <c r="X297">
        <v>68.5</v>
      </c>
      <c r="Y297">
        <v>6.1</v>
      </c>
      <c r="Z297">
        <v>25.3</v>
      </c>
      <c r="AA297" t="s">
        <v>417</v>
      </c>
      <c r="AB297" t="s">
        <v>417</v>
      </c>
      <c r="AC297" t="s">
        <v>417</v>
      </c>
      <c r="AE297" t="s">
        <v>491</v>
      </c>
      <c r="AF297" t="s">
        <v>356</v>
      </c>
      <c r="AG297">
        <v>36</v>
      </c>
      <c r="AH297" t="s">
        <v>648</v>
      </c>
      <c r="AI297">
        <v>83.5</v>
      </c>
      <c r="AJ297">
        <v>16.5</v>
      </c>
      <c r="AK297">
        <v>91.8</v>
      </c>
      <c r="AL297">
        <v>8.1999999999999993</v>
      </c>
      <c r="AM297" t="s">
        <v>417</v>
      </c>
      <c r="AN297" t="s">
        <v>417</v>
      </c>
      <c r="AP297" t="s">
        <v>491</v>
      </c>
      <c r="AQ297" t="s">
        <v>356</v>
      </c>
      <c r="AR297">
        <v>36</v>
      </c>
      <c r="AS297" t="s">
        <v>648</v>
      </c>
      <c r="AT297">
        <v>72.7</v>
      </c>
      <c r="AU297">
        <v>83.5</v>
      </c>
      <c r="AV297">
        <v>85.2</v>
      </c>
      <c r="AW297">
        <v>87.3</v>
      </c>
      <c r="AX297">
        <v>91.8</v>
      </c>
      <c r="AY297">
        <v>96.3</v>
      </c>
      <c r="AZ297" t="s">
        <v>417</v>
      </c>
      <c r="BA297" t="s">
        <v>417</v>
      </c>
      <c r="BB297" t="s">
        <v>417</v>
      </c>
      <c r="BF297" t="b">
        <f t="shared" si="4"/>
        <v>1</v>
      </c>
      <c r="BI297" t="s">
        <v>491</v>
      </c>
      <c r="BJ297" t="s">
        <v>356</v>
      </c>
      <c r="BK297">
        <v>36</v>
      </c>
      <c r="BL297" t="s">
        <v>648</v>
      </c>
      <c r="BM297">
        <f>INDEX('2021MF'!$C$205:$BB$404,MATCH(Sheet2!$BJ297,'2021MF'!$B$205:$B$404,0),MATCH(Sheet2!BM$3,'2021MF'!$C$4:$BB$4,0))</f>
        <v>89.271811600904698</v>
      </c>
      <c r="BN297">
        <f>INDEX('2021MF'!$C$205:$BB$404,MATCH(Sheet2!$BJ297,'2021MF'!$B$205:$B$404,0),MATCH(Sheet2!BN$3,'2021MF'!$C$4:$BB$4,0))</f>
        <v>10.7281883990953</v>
      </c>
      <c r="BO297">
        <f>INDEX('2021MF'!$C$205:$BB$404,MATCH(Sheet2!$BJ297,'2021MF'!$B$205:$B$404,0),MATCH(Sheet2!BO$3,'2021MF'!$C$4:$BB$4,0))</f>
        <v>57.039322678011402</v>
      </c>
      <c r="BP297">
        <f>INDEX('2021MF'!$C$205:$BB$404,MATCH(Sheet2!$BJ297,'2021MF'!$B$205:$B$404,0),MATCH(Sheet2!BP$3,'2021MF'!$C$4:$BB$4,0))</f>
        <v>14.520888858994899</v>
      </c>
      <c r="BQ297">
        <f>INDEX('2021MF'!$C$205:$BB$404,MATCH(Sheet2!$BJ297,'2021MF'!$B$205:$B$404,0),MATCH(Sheet2!BQ$3,'2021MF'!$C$4:$BB$4,0))</f>
        <v>54.879391957221799</v>
      </c>
      <c r="BR297">
        <f>INDEX('2021MF'!$C$205:$BB$404,MATCH(Sheet2!$BJ297,'2021MF'!$B$205:$B$404,0),MATCH(Sheet2!BR$3,'2021MF'!$C$4:$BB$4,0))</f>
        <v>16.6808195797846</v>
      </c>
      <c r="BS297">
        <f>INDEX('2021MF'!$C$205:$BB$404,MATCH(Sheet2!$BJ297,'2021MF'!$B$205:$B$404,0),MATCH(Sheet2!BS$3,'2021MF'!$C$4:$BB$4,0))</f>
        <v>98.252885933125398</v>
      </c>
      <c r="BT297">
        <f>INDEX('2021MF'!$C$205:$BB$404,MATCH(Sheet2!$BJ297,'2021MF'!$B$205:$B$404,0),MATCH(Sheet2!BT$3,'2021MF'!$C$4:$BB$4,0))</f>
        <v>1.7471140668746199</v>
      </c>
      <c r="BU297">
        <f>INDEX('2021MF'!$C$205:$BB$404,MATCH(Sheet2!$BJ297,'2021MF'!$B$205:$B$404,0),MATCH(Sheet2!BU$3,'2021MF'!$C$4:$BB$4,0))</f>
        <v>11.1805211074584</v>
      </c>
      <c r="BV297">
        <f>INDEX('2021MF'!$C$205:$BB$404,MATCH(Sheet2!$BJ297,'2021MF'!$B$205:$B$404,0),MATCH(Sheet2!BV$3,'2021MF'!$C$4:$BB$4,0))</f>
        <v>20.734157845618299</v>
      </c>
      <c r="BW297">
        <f>INDEX('2021MF'!$C$205:$BB$404,MATCH(Sheet2!$BJ297,'2021MF'!$B$205:$B$404,0),MATCH(Sheet2!BW$3,'2021MF'!$C$4:$BB$4,0))</f>
        <v>1.57727910945947</v>
      </c>
      <c r="BX297">
        <f>INDEX('2021MF'!$C$205:$BB$404,MATCH(Sheet2!$BJ297,'2021MF'!$B$205:$B$404,0),MATCH(Sheet2!BX$3,'2021MF'!$C$4:$BB$4,0))</f>
        <v>50.797706485587597</v>
      </c>
      <c r="BY297">
        <f>INDEX('2021MF'!$C$205:$BB$404,MATCH(Sheet2!$BJ297,'2021MF'!$B$205:$B$404,0),MATCH(Sheet2!BY$3,'2021MF'!$C$4:$BB$4,0))</f>
        <v>47.269955654101999</v>
      </c>
      <c r="BZ297">
        <f>INDEX('2021MF'!$C$205:$BB$404,MATCH(Sheet2!$BJ297,'2021MF'!$B$205:$B$404,0),MATCH(Sheet2!BZ$3,'2021MF'!$C$4:$BB$4,0))</f>
        <v>58.947997505543199</v>
      </c>
      <c r="CA297">
        <f>INDEX('2021MF'!$C$205:$BB$404,MATCH(Sheet2!$BJ297,'2021MF'!$B$205:$B$404,0),MATCH(Sheet2!CA$3,'2021MF'!$C$4:$BB$4,0))</f>
        <v>40.141699002217301</v>
      </c>
      <c r="CB297">
        <f>INDEX('2021MF'!$C$205:$BB$404,MATCH(Sheet2!$BJ297,'2021MF'!$B$205:$B$404,0),MATCH(Sheet2!CB$3,'2021MF'!$C$4:$BB$4,0))</f>
        <v>1.5083362059543099</v>
      </c>
      <c r="CC297">
        <f>INDEX('2021MF'!$C$205:$BB$404,MATCH(Sheet2!$BJ297,'2021MF'!$B$205:$B$404,0),MATCH(Sheet2!CC$3,'2021MF'!$C$4:$BB$4,0))</f>
        <v>98.491663794045706</v>
      </c>
    </row>
    <row r="298" spans="14:81" x14ac:dyDescent="0.3">
      <c r="N298" t="str">
        <f>VLOOKUP(P298,Sheet1!A$6:A$378,1,FALSE)</f>
        <v>Nottinghamshire</v>
      </c>
      <c r="O298" t="s">
        <v>491</v>
      </c>
      <c r="P298" t="s">
        <v>357</v>
      </c>
      <c r="Q298" t="str">
        <f>VLOOKUP(P298,classifications!A$1:B$357,2,FALSE)</f>
        <v>Urban with Significant Rural</v>
      </c>
      <c r="R298" t="str">
        <f>VLOOKUP(P298,classifications!A$1:D$357,4,FALSE)</f>
        <v>Shire County</v>
      </c>
      <c r="S298">
        <v>37</v>
      </c>
      <c r="T298" t="s">
        <v>648</v>
      </c>
      <c r="U298">
        <v>82.9</v>
      </c>
      <c r="V298">
        <v>16.600000000000001</v>
      </c>
      <c r="W298">
        <v>0.6</v>
      </c>
      <c r="X298">
        <v>73.599999999999994</v>
      </c>
      <c r="Y298">
        <v>11</v>
      </c>
      <c r="Z298">
        <v>15.4</v>
      </c>
      <c r="AA298" t="s">
        <v>417</v>
      </c>
      <c r="AB298" t="s">
        <v>417</v>
      </c>
      <c r="AC298" t="s">
        <v>417</v>
      </c>
      <c r="AE298" t="s">
        <v>491</v>
      </c>
      <c r="AF298" t="s">
        <v>357</v>
      </c>
      <c r="AG298">
        <v>37</v>
      </c>
      <c r="AH298" t="s">
        <v>648</v>
      </c>
      <c r="AI298">
        <v>83.3</v>
      </c>
      <c r="AJ298">
        <v>16.7</v>
      </c>
      <c r="AK298">
        <v>87</v>
      </c>
      <c r="AL298">
        <v>13</v>
      </c>
      <c r="AM298" t="s">
        <v>417</v>
      </c>
      <c r="AN298" t="s">
        <v>417</v>
      </c>
      <c r="AP298" t="s">
        <v>491</v>
      </c>
      <c r="AQ298" t="s">
        <v>357</v>
      </c>
      <c r="AR298">
        <v>37</v>
      </c>
      <c r="AS298" t="s">
        <v>648</v>
      </c>
      <c r="AT298">
        <v>74.7</v>
      </c>
      <c r="AU298">
        <v>83.3</v>
      </c>
      <c r="AV298">
        <v>87.3</v>
      </c>
      <c r="AW298">
        <v>96.4</v>
      </c>
      <c r="AX298">
        <v>87</v>
      </c>
      <c r="AY298">
        <v>100</v>
      </c>
      <c r="AZ298" t="s">
        <v>417</v>
      </c>
      <c r="BA298" t="s">
        <v>417</v>
      </c>
      <c r="BB298" t="s">
        <v>417</v>
      </c>
      <c r="BF298" t="b">
        <f t="shared" si="4"/>
        <v>1</v>
      </c>
      <c r="BI298" t="s">
        <v>491</v>
      </c>
      <c r="BJ298" t="s">
        <v>357</v>
      </c>
      <c r="BK298">
        <v>37</v>
      </c>
      <c r="BL298" t="s">
        <v>648</v>
      </c>
      <c r="BM298">
        <f>INDEX('2021MF'!$C$205:$BB$404,MATCH(Sheet2!$BJ298,'2021MF'!$B$205:$B$404,0),MATCH(Sheet2!BM$3,'2021MF'!$C$4:$BB$4,0))</f>
        <v>88.344882843320093</v>
      </c>
      <c r="BN298">
        <f>INDEX('2021MF'!$C$205:$BB$404,MATCH(Sheet2!$BJ298,'2021MF'!$B$205:$B$404,0),MATCH(Sheet2!BN$3,'2021MF'!$C$4:$BB$4,0))</f>
        <v>11.3162771637747</v>
      </c>
      <c r="BO298">
        <f>INDEX('2021MF'!$C$205:$BB$404,MATCH(Sheet2!$BJ298,'2021MF'!$B$205:$B$404,0),MATCH(Sheet2!BO$3,'2021MF'!$C$4:$BB$4,0))</f>
        <v>50.089602994513697</v>
      </c>
      <c r="BP298">
        <f>INDEX('2021MF'!$C$205:$BB$404,MATCH(Sheet2!$BJ298,'2021MF'!$B$205:$B$404,0),MATCH(Sheet2!BP$3,'2021MF'!$C$4:$BB$4,0))</f>
        <v>14.251463311702199</v>
      </c>
      <c r="BQ298">
        <f>INDEX('2021MF'!$C$205:$BB$404,MATCH(Sheet2!$BJ298,'2021MF'!$B$205:$B$404,0),MATCH(Sheet2!BQ$3,'2021MF'!$C$4:$BB$4,0))</f>
        <v>48.792958978342398</v>
      </c>
      <c r="BR298">
        <f>INDEX('2021MF'!$C$205:$BB$404,MATCH(Sheet2!$BJ298,'2021MF'!$B$205:$B$404,0),MATCH(Sheet2!BR$3,'2021MF'!$C$4:$BB$4,0))</f>
        <v>15.5481073278736</v>
      </c>
      <c r="BS298">
        <f>INDEX('2021MF'!$C$205:$BB$404,MATCH(Sheet2!$BJ298,'2021MF'!$B$205:$B$404,0),MATCH(Sheet2!BS$3,'2021MF'!$C$4:$BB$4,0))</f>
        <v>99.105804928470505</v>
      </c>
      <c r="BT298">
        <f>INDEX('2021MF'!$C$205:$BB$404,MATCH(Sheet2!$BJ298,'2021MF'!$B$205:$B$404,0),MATCH(Sheet2!BT$3,'2021MF'!$C$4:$BB$4,0))</f>
        <v>0.89419507152948996</v>
      </c>
      <c r="BU298">
        <f>INDEX('2021MF'!$C$205:$BB$404,MATCH(Sheet2!$BJ298,'2021MF'!$B$205:$B$404,0),MATCH(Sheet2!BU$3,'2021MF'!$C$4:$BB$4,0))</f>
        <v>9.7101511324228298</v>
      </c>
      <c r="BV298">
        <f>INDEX('2021MF'!$C$205:$BB$404,MATCH(Sheet2!$BJ298,'2021MF'!$B$205:$B$404,0),MATCH(Sheet2!BV$3,'2021MF'!$C$4:$BB$4,0))</f>
        <v>15.551777075089101</v>
      </c>
      <c r="BW298">
        <f>INDEX('2021MF'!$C$205:$BB$404,MATCH(Sheet2!$BJ298,'2021MF'!$B$205:$B$404,0),MATCH(Sheet2!BW$3,'2021MF'!$C$4:$BB$4,0))</f>
        <v>1.5003149866359999</v>
      </c>
      <c r="BX298">
        <f>INDEX('2021MF'!$C$205:$BB$404,MATCH(Sheet2!$BJ298,'2021MF'!$B$205:$B$404,0),MATCH(Sheet2!BX$3,'2021MF'!$C$4:$BB$4,0))</f>
        <v>53.201749731762803</v>
      </c>
      <c r="BY298">
        <f>INDEX('2021MF'!$C$205:$BB$404,MATCH(Sheet2!$BJ298,'2021MF'!$B$205:$B$404,0),MATCH(Sheet2!BY$3,'2021MF'!$C$4:$BB$4,0))</f>
        <v>45.873863676558997</v>
      </c>
      <c r="BZ298">
        <f>INDEX('2021MF'!$C$205:$BB$404,MATCH(Sheet2!$BJ298,'2021MF'!$B$205:$B$404,0),MATCH(Sheet2!BZ$3,'2021MF'!$C$4:$BB$4,0))</f>
        <v>55.6648155353543</v>
      </c>
      <c r="CA298">
        <f>INDEX('2021MF'!$C$205:$BB$404,MATCH(Sheet2!$BJ298,'2021MF'!$B$205:$B$404,0),MATCH(Sheet2!CA$3,'2021MF'!$C$4:$BB$4,0))</f>
        <v>43.419051324679003</v>
      </c>
      <c r="CB298">
        <f>INDEX('2021MF'!$C$205:$BB$404,MATCH(Sheet2!$BJ298,'2021MF'!$B$205:$B$404,0),MATCH(Sheet2!CB$3,'2021MF'!$C$4:$BB$4,0))</f>
        <v>3.3694395684377301</v>
      </c>
      <c r="CC298">
        <f>INDEX('2021MF'!$C$205:$BB$404,MATCH(Sheet2!$BJ298,'2021MF'!$B$205:$B$404,0),MATCH(Sheet2!CC$3,'2021MF'!$C$4:$BB$4,0))</f>
        <v>96.630560431562301</v>
      </c>
    </row>
    <row r="299" spans="14:81" x14ac:dyDescent="0.3">
      <c r="N299" t="str">
        <f>VLOOKUP(P299,Sheet1!A$6:A$378,1,FALSE)</f>
        <v>Oxfordshire</v>
      </c>
      <c r="O299" t="s">
        <v>491</v>
      </c>
      <c r="P299" t="s">
        <v>358</v>
      </c>
      <c r="Q299" t="str">
        <f>VLOOKUP(P299,classifications!A$1:B$357,2,FALSE)</f>
        <v>Predominantly Rural</v>
      </c>
      <c r="R299" t="str">
        <f>VLOOKUP(P299,classifications!A$1:D$357,4,FALSE)</f>
        <v>Shire County</v>
      </c>
      <c r="S299">
        <v>38</v>
      </c>
      <c r="T299" t="s">
        <v>648</v>
      </c>
      <c r="U299">
        <v>86</v>
      </c>
      <c r="V299">
        <v>13.5</v>
      </c>
      <c r="W299">
        <v>0.6</v>
      </c>
      <c r="X299">
        <v>64.099999999999994</v>
      </c>
      <c r="Y299">
        <v>21.2</v>
      </c>
      <c r="Z299">
        <v>14.7</v>
      </c>
      <c r="AA299">
        <v>98.5</v>
      </c>
      <c r="AB299">
        <v>1.5</v>
      </c>
      <c r="AC299">
        <v>0</v>
      </c>
      <c r="AE299" t="s">
        <v>491</v>
      </c>
      <c r="AF299" t="s">
        <v>358</v>
      </c>
      <c r="AG299">
        <v>38</v>
      </c>
      <c r="AH299" t="s">
        <v>648</v>
      </c>
      <c r="AI299">
        <v>86.4</v>
      </c>
      <c r="AJ299">
        <v>13.6</v>
      </c>
      <c r="AK299">
        <v>75.099999999999994</v>
      </c>
      <c r="AL299">
        <v>24.9</v>
      </c>
      <c r="AM299">
        <v>98.5</v>
      </c>
      <c r="AN299">
        <v>1.5</v>
      </c>
      <c r="AP299" t="s">
        <v>491</v>
      </c>
      <c r="AQ299" t="s">
        <v>358</v>
      </c>
      <c r="AR299">
        <v>38</v>
      </c>
      <c r="AS299" t="s">
        <v>648</v>
      </c>
      <c r="AT299">
        <v>79.3</v>
      </c>
      <c r="AU299">
        <v>86.4</v>
      </c>
      <c r="AV299">
        <v>89.8</v>
      </c>
      <c r="AW299">
        <v>68.2</v>
      </c>
      <c r="AX299">
        <v>75.099999999999994</v>
      </c>
      <c r="AY299">
        <v>82</v>
      </c>
      <c r="AZ299">
        <v>96.2</v>
      </c>
      <c r="BA299">
        <v>98.5</v>
      </c>
      <c r="BB299">
        <v>100</v>
      </c>
      <c r="BF299" t="b">
        <f t="shared" si="4"/>
        <v>1</v>
      </c>
      <c r="BI299" t="s">
        <v>491</v>
      </c>
      <c r="BJ299" t="s">
        <v>358</v>
      </c>
      <c r="BK299">
        <v>38</v>
      </c>
      <c r="BL299" t="s">
        <v>648</v>
      </c>
      <c r="BM299">
        <f>INDEX('2021MF'!$C$205:$BB$404,MATCH(Sheet2!$BJ299,'2021MF'!$B$205:$B$404,0),MATCH(Sheet2!BM$3,'2021MF'!$C$4:$BB$4,0))</f>
        <v>87.263999999999996</v>
      </c>
      <c r="BN299">
        <f>INDEX('2021MF'!$C$205:$BB$404,MATCH(Sheet2!$BJ299,'2021MF'!$B$205:$B$404,0),MATCH(Sheet2!BN$3,'2021MF'!$C$4:$BB$4,0))</f>
        <v>12.736000000000001</v>
      </c>
      <c r="BO299">
        <f>INDEX('2021MF'!$C$205:$BB$404,MATCH(Sheet2!$BJ299,'2021MF'!$B$205:$B$404,0),MATCH(Sheet2!BO$3,'2021MF'!$C$4:$BB$4,0))</f>
        <v>56.244363636363602</v>
      </c>
      <c r="BP299">
        <f>INDEX('2021MF'!$C$205:$BB$404,MATCH(Sheet2!$BJ299,'2021MF'!$B$205:$B$404,0),MATCH(Sheet2!BP$3,'2021MF'!$C$4:$BB$4,0))</f>
        <v>22.973818181818199</v>
      </c>
      <c r="BQ299">
        <f>INDEX('2021MF'!$C$205:$BB$404,MATCH(Sheet2!$BJ299,'2021MF'!$B$205:$B$404,0),MATCH(Sheet2!BQ$3,'2021MF'!$C$4:$BB$4,0))</f>
        <v>61.395636363636399</v>
      </c>
      <c r="BR299">
        <f>INDEX('2021MF'!$C$205:$BB$404,MATCH(Sheet2!$BJ299,'2021MF'!$B$205:$B$404,0),MATCH(Sheet2!BR$3,'2021MF'!$C$4:$BB$4,0))</f>
        <v>17.822545454545502</v>
      </c>
      <c r="BS299">
        <f>INDEX('2021MF'!$C$205:$BB$404,MATCH(Sheet2!$BJ299,'2021MF'!$B$205:$B$404,0),MATCH(Sheet2!BS$3,'2021MF'!$C$4:$BB$4,0))</f>
        <v>95.879272727272706</v>
      </c>
      <c r="BT299">
        <f>INDEX('2021MF'!$C$205:$BB$404,MATCH(Sheet2!$BJ299,'2021MF'!$B$205:$B$404,0),MATCH(Sheet2!BT$3,'2021MF'!$C$4:$BB$4,0))</f>
        <v>4.1207272727272697</v>
      </c>
      <c r="BU299">
        <f>INDEX('2021MF'!$C$205:$BB$404,MATCH(Sheet2!$BJ299,'2021MF'!$B$205:$B$404,0),MATCH(Sheet2!BU$3,'2021MF'!$C$4:$BB$4,0))</f>
        <v>6.7796363636363601</v>
      </c>
      <c r="BV299">
        <f>INDEX('2021MF'!$C$205:$BB$404,MATCH(Sheet2!$BJ299,'2021MF'!$B$205:$B$404,0),MATCH(Sheet2!BV$3,'2021MF'!$C$4:$BB$4,0))</f>
        <v>18.682909090909099</v>
      </c>
      <c r="BW299" t="str">
        <f>INDEX('2021MF'!$C$205:$BB$404,MATCH(Sheet2!$BJ299,'2021MF'!$B$205:$B$404,0),MATCH(Sheet2!BW$3,'2021MF'!$C$4:$BB$4,0))</f>
        <v>*</v>
      </c>
      <c r="BX299">
        <f>INDEX('2021MF'!$C$205:$BB$404,MATCH(Sheet2!$BJ299,'2021MF'!$B$205:$B$404,0),MATCH(Sheet2!BX$3,'2021MF'!$C$4:$BB$4,0))</f>
        <v>54.3673463616053</v>
      </c>
      <c r="BY299">
        <f>INDEX('2021MF'!$C$205:$BB$404,MATCH(Sheet2!$BJ299,'2021MF'!$B$205:$B$404,0),MATCH(Sheet2!BY$3,'2021MF'!$C$4:$BB$4,0))</f>
        <v>43.792952289374703</v>
      </c>
      <c r="BZ299">
        <f>INDEX('2021MF'!$C$205:$BB$404,MATCH(Sheet2!$BJ299,'2021MF'!$B$205:$B$404,0),MATCH(Sheet2!BZ$3,'2021MF'!$C$4:$BB$4,0))</f>
        <v>53.903532339715497</v>
      </c>
      <c r="CA299">
        <f>INDEX('2021MF'!$C$205:$BB$404,MATCH(Sheet2!$BJ299,'2021MF'!$B$205:$B$404,0),MATCH(Sheet2!CA$3,'2021MF'!$C$4:$BB$4,0))</f>
        <v>43.664979213213002</v>
      </c>
      <c r="CB299">
        <f>INDEX('2021MF'!$C$205:$BB$404,MATCH(Sheet2!$BJ299,'2021MF'!$B$205:$B$404,0),MATCH(Sheet2!CB$3,'2021MF'!$C$4:$BB$4,0))</f>
        <v>1.0334545454545501</v>
      </c>
      <c r="CC299">
        <f>INDEX('2021MF'!$C$205:$BB$404,MATCH(Sheet2!$BJ299,'2021MF'!$B$205:$B$404,0),MATCH(Sheet2!CC$3,'2021MF'!$C$4:$BB$4,0))</f>
        <v>98.966545454545496</v>
      </c>
    </row>
    <row r="300" spans="14:81" x14ac:dyDescent="0.3">
      <c r="N300" t="str">
        <f>VLOOKUP(P300,Sheet1!A$6:A$378,1,FALSE)</f>
        <v>Shropshire</v>
      </c>
      <c r="O300" t="s">
        <v>491</v>
      </c>
      <c r="P300" t="s">
        <v>286</v>
      </c>
      <c r="Q300" t="str">
        <f>VLOOKUP(P300,classifications!A$1:B$357,2,FALSE)</f>
        <v>Predominantly Rural</v>
      </c>
      <c r="R300" t="str">
        <f>VLOOKUP(P300,classifications!A$1:D$357,4,FALSE)</f>
        <v>Unitary Authority</v>
      </c>
      <c r="S300">
        <v>39</v>
      </c>
      <c r="T300" t="s">
        <v>648</v>
      </c>
      <c r="U300">
        <v>87.5</v>
      </c>
      <c r="V300">
        <v>11.2</v>
      </c>
      <c r="W300">
        <v>1.3</v>
      </c>
      <c r="X300">
        <v>74.7</v>
      </c>
      <c r="Y300">
        <v>3.5</v>
      </c>
      <c r="Z300">
        <v>21.8</v>
      </c>
      <c r="AA300" t="s">
        <v>417</v>
      </c>
      <c r="AB300" t="s">
        <v>417</v>
      </c>
      <c r="AC300" t="s">
        <v>417</v>
      </c>
      <c r="AE300" t="s">
        <v>491</v>
      </c>
      <c r="AF300" t="s">
        <v>286</v>
      </c>
      <c r="AG300">
        <v>39</v>
      </c>
      <c r="AH300" t="s">
        <v>648</v>
      </c>
      <c r="AI300">
        <v>88.6</v>
      </c>
      <c r="AJ300">
        <v>11.4</v>
      </c>
      <c r="AK300">
        <v>95.5</v>
      </c>
      <c r="AL300">
        <v>4.5</v>
      </c>
      <c r="AM300" t="s">
        <v>417</v>
      </c>
      <c r="AN300" t="s">
        <v>417</v>
      </c>
      <c r="AP300" t="s">
        <v>491</v>
      </c>
      <c r="AQ300" t="s">
        <v>286</v>
      </c>
      <c r="AR300">
        <v>39</v>
      </c>
      <c r="AS300" t="s">
        <v>648</v>
      </c>
      <c r="AT300">
        <v>81</v>
      </c>
      <c r="AU300">
        <v>88.6</v>
      </c>
      <c r="AV300">
        <v>91.4</v>
      </c>
      <c r="AW300">
        <v>92.3</v>
      </c>
      <c r="AX300">
        <v>95.5</v>
      </c>
      <c r="AY300">
        <v>98.7</v>
      </c>
      <c r="AZ300" t="s">
        <v>417</v>
      </c>
      <c r="BA300" t="s">
        <v>417</v>
      </c>
      <c r="BB300" t="s">
        <v>417</v>
      </c>
      <c r="BF300" t="b">
        <f t="shared" si="4"/>
        <v>1</v>
      </c>
      <c r="BI300" t="s">
        <v>491</v>
      </c>
      <c r="BJ300" t="s">
        <v>286</v>
      </c>
      <c r="BK300">
        <v>39</v>
      </c>
      <c r="BL300" t="s">
        <v>648</v>
      </c>
      <c r="BM300">
        <f>INDEX('2021MF'!$C$205:$BB$404,MATCH(Sheet2!$BJ300,'2021MF'!$B$205:$B$404,0),MATCH(Sheet2!BM$3,'2021MF'!$C$4:$BB$4,0))</f>
        <v>86.008389261744995</v>
      </c>
      <c r="BN300">
        <f>INDEX('2021MF'!$C$205:$BB$404,MATCH(Sheet2!$BJ300,'2021MF'!$B$205:$B$404,0),MATCH(Sheet2!BN$3,'2021MF'!$C$4:$BB$4,0))</f>
        <v>13.991610738255</v>
      </c>
      <c r="BO300">
        <f>INDEX('2021MF'!$C$205:$BB$404,MATCH(Sheet2!$BJ300,'2021MF'!$B$205:$B$404,0),MATCH(Sheet2!BO$3,'2021MF'!$C$4:$BB$4,0))</f>
        <v>58.756711409395997</v>
      </c>
      <c r="BP300">
        <f>INDEX('2021MF'!$C$205:$BB$404,MATCH(Sheet2!$BJ300,'2021MF'!$B$205:$B$404,0),MATCH(Sheet2!BP$3,'2021MF'!$C$4:$BB$4,0))</f>
        <v>17.9362416107383</v>
      </c>
      <c r="BQ300">
        <f>INDEX('2021MF'!$C$205:$BB$404,MATCH(Sheet2!$BJ300,'2021MF'!$B$205:$B$404,0),MATCH(Sheet2!BQ$3,'2021MF'!$C$4:$BB$4,0))</f>
        <v>57.315436241610698</v>
      </c>
      <c r="BR300">
        <f>INDEX('2021MF'!$C$205:$BB$404,MATCH(Sheet2!$BJ300,'2021MF'!$B$205:$B$404,0),MATCH(Sheet2!BR$3,'2021MF'!$C$4:$BB$4,0))</f>
        <v>19.3775167785235</v>
      </c>
      <c r="BS300">
        <f>INDEX('2021MF'!$C$205:$BB$404,MATCH(Sheet2!$BJ300,'2021MF'!$B$205:$B$404,0),MATCH(Sheet2!BS$3,'2021MF'!$C$4:$BB$4,0))</f>
        <v>97.3674496644295</v>
      </c>
      <c r="BT300" t="str">
        <f>INDEX('2021MF'!$C$205:$BB$404,MATCH(Sheet2!$BJ300,'2021MF'!$B$205:$B$404,0),MATCH(Sheet2!BT$3,'2021MF'!$C$4:$BB$4,0))</f>
        <v>*</v>
      </c>
      <c r="BU300">
        <f>INDEX('2021MF'!$C$205:$BB$404,MATCH(Sheet2!$BJ300,'2021MF'!$B$205:$B$404,0),MATCH(Sheet2!BU$3,'2021MF'!$C$4:$BB$4,0))</f>
        <v>10.906040268456399</v>
      </c>
      <c r="BV300">
        <f>INDEX('2021MF'!$C$205:$BB$404,MATCH(Sheet2!$BJ300,'2021MF'!$B$205:$B$404,0),MATCH(Sheet2!BV$3,'2021MF'!$C$4:$BB$4,0))</f>
        <v>13.602348993288601</v>
      </c>
      <c r="BW300">
        <f>INDEX('2021MF'!$C$205:$BB$404,MATCH(Sheet2!$BJ300,'2021MF'!$B$205:$B$404,0),MATCH(Sheet2!BW$3,'2021MF'!$C$4:$BB$4,0))</f>
        <v>2.0855704697986601</v>
      </c>
      <c r="BX300">
        <f>INDEX('2021MF'!$C$205:$BB$404,MATCH(Sheet2!$BJ300,'2021MF'!$B$205:$B$404,0),MATCH(Sheet2!BX$3,'2021MF'!$C$4:$BB$4,0))</f>
        <v>40.428542551040998</v>
      </c>
      <c r="BY300">
        <f>INDEX('2021MF'!$C$205:$BB$404,MATCH(Sheet2!$BJ300,'2021MF'!$B$205:$B$404,0),MATCH(Sheet2!BY$3,'2021MF'!$C$4:$BB$4,0))</f>
        <v>57.861907649657802</v>
      </c>
      <c r="BZ300">
        <f>INDEX('2021MF'!$C$205:$BB$404,MATCH(Sheet2!$BJ300,'2021MF'!$B$205:$B$404,0),MATCH(Sheet2!BZ$3,'2021MF'!$C$4:$BB$4,0))</f>
        <v>47.9944555141644</v>
      </c>
      <c r="CA300">
        <f>INDEX('2021MF'!$C$205:$BB$404,MATCH(Sheet2!$BJ300,'2021MF'!$B$205:$B$404,0),MATCH(Sheet2!CA$3,'2021MF'!$C$4:$BB$4,0))</f>
        <v>51.738427329694801</v>
      </c>
      <c r="CB300">
        <f>INDEX('2021MF'!$C$205:$BB$404,MATCH(Sheet2!$BJ300,'2021MF'!$B$205:$B$404,0),MATCH(Sheet2!CB$3,'2021MF'!$C$4:$BB$4,0))</f>
        <v>6.0436241610738302</v>
      </c>
      <c r="CC300">
        <f>INDEX('2021MF'!$C$205:$BB$404,MATCH(Sheet2!$BJ300,'2021MF'!$B$205:$B$404,0),MATCH(Sheet2!CC$3,'2021MF'!$C$4:$BB$4,0))</f>
        <v>93.956375838926206</v>
      </c>
    </row>
    <row r="301" spans="14:81" x14ac:dyDescent="0.3">
      <c r="N301" t="str">
        <f>VLOOKUP(P301,Sheet1!A$6:A$378,1,FALSE)</f>
        <v>Somerset</v>
      </c>
      <c r="O301" t="s">
        <v>491</v>
      </c>
      <c r="P301" t="s">
        <v>359</v>
      </c>
      <c r="Q301" t="str">
        <f>VLOOKUP(P301,classifications!A$1:B$357,2,FALSE)</f>
        <v>Predominantly Rural</v>
      </c>
      <c r="R301" t="str">
        <f>VLOOKUP(P301,classifications!A$1:D$357,4,FALSE)</f>
        <v>Shire County</v>
      </c>
      <c r="S301">
        <v>40</v>
      </c>
      <c r="T301" t="s">
        <v>648</v>
      </c>
      <c r="U301">
        <v>86.6</v>
      </c>
      <c r="V301">
        <v>12</v>
      </c>
      <c r="W301">
        <v>1.4</v>
      </c>
      <c r="X301">
        <v>63.3</v>
      </c>
      <c r="Y301">
        <v>14.6</v>
      </c>
      <c r="Z301">
        <v>22.1</v>
      </c>
      <c r="AA301" t="s">
        <v>417</v>
      </c>
      <c r="AB301" t="s">
        <v>417</v>
      </c>
      <c r="AC301" t="s">
        <v>417</v>
      </c>
      <c r="AE301" t="s">
        <v>491</v>
      </c>
      <c r="AF301" t="s">
        <v>359</v>
      </c>
      <c r="AG301">
        <v>40</v>
      </c>
      <c r="AH301" t="s">
        <v>648</v>
      </c>
      <c r="AI301">
        <v>87.8</v>
      </c>
      <c r="AJ301">
        <v>12.2</v>
      </c>
      <c r="AK301">
        <v>81.2</v>
      </c>
      <c r="AL301">
        <v>18.8</v>
      </c>
      <c r="AM301" t="s">
        <v>417</v>
      </c>
      <c r="AN301" t="s">
        <v>417</v>
      </c>
      <c r="AP301" t="s">
        <v>491</v>
      </c>
      <c r="AQ301" t="s">
        <v>359</v>
      </c>
      <c r="AR301">
        <v>40</v>
      </c>
      <c r="AS301" t="s">
        <v>648</v>
      </c>
      <c r="AT301">
        <v>79.599999999999994</v>
      </c>
      <c r="AU301">
        <v>87.8</v>
      </c>
      <c r="AV301">
        <v>90.4</v>
      </c>
      <c r="AW301">
        <v>93.7</v>
      </c>
      <c r="AX301">
        <v>81.2</v>
      </c>
      <c r="AY301">
        <v>99.6</v>
      </c>
      <c r="AZ301" t="s">
        <v>417</v>
      </c>
      <c r="BA301" t="s">
        <v>417</v>
      </c>
      <c r="BB301" t="s">
        <v>417</v>
      </c>
      <c r="BF301" t="b">
        <f t="shared" si="4"/>
        <v>1</v>
      </c>
      <c r="BI301" t="s">
        <v>491</v>
      </c>
      <c r="BJ301" t="s">
        <v>359</v>
      </c>
      <c r="BK301">
        <v>40</v>
      </c>
      <c r="BL301" t="s">
        <v>648</v>
      </c>
      <c r="BM301">
        <f>INDEX('2021MF'!$C$205:$BB$404,MATCH(Sheet2!$BJ301,'2021MF'!$B$205:$B$404,0),MATCH(Sheet2!BM$3,'2021MF'!$C$4:$BB$4,0))</f>
        <v>85.241172078789901</v>
      </c>
      <c r="BN301">
        <f>INDEX('2021MF'!$C$205:$BB$404,MATCH(Sheet2!$BJ301,'2021MF'!$B$205:$B$404,0),MATCH(Sheet2!BN$3,'2021MF'!$C$4:$BB$4,0))</f>
        <v>13.9689006461365</v>
      </c>
      <c r="BO301">
        <f>INDEX('2021MF'!$C$205:$BB$404,MATCH(Sheet2!$BJ301,'2021MF'!$B$205:$B$404,0),MATCH(Sheet2!BO$3,'2021MF'!$C$4:$BB$4,0))</f>
        <v>62.5259238093482</v>
      </c>
      <c r="BP301">
        <f>INDEX('2021MF'!$C$205:$BB$404,MATCH(Sheet2!$BJ301,'2021MF'!$B$205:$B$404,0),MATCH(Sheet2!BP$3,'2021MF'!$C$4:$BB$4,0))</f>
        <v>11.0608253219161</v>
      </c>
      <c r="BQ301">
        <f>INDEX('2021MF'!$C$205:$BB$404,MATCH(Sheet2!$BJ301,'2021MF'!$B$205:$B$404,0),MATCH(Sheet2!BQ$3,'2021MF'!$C$4:$BB$4,0))</f>
        <v>54.568581725673099</v>
      </c>
      <c r="BR301">
        <f>INDEX('2021MF'!$C$205:$BB$404,MATCH(Sheet2!$BJ301,'2021MF'!$B$205:$B$404,0),MATCH(Sheet2!BR$3,'2021MF'!$C$4:$BB$4,0))</f>
        <v>19.0181674055912</v>
      </c>
      <c r="BS301">
        <f>INDEX('2021MF'!$C$205:$BB$404,MATCH(Sheet2!$BJ301,'2021MF'!$B$205:$B$404,0),MATCH(Sheet2!BS$3,'2021MF'!$C$4:$BB$4,0))</f>
        <v>99.049690757758697</v>
      </c>
      <c r="BT301" t="str">
        <f>INDEX('2021MF'!$C$205:$BB$404,MATCH(Sheet2!$BJ301,'2021MF'!$B$205:$B$404,0),MATCH(Sheet2!BT$3,'2021MF'!$C$4:$BB$4,0))</f>
        <v>*</v>
      </c>
      <c r="BU301">
        <f>INDEX('2021MF'!$C$205:$BB$404,MATCH(Sheet2!$BJ301,'2021MF'!$B$205:$B$404,0),MATCH(Sheet2!BU$3,'2021MF'!$C$4:$BB$4,0))</f>
        <v>15.823432358444499</v>
      </c>
      <c r="BV301">
        <f>INDEX('2021MF'!$C$205:$BB$404,MATCH(Sheet2!$BJ301,'2021MF'!$B$205:$B$404,0),MATCH(Sheet2!BV$3,'2021MF'!$C$4:$BB$4,0))</f>
        <v>15.416025292420599</v>
      </c>
      <c r="BW301">
        <f>INDEX('2021MF'!$C$205:$BB$404,MATCH(Sheet2!$BJ301,'2021MF'!$B$205:$B$404,0),MATCH(Sheet2!BW$3,'2021MF'!$C$4:$BB$4,0))</f>
        <v>1.08580435243476</v>
      </c>
      <c r="BX301">
        <f>INDEX('2021MF'!$C$205:$BB$404,MATCH(Sheet2!$BJ301,'2021MF'!$B$205:$B$404,0),MATCH(Sheet2!BX$3,'2021MF'!$C$4:$BB$4,0))</f>
        <v>50.830983695557002</v>
      </c>
      <c r="BY301">
        <f>INDEX('2021MF'!$C$205:$BB$404,MATCH(Sheet2!$BJ301,'2021MF'!$B$205:$B$404,0),MATCH(Sheet2!BY$3,'2021MF'!$C$4:$BB$4,0))</f>
        <v>44.560515577660603</v>
      </c>
      <c r="BZ301">
        <f>INDEX('2021MF'!$C$205:$BB$404,MATCH(Sheet2!$BJ301,'2021MF'!$B$205:$B$404,0),MATCH(Sheet2!BZ$3,'2021MF'!$C$4:$BB$4,0))</f>
        <v>54.203078755188201</v>
      </c>
      <c r="CA301">
        <f>INDEX('2021MF'!$C$205:$BB$404,MATCH(Sheet2!$BJ301,'2021MF'!$B$205:$B$404,0),MATCH(Sheet2!CA$3,'2021MF'!$C$4:$BB$4,0))</f>
        <v>42.336386403040201</v>
      </c>
      <c r="CB301">
        <f>INDEX('2021MF'!$C$205:$BB$404,MATCH(Sheet2!$BJ301,'2021MF'!$B$205:$B$404,0),MATCH(Sheet2!CB$3,'2021MF'!$C$4:$BB$4,0))</f>
        <v>2.4416771898129799</v>
      </c>
      <c r="CC301">
        <f>INDEX('2021MF'!$C$205:$BB$404,MATCH(Sheet2!$BJ301,'2021MF'!$B$205:$B$404,0),MATCH(Sheet2!CC$3,'2021MF'!$C$4:$BB$4,0))</f>
        <v>97.558322810186993</v>
      </c>
    </row>
    <row r="302" spans="14:81" x14ac:dyDescent="0.3">
      <c r="N302" t="str">
        <f>VLOOKUP(P302,Sheet1!A$6:A$378,1,FALSE)</f>
        <v>Staffordshire</v>
      </c>
      <c r="O302" t="s">
        <v>491</v>
      </c>
      <c r="P302" t="s">
        <v>360</v>
      </c>
      <c r="Q302" t="str">
        <f>VLOOKUP(P302,classifications!A$1:B$357,2,FALSE)</f>
        <v>Urban with Significant Rural</v>
      </c>
      <c r="R302" t="str">
        <f>VLOOKUP(P302,classifications!A$1:D$357,4,FALSE)</f>
        <v>Shire County</v>
      </c>
      <c r="S302">
        <v>41</v>
      </c>
      <c r="T302" t="s">
        <v>648</v>
      </c>
      <c r="U302">
        <v>84.9</v>
      </c>
      <c r="V302">
        <v>13.7</v>
      </c>
      <c r="W302">
        <v>1.4</v>
      </c>
      <c r="X302">
        <v>73.5</v>
      </c>
      <c r="Y302">
        <v>5.8</v>
      </c>
      <c r="Z302">
        <v>20.7</v>
      </c>
      <c r="AA302">
        <v>99.2</v>
      </c>
      <c r="AB302">
        <v>0.8</v>
      </c>
      <c r="AC302">
        <v>0</v>
      </c>
      <c r="AE302" t="s">
        <v>491</v>
      </c>
      <c r="AF302" t="s">
        <v>360</v>
      </c>
      <c r="AG302">
        <v>41</v>
      </c>
      <c r="AH302" t="s">
        <v>648</v>
      </c>
      <c r="AI302">
        <v>86.1</v>
      </c>
      <c r="AJ302">
        <v>13.9</v>
      </c>
      <c r="AK302">
        <v>92.7</v>
      </c>
      <c r="AL302">
        <v>7.3</v>
      </c>
      <c r="AM302">
        <v>99.2</v>
      </c>
      <c r="AN302">
        <v>0.8</v>
      </c>
      <c r="AP302" t="s">
        <v>491</v>
      </c>
      <c r="AQ302" t="s">
        <v>360</v>
      </c>
      <c r="AR302">
        <v>41</v>
      </c>
      <c r="AS302" t="s">
        <v>648</v>
      </c>
      <c r="AT302">
        <v>78.900000000000006</v>
      </c>
      <c r="AU302">
        <v>86.1</v>
      </c>
      <c r="AV302">
        <v>88.2</v>
      </c>
      <c r="AW302">
        <v>89.1</v>
      </c>
      <c r="AX302">
        <v>92.7</v>
      </c>
      <c r="AY302">
        <v>96.2</v>
      </c>
      <c r="AZ302">
        <v>98</v>
      </c>
      <c r="BA302">
        <v>99.2</v>
      </c>
      <c r="BB302">
        <v>100</v>
      </c>
      <c r="BF302" t="b">
        <f t="shared" si="4"/>
        <v>1</v>
      </c>
      <c r="BI302" t="s">
        <v>491</v>
      </c>
      <c r="BJ302" t="s">
        <v>360</v>
      </c>
      <c r="BK302">
        <v>41</v>
      </c>
      <c r="BL302" t="s">
        <v>648</v>
      </c>
      <c r="BM302">
        <f>INDEX('2021MF'!$C$205:$BB$404,MATCH(Sheet2!$BJ302,'2021MF'!$B$205:$B$404,0),MATCH(Sheet2!BM$3,'2021MF'!$C$4:$BB$4,0))</f>
        <v>88.247750417587199</v>
      </c>
      <c r="BN302">
        <f>INDEX('2021MF'!$C$205:$BB$404,MATCH(Sheet2!$BJ302,'2021MF'!$B$205:$B$404,0),MATCH(Sheet2!BN$3,'2021MF'!$C$4:$BB$4,0))</f>
        <v>10.7861414946926</v>
      </c>
      <c r="BO302">
        <f>INDEX('2021MF'!$C$205:$BB$404,MATCH(Sheet2!$BJ302,'2021MF'!$B$205:$B$404,0),MATCH(Sheet2!BO$3,'2021MF'!$C$4:$BB$4,0))</f>
        <v>57.491244140309298</v>
      </c>
      <c r="BP302">
        <f>INDEX('2021MF'!$C$205:$BB$404,MATCH(Sheet2!$BJ302,'2021MF'!$B$205:$B$404,0),MATCH(Sheet2!BP$3,'2021MF'!$C$4:$BB$4,0))</f>
        <v>13.8757476157121</v>
      </c>
      <c r="BQ302">
        <f>INDEX('2021MF'!$C$205:$BB$404,MATCH(Sheet2!$BJ302,'2021MF'!$B$205:$B$404,0),MATCH(Sheet2!BQ$3,'2021MF'!$C$4:$BB$4,0))</f>
        <v>54.0928929360418</v>
      </c>
      <c r="BR302">
        <f>INDEX('2021MF'!$C$205:$BB$404,MATCH(Sheet2!$BJ302,'2021MF'!$B$205:$B$404,0),MATCH(Sheet2!BR$3,'2021MF'!$C$4:$BB$4,0))</f>
        <v>17.2740988199795</v>
      </c>
      <c r="BS302">
        <f>INDEX('2021MF'!$C$205:$BB$404,MATCH(Sheet2!$BJ302,'2021MF'!$B$205:$B$404,0),MATCH(Sheet2!BS$3,'2021MF'!$C$4:$BB$4,0))</f>
        <v>98.153456543994807</v>
      </c>
      <c r="BT302">
        <f>INDEX('2021MF'!$C$205:$BB$404,MATCH(Sheet2!$BJ302,'2021MF'!$B$205:$B$404,0),MATCH(Sheet2!BT$3,'2021MF'!$C$4:$BB$4,0))</f>
        <v>1.52378899725201</v>
      </c>
      <c r="BU302">
        <f>INDEX('2021MF'!$C$205:$BB$404,MATCH(Sheet2!$BJ302,'2021MF'!$B$205:$B$404,0),MATCH(Sheet2!BU$3,'2021MF'!$C$4:$BB$4,0))</f>
        <v>9.6750902527075802</v>
      </c>
      <c r="BV302">
        <f>INDEX('2021MF'!$C$205:$BB$404,MATCH(Sheet2!$BJ302,'2021MF'!$B$205:$B$404,0),MATCH(Sheet2!BV$3,'2021MF'!$C$4:$BB$4,0))</f>
        <v>16.782154210895001</v>
      </c>
      <c r="BW302">
        <f>INDEX('2021MF'!$C$205:$BB$404,MATCH(Sheet2!$BJ302,'2021MF'!$B$205:$B$404,0),MATCH(Sheet2!BW$3,'2021MF'!$C$4:$BB$4,0))</f>
        <v>1.69136268117894</v>
      </c>
      <c r="BX302">
        <f>INDEX('2021MF'!$C$205:$BB$404,MATCH(Sheet2!$BJ302,'2021MF'!$B$205:$B$404,0),MATCH(Sheet2!BX$3,'2021MF'!$C$4:$BB$4,0))</f>
        <v>51.835363992117898</v>
      </c>
      <c r="BY302">
        <f>INDEX('2021MF'!$C$205:$BB$404,MATCH(Sheet2!$BJ302,'2021MF'!$B$205:$B$404,0),MATCH(Sheet2!BY$3,'2021MF'!$C$4:$BB$4,0))</f>
        <v>46.557131359107402</v>
      </c>
      <c r="BZ302">
        <f>INDEX('2021MF'!$C$205:$BB$404,MATCH(Sheet2!$BJ302,'2021MF'!$B$205:$B$404,0),MATCH(Sheet2!BZ$3,'2021MF'!$C$4:$BB$4,0))</f>
        <v>48.263994893286302</v>
      </c>
      <c r="CA302">
        <f>INDEX('2021MF'!$C$205:$BB$404,MATCH(Sheet2!$BJ302,'2021MF'!$B$205:$B$404,0),MATCH(Sheet2!CA$3,'2021MF'!$C$4:$BB$4,0))</f>
        <v>49.516804973494999</v>
      </c>
      <c r="CB302">
        <f>INDEX('2021MF'!$C$205:$BB$404,MATCH(Sheet2!$BJ302,'2021MF'!$B$205:$B$404,0),MATCH(Sheet2!CB$3,'2021MF'!$C$4:$BB$4,0))</f>
        <v>2.5610216067676101</v>
      </c>
      <c r="CC302">
        <f>INDEX('2021MF'!$C$205:$BB$404,MATCH(Sheet2!$BJ302,'2021MF'!$B$205:$B$404,0),MATCH(Sheet2!CC$3,'2021MF'!$C$4:$BB$4,0))</f>
        <v>97.438978393232404</v>
      </c>
    </row>
    <row r="303" spans="14:81" x14ac:dyDescent="0.3">
      <c r="N303" t="str">
        <f>VLOOKUP(P303,Sheet1!A$6:A$378,1,FALSE)</f>
        <v>Suffolk</v>
      </c>
      <c r="O303" t="s">
        <v>491</v>
      </c>
      <c r="P303" t="s">
        <v>361</v>
      </c>
      <c r="Q303" t="str">
        <f>VLOOKUP(P303,classifications!A$1:B$357,2,FALSE)</f>
        <v>Predominantly Rural</v>
      </c>
      <c r="R303" t="str">
        <f>VLOOKUP(P303,classifications!A$1:D$357,4,FALSE)</f>
        <v>Shire County</v>
      </c>
      <c r="S303">
        <v>42</v>
      </c>
      <c r="T303" t="s">
        <v>648</v>
      </c>
      <c r="U303">
        <v>83.6</v>
      </c>
      <c r="V303">
        <v>14.1</v>
      </c>
      <c r="W303">
        <v>2.2999999999999998</v>
      </c>
      <c r="X303">
        <v>67</v>
      </c>
      <c r="Y303">
        <v>9.6</v>
      </c>
      <c r="Z303">
        <v>23.4</v>
      </c>
      <c r="AA303">
        <v>98.8</v>
      </c>
      <c r="AB303">
        <v>1.2</v>
      </c>
      <c r="AC303">
        <v>0</v>
      </c>
      <c r="AE303" t="s">
        <v>491</v>
      </c>
      <c r="AF303" t="s">
        <v>361</v>
      </c>
      <c r="AG303">
        <v>42</v>
      </c>
      <c r="AH303" t="s">
        <v>648</v>
      </c>
      <c r="AI303">
        <v>85.6</v>
      </c>
      <c r="AJ303">
        <v>14.4</v>
      </c>
      <c r="AK303">
        <v>87.5</v>
      </c>
      <c r="AL303">
        <v>12.5</v>
      </c>
      <c r="AM303">
        <v>98.8</v>
      </c>
      <c r="AN303">
        <v>1.2</v>
      </c>
      <c r="AP303" t="s">
        <v>491</v>
      </c>
      <c r="AQ303" t="s">
        <v>361</v>
      </c>
      <c r="AR303">
        <v>42</v>
      </c>
      <c r="AS303" t="s">
        <v>648</v>
      </c>
      <c r="AT303">
        <v>77.7</v>
      </c>
      <c r="AU303">
        <v>85.6</v>
      </c>
      <c r="AV303">
        <v>87.6</v>
      </c>
      <c r="AW303">
        <v>82</v>
      </c>
      <c r="AX303">
        <v>87.5</v>
      </c>
      <c r="AY303">
        <v>92.9</v>
      </c>
      <c r="AZ303">
        <v>96.7</v>
      </c>
      <c r="BA303">
        <v>98.8</v>
      </c>
      <c r="BB303">
        <v>100</v>
      </c>
      <c r="BF303" t="b">
        <f t="shared" si="4"/>
        <v>1</v>
      </c>
      <c r="BI303" t="s">
        <v>491</v>
      </c>
      <c r="BJ303" t="s">
        <v>361</v>
      </c>
      <c r="BK303">
        <v>42</v>
      </c>
      <c r="BL303" t="s">
        <v>648</v>
      </c>
      <c r="BM303">
        <f>INDEX('2021MF'!$C$205:$BB$404,MATCH(Sheet2!$BJ303,'2021MF'!$B$205:$B$404,0),MATCH(Sheet2!BM$3,'2021MF'!$C$4:$BB$4,0))</f>
        <v>89.947937256688803</v>
      </c>
      <c r="BN303">
        <f>INDEX('2021MF'!$C$205:$BB$404,MATCH(Sheet2!$BJ303,'2021MF'!$B$205:$B$404,0),MATCH(Sheet2!BN$3,'2021MF'!$C$4:$BB$4,0))</f>
        <v>8.8613871337349206</v>
      </c>
      <c r="BO303">
        <f>INDEX('2021MF'!$C$205:$BB$404,MATCH(Sheet2!$BJ303,'2021MF'!$B$205:$B$404,0),MATCH(Sheet2!BO$3,'2021MF'!$C$4:$BB$4,0))</f>
        <v>57.793665364539699</v>
      </c>
      <c r="BP303">
        <f>INDEX('2021MF'!$C$205:$BB$404,MATCH(Sheet2!$BJ303,'2021MF'!$B$205:$B$404,0),MATCH(Sheet2!BP$3,'2021MF'!$C$4:$BB$4,0))</f>
        <v>13.045837995751899</v>
      </c>
      <c r="BQ303">
        <f>INDEX('2021MF'!$C$205:$BB$404,MATCH(Sheet2!$BJ303,'2021MF'!$B$205:$B$404,0),MATCH(Sheet2!BQ$3,'2021MF'!$C$4:$BB$4,0))</f>
        <v>51.5200042883083</v>
      </c>
      <c r="BR303">
        <f>INDEX('2021MF'!$C$205:$BB$404,MATCH(Sheet2!$BJ303,'2021MF'!$B$205:$B$404,0),MATCH(Sheet2!BR$3,'2021MF'!$C$4:$BB$4,0))</f>
        <v>19.319499071983302</v>
      </c>
      <c r="BS303">
        <f>INDEX('2021MF'!$C$205:$BB$404,MATCH(Sheet2!$BJ303,'2021MF'!$B$205:$B$404,0),MATCH(Sheet2!BS$3,'2021MF'!$C$4:$BB$4,0))</f>
        <v>99.652915044591694</v>
      </c>
      <c r="BT303" t="str">
        <f>INDEX('2021MF'!$C$205:$BB$404,MATCH(Sheet2!$BJ303,'2021MF'!$B$205:$B$404,0),MATCH(Sheet2!BT$3,'2021MF'!$C$4:$BB$4,0))</f>
        <v>*</v>
      </c>
      <c r="BU303">
        <f>INDEX('2021MF'!$C$205:$BB$404,MATCH(Sheet2!$BJ303,'2021MF'!$B$205:$B$404,0),MATCH(Sheet2!BU$3,'2021MF'!$C$4:$BB$4,0))</f>
        <v>9.0061175398511093</v>
      </c>
      <c r="BV303">
        <f>INDEX('2021MF'!$C$205:$BB$404,MATCH(Sheet2!$BJ303,'2021MF'!$B$205:$B$404,0),MATCH(Sheet2!BV$3,'2021MF'!$C$4:$BB$4,0))</f>
        <v>14.7028671361471</v>
      </c>
      <c r="BW303">
        <f>INDEX('2021MF'!$C$205:$BB$404,MATCH(Sheet2!$BJ303,'2021MF'!$B$205:$B$404,0),MATCH(Sheet2!BW$3,'2021MF'!$C$4:$BB$4,0))</f>
        <v>1.47812627727934</v>
      </c>
      <c r="BX303">
        <f>INDEX('2021MF'!$C$205:$BB$404,MATCH(Sheet2!$BJ303,'2021MF'!$B$205:$B$404,0),MATCH(Sheet2!BX$3,'2021MF'!$C$4:$BB$4,0))</f>
        <v>56.404509078801901</v>
      </c>
      <c r="BY303">
        <f>INDEX('2021MF'!$C$205:$BB$404,MATCH(Sheet2!$BJ303,'2021MF'!$B$205:$B$404,0),MATCH(Sheet2!BY$3,'2021MF'!$C$4:$BB$4,0))</f>
        <v>42.660855916382303</v>
      </c>
      <c r="BZ303">
        <f>INDEX('2021MF'!$C$205:$BB$404,MATCH(Sheet2!$BJ303,'2021MF'!$B$205:$B$404,0),MATCH(Sheet2!BZ$3,'2021MF'!$C$4:$BB$4,0))</f>
        <v>59.000321057826099</v>
      </c>
      <c r="CA303">
        <f>INDEX('2021MF'!$C$205:$BB$404,MATCH(Sheet2!$BJ303,'2021MF'!$B$205:$B$404,0),MATCH(Sheet2!CA$3,'2021MF'!$C$4:$BB$4,0))</f>
        <v>39.232671795664501</v>
      </c>
      <c r="CB303">
        <f>INDEX('2021MF'!$C$205:$BB$404,MATCH(Sheet2!$BJ303,'2021MF'!$B$205:$B$404,0),MATCH(Sheet2!CB$3,'2021MF'!$C$4:$BB$4,0))</f>
        <v>2.1957478742721599</v>
      </c>
      <c r="CC303">
        <f>INDEX('2021MF'!$C$205:$BB$404,MATCH(Sheet2!$BJ303,'2021MF'!$B$205:$B$404,0),MATCH(Sheet2!CC$3,'2021MF'!$C$4:$BB$4,0))</f>
        <v>97.8042521257278</v>
      </c>
    </row>
    <row r="304" spans="14:81" x14ac:dyDescent="0.3">
      <c r="N304" t="str">
        <f>VLOOKUP(P304,Sheet1!A$6:A$378,1,FALSE)</f>
        <v>Surrey</v>
      </c>
      <c r="O304" t="s">
        <v>491</v>
      </c>
      <c r="P304" t="s">
        <v>362</v>
      </c>
      <c r="Q304" t="str">
        <f>VLOOKUP(P304,classifications!A$1:B$357,2,FALSE)</f>
        <v>Predominantly Urban</v>
      </c>
      <c r="R304" t="str">
        <f>VLOOKUP(P304,classifications!A$1:D$357,4,FALSE)</f>
        <v>Shire County</v>
      </c>
      <c r="S304">
        <v>43</v>
      </c>
      <c r="T304" t="s">
        <v>648</v>
      </c>
      <c r="U304">
        <v>83</v>
      </c>
      <c r="V304">
        <v>15.3</v>
      </c>
      <c r="W304">
        <v>1.7</v>
      </c>
      <c r="X304">
        <v>54.6</v>
      </c>
      <c r="Y304">
        <v>29.5</v>
      </c>
      <c r="Z304">
        <v>15.9</v>
      </c>
      <c r="AA304">
        <v>98.6</v>
      </c>
      <c r="AB304">
        <v>1.4</v>
      </c>
      <c r="AC304">
        <v>0</v>
      </c>
      <c r="AE304" t="s">
        <v>491</v>
      </c>
      <c r="AF304" t="s">
        <v>362</v>
      </c>
      <c r="AG304">
        <v>43</v>
      </c>
      <c r="AH304" t="s">
        <v>648</v>
      </c>
      <c r="AI304">
        <v>84.5</v>
      </c>
      <c r="AJ304">
        <v>15.5</v>
      </c>
      <c r="AK304">
        <v>64.900000000000006</v>
      </c>
      <c r="AL304">
        <v>35.1</v>
      </c>
      <c r="AM304">
        <v>98.6</v>
      </c>
      <c r="AN304">
        <v>1.4</v>
      </c>
      <c r="AP304" t="s">
        <v>491</v>
      </c>
      <c r="AQ304" t="s">
        <v>362</v>
      </c>
      <c r="AR304">
        <v>43</v>
      </c>
      <c r="AS304" t="s">
        <v>648</v>
      </c>
      <c r="AT304">
        <v>77.7</v>
      </c>
      <c r="AU304">
        <v>84.5</v>
      </c>
      <c r="AV304">
        <v>87.5</v>
      </c>
      <c r="AW304">
        <v>72.2</v>
      </c>
      <c r="AX304">
        <v>64.900000000000006</v>
      </c>
      <c r="AY304">
        <v>83.3</v>
      </c>
      <c r="AZ304">
        <v>96.5</v>
      </c>
      <c r="BA304">
        <v>98.6</v>
      </c>
      <c r="BB304">
        <v>100</v>
      </c>
      <c r="BF304" t="b">
        <f t="shared" si="4"/>
        <v>1</v>
      </c>
      <c r="BI304" t="s">
        <v>491</v>
      </c>
      <c r="BJ304" t="s">
        <v>362</v>
      </c>
      <c r="BK304">
        <v>43</v>
      </c>
      <c r="BL304" t="s">
        <v>648</v>
      </c>
      <c r="BM304">
        <f>INDEX('2021MF'!$C$205:$BB$404,MATCH(Sheet2!$BJ304,'2021MF'!$B$205:$B$404,0),MATCH(Sheet2!BM$3,'2021MF'!$C$4:$BB$4,0))</f>
        <v>87.751877952450997</v>
      </c>
      <c r="BN304">
        <f>INDEX('2021MF'!$C$205:$BB$404,MATCH(Sheet2!$BJ304,'2021MF'!$B$205:$B$404,0),MATCH(Sheet2!BN$3,'2021MF'!$C$4:$BB$4,0))</f>
        <v>11.9809494308062</v>
      </c>
      <c r="BO304">
        <f>INDEX('2021MF'!$C$205:$BB$404,MATCH(Sheet2!$BJ304,'2021MF'!$B$205:$B$404,0),MATCH(Sheet2!BO$3,'2021MF'!$C$4:$BB$4,0))</f>
        <v>48.293192906373399</v>
      </c>
      <c r="BP304">
        <f>INDEX('2021MF'!$C$205:$BB$404,MATCH(Sheet2!$BJ304,'2021MF'!$B$205:$B$404,0),MATCH(Sheet2!BP$3,'2021MF'!$C$4:$BB$4,0))</f>
        <v>19.769224812204801</v>
      </c>
      <c r="BQ304">
        <f>INDEX('2021MF'!$C$205:$BB$404,MATCH(Sheet2!$BJ304,'2021MF'!$B$205:$B$404,0),MATCH(Sheet2!BQ$3,'2021MF'!$C$4:$BB$4,0))</f>
        <v>56.287462247347598</v>
      </c>
      <c r="BR304">
        <f>INDEX('2021MF'!$C$205:$BB$404,MATCH(Sheet2!$BJ304,'2021MF'!$B$205:$B$404,0),MATCH(Sheet2!BR$3,'2021MF'!$C$4:$BB$4,0))</f>
        <v>11.7749554712305</v>
      </c>
      <c r="BS304">
        <f>INDEX('2021MF'!$C$205:$BB$404,MATCH(Sheet2!$BJ304,'2021MF'!$B$205:$B$404,0),MATCH(Sheet2!BS$3,'2021MF'!$C$4:$BB$4,0))</f>
        <v>99.000232324014604</v>
      </c>
      <c r="BT304">
        <f>INDEX('2021MF'!$C$205:$BB$404,MATCH(Sheet2!$BJ304,'2021MF'!$B$205:$B$404,0),MATCH(Sheet2!BT$3,'2021MF'!$C$4:$BB$4,0))</f>
        <v>0.87779756834198097</v>
      </c>
      <c r="BU304">
        <f>INDEX('2021MF'!$C$205:$BB$404,MATCH(Sheet2!$BJ304,'2021MF'!$B$205:$B$404,0),MATCH(Sheet2!BU$3,'2021MF'!$C$4:$BB$4,0))</f>
        <v>7.4812204754898204</v>
      </c>
      <c r="BV304">
        <f>INDEX('2021MF'!$C$205:$BB$404,MATCH(Sheet2!$BJ304,'2021MF'!$B$205:$B$404,0),MATCH(Sheet2!BV$3,'2021MF'!$C$4:$BB$4,0))</f>
        <v>22.817315883218502</v>
      </c>
      <c r="BW304">
        <f>INDEX('2021MF'!$C$205:$BB$404,MATCH(Sheet2!$BJ304,'2021MF'!$B$205:$B$404,0),MATCH(Sheet2!BW$3,'2021MF'!$C$4:$BB$4,0))</f>
        <v>1.68202586540695</v>
      </c>
      <c r="BX304">
        <f>INDEX('2021MF'!$C$205:$BB$404,MATCH(Sheet2!$BJ304,'2021MF'!$B$205:$B$404,0),MATCH(Sheet2!BX$3,'2021MF'!$C$4:$BB$4,0))</f>
        <v>54.870133894082798</v>
      </c>
      <c r="BY304">
        <f>INDEX('2021MF'!$C$205:$BB$404,MATCH(Sheet2!$BJ304,'2021MF'!$B$205:$B$404,0),MATCH(Sheet2!BY$3,'2021MF'!$C$4:$BB$4,0))</f>
        <v>42.348702991444199</v>
      </c>
      <c r="BZ304">
        <f>INDEX('2021MF'!$C$205:$BB$404,MATCH(Sheet2!$BJ304,'2021MF'!$B$205:$B$404,0),MATCH(Sheet2!BZ$3,'2021MF'!$C$4:$BB$4,0))</f>
        <v>60.035859322390998</v>
      </c>
      <c r="CA304">
        <f>INDEX('2021MF'!$C$205:$BB$404,MATCH(Sheet2!$BJ304,'2021MF'!$B$205:$B$404,0),MATCH(Sheet2!CA$3,'2021MF'!$C$4:$BB$4,0))</f>
        <v>37.9832023035896</v>
      </c>
      <c r="CB304">
        <f>INDEX('2021MF'!$C$205:$BB$404,MATCH(Sheet2!$BJ304,'2021MF'!$B$205:$B$404,0),MATCH(Sheet2!CB$3,'2021MF'!$C$4:$BB$4,0))</f>
        <v>3.3036474870285799</v>
      </c>
      <c r="CC304">
        <f>INDEX('2021MF'!$C$205:$BB$404,MATCH(Sheet2!$BJ304,'2021MF'!$B$205:$B$404,0),MATCH(Sheet2!CC$3,'2021MF'!$C$4:$BB$4,0))</f>
        <v>96.696352512971401</v>
      </c>
    </row>
    <row r="305" spans="14:81" x14ac:dyDescent="0.3">
      <c r="N305" t="str">
        <f>VLOOKUP(P305,Sheet1!A$6:A$378,1,FALSE)</f>
        <v>Warwickshire</v>
      </c>
      <c r="O305" t="s">
        <v>491</v>
      </c>
      <c r="P305" t="s">
        <v>363</v>
      </c>
      <c r="Q305" t="str">
        <f>VLOOKUP(P305,classifications!A$1:B$357,2,FALSE)</f>
        <v>Urban with Significant Rural</v>
      </c>
      <c r="R305" t="str">
        <f>VLOOKUP(P305,classifications!A$1:D$357,4,FALSE)</f>
        <v>Shire County</v>
      </c>
      <c r="S305">
        <v>44</v>
      </c>
      <c r="T305" t="s">
        <v>648</v>
      </c>
      <c r="U305">
        <v>87.4</v>
      </c>
      <c r="V305">
        <v>12.1</v>
      </c>
      <c r="W305">
        <v>0.5</v>
      </c>
      <c r="X305">
        <v>73.2</v>
      </c>
      <c r="Y305">
        <v>5.0999999999999996</v>
      </c>
      <c r="Z305">
        <v>21.7</v>
      </c>
      <c r="AA305">
        <v>98.9</v>
      </c>
      <c r="AB305">
        <v>1.1000000000000001</v>
      </c>
      <c r="AC305">
        <v>0</v>
      </c>
      <c r="AE305" t="s">
        <v>491</v>
      </c>
      <c r="AF305" t="s">
        <v>363</v>
      </c>
      <c r="AG305">
        <v>44</v>
      </c>
      <c r="AH305" t="s">
        <v>648</v>
      </c>
      <c r="AI305">
        <v>87.8</v>
      </c>
      <c r="AJ305">
        <v>12.2</v>
      </c>
      <c r="AK305">
        <v>93.5</v>
      </c>
      <c r="AL305">
        <v>6.5</v>
      </c>
      <c r="AM305">
        <v>98.9</v>
      </c>
      <c r="AN305">
        <v>1.1000000000000001</v>
      </c>
      <c r="AP305" t="s">
        <v>491</v>
      </c>
      <c r="AQ305" t="s">
        <v>363</v>
      </c>
      <c r="AR305">
        <v>44</v>
      </c>
      <c r="AS305" t="s">
        <v>648</v>
      </c>
      <c r="AT305">
        <v>79.2</v>
      </c>
      <c r="AU305">
        <v>87.8</v>
      </c>
      <c r="AV305">
        <v>91.2</v>
      </c>
      <c r="AW305">
        <v>89.3</v>
      </c>
      <c r="AX305">
        <v>93.5</v>
      </c>
      <c r="AY305">
        <v>97.6</v>
      </c>
      <c r="AZ305">
        <v>96.7</v>
      </c>
      <c r="BA305">
        <v>98.9</v>
      </c>
      <c r="BB305">
        <v>100</v>
      </c>
      <c r="BF305" t="b">
        <f t="shared" si="4"/>
        <v>1</v>
      </c>
      <c r="BI305" t="s">
        <v>491</v>
      </c>
      <c r="BJ305" t="s">
        <v>363</v>
      </c>
      <c r="BK305">
        <v>44</v>
      </c>
      <c r="BL305" t="s">
        <v>648</v>
      </c>
      <c r="BM305">
        <f>INDEX('2021MF'!$C$205:$BB$404,MATCH(Sheet2!$BJ305,'2021MF'!$B$205:$B$404,0),MATCH(Sheet2!BM$3,'2021MF'!$C$4:$BB$4,0))</f>
        <v>86.498559878125207</v>
      </c>
      <c r="BN305">
        <f>INDEX('2021MF'!$C$205:$BB$404,MATCH(Sheet2!$BJ305,'2021MF'!$B$205:$B$404,0),MATCH(Sheet2!BN$3,'2021MF'!$C$4:$BB$4,0))</f>
        <v>12.8579476478009</v>
      </c>
      <c r="BO305">
        <f>INDEX('2021MF'!$C$205:$BB$404,MATCH(Sheet2!$BJ305,'2021MF'!$B$205:$B$404,0),MATCH(Sheet2!BO$3,'2021MF'!$C$4:$BB$4,0))</f>
        <v>48.730867802366099</v>
      </c>
      <c r="BP305">
        <f>INDEX('2021MF'!$C$205:$BB$404,MATCH(Sheet2!$BJ305,'2021MF'!$B$205:$B$404,0),MATCH(Sheet2!BP$3,'2021MF'!$C$4:$BB$4,0))</f>
        <v>17.608366195618501</v>
      </c>
      <c r="BQ305">
        <f>INDEX('2021MF'!$C$205:$BB$404,MATCH(Sheet2!$BJ305,'2021MF'!$B$205:$B$404,0),MATCH(Sheet2!BQ$3,'2021MF'!$C$4:$BB$4,0))</f>
        <v>48.730867802366099</v>
      </c>
      <c r="BR305">
        <f>INDEX('2021MF'!$C$205:$BB$404,MATCH(Sheet2!$BJ305,'2021MF'!$B$205:$B$404,0),MATCH(Sheet2!BR$3,'2021MF'!$C$4:$BB$4,0))</f>
        <v>17.608366195618501</v>
      </c>
      <c r="BS305">
        <f>INDEX('2021MF'!$C$205:$BB$404,MATCH(Sheet2!$BJ305,'2021MF'!$B$205:$B$404,0),MATCH(Sheet2!BS$3,'2021MF'!$C$4:$BB$4,0))</f>
        <v>98.476565289492299</v>
      </c>
      <c r="BT305">
        <f>INDEX('2021MF'!$C$205:$BB$404,MATCH(Sheet2!$BJ305,'2021MF'!$B$205:$B$404,0),MATCH(Sheet2!BT$3,'2021MF'!$C$4:$BB$4,0))</f>
        <v>1.34252683863494</v>
      </c>
      <c r="BU305">
        <f>INDEX('2021MF'!$C$205:$BB$404,MATCH(Sheet2!$BJ305,'2021MF'!$B$205:$B$404,0),MATCH(Sheet2!BU$3,'2021MF'!$C$4:$BB$4,0))</f>
        <v>9.4175242599043099</v>
      </c>
      <c r="BV305">
        <f>INDEX('2021MF'!$C$205:$BB$404,MATCH(Sheet2!$BJ305,'2021MF'!$B$205:$B$404,0),MATCH(Sheet2!BV$3,'2021MF'!$C$4:$BB$4,0))</f>
        <v>19.484888638509599</v>
      </c>
      <c r="BW305">
        <f>INDEX('2021MF'!$C$205:$BB$404,MATCH(Sheet2!$BJ305,'2021MF'!$B$205:$B$404,0),MATCH(Sheet2!BW$3,'2021MF'!$C$4:$BB$4,0))</f>
        <v>2.1558188064841199</v>
      </c>
      <c r="BX305">
        <f>INDEX('2021MF'!$C$205:$BB$404,MATCH(Sheet2!$BJ305,'2021MF'!$B$205:$B$404,0),MATCH(Sheet2!BX$3,'2021MF'!$C$4:$BB$4,0))</f>
        <v>47.880843794820599</v>
      </c>
      <c r="BY305">
        <f>INDEX('2021MF'!$C$205:$BB$404,MATCH(Sheet2!$BJ305,'2021MF'!$B$205:$B$404,0),MATCH(Sheet2!BY$3,'2021MF'!$C$4:$BB$4,0))</f>
        <v>51.0716645448246</v>
      </c>
      <c r="BZ305">
        <f>INDEX('2021MF'!$C$205:$BB$404,MATCH(Sheet2!$BJ305,'2021MF'!$B$205:$B$404,0),MATCH(Sheet2!BZ$3,'2021MF'!$C$4:$BB$4,0))</f>
        <v>57.587868435047497</v>
      </c>
      <c r="CA305">
        <f>INDEX('2021MF'!$C$205:$BB$404,MATCH(Sheet2!$BJ305,'2021MF'!$B$205:$B$404,0),MATCH(Sheet2!CA$3,'2021MF'!$C$4:$BB$4,0))</f>
        <v>40.337292314634297</v>
      </c>
      <c r="CB305">
        <f>INDEX('2021MF'!$C$205:$BB$404,MATCH(Sheet2!$BJ305,'2021MF'!$B$205:$B$404,0),MATCH(Sheet2!CB$3,'2021MF'!$C$4:$BB$4,0))</f>
        <v>5.2098293277050898</v>
      </c>
      <c r="CC305">
        <f>INDEX('2021MF'!$C$205:$BB$404,MATCH(Sheet2!$BJ305,'2021MF'!$B$205:$B$404,0),MATCH(Sheet2!CC$3,'2021MF'!$C$4:$BB$4,0))</f>
        <v>94.398203616570498</v>
      </c>
    </row>
    <row r="306" spans="14:81" x14ac:dyDescent="0.3">
      <c r="N306" t="str">
        <f>VLOOKUP(P306,Sheet1!A$6:A$378,1,FALSE)</f>
        <v>West Sussex</v>
      </c>
      <c r="O306" t="s">
        <v>491</v>
      </c>
      <c r="P306" t="s">
        <v>364</v>
      </c>
      <c r="Q306" t="str">
        <f>VLOOKUP(P306,classifications!A$1:B$357,2,FALSE)</f>
        <v>Predominantly Urban</v>
      </c>
      <c r="R306" t="str">
        <f>VLOOKUP(P306,classifications!A$1:D$357,4,FALSE)</f>
        <v>Shire County</v>
      </c>
      <c r="S306">
        <v>45</v>
      </c>
      <c r="T306" t="s">
        <v>648</v>
      </c>
      <c r="U306">
        <v>83</v>
      </c>
      <c r="V306">
        <v>15.3</v>
      </c>
      <c r="W306">
        <v>1.7</v>
      </c>
      <c r="X306">
        <v>54.5</v>
      </c>
      <c r="Y306">
        <v>30.3</v>
      </c>
      <c r="Z306">
        <v>15.2</v>
      </c>
      <c r="AA306">
        <v>99.2</v>
      </c>
      <c r="AB306">
        <v>0.8</v>
      </c>
      <c r="AC306">
        <v>0</v>
      </c>
      <c r="AE306" t="s">
        <v>491</v>
      </c>
      <c r="AF306" t="s">
        <v>364</v>
      </c>
      <c r="AG306">
        <v>45</v>
      </c>
      <c r="AH306" t="s">
        <v>648</v>
      </c>
      <c r="AI306">
        <v>84.4</v>
      </c>
      <c r="AJ306">
        <v>15.6</v>
      </c>
      <c r="AK306">
        <v>64.3</v>
      </c>
      <c r="AL306">
        <v>35.700000000000003</v>
      </c>
      <c r="AM306">
        <v>99.2</v>
      </c>
      <c r="AN306">
        <v>0.8</v>
      </c>
      <c r="AP306" t="s">
        <v>491</v>
      </c>
      <c r="AQ306" t="s">
        <v>364</v>
      </c>
      <c r="AR306">
        <v>45</v>
      </c>
      <c r="AS306" t="s">
        <v>648</v>
      </c>
      <c r="AT306">
        <v>76.8</v>
      </c>
      <c r="AU306">
        <v>84.4</v>
      </c>
      <c r="AV306">
        <v>87.7</v>
      </c>
      <c r="AW306">
        <v>88.7</v>
      </c>
      <c r="AX306">
        <v>64.3</v>
      </c>
      <c r="AY306">
        <v>96.6</v>
      </c>
      <c r="AZ306">
        <v>97.9</v>
      </c>
      <c r="BA306">
        <v>99.2</v>
      </c>
      <c r="BB306">
        <v>100</v>
      </c>
      <c r="BF306" t="b">
        <f t="shared" si="4"/>
        <v>1</v>
      </c>
      <c r="BI306" t="s">
        <v>491</v>
      </c>
      <c r="BJ306" t="s">
        <v>364</v>
      </c>
      <c r="BK306">
        <v>45</v>
      </c>
      <c r="BL306" t="s">
        <v>648</v>
      </c>
      <c r="BM306">
        <f>INDEX('2021MF'!$C$205:$BB$404,MATCH(Sheet2!$BJ306,'2021MF'!$B$205:$B$404,0),MATCH(Sheet2!BM$3,'2021MF'!$C$4:$BB$4,0))</f>
        <v>81.543841254615003</v>
      </c>
      <c r="BN306">
        <f>INDEX('2021MF'!$C$205:$BB$404,MATCH(Sheet2!$BJ306,'2021MF'!$B$205:$B$404,0),MATCH(Sheet2!BN$3,'2021MF'!$C$4:$BB$4,0))</f>
        <v>18.456158745385</v>
      </c>
      <c r="BO306">
        <f>INDEX('2021MF'!$C$205:$BB$404,MATCH(Sheet2!$BJ306,'2021MF'!$B$205:$B$404,0),MATCH(Sheet2!BO$3,'2021MF'!$C$4:$BB$4,0))</f>
        <v>59.2590320457765</v>
      </c>
      <c r="BP306">
        <f>INDEX('2021MF'!$C$205:$BB$404,MATCH(Sheet2!$BJ306,'2021MF'!$B$205:$B$404,0),MATCH(Sheet2!BP$3,'2021MF'!$C$4:$BB$4,0))</f>
        <v>16.958160909283599</v>
      </c>
      <c r="BQ306">
        <f>INDEX('2021MF'!$C$205:$BB$404,MATCH(Sheet2!$BJ306,'2021MF'!$B$205:$B$404,0),MATCH(Sheet2!BQ$3,'2021MF'!$C$4:$BB$4,0))</f>
        <v>60.5785640190512</v>
      </c>
      <c r="BR306">
        <f>INDEX('2021MF'!$C$205:$BB$404,MATCH(Sheet2!$BJ306,'2021MF'!$B$205:$B$404,0),MATCH(Sheet2!BR$3,'2021MF'!$C$4:$BB$4,0))</f>
        <v>15.6386289360088</v>
      </c>
      <c r="BS306">
        <f>INDEX('2021MF'!$C$205:$BB$404,MATCH(Sheet2!$BJ306,'2021MF'!$B$205:$B$404,0),MATCH(Sheet2!BS$3,'2021MF'!$C$4:$BB$4,0))</f>
        <v>98.141166497495902</v>
      </c>
      <c r="BT306">
        <f>INDEX('2021MF'!$C$205:$BB$404,MATCH(Sheet2!$BJ306,'2021MF'!$B$205:$B$404,0),MATCH(Sheet2!BT$3,'2021MF'!$C$4:$BB$4,0))</f>
        <v>1.8588335025041001</v>
      </c>
      <c r="BU306">
        <f>INDEX('2021MF'!$C$205:$BB$404,MATCH(Sheet2!$BJ306,'2021MF'!$B$205:$B$404,0),MATCH(Sheet2!BU$3,'2021MF'!$C$4:$BB$4,0))</f>
        <v>11.053729378827301</v>
      </c>
      <c r="BV306">
        <f>INDEX('2021MF'!$C$205:$BB$404,MATCH(Sheet2!$BJ306,'2021MF'!$B$205:$B$404,0),MATCH(Sheet2!BV$3,'2021MF'!$C$4:$BB$4,0))</f>
        <v>16.9018326213289</v>
      </c>
      <c r="BW306">
        <f>INDEX('2021MF'!$C$205:$BB$404,MATCH(Sheet2!$BJ306,'2021MF'!$B$205:$B$404,0),MATCH(Sheet2!BW$3,'2021MF'!$C$4:$BB$4,0))</f>
        <v>2.7093348800374799</v>
      </c>
      <c r="BX306">
        <f>INDEX('2021MF'!$C$205:$BB$404,MATCH(Sheet2!$BJ306,'2021MF'!$B$205:$B$404,0),MATCH(Sheet2!BX$3,'2021MF'!$C$4:$BB$4,0))</f>
        <v>56.628972561780401</v>
      </c>
      <c r="BY306">
        <f>INDEX('2021MF'!$C$205:$BB$404,MATCH(Sheet2!$BJ306,'2021MF'!$B$205:$B$404,0),MATCH(Sheet2!BY$3,'2021MF'!$C$4:$BB$4,0))</f>
        <v>42.677125478808499</v>
      </c>
      <c r="BZ306">
        <f>INDEX('2021MF'!$C$205:$BB$404,MATCH(Sheet2!$BJ306,'2021MF'!$B$205:$B$404,0),MATCH(Sheet2!BZ$3,'2021MF'!$C$4:$BB$4,0))</f>
        <v>57.733936008016499</v>
      </c>
      <c r="CA306">
        <f>INDEX('2021MF'!$C$205:$BB$404,MATCH(Sheet2!$BJ306,'2021MF'!$B$205:$B$404,0),MATCH(Sheet2!CA$3,'2021MF'!$C$4:$BB$4,0))</f>
        <v>41.326494879240599</v>
      </c>
      <c r="CB306">
        <f>INDEX('2021MF'!$C$205:$BB$404,MATCH(Sheet2!$BJ306,'2021MF'!$B$205:$B$404,0),MATCH(Sheet2!CB$3,'2021MF'!$C$4:$BB$4,0))</f>
        <v>2.8816659788294898</v>
      </c>
      <c r="CC306">
        <f>INDEX('2021MF'!$C$205:$BB$404,MATCH(Sheet2!$BJ306,'2021MF'!$B$205:$B$404,0),MATCH(Sheet2!CC$3,'2021MF'!$C$4:$BB$4,0))</f>
        <v>96.453548682141104</v>
      </c>
    </row>
    <row r="307" spans="14:81" x14ac:dyDescent="0.3">
      <c r="N307" t="str">
        <f>VLOOKUP(P307,Sheet1!A$6:A$378,1,FALSE)</f>
        <v>Wiltshire</v>
      </c>
      <c r="O307" t="s">
        <v>491</v>
      </c>
      <c r="P307" t="s">
        <v>315</v>
      </c>
      <c r="Q307" t="str">
        <f>VLOOKUP(P307,classifications!A$1:B$357,2,FALSE)</f>
        <v>Predominantly Rural</v>
      </c>
      <c r="R307" t="str">
        <f>VLOOKUP(P307,classifications!A$1:D$357,4,FALSE)</f>
        <v>Unitary Authority</v>
      </c>
      <c r="S307">
        <v>46</v>
      </c>
      <c r="T307" t="s">
        <v>648</v>
      </c>
      <c r="U307">
        <v>83.3</v>
      </c>
      <c r="V307">
        <v>15.5</v>
      </c>
      <c r="W307">
        <v>1.2</v>
      </c>
      <c r="X307">
        <v>73.7</v>
      </c>
      <c r="Y307">
        <v>6.9</v>
      </c>
      <c r="Z307">
        <v>19.5</v>
      </c>
      <c r="AA307">
        <v>98.8</v>
      </c>
      <c r="AB307">
        <v>1.2</v>
      </c>
      <c r="AC307">
        <v>0</v>
      </c>
      <c r="AE307" t="s">
        <v>491</v>
      </c>
      <c r="AF307" t="s">
        <v>315</v>
      </c>
      <c r="AG307">
        <v>46</v>
      </c>
      <c r="AH307" t="s">
        <v>648</v>
      </c>
      <c r="AI307">
        <v>84.3</v>
      </c>
      <c r="AJ307">
        <v>15.7</v>
      </c>
      <c r="AK307">
        <v>91.5</v>
      </c>
      <c r="AL307">
        <v>8.5</v>
      </c>
      <c r="AM307">
        <v>98.8</v>
      </c>
      <c r="AN307">
        <v>1.2</v>
      </c>
      <c r="AP307" t="s">
        <v>491</v>
      </c>
      <c r="AQ307" t="s">
        <v>315</v>
      </c>
      <c r="AR307">
        <v>46</v>
      </c>
      <c r="AS307" t="s">
        <v>648</v>
      </c>
      <c r="AT307">
        <v>76.2</v>
      </c>
      <c r="AU307">
        <v>84.3</v>
      </c>
      <c r="AV307">
        <v>86.8</v>
      </c>
      <c r="AW307">
        <v>87.8</v>
      </c>
      <c r="AX307">
        <v>91.5</v>
      </c>
      <c r="AY307">
        <v>95.2</v>
      </c>
      <c r="AZ307">
        <v>97</v>
      </c>
      <c r="BA307">
        <v>98.8</v>
      </c>
      <c r="BB307">
        <v>100</v>
      </c>
      <c r="BF307" t="b">
        <f t="shared" si="4"/>
        <v>1</v>
      </c>
      <c r="BI307" t="s">
        <v>491</v>
      </c>
      <c r="BJ307" t="s">
        <v>315</v>
      </c>
      <c r="BK307">
        <v>46</v>
      </c>
      <c r="BL307" t="s">
        <v>648</v>
      </c>
      <c r="BM307">
        <f>INDEX('2021MF'!$C$205:$BB$404,MATCH(Sheet2!$BJ307,'2021MF'!$B$205:$B$404,0),MATCH(Sheet2!BM$3,'2021MF'!$C$4:$BB$4,0))</f>
        <v>83.551928586963697</v>
      </c>
      <c r="BN307">
        <f>INDEX('2021MF'!$C$205:$BB$404,MATCH(Sheet2!$BJ307,'2021MF'!$B$205:$B$404,0),MATCH(Sheet2!BN$3,'2021MF'!$C$4:$BB$4,0))</f>
        <v>16.063205076074901</v>
      </c>
      <c r="BO307">
        <f>INDEX('2021MF'!$C$205:$BB$404,MATCH(Sheet2!$BJ307,'2021MF'!$B$205:$B$404,0),MATCH(Sheet2!BO$3,'2021MF'!$C$4:$BB$4,0))</f>
        <v>58.173445168367202</v>
      </c>
      <c r="BP307">
        <f>INDEX('2021MF'!$C$205:$BB$404,MATCH(Sheet2!$BJ307,'2021MF'!$B$205:$B$404,0),MATCH(Sheet2!BP$3,'2021MF'!$C$4:$BB$4,0))</f>
        <v>18.640958477933999</v>
      </c>
      <c r="BQ307">
        <f>INDEX('2021MF'!$C$205:$BB$404,MATCH(Sheet2!$BJ307,'2021MF'!$B$205:$B$404,0),MATCH(Sheet2!BQ$3,'2021MF'!$C$4:$BB$4,0))</f>
        <v>60.7143194863405</v>
      </c>
      <c r="BR307">
        <f>INDEX('2021MF'!$C$205:$BB$404,MATCH(Sheet2!$BJ307,'2021MF'!$B$205:$B$404,0),MATCH(Sheet2!BR$3,'2021MF'!$C$4:$BB$4,0))</f>
        <v>16.100084159960701</v>
      </c>
      <c r="BS307">
        <f>INDEX('2021MF'!$C$205:$BB$404,MATCH(Sheet2!$BJ307,'2021MF'!$B$205:$B$404,0),MATCH(Sheet2!BS$3,'2021MF'!$C$4:$BB$4,0))</f>
        <v>99.023177085795894</v>
      </c>
      <c r="BT307">
        <f>INDEX('2021MF'!$C$205:$BB$404,MATCH(Sheet2!$BJ307,'2021MF'!$B$205:$B$404,0),MATCH(Sheet2!BT$3,'2021MF'!$C$4:$BB$4,0))</f>
        <v>0</v>
      </c>
      <c r="BU307">
        <f>INDEX('2021MF'!$C$205:$BB$404,MATCH(Sheet2!$BJ307,'2021MF'!$B$205:$B$404,0),MATCH(Sheet2!BU$3,'2021MF'!$C$4:$BB$4,0))</f>
        <v>10.692097474255601</v>
      </c>
      <c r="BV307">
        <f>INDEX('2021MF'!$C$205:$BB$404,MATCH(Sheet2!$BJ307,'2021MF'!$B$205:$B$404,0),MATCH(Sheet2!BV$3,'2021MF'!$C$4:$BB$4,0))</f>
        <v>14.911442917797499</v>
      </c>
      <c r="BW307">
        <f>INDEX('2021MF'!$C$205:$BB$404,MATCH(Sheet2!$BJ307,'2021MF'!$B$205:$B$404,0),MATCH(Sheet2!BW$3,'2021MF'!$C$4:$BB$4,0))</f>
        <v>3.2037522103809901</v>
      </c>
      <c r="BX307">
        <f>INDEX('2021MF'!$C$205:$BB$404,MATCH(Sheet2!$BJ307,'2021MF'!$B$205:$B$404,0),MATCH(Sheet2!BX$3,'2021MF'!$C$4:$BB$4,0))</f>
        <v>52.207863194471599</v>
      </c>
      <c r="BY307">
        <f>INDEX('2021MF'!$C$205:$BB$404,MATCH(Sheet2!$BJ307,'2021MF'!$B$205:$B$404,0),MATCH(Sheet2!BY$3,'2021MF'!$C$4:$BB$4,0))</f>
        <v>43.8917737086636</v>
      </c>
      <c r="BZ307">
        <f>INDEX('2021MF'!$C$205:$BB$404,MATCH(Sheet2!$BJ307,'2021MF'!$B$205:$B$404,0),MATCH(Sheet2!BZ$3,'2021MF'!$C$4:$BB$4,0))</f>
        <v>48.454886190606302</v>
      </c>
      <c r="CA307">
        <f>INDEX('2021MF'!$C$205:$BB$404,MATCH(Sheet2!$BJ307,'2021MF'!$B$205:$B$404,0),MATCH(Sheet2!CA$3,'2021MF'!$C$4:$BB$4,0))</f>
        <v>48.787724983406903</v>
      </c>
      <c r="CB307">
        <f>INDEX('2021MF'!$C$205:$BB$404,MATCH(Sheet2!$BJ307,'2021MF'!$B$205:$B$404,0),MATCH(Sheet2!CB$3,'2021MF'!$C$4:$BB$4,0))</f>
        <v>4.5730064018307202</v>
      </c>
      <c r="CC307">
        <f>INDEX('2021MF'!$C$205:$BB$404,MATCH(Sheet2!$BJ307,'2021MF'!$B$205:$B$404,0),MATCH(Sheet2!CC$3,'2021MF'!$C$4:$BB$4,0))</f>
        <v>95.426993598169304</v>
      </c>
    </row>
    <row r="308" spans="14:81" x14ac:dyDescent="0.3">
      <c r="N308" t="str">
        <f>VLOOKUP(P308,Sheet1!A$6:A$378,1,FALSE)</f>
        <v>Worcestershire</v>
      </c>
      <c r="O308" t="s">
        <v>491</v>
      </c>
      <c r="P308" t="s">
        <v>365</v>
      </c>
      <c r="Q308" t="str">
        <f>VLOOKUP(P308,classifications!A$1:B$357,2,FALSE)</f>
        <v>Urban with Significant Rural</v>
      </c>
      <c r="R308" t="str">
        <f>VLOOKUP(P308,classifications!A$1:D$357,4,FALSE)</f>
        <v>Shire County</v>
      </c>
      <c r="S308">
        <v>47</v>
      </c>
      <c r="T308" t="s">
        <v>648</v>
      </c>
      <c r="U308">
        <v>88.5</v>
      </c>
      <c r="V308">
        <v>10.7</v>
      </c>
      <c r="W308">
        <v>0.8</v>
      </c>
      <c r="X308">
        <v>53.4</v>
      </c>
      <c r="Y308">
        <v>30.1</v>
      </c>
      <c r="Z308">
        <v>16.5</v>
      </c>
      <c r="AA308">
        <v>96.4</v>
      </c>
      <c r="AB308">
        <v>3.6</v>
      </c>
      <c r="AC308">
        <v>0</v>
      </c>
      <c r="AE308" t="s">
        <v>491</v>
      </c>
      <c r="AF308" t="s">
        <v>365</v>
      </c>
      <c r="AG308">
        <v>47</v>
      </c>
      <c r="AH308" t="s">
        <v>648</v>
      </c>
      <c r="AI308">
        <v>89.2</v>
      </c>
      <c r="AJ308">
        <v>10.8</v>
      </c>
      <c r="AK308">
        <v>63.9</v>
      </c>
      <c r="AL308">
        <v>36.1</v>
      </c>
      <c r="AM308">
        <v>96.4</v>
      </c>
      <c r="AN308">
        <v>3.6</v>
      </c>
      <c r="AP308" t="s">
        <v>491</v>
      </c>
      <c r="AQ308" t="s">
        <v>365</v>
      </c>
      <c r="AR308">
        <v>47</v>
      </c>
      <c r="AS308" t="s">
        <v>648</v>
      </c>
      <c r="AT308">
        <v>83.1</v>
      </c>
      <c r="AU308">
        <v>89.2</v>
      </c>
      <c r="AV308">
        <v>92.3</v>
      </c>
      <c r="AW308">
        <v>83.8</v>
      </c>
      <c r="AX308">
        <v>63.9</v>
      </c>
      <c r="AY308">
        <v>94.3</v>
      </c>
      <c r="AZ308">
        <v>92.8</v>
      </c>
      <c r="BA308">
        <v>96.4</v>
      </c>
      <c r="BB308">
        <v>98.9</v>
      </c>
      <c r="BF308" t="b">
        <f t="shared" si="4"/>
        <v>1</v>
      </c>
      <c r="BI308" t="s">
        <v>491</v>
      </c>
      <c r="BJ308" t="s">
        <v>365</v>
      </c>
      <c r="BK308">
        <v>47</v>
      </c>
      <c r="BL308" t="s">
        <v>648</v>
      </c>
    </row>
    <row r="309" spans="14:81" x14ac:dyDescent="0.3">
      <c r="N309" t="str">
        <f>VLOOKUP(P309,Sheet1!A$6:A$378,1,FALSE)</f>
        <v>Gateshead</v>
      </c>
      <c r="O309" t="s">
        <v>491</v>
      </c>
      <c r="P309" t="s">
        <v>41</v>
      </c>
      <c r="Q309" t="str">
        <f>VLOOKUP(P309,classifications!A$1:B$357,2,FALSE)</f>
        <v>Predominantly Urban</v>
      </c>
      <c r="R309" t="str">
        <f>VLOOKUP(P309,classifications!A$1:D$357,4,FALSE)</f>
        <v>Met District</v>
      </c>
      <c r="S309" t="s">
        <v>495</v>
      </c>
      <c r="T309" t="s">
        <v>648</v>
      </c>
      <c r="U309">
        <v>85.5</v>
      </c>
      <c r="V309">
        <v>13.8</v>
      </c>
      <c r="W309">
        <v>0.7</v>
      </c>
      <c r="X309">
        <v>71</v>
      </c>
      <c r="Y309">
        <v>8.9</v>
      </c>
      <c r="Z309">
        <v>20.100000000000001</v>
      </c>
      <c r="AA309" t="s">
        <v>417</v>
      </c>
      <c r="AB309" t="s">
        <v>417</v>
      </c>
      <c r="AC309" t="s">
        <v>417</v>
      </c>
      <c r="AE309" t="s">
        <v>491</v>
      </c>
      <c r="AF309" t="s">
        <v>41</v>
      </c>
      <c r="AG309" t="s">
        <v>495</v>
      </c>
      <c r="AH309" t="s">
        <v>648</v>
      </c>
      <c r="AI309">
        <v>86.1</v>
      </c>
      <c r="AJ309">
        <v>13.9</v>
      </c>
      <c r="AK309">
        <v>88.8</v>
      </c>
      <c r="AL309">
        <v>11.2</v>
      </c>
      <c r="AM309" t="s">
        <v>417</v>
      </c>
      <c r="AN309" t="s">
        <v>417</v>
      </c>
      <c r="AP309" t="s">
        <v>491</v>
      </c>
      <c r="AQ309" t="s">
        <v>41</v>
      </c>
      <c r="AR309" t="s">
        <v>495</v>
      </c>
      <c r="AS309" t="s">
        <v>648</v>
      </c>
      <c r="AT309">
        <v>77.5</v>
      </c>
      <c r="AU309">
        <v>86.1</v>
      </c>
      <c r="AV309">
        <v>89.1</v>
      </c>
      <c r="AW309">
        <v>98.1</v>
      </c>
      <c r="AX309">
        <v>88.8</v>
      </c>
      <c r="AY309">
        <v>100</v>
      </c>
      <c r="AZ309" t="s">
        <v>417</v>
      </c>
      <c r="BA309" t="s">
        <v>417</v>
      </c>
      <c r="BB309" t="s">
        <v>417</v>
      </c>
      <c r="BF309" t="b">
        <f t="shared" si="4"/>
        <v>1</v>
      </c>
      <c r="BI309" t="s">
        <v>491</v>
      </c>
      <c r="BJ309" t="s">
        <v>41</v>
      </c>
      <c r="BK309" t="s">
        <v>495</v>
      </c>
      <c r="BL309" t="s">
        <v>648</v>
      </c>
      <c r="BM309">
        <f>INDEX('2021MF'!$C$205:$BB$404,MATCH(Sheet2!$BJ309,'2021MF'!$B$205:$B$404,0),MATCH(Sheet2!BM$3,'2021MF'!$C$4:$BB$4,0))</f>
        <v>88.471568998952407</v>
      </c>
      <c r="BN309">
        <f>INDEX('2021MF'!$C$205:$BB$404,MATCH(Sheet2!$BJ309,'2021MF'!$B$205:$B$404,0),MATCH(Sheet2!BN$3,'2021MF'!$C$4:$BB$4,0))</f>
        <v>11.528431001047601</v>
      </c>
      <c r="BO309">
        <f>INDEX('2021MF'!$C$205:$BB$404,MATCH(Sheet2!$BJ309,'2021MF'!$B$205:$B$404,0),MATCH(Sheet2!BO$3,'2021MF'!$C$4:$BB$4,0))</f>
        <v>66.892539509172394</v>
      </c>
      <c r="BP309">
        <f>INDEX('2021MF'!$C$205:$BB$404,MATCH(Sheet2!$BJ309,'2021MF'!$B$205:$B$404,0),MATCH(Sheet2!BP$3,'2021MF'!$C$4:$BB$4,0))</f>
        <v>14.270111227514899</v>
      </c>
      <c r="BQ309">
        <f>INDEX('2021MF'!$C$205:$BB$404,MATCH(Sheet2!$BJ309,'2021MF'!$B$205:$B$404,0),MATCH(Sheet2!BQ$3,'2021MF'!$C$4:$BB$4,0))</f>
        <v>63.1188284332301</v>
      </c>
      <c r="BR309">
        <f>INDEX('2021MF'!$C$205:$BB$404,MATCH(Sheet2!$BJ309,'2021MF'!$B$205:$B$404,0),MATCH(Sheet2!BR$3,'2021MF'!$C$4:$BB$4,0))</f>
        <v>18.043822303457201</v>
      </c>
      <c r="BS309">
        <f>INDEX('2021MF'!$C$205:$BB$404,MATCH(Sheet2!$BJ309,'2021MF'!$B$205:$B$404,0),MATCH(Sheet2!BS$3,'2021MF'!$C$4:$BB$4,0))</f>
        <v>96.426899672335793</v>
      </c>
      <c r="BT309">
        <f>INDEX('2021MF'!$C$205:$BB$404,MATCH(Sheet2!$BJ309,'2021MF'!$B$205:$B$404,0),MATCH(Sheet2!BT$3,'2021MF'!$C$4:$BB$4,0))</f>
        <v>3.5731003276642199</v>
      </c>
      <c r="BU309">
        <f>INDEX('2021MF'!$C$205:$BB$404,MATCH(Sheet2!$BJ309,'2021MF'!$B$205:$B$404,0),MATCH(Sheet2!BU$3,'2021MF'!$C$4:$BB$4,0))</f>
        <v>12.239484653277801</v>
      </c>
      <c r="BV309">
        <f>INDEX('2021MF'!$C$205:$BB$404,MATCH(Sheet2!$BJ309,'2021MF'!$B$205:$B$404,0),MATCH(Sheet2!BV$3,'2021MF'!$C$4:$BB$4,0))</f>
        <v>14.533134208590599</v>
      </c>
      <c r="BW309">
        <f>INDEX('2021MF'!$C$205:$BB$404,MATCH(Sheet2!$BJ309,'2021MF'!$B$205:$B$404,0),MATCH(Sheet2!BW$3,'2021MF'!$C$4:$BB$4,0))</f>
        <v>3.6109934690056402</v>
      </c>
      <c r="BX309">
        <f>INDEX('2021MF'!$C$205:$BB$404,MATCH(Sheet2!$BJ309,'2021MF'!$B$205:$B$404,0),MATCH(Sheet2!BX$3,'2021MF'!$C$4:$BB$4,0))</f>
        <v>45.756482991478499</v>
      </c>
      <c r="BY309">
        <f>INDEX('2021MF'!$C$205:$BB$404,MATCH(Sheet2!$BJ309,'2021MF'!$B$205:$B$404,0),MATCH(Sheet2!BY$3,'2021MF'!$C$4:$BB$4,0))</f>
        <v>52.447343638744101</v>
      </c>
      <c r="BZ309">
        <f>INDEX('2021MF'!$C$205:$BB$404,MATCH(Sheet2!$BJ309,'2021MF'!$B$205:$B$404,0),MATCH(Sheet2!BZ$3,'2021MF'!$C$4:$BB$4,0))</f>
        <v>46.075751659508001</v>
      </c>
      <c r="CA309">
        <f>INDEX('2021MF'!$C$205:$BB$404,MATCH(Sheet2!$BJ309,'2021MF'!$B$205:$B$404,0),MATCH(Sheet2!CA$3,'2021MF'!$C$4:$BB$4,0))</f>
        <v>53.708340032615901</v>
      </c>
      <c r="CB309">
        <f>INDEX('2021MF'!$C$205:$BB$404,MATCH(Sheet2!$BJ309,'2021MF'!$B$205:$B$404,0),MATCH(Sheet2!CB$3,'2021MF'!$C$4:$BB$4,0))</f>
        <v>4.1325814145286799</v>
      </c>
      <c r="CC309">
        <f>INDEX('2021MF'!$C$205:$BB$404,MATCH(Sheet2!$BJ309,'2021MF'!$B$205:$B$404,0),MATCH(Sheet2!CC$3,'2021MF'!$C$4:$BB$4,0))</f>
        <v>95.867418585471299</v>
      </c>
    </row>
    <row r="310" spans="14:81" x14ac:dyDescent="0.3">
      <c r="N310" t="str">
        <f>VLOOKUP(P310,Sheet1!A$6:A$378,1,FALSE)</f>
        <v>South Tyneside</v>
      </c>
      <c r="O310" t="s">
        <v>491</v>
      </c>
      <c r="P310" t="s">
        <v>39</v>
      </c>
      <c r="Q310" t="str">
        <f>VLOOKUP(P310,classifications!A$1:B$357,2,FALSE)</f>
        <v>Predominantly Urban</v>
      </c>
      <c r="R310" t="str">
        <f>VLOOKUP(P310,classifications!A$1:D$357,4,FALSE)</f>
        <v>Met District</v>
      </c>
      <c r="S310" t="s">
        <v>496</v>
      </c>
      <c r="T310" t="s">
        <v>648</v>
      </c>
      <c r="U310">
        <v>78.599999999999994</v>
      </c>
      <c r="V310">
        <v>20.6</v>
      </c>
      <c r="W310">
        <v>0.7</v>
      </c>
      <c r="X310">
        <v>68.400000000000006</v>
      </c>
      <c r="Y310">
        <v>12.6</v>
      </c>
      <c r="Z310">
        <v>19.100000000000001</v>
      </c>
      <c r="AA310">
        <v>98.3</v>
      </c>
      <c r="AB310">
        <v>1.7</v>
      </c>
      <c r="AC310">
        <v>0</v>
      </c>
      <c r="AE310" t="s">
        <v>491</v>
      </c>
      <c r="AF310" t="s">
        <v>39</v>
      </c>
      <c r="AG310" t="s">
        <v>496</v>
      </c>
      <c r="AH310" t="s">
        <v>648</v>
      </c>
      <c r="AI310">
        <v>79.2</v>
      </c>
      <c r="AJ310">
        <v>20.8</v>
      </c>
      <c r="AK310">
        <v>84.5</v>
      </c>
      <c r="AL310">
        <v>15.5</v>
      </c>
      <c r="AM310">
        <v>98.3</v>
      </c>
      <c r="AN310">
        <v>1.7</v>
      </c>
      <c r="AP310" t="s">
        <v>491</v>
      </c>
      <c r="AQ310" t="s">
        <v>39</v>
      </c>
      <c r="AR310" t="s">
        <v>496</v>
      </c>
      <c r="AS310" t="s">
        <v>648</v>
      </c>
      <c r="AT310">
        <v>71</v>
      </c>
      <c r="AU310">
        <v>79.2</v>
      </c>
      <c r="AV310">
        <v>82.9</v>
      </c>
      <c r="AW310">
        <v>78.8</v>
      </c>
      <c r="AX310">
        <v>84.5</v>
      </c>
      <c r="AY310">
        <v>90.2</v>
      </c>
      <c r="AZ310">
        <v>96.1</v>
      </c>
      <c r="BA310">
        <v>98.3</v>
      </c>
      <c r="BB310">
        <v>100</v>
      </c>
      <c r="BF310" t="b">
        <f t="shared" si="4"/>
        <v>1</v>
      </c>
      <c r="BI310" t="s">
        <v>491</v>
      </c>
      <c r="BJ310" t="s">
        <v>39</v>
      </c>
      <c r="BK310" t="s">
        <v>496</v>
      </c>
      <c r="BL310" t="s">
        <v>648</v>
      </c>
      <c r="BM310">
        <f>INDEX('2021MF'!$C$205:$BB$404,MATCH(Sheet2!$BJ310,'2021MF'!$B$205:$B$404,0),MATCH(Sheet2!BM$3,'2021MF'!$C$4:$BB$4,0))</f>
        <v>86.130074261547193</v>
      </c>
      <c r="BN310">
        <f>INDEX('2021MF'!$C$205:$BB$404,MATCH(Sheet2!$BJ310,'2021MF'!$B$205:$B$404,0),MATCH(Sheet2!BN$3,'2021MF'!$C$4:$BB$4,0))</f>
        <v>13.456991574810999</v>
      </c>
      <c r="BO310">
        <f>INDEX('2021MF'!$C$205:$BB$404,MATCH(Sheet2!$BJ310,'2021MF'!$B$205:$B$404,0),MATCH(Sheet2!BO$3,'2021MF'!$C$4:$BB$4,0))</f>
        <v>71.400979053581494</v>
      </c>
      <c r="BP310">
        <f>INDEX('2021MF'!$C$205:$BB$404,MATCH(Sheet2!$BJ310,'2021MF'!$B$205:$B$404,0),MATCH(Sheet2!BP$3,'2021MF'!$C$4:$BB$4,0))</f>
        <v>14.7890372639782</v>
      </c>
      <c r="BQ310">
        <f>INDEX('2021MF'!$C$205:$BB$404,MATCH(Sheet2!$BJ310,'2021MF'!$B$205:$B$404,0),MATCH(Sheet2!BQ$3,'2021MF'!$C$4:$BB$4,0))</f>
        <v>54.503979486496398</v>
      </c>
      <c r="BR310">
        <f>INDEX('2021MF'!$C$205:$BB$404,MATCH(Sheet2!$BJ310,'2021MF'!$B$205:$B$404,0),MATCH(Sheet2!BR$3,'2021MF'!$C$4:$BB$4,0))</f>
        <v>31.686036831063301</v>
      </c>
      <c r="BS310">
        <f>INDEX('2021MF'!$C$205:$BB$404,MATCH(Sheet2!$BJ310,'2021MF'!$B$205:$B$404,0),MATCH(Sheet2!BS$3,'2021MF'!$C$4:$BB$4,0))</f>
        <v>96.330214126344501</v>
      </c>
      <c r="BT310">
        <f>INDEX('2021MF'!$C$205:$BB$404,MATCH(Sheet2!$BJ310,'2021MF'!$B$205:$B$404,0),MATCH(Sheet2!BT$3,'2021MF'!$C$4:$BB$4,0))</f>
        <v>3.1536181691032001</v>
      </c>
      <c r="BU310">
        <f>INDEX('2021MF'!$C$205:$BB$404,MATCH(Sheet2!$BJ310,'2021MF'!$B$205:$B$404,0),MATCH(Sheet2!BU$3,'2021MF'!$C$4:$BB$4,0))</f>
        <v>12.081654400745901</v>
      </c>
      <c r="BV310">
        <f>INDEX('2021MF'!$C$205:$BB$404,MATCH(Sheet2!$BJ310,'2021MF'!$B$205:$B$404,0),MATCH(Sheet2!BV$3,'2021MF'!$C$4:$BB$4,0))</f>
        <v>6.70351993073362</v>
      </c>
      <c r="BW310" t="str">
        <f>INDEX('2021MF'!$C$205:$BB$404,MATCH(Sheet2!$BJ310,'2021MF'!$B$205:$B$404,0),MATCH(Sheet2!BW$3,'2021MF'!$C$4:$BB$4,0))</f>
        <v>*</v>
      </c>
      <c r="BX310">
        <f>INDEX('2021MF'!$C$205:$BB$404,MATCH(Sheet2!$BJ310,'2021MF'!$B$205:$B$404,0),MATCH(Sheet2!BX$3,'2021MF'!$C$4:$BB$4,0))</f>
        <v>50.378668900289703</v>
      </c>
      <c r="BY310">
        <f>INDEX('2021MF'!$C$205:$BB$404,MATCH(Sheet2!$BJ310,'2021MF'!$B$205:$B$404,0),MATCH(Sheet2!BY$3,'2021MF'!$C$4:$BB$4,0))</f>
        <v>48.727881897183501</v>
      </c>
      <c r="BZ310">
        <f>INDEX('2021MF'!$C$205:$BB$404,MATCH(Sheet2!$BJ310,'2021MF'!$B$205:$B$404,0),MATCH(Sheet2!BZ$3,'2021MF'!$C$4:$BB$4,0))</f>
        <v>48.131085750183203</v>
      </c>
      <c r="CA310">
        <f>INDEX('2021MF'!$C$205:$BB$404,MATCH(Sheet2!$BJ310,'2021MF'!$B$205:$B$404,0),MATCH(Sheet2!CA$3,'2021MF'!$C$4:$BB$4,0))</f>
        <v>50.172756779394803</v>
      </c>
      <c r="CB310">
        <f>INDEX('2021MF'!$C$205:$BB$404,MATCH(Sheet2!$BJ310,'2021MF'!$B$205:$B$404,0),MATCH(Sheet2!CB$3,'2021MF'!$C$4:$BB$4,0))</f>
        <v>3.2468613673448998</v>
      </c>
      <c r="CC310">
        <f>INDEX('2021MF'!$C$205:$BB$404,MATCH(Sheet2!$BJ310,'2021MF'!$B$205:$B$404,0),MATCH(Sheet2!CC$3,'2021MF'!$C$4:$BB$4,0))</f>
        <v>96.753138632655094</v>
      </c>
    </row>
    <row r="311" spans="14:81" x14ac:dyDescent="0.3">
      <c r="N311" t="str">
        <f>VLOOKUP(P311,Sheet1!A$6:A$378,1,FALSE)</f>
        <v>Sunderland</v>
      </c>
      <c r="O311" t="s">
        <v>491</v>
      </c>
      <c r="P311" t="s">
        <v>40</v>
      </c>
      <c r="Q311" t="str">
        <f>VLOOKUP(P311,classifications!A$1:B$357,2,FALSE)</f>
        <v>Predominantly Urban</v>
      </c>
      <c r="R311" t="str">
        <f>VLOOKUP(P311,classifications!A$1:D$357,4,FALSE)</f>
        <v>Met District</v>
      </c>
      <c r="S311" t="s">
        <v>497</v>
      </c>
      <c r="T311" t="s">
        <v>648</v>
      </c>
      <c r="U311">
        <v>86.4</v>
      </c>
      <c r="V311">
        <v>13.3</v>
      </c>
      <c r="W311">
        <v>0.3</v>
      </c>
      <c r="X311">
        <v>63.3</v>
      </c>
      <c r="Y311">
        <v>11.9</v>
      </c>
      <c r="Z311">
        <v>24.7</v>
      </c>
      <c r="AA311">
        <v>96.9</v>
      </c>
      <c r="AB311">
        <v>3.1</v>
      </c>
      <c r="AC311">
        <v>0</v>
      </c>
      <c r="AE311" t="s">
        <v>491</v>
      </c>
      <c r="AF311" t="s">
        <v>40</v>
      </c>
      <c r="AG311" t="s">
        <v>497</v>
      </c>
      <c r="AH311" t="s">
        <v>648</v>
      </c>
      <c r="AI311">
        <v>86.6</v>
      </c>
      <c r="AJ311">
        <v>13.4</v>
      </c>
      <c r="AK311">
        <v>84.1</v>
      </c>
      <c r="AL311">
        <v>15.9</v>
      </c>
      <c r="AM311">
        <v>96.9</v>
      </c>
      <c r="AN311">
        <v>3.1</v>
      </c>
      <c r="AP311" t="s">
        <v>491</v>
      </c>
      <c r="AQ311" t="s">
        <v>40</v>
      </c>
      <c r="AR311" t="s">
        <v>497</v>
      </c>
      <c r="AS311" t="s">
        <v>648</v>
      </c>
      <c r="AT311">
        <v>79.099999999999994</v>
      </c>
      <c r="AU311">
        <v>86.6</v>
      </c>
      <c r="AV311">
        <v>88.3</v>
      </c>
      <c r="AW311">
        <v>97.2</v>
      </c>
      <c r="AX311">
        <v>84.1</v>
      </c>
      <c r="AY311">
        <v>100</v>
      </c>
      <c r="AZ311">
        <v>93.4</v>
      </c>
      <c r="BA311">
        <v>96.9</v>
      </c>
      <c r="BB311">
        <v>99</v>
      </c>
      <c r="BF311" t="b">
        <f t="shared" si="4"/>
        <v>1</v>
      </c>
      <c r="BI311" t="s">
        <v>491</v>
      </c>
      <c r="BJ311" t="s">
        <v>40</v>
      </c>
      <c r="BK311" t="s">
        <v>497</v>
      </c>
      <c r="BL311" t="s">
        <v>648</v>
      </c>
      <c r="BM311">
        <f>INDEX('2021MF'!$C$205:$BB$404,MATCH(Sheet2!$BJ311,'2021MF'!$B$205:$B$404,0),MATCH(Sheet2!BM$3,'2021MF'!$C$4:$BB$4,0))</f>
        <v>87.724468183073895</v>
      </c>
      <c r="BN311">
        <f>INDEX('2021MF'!$C$205:$BB$404,MATCH(Sheet2!$BJ311,'2021MF'!$B$205:$B$404,0),MATCH(Sheet2!BN$3,'2021MF'!$C$4:$BB$4,0))</f>
        <v>10.6565982134635</v>
      </c>
      <c r="BO311">
        <f>INDEX('2021MF'!$C$205:$BB$404,MATCH(Sheet2!$BJ311,'2021MF'!$B$205:$B$404,0),MATCH(Sheet2!BO$3,'2021MF'!$C$4:$BB$4,0))</f>
        <v>69.796482180679604</v>
      </c>
      <c r="BP311">
        <f>INDEX('2021MF'!$C$205:$BB$404,MATCH(Sheet2!$BJ311,'2021MF'!$B$205:$B$404,0),MATCH(Sheet2!BP$3,'2021MF'!$C$4:$BB$4,0))</f>
        <v>9.2236854222304103</v>
      </c>
      <c r="BQ311">
        <f>INDEX('2021MF'!$C$205:$BB$404,MATCH(Sheet2!$BJ311,'2021MF'!$B$205:$B$404,0),MATCH(Sheet2!BQ$3,'2021MF'!$C$4:$BB$4,0))</f>
        <v>54.909291831660397</v>
      </c>
      <c r="BR311">
        <f>INDEX('2021MF'!$C$205:$BB$404,MATCH(Sheet2!$BJ311,'2021MF'!$B$205:$B$404,0),MATCH(Sheet2!BR$3,'2021MF'!$C$4:$BB$4,0))</f>
        <v>24.110875771249699</v>
      </c>
      <c r="BS311">
        <f>INDEX('2021MF'!$C$205:$BB$404,MATCH(Sheet2!$BJ311,'2021MF'!$B$205:$B$404,0),MATCH(Sheet2!BS$3,'2021MF'!$C$4:$BB$4,0))</f>
        <v>98.548669306565998</v>
      </c>
      <c r="BT311" t="str">
        <f>INDEX('2021MF'!$C$205:$BB$404,MATCH(Sheet2!$BJ311,'2021MF'!$B$205:$B$404,0),MATCH(Sheet2!BT$3,'2021MF'!$C$4:$BB$4,0))</f>
        <v>*</v>
      </c>
      <c r="BU311">
        <f>INDEX('2021MF'!$C$205:$BB$404,MATCH(Sheet2!$BJ311,'2021MF'!$B$205:$B$404,0),MATCH(Sheet2!BU$3,'2021MF'!$C$4:$BB$4,0))</f>
        <v>9.8314761948614091</v>
      </c>
      <c r="BV311">
        <f>INDEX('2021MF'!$C$205:$BB$404,MATCH(Sheet2!$BJ311,'2021MF'!$B$205:$B$404,0),MATCH(Sheet2!BV$3,'2021MF'!$C$4:$BB$4,0))</f>
        <v>6.9085551155723399</v>
      </c>
      <c r="BW311" t="str">
        <f>INDEX('2021MF'!$C$205:$BB$404,MATCH(Sheet2!$BJ311,'2021MF'!$B$205:$B$404,0),MATCH(Sheet2!BW$3,'2021MF'!$C$4:$BB$4,0))</f>
        <v>*</v>
      </c>
      <c r="BX311">
        <f>INDEX('2021MF'!$C$205:$BB$404,MATCH(Sheet2!$BJ311,'2021MF'!$B$205:$B$404,0),MATCH(Sheet2!BX$3,'2021MF'!$C$4:$BB$4,0))</f>
        <v>52.042121248451402</v>
      </c>
      <c r="BY311">
        <f>INDEX('2021MF'!$C$205:$BB$404,MATCH(Sheet2!$BJ311,'2021MF'!$B$205:$B$404,0),MATCH(Sheet2!BY$3,'2021MF'!$C$4:$BB$4,0))</f>
        <v>45.296327378811498</v>
      </c>
      <c r="BZ311">
        <f>INDEX('2021MF'!$C$205:$BB$404,MATCH(Sheet2!$BJ311,'2021MF'!$B$205:$B$404,0),MATCH(Sheet2!BZ$3,'2021MF'!$C$4:$BB$4,0))</f>
        <v>48.149702273907998</v>
      </c>
      <c r="CA311">
        <f>INDEX('2021MF'!$C$205:$BB$404,MATCH(Sheet2!$BJ311,'2021MF'!$B$205:$B$404,0),MATCH(Sheet2!CA$3,'2021MF'!$C$4:$BB$4,0))</f>
        <v>50.857211365543698</v>
      </c>
      <c r="CB311">
        <f>INDEX('2021MF'!$C$205:$BB$404,MATCH(Sheet2!$BJ311,'2021MF'!$B$205:$B$404,0),MATCH(Sheet2!CB$3,'2021MF'!$C$4:$BB$4,0))</f>
        <v>2.3593332719403302</v>
      </c>
      <c r="CC311">
        <f>INDEX('2021MF'!$C$205:$BB$404,MATCH(Sheet2!$BJ311,'2021MF'!$B$205:$B$404,0),MATCH(Sheet2!CC$3,'2021MF'!$C$4:$BB$4,0))</f>
        <v>97.640666728059699</v>
      </c>
    </row>
    <row r="312" spans="14:81" x14ac:dyDescent="0.3">
      <c r="N312" t="str">
        <f>VLOOKUP(P312,Sheet1!A$6:A$378,1,FALSE)</f>
        <v>Bradford</v>
      </c>
      <c r="O312" t="s">
        <v>491</v>
      </c>
      <c r="P312" t="s">
        <v>61</v>
      </c>
      <c r="Q312" t="str">
        <f>VLOOKUP(P312,classifications!A$1:B$357,2,FALSE)</f>
        <v>Predominantly Urban</v>
      </c>
      <c r="R312" t="str">
        <f>VLOOKUP(P312,classifications!A$1:D$357,4,FALSE)</f>
        <v>Met District</v>
      </c>
      <c r="S312" t="s">
        <v>498</v>
      </c>
      <c r="T312" t="s">
        <v>648</v>
      </c>
      <c r="U312">
        <v>83.1</v>
      </c>
      <c r="V312">
        <v>15.4</v>
      </c>
      <c r="W312">
        <v>1.6</v>
      </c>
      <c r="X312">
        <v>65.3</v>
      </c>
      <c r="Y312">
        <v>7.5</v>
      </c>
      <c r="Z312">
        <v>27.1</v>
      </c>
      <c r="AA312">
        <v>97.2</v>
      </c>
      <c r="AB312">
        <v>2.8</v>
      </c>
      <c r="AC312">
        <v>0</v>
      </c>
      <c r="AE312" t="s">
        <v>491</v>
      </c>
      <c r="AF312" t="s">
        <v>61</v>
      </c>
      <c r="AG312" t="s">
        <v>498</v>
      </c>
      <c r="AH312" t="s">
        <v>648</v>
      </c>
      <c r="AI312">
        <v>84.4</v>
      </c>
      <c r="AJ312">
        <v>15.6</v>
      </c>
      <c r="AK312">
        <v>89.7</v>
      </c>
      <c r="AL312">
        <v>10.3</v>
      </c>
      <c r="AM312">
        <v>97.2</v>
      </c>
      <c r="AN312">
        <v>2.8</v>
      </c>
      <c r="AP312" t="s">
        <v>491</v>
      </c>
      <c r="AQ312" t="s">
        <v>61</v>
      </c>
      <c r="AR312" t="s">
        <v>498</v>
      </c>
      <c r="AS312" t="s">
        <v>648</v>
      </c>
      <c r="AT312">
        <v>73.2</v>
      </c>
      <c r="AU312">
        <v>84.4</v>
      </c>
      <c r="AV312">
        <v>87.7</v>
      </c>
      <c r="AW312">
        <v>83.4</v>
      </c>
      <c r="AX312">
        <v>89.7</v>
      </c>
      <c r="AY312">
        <v>95.7</v>
      </c>
      <c r="AZ312">
        <v>92.4</v>
      </c>
      <c r="BA312">
        <v>97.2</v>
      </c>
      <c r="BB312">
        <v>100</v>
      </c>
      <c r="BF312" t="b">
        <f t="shared" si="4"/>
        <v>1</v>
      </c>
      <c r="BI312" t="s">
        <v>491</v>
      </c>
      <c r="BJ312" t="s">
        <v>61</v>
      </c>
      <c r="BK312" t="s">
        <v>498</v>
      </c>
      <c r="BL312" t="s">
        <v>648</v>
      </c>
      <c r="BM312">
        <f>INDEX('2021MF'!$C$205:$BB$404,MATCH(Sheet2!$BJ312,'2021MF'!$B$205:$B$404,0),MATCH(Sheet2!BM$3,'2021MF'!$C$4:$BB$4,0))</f>
        <v>81.243011383425298</v>
      </c>
      <c r="BN312">
        <f>INDEX('2021MF'!$C$205:$BB$404,MATCH(Sheet2!$BJ312,'2021MF'!$B$205:$B$404,0),MATCH(Sheet2!BN$3,'2021MF'!$C$4:$BB$4,0))</f>
        <v>18.756988616574699</v>
      </c>
      <c r="BO312">
        <f>INDEX('2021MF'!$C$205:$BB$404,MATCH(Sheet2!$BJ312,'2021MF'!$B$205:$B$404,0),MATCH(Sheet2!BO$3,'2021MF'!$C$4:$BB$4,0))</f>
        <v>46.057045442047198</v>
      </c>
      <c r="BP312">
        <f>INDEX('2021MF'!$C$205:$BB$404,MATCH(Sheet2!$BJ312,'2021MF'!$B$205:$B$404,0),MATCH(Sheet2!BP$3,'2021MF'!$C$4:$BB$4,0))</f>
        <v>20.320605649551801</v>
      </c>
      <c r="BQ312">
        <f>INDEX('2021MF'!$C$205:$BB$404,MATCH(Sheet2!$BJ312,'2021MF'!$B$205:$B$404,0),MATCH(Sheet2!BQ$3,'2021MF'!$C$4:$BB$4,0))</f>
        <v>44.535589243487998</v>
      </c>
      <c r="BR312">
        <f>INDEX('2021MF'!$C$205:$BB$404,MATCH(Sheet2!$BJ312,'2021MF'!$B$205:$B$404,0),MATCH(Sheet2!BR$3,'2021MF'!$C$4:$BB$4,0))</f>
        <v>21.842061848111001</v>
      </c>
      <c r="BS312">
        <f>INDEX('2021MF'!$C$205:$BB$404,MATCH(Sheet2!$BJ312,'2021MF'!$B$205:$B$404,0),MATCH(Sheet2!BS$3,'2021MF'!$C$4:$BB$4,0))</f>
        <v>97.421773321357193</v>
      </c>
      <c r="BT312">
        <f>INDEX('2021MF'!$C$205:$BB$404,MATCH(Sheet2!$BJ312,'2021MF'!$B$205:$B$404,0),MATCH(Sheet2!BT$3,'2021MF'!$C$4:$BB$4,0))</f>
        <v>2.5782266786427899</v>
      </c>
      <c r="BU312">
        <f>INDEX('2021MF'!$C$205:$BB$404,MATCH(Sheet2!$BJ312,'2021MF'!$B$205:$B$404,0),MATCH(Sheet2!BU$3,'2021MF'!$C$4:$BB$4,0))</f>
        <v>7.0912690411159804</v>
      </c>
      <c r="BV312">
        <f>INDEX('2021MF'!$C$205:$BB$404,MATCH(Sheet2!$BJ312,'2021MF'!$B$205:$B$404,0),MATCH(Sheet2!BV$3,'2021MF'!$C$4:$BB$4,0))</f>
        <v>12.4035341777721</v>
      </c>
      <c r="BW312" t="str">
        <f>INDEX('2021MF'!$C$205:$BB$404,MATCH(Sheet2!$BJ312,'2021MF'!$B$205:$B$404,0),MATCH(Sheet2!BW$3,'2021MF'!$C$4:$BB$4,0))</f>
        <v>*</v>
      </c>
      <c r="BX312">
        <f>INDEX('2021MF'!$C$205:$BB$404,MATCH(Sheet2!$BJ312,'2021MF'!$B$205:$B$404,0),MATCH(Sheet2!BX$3,'2021MF'!$C$4:$BB$4,0))</f>
        <v>62.138062115820098</v>
      </c>
      <c r="BY312">
        <f>INDEX('2021MF'!$C$205:$BB$404,MATCH(Sheet2!$BJ312,'2021MF'!$B$205:$B$404,0),MATCH(Sheet2!BY$3,'2021MF'!$C$4:$BB$4,0))</f>
        <v>35.402175671303802</v>
      </c>
      <c r="BZ312">
        <f>INDEX('2021MF'!$C$205:$BB$404,MATCH(Sheet2!$BJ312,'2021MF'!$B$205:$B$404,0),MATCH(Sheet2!BZ$3,'2021MF'!$C$4:$BB$4,0))</f>
        <v>58.249757360077602</v>
      </c>
      <c r="CA312">
        <f>INDEX('2021MF'!$C$205:$BB$404,MATCH(Sheet2!$BJ312,'2021MF'!$B$205:$B$404,0),MATCH(Sheet2!CA$3,'2021MF'!$C$4:$BB$4,0))</f>
        <v>38.5605386606276</v>
      </c>
      <c r="CB312">
        <f>INDEX('2021MF'!$C$205:$BB$404,MATCH(Sheet2!$BJ312,'2021MF'!$B$205:$B$404,0),MATCH(Sheet2!CB$3,'2021MF'!$C$4:$BB$4,0))</f>
        <v>5.2801862409033404</v>
      </c>
      <c r="CC312">
        <f>INDEX('2021MF'!$C$205:$BB$404,MATCH(Sheet2!$BJ312,'2021MF'!$B$205:$B$404,0),MATCH(Sheet2!CC$3,'2021MF'!$C$4:$BB$4,0))</f>
        <v>94.719813759096695</v>
      </c>
    </row>
    <row r="313" spans="14:81" x14ac:dyDescent="0.3">
      <c r="N313" t="str">
        <f>VLOOKUP(P313,Sheet1!A$6:A$378,1,FALSE)</f>
        <v>Calderdale</v>
      </c>
      <c r="O313" t="s">
        <v>491</v>
      </c>
      <c r="P313" t="s">
        <v>62</v>
      </c>
      <c r="Q313" t="str">
        <f>VLOOKUP(P313,classifications!A$1:B$357,2,FALSE)</f>
        <v>Predominantly Urban</v>
      </c>
      <c r="R313" t="str">
        <f>VLOOKUP(P313,classifications!A$1:D$357,4,FALSE)</f>
        <v>Met District</v>
      </c>
      <c r="S313" t="s">
        <v>499</v>
      </c>
      <c r="T313" t="s">
        <v>648</v>
      </c>
      <c r="U313">
        <v>77.8</v>
      </c>
      <c r="V313">
        <v>17</v>
      </c>
      <c r="W313">
        <v>5.2</v>
      </c>
      <c r="X313">
        <v>73.099999999999994</v>
      </c>
      <c r="Y313">
        <v>7.7</v>
      </c>
      <c r="Z313">
        <v>19.100000000000001</v>
      </c>
      <c r="AA313">
        <v>98.7</v>
      </c>
      <c r="AB313">
        <v>1.3</v>
      </c>
      <c r="AC313">
        <v>0</v>
      </c>
      <c r="AE313" t="s">
        <v>491</v>
      </c>
      <c r="AF313" t="s">
        <v>62</v>
      </c>
      <c r="AG313" t="s">
        <v>499</v>
      </c>
      <c r="AH313" t="s">
        <v>648</v>
      </c>
      <c r="AI313">
        <v>82</v>
      </c>
      <c r="AJ313">
        <v>18</v>
      </c>
      <c r="AK313">
        <v>90.4</v>
      </c>
      <c r="AL313">
        <v>9.6</v>
      </c>
      <c r="AM313">
        <v>98.7</v>
      </c>
      <c r="AN313">
        <v>1.3</v>
      </c>
      <c r="AP313" t="s">
        <v>491</v>
      </c>
      <c r="AQ313" t="s">
        <v>62</v>
      </c>
      <c r="AR313" t="s">
        <v>499</v>
      </c>
      <c r="AS313" t="s">
        <v>648</v>
      </c>
      <c r="AT313">
        <v>72.599999999999994</v>
      </c>
      <c r="AU313">
        <v>82</v>
      </c>
      <c r="AV313">
        <v>85.3</v>
      </c>
      <c r="AW313">
        <v>84.7</v>
      </c>
      <c r="AX313">
        <v>90.4</v>
      </c>
      <c r="AY313">
        <v>95.5</v>
      </c>
      <c r="AZ313">
        <v>96.5</v>
      </c>
      <c r="BA313">
        <v>98.7</v>
      </c>
      <c r="BB313">
        <v>100</v>
      </c>
      <c r="BF313" t="b">
        <f t="shared" si="4"/>
        <v>1</v>
      </c>
      <c r="BI313" t="s">
        <v>491</v>
      </c>
      <c r="BJ313" t="s">
        <v>62</v>
      </c>
      <c r="BK313" t="s">
        <v>499</v>
      </c>
      <c r="BL313" t="s">
        <v>648</v>
      </c>
      <c r="BM313">
        <f>INDEX('2021MF'!$C$205:$BB$404,MATCH(Sheet2!$BJ313,'2021MF'!$B$205:$B$404,0),MATCH(Sheet2!BM$3,'2021MF'!$C$4:$BB$4,0))</f>
        <v>88.595214808807</v>
      </c>
      <c r="BN313">
        <f>INDEX('2021MF'!$C$205:$BB$404,MATCH(Sheet2!$BJ313,'2021MF'!$B$205:$B$404,0),MATCH(Sheet2!BN$3,'2021MF'!$C$4:$BB$4,0))</f>
        <v>10.7702583430739</v>
      </c>
      <c r="BO313">
        <f>INDEX('2021MF'!$C$205:$BB$404,MATCH(Sheet2!$BJ313,'2021MF'!$B$205:$B$404,0),MATCH(Sheet2!BO$3,'2021MF'!$C$4:$BB$4,0))</f>
        <v>64.576226712148994</v>
      </c>
      <c r="BP313">
        <f>INDEX('2021MF'!$C$205:$BB$404,MATCH(Sheet2!$BJ313,'2021MF'!$B$205:$B$404,0),MATCH(Sheet2!BP$3,'2021MF'!$C$4:$BB$4,0))</f>
        <v>14.4605329071348</v>
      </c>
      <c r="BQ313">
        <f>INDEX('2021MF'!$C$205:$BB$404,MATCH(Sheet2!$BJ313,'2021MF'!$B$205:$B$404,0),MATCH(Sheet2!BQ$3,'2021MF'!$C$4:$BB$4,0))</f>
        <v>61.3701963216526</v>
      </c>
      <c r="BR313">
        <f>INDEX('2021MF'!$C$205:$BB$404,MATCH(Sheet2!$BJ313,'2021MF'!$B$205:$B$404,0),MATCH(Sheet2!BR$3,'2021MF'!$C$4:$BB$4,0))</f>
        <v>17.666563297631299</v>
      </c>
      <c r="BS313">
        <f>INDEX('2021MF'!$C$205:$BB$404,MATCH(Sheet2!$BJ313,'2021MF'!$B$205:$B$404,0),MATCH(Sheet2!BS$3,'2021MF'!$C$4:$BB$4,0))</f>
        <v>99.410796498175102</v>
      </c>
      <c r="BT313" t="str">
        <f>INDEX('2021MF'!$C$205:$BB$404,MATCH(Sheet2!$BJ313,'2021MF'!$B$205:$B$404,0),MATCH(Sheet2!BT$3,'2021MF'!$C$4:$BB$4,0))</f>
        <v>*</v>
      </c>
      <c r="BU313">
        <f>INDEX('2021MF'!$C$205:$BB$404,MATCH(Sheet2!$BJ313,'2021MF'!$B$205:$B$404,0),MATCH(Sheet2!BU$3,'2021MF'!$C$4:$BB$4,0))</f>
        <v>7.2922878748121498</v>
      </c>
      <c r="BV313">
        <f>INDEX('2021MF'!$C$205:$BB$404,MATCH(Sheet2!$BJ313,'2021MF'!$B$205:$B$404,0),MATCH(Sheet2!BV$3,'2021MF'!$C$4:$BB$4,0))</f>
        <v>11.2807423487035</v>
      </c>
      <c r="BW313">
        <f>INDEX('2021MF'!$C$205:$BB$404,MATCH(Sheet2!$BJ313,'2021MF'!$B$205:$B$404,0),MATCH(Sheet2!BW$3,'2021MF'!$C$4:$BB$4,0))</f>
        <v>3.8357863600581998</v>
      </c>
      <c r="BX313">
        <f>INDEX('2021MF'!$C$205:$BB$404,MATCH(Sheet2!$BJ313,'2021MF'!$B$205:$B$404,0),MATCH(Sheet2!BX$3,'2021MF'!$C$4:$BB$4,0))</f>
        <v>56.673678171909401</v>
      </c>
      <c r="BY313">
        <f>INDEX('2021MF'!$C$205:$BB$404,MATCH(Sheet2!$BJ313,'2021MF'!$B$205:$B$404,0),MATCH(Sheet2!BY$3,'2021MF'!$C$4:$BB$4,0))</f>
        <v>42.291328042833896</v>
      </c>
      <c r="BZ313">
        <f>INDEX('2021MF'!$C$205:$BB$404,MATCH(Sheet2!$BJ313,'2021MF'!$B$205:$B$404,0),MATCH(Sheet2!BZ$3,'2021MF'!$C$4:$BB$4,0))</f>
        <v>56.334257577206202</v>
      </c>
      <c r="CA313">
        <f>INDEX('2021MF'!$C$205:$BB$404,MATCH(Sheet2!$BJ313,'2021MF'!$B$205:$B$404,0),MATCH(Sheet2!CA$3,'2021MF'!$C$4:$BB$4,0))</f>
        <v>43.665742422793798</v>
      </c>
      <c r="CB313">
        <f>INDEX('2021MF'!$C$205:$BB$404,MATCH(Sheet2!$BJ313,'2021MF'!$B$205:$B$404,0),MATCH(Sheet2!CB$3,'2021MF'!$C$4:$BB$4,0))</f>
        <v>1.79146489826101</v>
      </c>
      <c r="CC313">
        <f>INDEX('2021MF'!$C$205:$BB$404,MATCH(Sheet2!$BJ313,'2021MF'!$B$205:$B$404,0),MATCH(Sheet2!CC$3,'2021MF'!$C$4:$BB$4,0))</f>
        <v>98.208535101739002</v>
      </c>
    </row>
    <row r="314" spans="14:81" x14ac:dyDescent="0.3">
      <c r="N314" t="str">
        <f>VLOOKUP(P314,Sheet1!A$6:A$378,1,FALSE)</f>
        <v>Kirklees</v>
      </c>
      <c r="O314" t="s">
        <v>491</v>
      </c>
      <c r="P314" t="s">
        <v>63</v>
      </c>
      <c r="Q314" t="str">
        <f>VLOOKUP(P314,classifications!A$1:B$357,2,FALSE)</f>
        <v>Predominantly Urban</v>
      </c>
      <c r="R314" t="str">
        <f>VLOOKUP(P314,classifications!A$1:D$357,4,FALSE)</f>
        <v>Met District</v>
      </c>
      <c r="S314" t="s">
        <v>500</v>
      </c>
      <c r="T314" t="s">
        <v>648</v>
      </c>
      <c r="U314">
        <v>79.400000000000006</v>
      </c>
      <c r="V314">
        <v>18</v>
      </c>
      <c r="W314">
        <v>2.6</v>
      </c>
      <c r="X314">
        <v>77.2</v>
      </c>
      <c r="Y314">
        <v>4</v>
      </c>
      <c r="Z314">
        <v>18.8</v>
      </c>
      <c r="AA314">
        <v>98.1</v>
      </c>
      <c r="AB314">
        <v>1.9</v>
      </c>
      <c r="AC314">
        <v>0</v>
      </c>
      <c r="AE314" t="s">
        <v>491</v>
      </c>
      <c r="AF314" t="s">
        <v>63</v>
      </c>
      <c r="AG314" t="s">
        <v>500</v>
      </c>
      <c r="AH314" t="s">
        <v>648</v>
      </c>
      <c r="AI314">
        <v>81.5</v>
      </c>
      <c r="AJ314">
        <v>18.5</v>
      </c>
      <c r="AK314">
        <v>95.1</v>
      </c>
      <c r="AL314">
        <v>4.9000000000000004</v>
      </c>
      <c r="AM314">
        <v>98.1</v>
      </c>
      <c r="AN314">
        <v>1.9</v>
      </c>
      <c r="AP314" t="s">
        <v>491</v>
      </c>
      <c r="AQ314" t="s">
        <v>63</v>
      </c>
      <c r="AR314" t="s">
        <v>500</v>
      </c>
      <c r="AS314" t="s">
        <v>648</v>
      </c>
      <c r="AT314">
        <v>71.900000000000006</v>
      </c>
      <c r="AU314">
        <v>81.5</v>
      </c>
      <c r="AV314">
        <v>85.1</v>
      </c>
      <c r="AW314">
        <v>90.7</v>
      </c>
      <c r="AX314">
        <v>95.1</v>
      </c>
      <c r="AY314">
        <v>99.1</v>
      </c>
      <c r="AZ314">
        <v>95.5</v>
      </c>
      <c r="BA314">
        <v>98.1</v>
      </c>
      <c r="BB314">
        <v>100</v>
      </c>
      <c r="BF314" t="b">
        <f t="shared" si="4"/>
        <v>1</v>
      </c>
      <c r="BI314" t="s">
        <v>491</v>
      </c>
      <c r="BJ314" t="s">
        <v>63</v>
      </c>
      <c r="BK314" t="s">
        <v>500</v>
      </c>
      <c r="BL314" t="s">
        <v>648</v>
      </c>
      <c r="BM314">
        <f>INDEX('2021MF'!$C$205:$BB$404,MATCH(Sheet2!$BJ314,'2021MF'!$B$205:$B$404,0),MATCH(Sheet2!BM$3,'2021MF'!$C$4:$BB$4,0))</f>
        <v>91.417882341125406</v>
      </c>
      <c r="BN314">
        <f>INDEX('2021MF'!$C$205:$BB$404,MATCH(Sheet2!$BJ314,'2021MF'!$B$205:$B$404,0),MATCH(Sheet2!BN$3,'2021MF'!$C$4:$BB$4,0))</f>
        <v>8.5821176588746297</v>
      </c>
      <c r="BO314">
        <f>INDEX('2021MF'!$C$205:$BB$404,MATCH(Sheet2!$BJ314,'2021MF'!$B$205:$B$404,0),MATCH(Sheet2!BO$3,'2021MF'!$C$4:$BB$4,0))</f>
        <v>66.252793331157207</v>
      </c>
      <c r="BP314">
        <f>INDEX('2021MF'!$C$205:$BB$404,MATCH(Sheet2!$BJ314,'2021MF'!$B$205:$B$404,0),MATCH(Sheet2!BP$3,'2021MF'!$C$4:$BB$4,0))</f>
        <v>15.2497049740126</v>
      </c>
      <c r="BQ314">
        <f>INDEX('2021MF'!$C$205:$BB$404,MATCH(Sheet2!$BJ314,'2021MF'!$B$205:$B$404,0),MATCH(Sheet2!BQ$3,'2021MF'!$C$4:$BB$4,0))</f>
        <v>56.270871519321098</v>
      </c>
      <c r="BR314">
        <f>INDEX('2021MF'!$C$205:$BB$404,MATCH(Sheet2!$BJ314,'2021MF'!$B$205:$B$404,0),MATCH(Sheet2!BR$3,'2021MF'!$C$4:$BB$4,0))</f>
        <v>25.2316267858488</v>
      </c>
      <c r="BS314">
        <f>INDEX('2021MF'!$C$205:$BB$404,MATCH(Sheet2!$BJ314,'2021MF'!$B$205:$B$404,0),MATCH(Sheet2!BS$3,'2021MF'!$C$4:$BB$4,0))</f>
        <v>98.951716172445799</v>
      </c>
      <c r="BT314" t="str">
        <f>INDEX('2021MF'!$C$205:$BB$404,MATCH(Sheet2!$BJ314,'2021MF'!$B$205:$B$404,0),MATCH(Sheet2!BT$3,'2021MF'!$C$4:$BB$4,0))</f>
        <v>*</v>
      </c>
      <c r="BU314">
        <f>INDEX('2021MF'!$C$205:$BB$404,MATCH(Sheet2!$BJ314,'2021MF'!$B$205:$B$404,0),MATCH(Sheet2!BU$3,'2021MF'!$C$4:$BB$4,0))</f>
        <v>6.0248072915358897</v>
      </c>
      <c r="BV314">
        <f>INDEX('2021MF'!$C$205:$BB$404,MATCH(Sheet2!$BJ314,'2021MF'!$B$205:$B$404,0),MATCH(Sheet2!BV$3,'2021MF'!$C$4:$BB$4,0))</f>
        <v>11.8324252391594</v>
      </c>
      <c r="BW314">
        <f>INDEX('2021MF'!$C$205:$BB$404,MATCH(Sheet2!$BJ314,'2021MF'!$B$205:$B$404,0),MATCH(Sheet2!BW$3,'2021MF'!$C$4:$BB$4,0))</f>
        <v>0</v>
      </c>
      <c r="BX314">
        <f>INDEX('2021MF'!$C$205:$BB$404,MATCH(Sheet2!$BJ314,'2021MF'!$B$205:$B$404,0),MATCH(Sheet2!BX$3,'2021MF'!$C$4:$BB$4,0))</f>
        <v>62.053393389166501</v>
      </c>
      <c r="BY314">
        <f>INDEX('2021MF'!$C$205:$BB$404,MATCH(Sheet2!$BJ314,'2021MF'!$B$205:$B$404,0),MATCH(Sheet2!BY$3,'2021MF'!$C$4:$BB$4,0))</f>
        <v>36.1543153400427</v>
      </c>
      <c r="BZ314">
        <f>INDEX('2021MF'!$C$205:$BB$404,MATCH(Sheet2!$BJ314,'2021MF'!$B$205:$B$404,0),MATCH(Sheet2!BZ$3,'2021MF'!$C$4:$BB$4,0))</f>
        <v>59.149130832570897</v>
      </c>
      <c r="CA314">
        <f>INDEX('2021MF'!$C$205:$BB$404,MATCH(Sheet2!$BJ314,'2021MF'!$B$205:$B$404,0),MATCH(Sheet2!CA$3,'2021MF'!$C$4:$BB$4,0))</f>
        <v>39.615736505031997</v>
      </c>
      <c r="CB314">
        <f>INDEX('2021MF'!$C$205:$BB$404,MATCH(Sheet2!$BJ314,'2021MF'!$B$205:$B$404,0),MATCH(Sheet2!CB$3,'2021MF'!$C$4:$BB$4,0))</f>
        <v>1.80405252718005</v>
      </c>
      <c r="CC314">
        <f>INDEX('2021MF'!$C$205:$BB$404,MATCH(Sheet2!$BJ314,'2021MF'!$B$205:$B$404,0),MATCH(Sheet2!CC$3,'2021MF'!$C$4:$BB$4,0))</f>
        <v>98.195947472819896</v>
      </c>
    </row>
    <row r="315" spans="14:81" x14ac:dyDescent="0.3">
      <c r="N315" t="str">
        <f>VLOOKUP(P315,Sheet1!A$6:A$378,1,FALSE)</f>
        <v>Leeds</v>
      </c>
      <c r="O315" t="s">
        <v>491</v>
      </c>
      <c r="P315" t="s">
        <v>64</v>
      </c>
      <c r="Q315" t="str">
        <f>VLOOKUP(P315,classifications!A$1:B$357,2,FALSE)</f>
        <v>Predominantly Urban</v>
      </c>
      <c r="R315" t="str">
        <f>VLOOKUP(P315,classifications!A$1:D$357,4,FALSE)</f>
        <v>Met District</v>
      </c>
      <c r="S315" t="s">
        <v>501</v>
      </c>
      <c r="T315" t="s">
        <v>648</v>
      </c>
      <c r="U315">
        <v>86.4</v>
      </c>
      <c r="V315">
        <v>11.3</v>
      </c>
      <c r="W315">
        <v>2.2999999999999998</v>
      </c>
      <c r="X315">
        <v>73</v>
      </c>
      <c r="Y315">
        <v>6.7</v>
      </c>
      <c r="Z315">
        <v>20.3</v>
      </c>
      <c r="AA315">
        <v>98.6</v>
      </c>
      <c r="AB315">
        <v>1.4</v>
      </c>
      <c r="AC315">
        <v>0</v>
      </c>
      <c r="AE315" t="s">
        <v>491</v>
      </c>
      <c r="AF315" t="s">
        <v>64</v>
      </c>
      <c r="AG315" t="s">
        <v>501</v>
      </c>
      <c r="AH315" t="s">
        <v>648</v>
      </c>
      <c r="AI315">
        <v>88.5</v>
      </c>
      <c r="AJ315">
        <v>11.5</v>
      </c>
      <c r="AK315">
        <v>91.5</v>
      </c>
      <c r="AL315">
        <v>8.5</v>
      </c>
      <c r="AM315">
        <v>98.6</v>
      </c>
      <c r="AN315">
        <v>1.4</v>
      </c>
      <c r="AP315" t="s">
        <v>491</v>
      </c>
      <c r="AQ315" t="s">
        <v>64</v>
      </c>
      <c r="AR315" t="s">
        <v>501</v>
      </c>
      <c r="AS315" t="s">
        <v>648</v>
      </c>
      <c r="AT315">
        <v>81.7</v>
      </c>
      <c r="AU315">
        <v>88.5</v>
      </c>
      <c r="AV315">
        <v>91.1</v>
      </c>
      <c r="AW315">
        <v>87.2</v>
      </c>
      <c r="AX315">
        <v>91.5</v>
      </c>
      <c r="AY315">
        <v>95.8</v>
      </c>
      <c r="AZ315">
        <v>96.7</v>
      </c>
      <c r="BA315">
        <v>98.6</v>
      </c>
      <c r="BB315">
        <v>100</v>
      </c>
      <c r="BF315" t="b">
        <f t="shared" si="4"/>
        <v>1</v>
      </c>
      <c r="BI315" t="s">
        <v>491</v>
      </c>
      <c r="BJ315" t="s">
        <v>64</v>
      </c>
      <c r="BK315" t="s">
        <v>501</v>
      </c>
      <c r="BL315" t="s">
        <v>648</v>
      </c>
      <c r="BM315">
        <f>INDEX('2021MF'!$C$205:$BB$404,MATCH(Sheet2!$BJ315,'2021MF'!$B$205:$B$404,0),MATCH(Sheet2!BM$3,'2021MF'!$C$4:$BB$4,0))</f>
        <v>88.947993625959697</v>
      </c>
      <c r="BN315">
        <f>INDEX('2021MF'!$C$205:$BB$404,MATCH(Sheet2!$BJ315,'2021MF'!$B$205:$B$404,0),MATCH(Sheet2!BN$3,'2021MF'!$C$4:$BB$4,0))</f>
        <v>11.0520063740403</v>
      </c>
      <c r="BO315">
        <f>INDEX('2021MF'!$C$205:$BB$404,MATCH(Sheet2!$BJ315,'2021MF'!$B$205:$B$404,0),MATCH(Sheet2!BO$3,'2021MF'!$C$4:$BB$4,0))</f>
        <v>53.652035346950598</v>
      </c>
      <c r="BP315">
        <f>INDEX('2021MF'!$C$205:$BB$404,MATCH(Sheet2!$BJ315,'2021MF'!$B$205:$B$404,0),MATCH(Sheet2!BP$3,'2021MF'!$C$4:$BB$4,0))</f>
        <v>19.443720121686201</v>
      </c>
      <c r="BQ315">
        <f>INDEX('2021MF'!$C$205:$BB$404,MATCH(Sheet2!$BJ315,'2021MF'!$B$205:$B$404,0),MATCH(Sheet2!BQ$3,'2021MF'!$C$4:$BB$4,0))</f>
        <v>58.420976387078099</v>
      </c>
      <c r="BR315">
        <f>INDEX('2021MF'!$C$205:$BB$404,MATCH(Sheet2!$BJ315,'2021MF'!$B$205:$B$404,0),MATCH(Sheet2!BR$3,'2021MF'!$C$4:$BB$4,0))</f>
        <v>14.6747790815587</v>
      </c>
      <c r="BS315">
        <f>INDEX('2021MF'!$C$205:$BB$404,MATCH(Sheet2!$BJ315,'2021MF'!$B$205:$B$404,0),MATCH(Sheet2!BS$3,'2021MF'!$C$4:$BB$4,0))</f>
        <v>97.761552947993593</v>
      </c>
      <c r="BT315">
        <f>INDEX('2021MF'!$C$205:$BB$404,MATCH(Sheet2!$BJ315,'2021MF'!$B$205:$B$404,0),MATCH(Sheet2!BT$3,'2021MF'!$C$4:$BB$4,0))</f>
        <v>2.2384470520063702</v>
      </c>
      <c r="BU315">
        <f>INDEX('2021MF'!$C$205:$BB$404,MATCH(Sheet2!$BJ315,'2021MF'!$B$205:$B$404,0),MATCH(Sheet2!BU$3,'2021MF'!$C$4:$BB$4,0))</f>
        <v>9.6560915543966406</v>
      </c>
      <c r="BV315">
        <f>INDEX('2021MF'!$C$205:$BB$404,MATCH(Sheet2!$BJ315,'2021MF'!$B$205:$B$404,0),MATCH(Sheet2!BV$3,'2021MF'!$C$4:$BB$4,0))</f>
        <v>12.8089236563813</v>
      </c>
      <c r="BW315">
        <f>INDEX('2021MF'!$C$205:$BB$404,MATCH(Sheet2!$BJ315,'2021MF'!$B$205:$B$404,0),MATCH(Sheet2!BW$3,'2021MF'!$C$4:$BB$4,0))</f>
        <v>6.0547588005215101</v>
      </c>
      <c r="BX315">
        <f>INDEX('2021MF'!$C$205:$BB$404,MATCH(Sheet2!$BJ315,'2021MF'!$B$205:$B$404,0),MATCH(Sheet2!BX$3,'2021MF'!$C$4:$BB$4,0))</f>
        <v>56.586418351124202</v>
      </c>
      <c r="BY315">
        <f>INDEX('2021MF'!$C$205:$BB$404,MATCH(Sheet2!$BJ315,'2021MF'!$B$205:$B$404,0),MATCH(Sheet2!BY$3,'2021MF'!$C$4:$BB$4,0))</f>
        <v>43.231319554849001</v>
      </c>
      <c r="BZ315">
        <f>INDEX('2021MF'!$C$205:$BB$404,MATCH(Sheet2!$BJ315,'2021MF'!$B$205:$B$404,0),MATCH(Sheet2!BZ$3,'2021MF'!$C$4:$BB$4,0))</f>
        <v>55.019872813990503</v>
      </c>
      <c r="CA315">
        <f>INDEX('2021MF'!$C$205:$BB$404,MATCH(Sheet2!$BJ315,'2021MF'!$B$205:$B$404,0),MATCH(Sheet2!CA$3,'2021MF'!$C$4:$BB$4,0))</f>
        <v>44.8926868044515</v>
      </c>
      <c r="CB315">
        <f>INDEX('2021MF'!$C$205:$BB$404,MATCH(Sheet2!$BJ315,'2021MF'!$B$205:$B$404,0),MATCH(Sheet2!CB$3,'2021MF'!$C$4:$BB$4,0))</f>
        <v>2.6921628277560501</v>
      </c>
      <c r="CC315">
        <f>INDEX('2021MF'!$C$205:$BB$404,MATCH(Sheet2!$BJ315,'2021MF'!$B$205:$B$404,0),MATCH(Sheet2!CC$3,'2021MF'!$C$4:$BB$4,0))</f>
        <v>96.899319136607303</v>
      </c>
    </row>
    <row r="316" spans="14:81" x14ac:dyDescent="0.3">
      <c r="N316" t="str">
        <f>VLOOKUP(P316,Sheet1!A$6:A$378,1,FALSE)</f>
        <v>Wakefield</v>
      </c>
      <c r="O316" t="s">
        <v>491</v>
      </c>
      <c r="P316" t="s">
        <v>65</v>
      </c>
      <c r="Q316" t="str">
        <f>VLOOKUP(P316,classifications!A$1:B$357,2,FALSE)</f>
        <v>Predominantly Urban</v>
      </c>
      <c r="R316" t="str">
        <f>VLOOKUP(P316,classifications!A$1:D$357,4,FALSE)</f>
        <v>Met District</v>
      </c>
      <c r="S316" t="s">
        <v>502</v>
      </c>
      <c r="T316" t="s">
        <v>648</v>
      </c>
      <c r="U316">
        <v>85.4</v>
      </c>
      <c r="V316">
        <v>14.6</v>
      </c>
      <c r="W316">
        <v>0</v>
      </c>
      <c r="X316">
        <v>73.900000000000006</v>
      </c>
      <c r="Y316">
        <v>8.5</v>
      </c>
      <c r="Z316">
        <v>17.600000000000001</v>
      </c>
      <c r="AA316">
        <v>98.1</v>
      </c>
      <c r="AB316">
        <v>1.9</v>
      </c>
      <c r="AC316">
        <v>0</v>
      </c>
      <c r="AE316" t="s">
        <v>491</v>
      </c>
      <c r="AF316" t="s">
        <v>65</v>
      </c>
      <c r="AG316" t="s">
        <v>502</v>
      </c>
      <c r="AH316" t="s">
        <v>648</v>
      </c>
      <c r="AI316">
        <v>85.4</v>
      </c>
      <c r="AJ316">
        <v>14.6</v>
      </c>
      <c r="AK316">
        <v>89.7</v>
      </c>
      <c r="AL316">
        <v>10.3</v>
      </c>
      <c r="AM316">
        <v>98.1</v>
      </c>
      <c r="AN316">
        <v>1.9</v>
      </c>
      <c r="AP316" t="s">
        <v>491</v>
      </c>
      <c r="AQ316" t="s">
        <v>65</v>
      </c>
      <c r="AR316" t="s">
        <v>502</v>
      </c>
      <c r="AS316" t="s">
        <v>648</v>
      </c>
      <c r="AT316">
        <v>77.7</v>
      </c>
      <c r="AU316">
        <v>85.4</v>
      </c>
      <c r="AV316">
        <v>88.6</v>
      </c>
      <c r="AW316">
        <v>84.9</v>
      </c>
      <c r="AX316">
        <v>89.7</v>
      </c>
      <c r="AY316">
        <v>94.4</v>
      </c>
      <c r="AZ316">
        <v>95.4</v>
      </c>
      <c r="BA316">
        <v>98.1</v>
      </c>
      <c r="BB316">
        <v>100</v>
      </c>
      <c r="BF316" t="b">
        <f t="shared" si="4"/>
        <v>1</v>
      </c>
      <c r="BI316" t="s">
        <v>491</v>
      </c>
      <c r="BJ316" t="s">
        <v>65</v>
      </c>
      <c r="BK316" t="s">
        <v>502</v>
      </c>
      <c r="BL316" t="s">
        <v>648</v>
      </c>
      <c r="BM316">
        <f>INDEX('2021MF'!$C$205:$BB$404,MATCH(Sheet2!$BJ316,'2021MF'!$B$205:$B$404,0),MATCH(Sheet2!BM$3,'2021MF'!$C$4:$BB$4,0))</f>
        <v>83.545862918417598</v>
      </c>
      <c r="BN316">
        <f>INDEX('2021MF'!$C$205:$BB$404,MATCH(Sheet2!$BJ316,'2021MF'!$B$205:$B$404,0),MATCH(Sheet2!BN$3,'2021MF'!$C$4:$BB$4,0))</f>
        <v>15.887552528619</v>
      </c>
      <c r="BO316">
        <f>INDEX('2021MF'!$C$205:$BB$404,MATCH(Sheet2!$BJ316,'2021MF'!$B$205:$B$404,0),MATCH(Sheet2!BO$3,'2021MF'!$C$4:$BB$4,0))</f>
        <v>74.068975510795497</v>
      </c>
      <c r="BP316">
        <f>INDEX('2021MF'!$C$205:$BB$404,MATCH(Sheet2!$BJ316,'2021MF'!$B$205:$B$404,0),MATCH(Sheet2!BP$3,'2021MF'!$C$4:$BB$4,0))</f>
        <v>7.3105347051151996</v>
      </c>
      <c r="BQ316">
        <f>INDEX('2021MF'!$C$205:$BB$404,MATCH(Sheet2!$BJ316,'2021MF'!$B$205:$B$404,0),MATCH(Sheet2!BQ$3,'2021MF'!$C$4:$BB$4,0))</f>
        <v>58.565425300681099</v>
      </c>
      <c r="BR316">
        <f>INDEX('2021MF'!$C$205:$BB$404,MATCH(Sheet2!$BJ316,'2021MF'!$B$205:$B$404,0),MATCH(Sheet2!BR$3,'2021MF'!$C$4:$BB$4,0))</f>
        <v>22.814084915229699</v>
      </c>
      <c r="BS316">
        <f>INDEX('2021MF'!$C$205:$BB$404,MATCH(Sheet2!$BJ316,'2021MF'!$B$205:$B$404,0),MATCH(Sheet2!BS$3,'2021MF'!$C$4:$BB$4,0))</f>
        <v>99.172583683524095</v>
      </c>
      <c r="BT316">
        <f>INDEX('2021MF'!$C$205:$BB$404,MATCH(Sheet2!$BJ316,'2021MF'!$B$205:$B$404,0),MATCH(Sheet2!BT$3,'2021MF'!$C$4:$BB$4,0))</f>
        <v>0.82741631647587299</v>
      </c>
      <c r="BU316">
        <f>INDEX('2021MF'!$C$205:$BB$404,MATCH(Sheet2!$BJ316,'2021MF'!$B$205:$B$404,0),MATCH(Sheet2!BU$3,'2021MF'!$C$4:$BB$4,0))</f>
        <v>11.563541515722401</v>
      </c>
      <c r="BV316">
        <f>INDEX('2021MF'!$C$205:$BB$404,MATCH(Sheet2!$BJ316,'2021MF'!$B$205:$B$404,0),MATCH(Sheet2!BV$3,'2021MF'!$C$4:$BB$4,0))</f>
        <v>12.8256774380525</v>
      </c>
      <c r="BW316" t="str">
        <f>INDEX('2021MF'!$C$205:$BB$404,MATCH(Sheet2!$BJ316,'2021MF'!$B$205:$B$404,0),MATCH(Sheet2!BW$3,'2021MF'!$C$4:$BB$4,0))</f>
        <v>*</v>
      </c>
      <c r="BX316">
        <f>INDEX('2021MF'!$C$205:$BB$404,MATCH(Sheet2!$BJ316,'2021MF'!$B$205:$B$404,0),MATCH(Sheet2!BX$3,'2021MF'!$C$4:$BB$4,0))</f>
        <v>49.580818456748403</v>
      </c>
      <c r="BY316">
        <f>INDEX('2021MF'!$C$205:$BB$404,MATCH(Sheet2!$BJ316,'2021MF'!$B$205:$B$404,0),MATCH(Sheet2!BY$3,'2021MF'!$C$4:$BB$4,0))</f>
        <v>48.332844181862299</v>
      </c>
      <c r="BZ316">
        <f>INDEX('2021MF'!$C$205:$BB$404,MATCH(Sheet2!$BJ316,'2021MF'!$B$205:$B$404,0),MATCH(Sheet2!BZ$3,'2021MF'!$C$4:$BB$4,0))</f>
        <v>43.425166205162903</v>
      </c>
      <c r="CA316">
        <f>INDEX('2021MF'!$C$205:$BB$404,MATCH(Sheet2!$BJ316,'2021MF'!$B$205:$B$404,0),MATCH(Sheet2!CA$3,'2021MF'!$C$4:$BB$4,0))</f>
        <v>54.531882042186098</v>
      </c>
      <c r="CB316" t="str">
        <f>INDEX('2021MF'!$C$205:$BB$404,MATCH(Sheet2!$BJ316,'2021MF'!$B$205:$B$404,0),MATCH(Sheet2!CB$3,'2021MF'!$C$4:$BB$4,0))</f>
        <v>*</v>
      </c>
      <c r="CC316">
        <f>INDEX('2021MF'!$C$205:$BB$404,MATCH(Sheet2!$BJ316,'2021MF'!$B$205:$B$404,0),MATCH(Sheet2!CC$3,'2021MF'!$C$4:$BB$4,0))</f>
        <v>99.442109839153702</v>
      </c>
    </row>
    <row r="317" spans="14:81" x14ac:dyDescent="0.3">
      <c r="N317" t="str">
        <f>VLOOKUP(P317,Sheet1!A$6:A$378,1,FALSE)</f>
        <v>Warrington</v>
      </c>
      <c r="O317" t="s">
        <v>491</v>
      </c>
      <c r="P317" t="s">
        <v>269</v>
      </c>
      <c r="Q317" t="str">
        <f>VLOOKUP(P317,classifications!A$1:B$357,2,FALSE)</f>
        <v>Predominantly Urban</v>
      </c>
      <c r="R317" t="str">
        <f>VLOOKUP(P317,classifications!A$1:D$357,4,FALSE)</f>
        <v>Unitary Authority</v>
      </c>
      <c r="S317" t="s">
        <v>503</v>
      </c>
      <c r="T317" t="s">
        <v>648</v>
      </c>
      <c r="U317">
        <v>85.9</v>
      </c>
      <c r="V317">
        <v>10.5</v>
      </c>
      <c r="W317">
        <v>3.6</v>
      </c>
      <c r="X317">
        <v>75.5</v>
      </c>
      <c r="Y317">
        <v>6.2</v>
      </c>
      <c r="Z317">
        <v>18.2</v>
      </c>
      <c r="AA317" t="s">
        <v>417</v>
      </c>
      <c r="AB317" t="s">
        <v>417</v>
      </c>
      <c r="AC317" t="s">
        <v>417</v>
      </c>
      <c r="AE317" t="s">
        <v>491</v>
      </c>
      <c r="AF317" t="s">
        <v>269</v>
      </c>
      <c r="AG317" t="s">
        <v>503</v>
      </c>
      <c r="AH317" t="s">
        <v>648</v>
      </c>
      <c r="AI317">
        <v>89.1</v>
      </c>
      <c r="AJ317">
        <v>10.9</v>
      </c>
      <c r="AK317">
        <v>92.4</v>
      </c>
      <c r="AL317">
        <v>7.6</v>
      </c>
      <c r="AM317" t="s">
        <v>417</v>
      </c>
      <c r="AN317" t="s">
        <v>417</v>
      </c>
      <c r="AP317" t="s">
        <v>491</v>
      </c>
      <c r="AQ317" t="s">
        <v>269</v>
      </c>
      <c r="AR317" t="s">
        <v>503</v>
      </c>
      <c r="AS317" t="s">
        <v>648</v>
      </c>
      <c r="AT317">
        <v>82.1</v>
      </c>
      <c r="AU317">
        <v>89.1</v>
      </c>
      <c r="AV317">
        <v>92.5</v>
      </c>
      <c r="AW317">
        <v>87.9</v>
      </c>
      <c r="AX317">
        <v>92.4</v>
      </c>
      <c r="AY317">
        <v>96.5</v>
      </c>
      <c r="AZ317" t="s">
        <v>417</v>
      </c>
      <c r="BA317" t="s">
        <v>417</v>
      </c>
      <c r="BB317" t="s">
        <v>417</v>
      </c>
      <c r="BF317" t="b">
        <f t="shared" si="4"/>
        <v>1</v>
      </c>
      <c r="BI317" t="s">
        <v>491</v>
      </c>
      <c r="BJ317" t="s">
        <v>269</v>
      </c>
      <c r="BK317" t="s">
        <v>503</v>
      </c>
      <c r="BL317" t="s">
        <v>648</v>
      </c>
      <c r="BM317">
        <f>INDEX('2021MF'!$C$205:$BB$404,MATCH(Sheet2!$BJ317,'2021MF'!$B$205:$B$404,0),MATCH(Sheet2!BM$3,'2021MF'!$C$4:$BB$4,0))</f>
        <v>84.966551967342795</v>
      </c>
      <c r="BN317">
        <f>INDEX('2021MF'!$C$205:$BB$404,MATCH(Sheet2!$BJ317,'2021MF'!$B$205:$B$404,0),MATCH(Sheet2!BN$3,'2021MF'!$C$4:$BB$4,0))</f>
        <v>14.6359186988395</v>
      </c>
      <c r="BO317">
        <f>INDEX('2021MF'!$C$205:$BB$404,MATCH(Sheet2!$BJ317,'2021MF'!$B$205:$B$404,0),MATCH(Sheet2!BO$3,'2021MF'!$C$4:$BB$4,0))</f>
        <v>63.715830643954803</v>
      </c>
      <c r="BP317">
        <f>INDEX('2021MF'!$C$205:$BB$404,MATCH(Sheet2!$BJ317,'2021MF'!$B$205:$B$404,0),MATCH(Sheet2!BP$3,'2021MF'!$C$4:$BB$4,0))</f>
        <v>14.809036311953699</v>
      </c>
      <c r="BQ317">
        <f>INDEX('2021MF'!$C$205:$BB$404,MATCH(Sheet2!$BJ317,'2021MF'!$B$205:$B$404,0),MATCH(Sheet2!BQ$3,'2021MF'!$C$4:$BB$4,0))</f>
        <v>62.078693710060101</v>
      </c>
      <c r="BR317">
        <f>INDEX('2021MF'!$C$205:$BB$404,MATCH(Sheet2!$BJ317,'2021MF'!$B$205:$B$404,0),MATCH(Sheet2!BR$3,'2021MF'!$C$4:$BB$4,0))</f>
        <v>16.446173245848399</v>
      </c>
      <c r="BS317">
        <f>INDEX('2021MF'!$C$205:$BB$404,MATCH(Sheet2!$BJ317,'2021MF'!$B$205:$B$404,0),MATCH(Sheet2!BS$3,'2021MF'!$C$4:$BB$4,0))</f>
        <v>98.860843360618901</v>
      </c>
      <c r="BT317" t="str">
        <f>INDEX('2021MF'!$C$205:$BB$404,MATCH(Sheet2!$BJ317,'2021MF'!$B$205:$B$404,0),MATCH(Sheet2!BT$3,'2021MF'!$C$4:$BB$4,0))</f>
        <v>*</v>
      </c>
      <c r="BU317">
        <f>INDEX('2021MF'!$C$205:$BB$404,MATCH(Sheet2!$BJ317,'2021MF'!$B$205:$B$404,0),MATCH(Sheet2!BU$3,'2021MF'!$C$4:$BB$4,0))</f>
        <v>10.9448802068862</v>
      </c>
      <c r="BV317">
        <f>INDEX('2021MF'!$C$205:$BB$404,MATCH(Sheet2!$BJ317,'2021MF'!$B$205:$B$404,0),MATCH(Sheet2!BV$3,'2021MF'!$C$4:$BB$4,0))</f>
        <v>14.178546239500699</v>
      </c>
      <c r="BW317">
        <f>INDEX('2021MF'!$C$205:$BB$404,MATCH(Sheet2!$BJ317,'2021MF'!$B$205:$B$404,0),MATCH(Sheet2!BW$3,'2021MF'!$C$4:$BB$4,0))</f>
        <v>5.4200773686122803</v>
      </c>
      <c r="BX317">
        <f>INDEX('2021MF'!$C$205:$BB$404,MATCH(Sheet2!$BJ317,'2021MF'!$B$205:$B$404,0),MATCH(Sheet2!BX$3,'2021MF'!$C$4:$BB$4,0))</f>
        <v>58.937448462716503</v>
      </c>
      <c r="BY317">
        <f>INDEX('2021MF'!$C$205:$BB$404,MATCH(Sheet2!$BJ317,'2021MF'!$B$205:$B$404,0),MATCH(Sheet2!BY$3,'2021MF'!$C$4:$BB$4,0))</f>
        <v>41.062551537283497</v>
      </c>
      <c r="BZ317">
        <f>INDEX('2021MF'!$C$205:$BB$404,MATCH(Sheet2!$BJ317,'2021MF'!$B$205:$B$404,0),MATCH(Sheet2!BZ$3,'2021MF'!$C$4:$BB$4,0))</f>
        <v>54.515255035928803</v>
      </c>
      <c r="CA317">
        <f>INDEX('2021MF'!$C$205:$BB$404,MATCH(Sheet2!$BJ317,'2021MF'!$B$205:$B$404,0),MATCH(Sheet2!CA$3,'2021MF'!$C$4:$BB$4,0))</f>
        <v>44.412769466368204</v>
      </c>
      <c r="CB317">
        <f>INDEX('2021MF'!$C$205:$BB$404,MATCH(Sheet2!$BJ317,'2021MF'!$B$205:$B$404,0),MATCH(Sheet2!CB$3,'2021MF'!$C$4:$BB$4,0))</f>
        <v>5.0246852892773903</v>
      </c>
      <c r="CC317">
        <f>INDEX('2021MF'!$C$205:$BB$404,MATCH(Sheet2!$BJ317,'2021MF'!$B$205:$B$404,0),MATCH(Sheet2!CC$3,'2021MF'!$C$4:$BB$4,0))</f>
        <v>94.9753147107226</v>
      </c>
    </row>
    <row r="318" spans="14:81" x14ac:dyDescent="0.3">
      <c r="N318" t="str">
        <f>VLOOKUP(P318,Sheet1!A$6:A$378,1,FALSE)</f>
        <v>Blackburn with Darwen</v>
      </c>
      <c r="O318" t="s">
        <v>491</v>
      </c>
      <c r="P318" t="s">
        <v>270</v>
      </c>
      <c r="Q318" t="str">
        <f>VLOOKUP(P318,classifications!A$1:B$357,2,FALSE)</f>
        <v>Predominantly Urban</v>
      </c>
      <c r="R318" t="str">
        <f>VLOOKUP(P318,classifications!A$1:D$357,4,FALSE)</f>
        <v>Unitary Authority</v>
      </c>
      <c r="S318" t="s">
        <v>504</v>
      </c>
      <c r="T318" t="s">
        <v>648</v>
      </c>
      <c r="U318">
        <v>86.8</v>
      </c>
      <c r="V318">
        <v>12.7</v>
      </c>
      <c r="W318">
        <v>0.5</v>
      </c>
      <c r="X318">
        <v>64.599999999999994</v>
      </c>
      <c r="Y318">
        <v>11.2</v>
      </c>
      <c r="Z318">
        <v>24.3</v>
      </c>
      <c r="AA318">
        <v>98.2</v>
      </c>
      <c r="AB318">
        <v>1.8</v>
      </c>
      <c r="AC318">
        <v>0</v>
      </c>
      <c r="AE318" t="s">
        <v>491</v>
      </c>
      <c r="AF318" t="s">
        <v>270</v>
      </c>
      <c r="AG318" t="s">
        <v>504</v>
      </c>
      <c r="AH318" t="s">
        <v>648</v>
      </c>
      <c r="AI318">
        <v>87.3</v>
      </c>
      <c r="AJ318">
        <v>12.7</v>
      </c>
      <c r="AK318">
        <v>85.3</v>
      </c>
      <c r="AL318">
        <v>14.7</v>
      </c>
      <c r="AM318">
        <v>98.2</v>
      </c>
      <c r="AN318">
        <v>1.8</v>
      </c>
      <c r="AP318" t="s">
        <v>491</v>
      </c>
      <c r="AQ318" t="s">
        <v>270</v>
      </c>
      <c r="AR318" t="s">
        <v>504</v>
      </c>
      <c r="AS318" t="s">
        <v>648</v>
      </c>
      <c r="AT318">
        <v>78.3</v>
      </c>
      <c r="AU318">
        <v>87.3</v>
      </c>
      <c r="AV318">
        <v>89.4</v>
      </c>
      <c r="AW318">
        <v>97.6</v>
      </c>
      <c r="AX318">
        <v>85.3</v>
      </c>
      <c r="AY318">
        <v>100</v>
      </c>
      <c r="AZ318">
        <v>95.7</v>
      </c>
      <c r="BA318">
        <v>98.2</v>
      </c>
      <c r="BB318">
        <v>99.7</v>
      </c>
      <c r="BF318" t="b">
        <f t="shared" si="4"/>
        <v>1</v>
      </c>
      <c r="BI318" t="s">
        <v>491</v>
      </c>
      <c r="BJ318" t="s">
        <v>270</v>
      </c>
      <c r="BK318" t="s">
        <v>504</v>
      </c>
      <c r="BL318" t="s">
        <v>648</v>
      </c>
      <c r="BM318">
        <f>INDEX('2021MF'!$C$205:$BB$404,MATCH(Sheet2!$BJ318,'2021MF'!$B$205:$B$404,0),MATCH(Sheet2!BM$3,'2021MF'!$C$4:$BB$4,0))</f>
        <v>87.558831040898994</v>
      </c>
      <c r="BN318">
        <f>INDEX('2021MF'!$C$205:$BB$404,MATCH(Sheet2!$BJ318,'2021MF'!$B$205:$B$404,0),MATCH(Sheet2!BN$3,'2021MF'!$C$4:$BB$4,0))</f>
        <v>10.8066693421869</v>
      </c>
      <c r="BO318">
        <f>INDEX('2021MF'!$C$205:$BB$404,MATCH(Sheet2!$BJ318,'2021MF'!$B$205:$B$404,0),MATCH(Sheet2!BO$3,'2021MF'!$C$4:$BB$4,0))</f>
        <v>62.585282206574497</v>
      </c>
      <c r="BP318">
        <f>INDEX('2021MF'!$C$205:$BB$404,MATCH(Sheet2!$BJ318,'2021MF'!$B$205:$B$404,0),MATCH(Sheet2!BP$3,'2021MF'!$C$4:$BB$4,0))</f>
        <v>10.3834506913787</v>
      </c>
      <c r="BQ318">
        <f>INDEX('2021MF'!$C$205:$BB$404,MATCH(Sheet2!$BJ318,'2021MF'!$B$205:$B$404,0),MATCH(Sheet2!BQ$3,'2021MF'!$C$4:$BB$4,0))</f>
        <v>48.2907074318654</v>
      </c>
      <c r="BR318">
        <f>INDEX('2021MF'!$C$205:$BB$404,MATCH(Sheet2!$BJ318,'2021MF'!$B$205:$B$404,0),MATCH(Sheet2!BR$3,'2021MF'!$C$4:$BB$4,0))</f>
        <v>24.678025466087799</v>
      </c>
      <c r="BS318">
        <f>INDEX('2021MF'!$C$205:$BB$404,MATCH(Sheet2!$BJ318,'2021MF'!$B$205:$B$404,0),MATCH(Sheet2!BS$3,'2021MF'!$C$4:$BB$4,0))</f>
        <v>96.895180415192101</v>
      </c>
      <c r="BT318" t="str">
        <f>INDEX('2021MF'!$C$205:$BB$404,MATCH(Sheet2!$BJ318,'2021MF'!$B$205:$B$404,0),MATCH(Sheet2!BT$3,'2021MF'!$C$4:$BB$4,0))</f>
        <v>*</v>
      </c>
      <c r="BU318">
        <f>INDEX('2021MF'!$C$205:$BB$404,MATCH(Sheet2!$BJ318,'2021MF'!$B$205:$B$404,0),MATCH(Sheet2!BU$3,'2021MF'!$C$4:$BB$4,0))</f>
        <v>8.4716698894523699</v>
      </c>
      <c r="BV318">
        <f>INDEX('2021MF'!$C$205:$BB$404,MATCH(Sheet2!$BJ318,'2021MF'!$B$205:$B$404,0),MATCH(Sheet2!BV$3,'2021MF'!$C$4:$BB$4,0))</f>
        <v>9.2925681345543403</v>
      </c>
      <c r="BW318" t="str">
        <f>INDEX('2021MF'!$C$205:$BB$404,MATCH(Sheet2!$BJ318,'2021MF'!$B$205:$B$404,0),MATCH(Sheet2!BW$3,'2021MF'!$C$4:$BB$4,0))</f>
        <v>*</v>
      </c>
      <c r="BX318">
        <f>INDEX('2021MF'!$C$205:$BB$404,MATCH(Sheet2!$BJ318,'2021MF'!$B$205:$B$404,0),MATCH(Sheet2!BX$3,'2021MF'!$C$4:$BB$4,0))</f>
        <v>39.812123252042497</v>
      </c>
      <c r="BY318">
        <f>INDEX('2021MF'!$C$205:$BB$404,MATCH(Sheet2!$BJ318,'2021MF'!$B$205:$B$404,0),MATCH(Sheet2!BY$3,'2021MF'!$C$4:$BB$4,0))</f>
        <v>59.064900094856299</v>
      </c>
      <c r="BZ318">
        <f>INDEX('2021MF'!$C$205:$BB$404,MATCH(Sheet2!$BJ318,'2021MF'!$B$205:$B$404,0),MATCH(Sheet2!BZ$3,'2021MF'!$C$4:$BB$4,0))</f>
        <v>44.518221596646399</v>
      </c>
      <c r="CA318">
        <f>INDEX('2021MF'!$C$205:$BB$404,MATCH(Sheet2!$BJ318,'2021MF'!$B$205:$B$404,0),MATCH(Sheet2!CA$3,'2021MF'!$C$4:$BB$4,0))</f>
        <v>54.297604112481302</v>
      </c>
      <c r="CB318">
        <f>INDEX('2021MF'!$C$205:$BB$404,MATCH(Sheet2!$BJ318,'2021MF'!$B$205:$B$404,0),MATCH(Sheet2!CB$3,'2021MF'!$C$4:$BB$4,0))</f>
        <v>4.4948739465139198</v>
      </c>
      <c r="CC318">
        <f>INDEX('2021MF'!$C$205:$BB$404,MATCH(Sheet2!$BJ318,'2021MF'!$B$205:$B$404,0),MATCH(Sheet2!CC$3,'2021MF'!$C$4:$BB$4,0))</f>
        <v>95.505126053486094</v>
      </c>
    </row>
    <row r="319" spans="14:81" x14ac:dyDescent="0.3">
      <c r="N319" t="str">
        <f>VLOOKUP(P319,Sheet1!A$6:A$378,1,FALSE)</f>
        <v>Blackpool</v>
      </c>
      <c r="O319" t="s">
        <v>491</v>
      </c>
      <c r="P319" t="s">
        <v>271</v>
      </c>
      <c r="Q319" t="str">
        <f>VLOOKUP(P319,classifications!A$1:B$357,2,FALSE)</f>
        <v>Predominantly Urban</v>
      </c>
      <c r="R319" t="str">
        <f>VLOOKUP(P319,classifications!A$1:D$357,4,FALSE)</f>
        <v>Unitary Authority</v>
      </c>
      <c r="S319" t="s">
        <v>505</v>
      </c>
      <c r="T319" t="s">
        <v>648</v>
      </c>
      <c r="U319">
        <v>83</v>
      </c>
      <c r="V319">
        <v>17</v>
      </c>
      <c r="W319">
        <v>0</v>
      </c>
      <c r="X319">
        <v>71.900000000000006</v>
      </c>
      <c r="Y319">
        <v>6.1</v>
      </c>
      <c r="Z319">
        <v>22</v>
      </c>
      <c r="AA319">
        <v>97.7</v>
      </c>
      <c r="AB319">
        <v>2.2999999999999998</v>
      </c>
      <c r="AC319">
        <v>0</v>
      </c>
      <c r="AE319" t="s">
        <v>491</v>
      </c>
      <c r="AF319" t="s">
        <v>271</v>
      </c>
      <c r="AG319" t="s">
        <v>505</v>
      </c>
      <c r="AH319" t="s">
        <v>648</v>
      </c>
      <c r="AI319">
        <v>83</v>
      </c>
      <c r="AJ319">
        <v>17</v>
      </c>
      <c r="AK319">
        <v>92.2</v>
      </c>
      <c r="AL319">
        <v>7.8</v>
      </c>
      <c r="AM319">
        <v>97.7</v>
      </c>
      <c r="AN319">
        <v>2.2999999999999998</v>
      </c>
      <c r="AP319" t="s">
        <v>491</v>
      </c>
      <c r="AQ319" t="s">
        <v>271</v>
      </c>
      <c r="AR319" t="s">
        <v>505</v>
      </c>
      <c r="AS319" t="s">
        <v>648</v>
      </c>
      <c r="AT319">
        <v>74.2</v>
      </c>
      <c r="AU319">
        <v>83</v>
      </c>
      <c r="AV319">
        <v>85</v>
      </c>
      <c r="AW319">
        <v>100</v>
      </c>
      <c r="AX319">
        <v>92.2</v>
      </c>
      <c r="AY319">
        <v>100</v>
      </c>
      <c r="AZ319">
        <v>94.7</v>
      </c>
      <c r="BA319">
        <v>97.7</v>
      </c>
      <c r="BB319">
        <v>99.7</v>
      </c>
      <c r="BF319" t="b">
        <f t="shared" si="4"/>
        <v>1</v>
      </c>
      <c r="BI319" t="s">
        <v>491</v>
      </c>
      <c r="BJ319" t="s">
        <v>271</v>
      </c>
      <c r="BK319" t="s">
        <v>505</v>
      </c>
      <c r="BL319" t="s">
        <v>648</v>
      </c>
      <c r="BM319">
        <f>INDEX('2021MF'!$C$205:$BB$404,MATCH(Sheet2!$BJ319,'2021MF'!$B$205:$B$404,0),MATCH(Sheet2!BM$3,'2021MF'!$C$4:$BB$4,0))</f>
        <v>85.522045147879396</v>
      </c>
      <c r="BN319">
        <f>INDEX('2021MF'!$C$205:$BB$404,MATCH(Sheet2!$BJ319,'2021MF'!$B$205:$B$404,0),MATCH(Sheet2!BN$3,'2021MF'!$C$4:$BB$4,0))</f>
        <v>14.4779548521206</v>
      </c>
      <c r="BO319">
        <f>INDEX('2021MF'!$C$205:$BB$404,MATCH(Sheet2!$BJ319,'2021MF'!$B$205:$B$404,0),MATCH(Sheet2!BO$3,'2021MF'!$C$4:$BB$4,0))</f>
        <v>67.652529083549098</v>
      </c>
      <c r="BP319">
        <f>INDEX('2021MF'!$C$205:$BB$404,MATCH(Sheet2!$BJ319,'2021MF'!$B$205:$B$404,0),MATCH(Sheet2!BP$3,'2021MF'!$C$4:$BB$4,0))</f>
        <v>10.109040516392501</v>
      </c>
      <c r="BQ319">
        <f>INDEX('2021MF'!$C$205:$BB$404,MATCH(Sheet2!$BJ319,'2021MF'!$B$205:$B$404,0),MATCH(Sheet2!BQ$3,'2021MF'!$C$4:$BB$4,0))</f>
        <v>56.482258123336102</v>
      </c>
      <c r="BR319">
        <f>INDEX('2021MF'!$C$205:$BB$404,MATCH(Sheet2!$BJ319,'2021MF'!$B$205:$B$404,0),MATCH(Sheet2!BR$3,'2021MF'!$C$4:$BB$4,0))</f>
        <v>21.2793114766055</v>
      </c>
      <c r="BS319">
        <f>INDEX('2021MF'!$C$205:$BB$404,MATCH(Sheet2!$BJ319,'2021MF'!$B$205:$B$404,0),MATCH(Sheet2!BS$3,'2021MF'!$C$4:$BB$4,0))</f>
        <v>99.449327158017596</v>
      </c>
      <c r="BT319" t="str">
        <f>INDEX('2021MF'!$C$205:$BB$404,MATCH(Sheet2!$BJ319,'2021MF'!$B$205:$B$404,0),MATCH(Sheet2!BT$3,'2021MF'!$C$4:$BB$4,0))</f>
        <v>*</v>
      </c>
      <c r="BU319">
        <f>INDEX('2021MF'!$C$205:$BB$404,MATCH(Sheet2!$BJ319,'2021MF'!$B$205:$B$404,0),MATCH(Sheet2!BU$3,'2021MF'!$C$4:$BB$4,0))</f>
        <v>14.7514678531053</v>
      </c>
      <c r="BV319">
        <f>INDEX('2021MF'!$C$205:$BB$404,MATCH(Sheet2!$BJ319,'2021MF'!$B$205:$B$404,0),MATCH(Sheet2!BV$3,'2021MF'!$C$4:$BB$4,0))</f>
        <v>12.3445534444404</v>
      </c>
      <c r="BW319">
        <f>INDEX('2021MF'!$C$205:$BB$404,MATCH(Sheet2!$BJ319,'2021MF'!$B$205:$B$404,0),MATCH(Sheet2!BW$3,'2021MF'!$C$4:$BB$4,0))</f>
        <v>3.3660333321177198</v>
      </c>
      <c r="BX319">
        <f>INDEX('2021MF'!$C$205:$BB$404,MATCH(Sheet2!$BJ319,'2021MF'!$B$205:$B$404,0),MATCH(Sheet2!BX$3,'2021MF'!$C$4:$BB$4,0))</f>
        <v>54.467455621301802</v>
      </c>
      <c r="BY319">
        <f>INDEX('2021MF'!$C$205:$BB$404,MATCH(Sheet2!$BJ319,'2021MF'!$B$205:$B$404,0),MATCH(Sheet2!BY$3,'2021MF'!$C$4:$BB$4,0))</f>
        <v>44.589497041420103</v>
      </c>
      <c r="BZ319">
        <f>INDEX('2021MF'!$C$205:$BB$404,MATCH(Sheet2!$BJ319,'2021MF'!$B$205:$B$404,0),MATCH(Sheet2!BZ$3,'2021MF'!$C$4:$BB$4,0))</f>
        <v>49.260355029585803</v>
      </c>
      <c r="CA319">
        <f>INDEX('2021MF'!$C$205:$BB$404,MATCH(Sheet2!$BJ319,'2021MF'!$B$205:$B$404,0),MATCH(Sheet2!CA$3,'2021MF'!$C$4:$BB$4,0))</f>
        <v>49.478550295858</v>
      </c>
      <c r="CB319">
        <f>INDEX('2021MF'!$C$205:$BB$404,MATCH(Sheet2!$BJ319,'2021MF'!$B$205:$B$404,0),MATCH(Sheet2!CB$3,'2021MF'!$C$4:$BB$4,0))</f>
        <v>6.0428139017541298</v>
      </c>
      <c r="CC319">
        <f>INDEX('2021MF'!$C$205:$BB$404,MATCH(Sheet2!$BJ319,'2021MF'!$B$205:$B$404,0),MATCH(Sheet2!CC$3,'2021MF'!$C$4:$BB$4,0))</f>
        <v>93.957186098245899</v>
      </c>
    </row>
    <row r="320" spans="14:81" x14ac:dyDescent="0.3">
      <c r="N320" t="str">
        <f>VLOOKUP(P320,Sheet1!A$6:A$378,1,FALSE)</f>
        <v>Kingston upon Hull, City of</v>
      </c>
      <c r="O320" t="s">
        <v>491</v>
      </c>
      <c r="P320" t="s">
        <v>274</v>
      </c>
      <c r="Q320" t="str">
        <f>VLOOKUP(P320,classifications!A$1:B$357,2,FALSE)</f>
        <v>Predominantly Urban</v>
      </c>
      <c r="R320" t="str">
        <f>VLOOKUP(P320,classifications!A$1:D$357,4,FALSE)</f>
        <v>Unitary Authority</v>
      </c>
      <c r="S320" t="s">
        <v>506</v>
      </c>
      <c r="T320" t="s">
        <v>648</v>
      </c>
      <c r="U320">
        <v>80.8</v>
      </c>
      <c r="V320">
        <v>18.3</v>
      </c>
      <c r="W320">
        <v>0.9</v>
      </c>
      <c r="X320" t="s">
        <v>417</v>
      </c>
      <c r="Y320" t="s">
        <v>417</v>
      </c>
      <c r="Z320" t="s">
        <v>417</v>
      </c>
      <c r="AA320">
        <v>98.5</v>
      </c>
      <c r="AB320">
        <v>1.5</v>
      </c>
      <c r="AC320">
        <v>0</v>
      </c>
      <c r="AE320" t="s">
        <v>491</v>
      </c>
      <c r="AF320" t="s">
        <v>274</v>
      </c>
      <c r="AG320" t="s">
        <v>506</v>
      </c>
      <c r="AH320" t="s">
        <v>648</v>
      </c>
      <c r="AI320">
        <v>81.5</v>
      </c>
      <c r="AJ320">
        <v>18.5</v>
      </c>
      <c r="AK320" t="s">
        <v>417</v>
      </c>
      <c r="AL320" t="s">
        <v>417</v>
      </c>
      <c r="AM320">
        <v>98.5</v>
      </c>
      <c r="AN320">
        <v>1.5</v>
      </c>
      <c r="AP320" t="s">
        <v>491</v>
      </c>
      <c r="AQ320" t="s">
        <v>274</v>
      </c>
      <c r="AR320" t="s">
        <v>506</v>
      </c>
      <c r="AS320" t="s">
        <v>648</v>
      </c>
      <c r="AT320">
        <v>70.599999999999994</v>
      </c>
      <c r="AU320">
        <v>81.5</v>
      </c>
      <c r="AV320">
        <v>84.2</v>
      </c>
      <c r="AW320" t="s">
        <v>417</v>
      </c>
      <c r="AX320" t="s">
        <v>417</v>
      </c>
      <c r="AY320" t="s">
        <v>417</v>
      </c>
      <c r="AZ320">
        <v>96.1</v>
      </c>
      <c r="BA320">
        <v>98.5</v>
      </c>
      <c r="BB320">
        <v>100</v>
      </c>
      <c r="BF320" t="b">
        <f t="shared" si="4"/>
        <v>1</v>
      </c>
      <c r="BI320" t="s">
        <v>491</v>
      </c>
      <c r="BJ320" t="s">
        <v>274</v>
      </c>
      <c r="BK320" t="s">
        <v>506</v>
      </c>
      <c r="BL320" t="s">
        <v>648</v>
      </c>
      <c r="BM320">
        <f>INDEX('2021MF'!$C$205:$BB$404,MATCH(Sheet2!$BJ320,'2021MF'!$B$205:$B$404,0),MATCH(Sheet2!BM$3,'2021MF'!$C$4:$BB$4,0))</f>
        <v>82.194990392070906</v>
      </c>
      <c r="BN320">
        <f>INDEX('2021MF'!$C$205:$BB$404,MATCH(Sheet2!$BJ320,'2021MF'!$B$205:$B$404,0),MATCH(Sheet2!BN$3,'2021MF'!$C$4:$BB$4,0))</f>
        <v>17.805009607929101</v>
      </c>
      <c r="BO320">
        <f>INDEX('2021MF'!$C$205:$BB$404,MATCH(Sheet2!$BJ320,'2021MF'!$B$205:$B$404,0),MATCH(Sheet2!BO$3,'2021MF'!$C$4:$BB$4,0))</f>
        <v>73.116340221825197</v>
      </c>
      <c r="BP320">
        <f>INDEX('2021MF'!$C$205:$BB$404,MATCH(Sheet2!$BJ320,'2021MF'!$B$205:$B$404,0),MATCH(Sheet2!BP$3,'2021MF'!$C$4:$BB$4,0))</f>
        <v>8.9421164413579195</v>
      </c>
      <c r="BQ320">
        <f>INDEX('2021MF'!$C$205:$BB$404,MATCH(Sheet2!$BJ320,'2021MF'!$B$205:$B$404,0),MATCH(Sheet2!BQ$3,'2021MF'!$C$4:$BB$4,0))</f>
        <v>51.1613794963422</v>
      </c>
      <c r="BR320">
        <f>INDEX('2021MF'!$C$205:$BB$404,MATCH(Sheet2!$BJ320,'2021MF'!$B$205:$B$404,0),MATCH(Sheet2!BR$3,'2021MF'!$C$4:$BB$4,0))</f>
        <v>30.897077166840798</v>
      </c>
      <c r="BS320">
        <f>INDEX('2021MF'!$C$205:$BB$404,MATCH(Sheet2!$BJ320,'2021MF'!$B$205:$B$404,0),MATCH(Sheet2!BS$3,'2021MF'!$C$4:$BB$4,0))</f>
        <v>96.672622458955601</v>
      </c>
      <c r="BT320">
        <f>INDEX('2021MF'!$C$205:$BB$404,MATCH(Sheet2!$BJ320,'2021MF'!$B$205:$B$404,0),MATCH(Sheet2!BT$3,'2021MF'!$C$4:$BB$4,0))</f>
        <v>3.3273775410444002</v>
      </c>
      <c r="BU320">
        <f>INDEX('2021MF'!$C$205:$BB$404,MATCH(Sheet2!$BJ320,'2021MF'!$B$205:$B$404,0),MATCH(Sheet2!BU$3,'2021MF'!$C$4:$BB$4,0))</f>
        <v>20.191821461079499</v>
      </c>
      <c r="BV320">
        <f>INDEX('2021MF'!$C$205:$BB$404,MATCH(Sheet2!$BJ320,'2021MF'!$B$205:$B$404,0),MATCH(Sheet2!BV$3,'2021MF'!$C$4:$BB$4,0))</f>
        <v>7.67622964636079</v>
      </c>
      <c r="BW320">
        <f>INDEX('2021MF'!$C$205:$BB$404,MATCH(Sheet2!$BJ320,'2021MF'!$B$205:$B$404,0),MATCH(Sheet2!BW$3,'2021MF'!$C$4:$BB$4,0))</f>
        <v>2.5823416377305102</v>
      </c>
      <c r="BX320">
        <f>INDEX('2021MF'!$C$205:$BB$404,MATCH(Sheet2!$BJ320,'2021MF'!$B$205:$B$404,0),MATCH(Sheet2!BX$3,'2021MF'!$C$4:$BB$4,0))</f>
        <v>51.164848127395999</v>
      </c>
      <c r="BY320">
        <f>INDEX('2021MF'!$C$205:$BB$404,MATCH(Sheet2!$BJ320,'2021MF'!$B$205:$B$404,0),MATCH(Sheet2!BY$3,'2021MF'!$C$4:$BB$4,0))</f>
        <v>44.8153199646122</v>
      </c>
      <c r="BZ320">
        <f>INDEX('2021MF'!$C$205:$BB$404,MATCH(Sheet2!$BJ320,'2021MF'!$B$205:$B$404,0),MATCH(Sheet2!BZ$3,'2021MF'!$C$4:$BB$4,0))</f>
        <v>46.9275287525804</v>
      </c>
      <c r="CA320">
        <f>INDEX('2021MF'!$C$205:$BB$404,MATCH(Sheet2!$BJ320,'2021MF'!$B$205:$B$404,0),MATCH(Sheet2!CA$3,'2021MF'!$C$4:$BB$4,0))</f>
        <v>50.3778383957535</v>
      </c>
      <c r="CB320">
        <f>INDEX('2021MF'!$C$205:$BB$404,MATCH(Sheet2!$BJ320,'2021MF'!$B$205:$B$404,0),MATCH(Sheet2!CB$3,'2021MF'!$C$4:$BB$4,0))</f>
        <v>0.63210059670296304</v>
      </c>
      <c r="CC320">
        <f>INDEX('2021MF'!$C$205:$BB$404,MATCH(Sheet2!$BJ320,'2021MF'!$B$205:$B$404,0),MATCH(Sheet2!CC$3,'2021MF'!$C$4:$BB$4,0))</f>
        <v>99.367899403297002</v>
      </c>
    </row>
    <row r="321" spans="14:81" x14ac:dyDescent="0.3">
      <c r="N321" t="str">
        <f>VLOOKUP(P321,Sheet1!A$6:A$378,1,FALSE)</f>
        <v>East Riding of Yorkshire</v>
      </c>
      <c r="O321" t="s">
        <v>491</v>
      </c>
      <c r="P321" t="s">
        <v>275</v>
      </c>
      <c r="Q321" t="str">
        <f>VLOOKUP(P321,classifications!A$1:B$357,2,FALSE)</f>
        <v>Predominantly Rural</v>
      </c>
      <c r="R321" t="str">
        <f>VLOOKUP(P321,classifications!A$1:D$357,4,FALSE)</f>
        <v>Unitary Authority</v>
      </c>
      <c r="S321" t="s">
        <v>507</v>
      </c>
      <c r="T321" t="s">
        <v>648</v>
      </c>
      <c r="U321">
        <v>88.2</v>
      </c>
      <c r="V321">
        <v>11.8</v>
      </c>
      <c r="W321">
        <v>0</v>
      </c>
      <c r="X321">
        <v>72.2</v>
      </c>
      <c r="Y321">
        <v>10.1</v>
      </c>
      <c r="Z321">
        <v>17.8</v>
      </c>
      <c r="AA321">
        <v>97.3</v>
      </c>
      <c r="AB321">
        <v>2.7</v>
      </c>
      <c r="AC321">
        <v>0</v>
      </c>
      <c r="AE321" t="s">
        <v>491</v>
      </c>
      <c r="AF321" t="s">
        <v>275</v>
      </c>
      <c r="AG321" t="s">
        <v>507</v>
      </c>
      <c r="AH321" t="s">
        <v>648</v>
      </c>
      <c r="AI321">
        <v>88.2</v>
      </c>
      <c r="AJ321">
        <v>11.8</v>
      </c>
      <c r="AK321">
        <v>87.8</v>
      </c>
      <c r="AL321">
        <v>12.2</v>
      </c>
      <c r="AM321">
        <v>97.3</v>
      </c>
      <c r="AN321">
        <v>2.7</v>
      </c>
      <c r="AP321" t="s">
        <v>491</v>
      </c>
      <c r="AQ321" t="s">
        <v>275</v>
      </c>
      <c r="AR321" t="s">
        <v>507</v>
      </c>
      <c r="AS321" t="s">
        <v>648</v>
      </c>
      <c r="AT321">
        <v>80.900000000000006</v>
      </c>
      <c r="AU321">
        <v>88.2</v>
      </c>
      <c r="AV321">
        <v>90.9</v>
      </c>
      <c r="AW321">
        <v>82.4</v>
      </c>
      <c r="AX321">
        <v>87.8</v>
      </c>
      <c r="AY321">
        <v>93.2</v>
      </c>
      <c r="AZ321">
        <v>94.2</v>
      </c>
      <c r="BA321">
        <v>97.3</v>
      </c>
      <c r="BB321">
        <v>99.4</v>
      </c>
      <c r="BF321" t="b">
        <f t="shared" si="4"/>
        <v>1</v>
      </c>
      <c r="BI321" t="s">
        <v>491</v>
      </c>
      <c r="BJ321" t="s">
        <v>275</v>
      </c>
      <c r="BK321" t="s">
        <v>507</v>
      </c>
      <c r="BL321" t="s">
        <v>648</v>
      </c>
      <c r="BM321">
        <f>INDEX('2021MF'!$C$205:$BB$404,MATCH(Sheet2!$BJ321,'2021MF'!$B$205:$B$404,0),MATCH(Sheet2!BM$3,'2021MF'!$C$4:$BB$4,0))</f>
        <v>83.282028497984797</v>
      </c>
      <c r="BN321">
        <f>INDEX('2021MF'!$C$205:$BB$404,MATCH(Sheet2!$BJ321,'2021MF'!$B$205:$B$404,0),MATCH(Sheet2!BN$3,'2021MF'!$C$4:$BB$4,0))</f>
        <v>15.9325314969376</v>
      </c>
      <c r="BO321">
        <f>INDEX('2021MF'!$C$205:$BB$404,MATCH(Sheet2!$BJ321,'2021MF'!$B$205:$B$404,0),MATCH(Sheet2!BO$3,'2021MF'!$C$4:$BB$4,0))</f>
        <v>63.236647519913703</v>
      </c>
      <c r="BP321">
        <f>INDEX('2021MF'!$C$205:$BB$404,MATCH(Sheet2!$BJ321,'2021MF'!$B$205:$B$404,0),MATCH(Sheet2!BP$3,'2021MF'!$C$4:$BB$4,0))</f>
        <v>15.0899685823998</v>
      </c>
      <c r="BQ321">
        <f>INDEX('2021MF'!$C$205:$BB$404,MATCH(Sheet2!$BJ321,'2021MF'!$B$205:$B$404,0),MATCH(Sheet2!BQ$3,'2021MF'!$C$4:$BB$4,0))</f>
        <v>55.8233632699692</v>
      </c>
      <c r="BR321">
        <f>INDEX('2021MF'!$C$205:$BB$404,MATCH(Sheet2!$BJ321,'2021MF'!$B$205:$B$404,0),MATCH(Sheet2!BR$3,'2021MF'!$C$4:$BB$4,0))</f>
        <v>22.503252832344302</v>
      </c>
      <c r="BS321">
        <f>INDEX('2021MF'!$C$205:$BB$404,MATCH(Sheet2!$BJ321,'2021MF'!$B$205:$B$404,0),MATCH(Sheet2!BS$3,'2021MF'!$C$4:$BB$4,0))</f>
        <v>98.976547872171594</v>
      </c>
      <c r="BT321">
        <f>INDEX('2021MF'!$C$205:$BB$404,MATCH(Sheet2!$BJ321,'2021MF'!$B$205:$B$404,0),MATCH(Sheet2!BT$3,'2021MF'!$C$4:$BB$4,0))</f>
        <v>1.0234521278283799</v>
      </c>
      <c r="BU321">
        <f>INDEX('2021MF'!$C$205:$BB$404,MATCH(Sheet2!$BJ321,'2021MF'!$B$205:$B$404,0),MATCH(Sheet2!BU$3,'2021MF'!$C$4:$BB$4,0))</f>
        <v>11.6181650852083</v>
      </c>
      <c r="BV321">
        <f>INDEX('2021MF'!$C$205:$BB$404,MATCH(Sheet2!$BJ321,'2021MF'!$B$205:$B$404,0),MATCH(Sheet2!BV$3,'2021MF'!$C$4:$BB$4,0))</f>
        <v>20.2215099489067</v>
      </c>
      <c r="BW321">
        <f>INDEX('2021MF'!$C$205:$BB$404,MATCH(Sheet2!$BJ321,'2021MF'!$B$205:$B$404,0),MATCH(Sheet2!BW$3,'2021MF'!$C$4:$BB$4,0))</f>
        <v>0.858430389387833</v>
      </c>
      <c r="BX321">
        <f>INDEX('2021MF'!$C$205:$BB$404,MATCH(Sheet2!$BJ321,'2021MF'!$B$205:$B$404,0),MATCH(Sheet2!BX$3,'2021MF'!$C$4:$BB$4,0))</f>
        <v>46.925599964380602</v>
      </c>
      <c r="BY321">
        <f>INDEX('2021MF'!$C$205:$BB$404,MATCH(Sheet2!$BJ321,'2021MF'!$B$205:$B$404,0),MATCH(Sheet2!BY$3,'2021MF'!$C$4:$BB$4,0))</f>
        <v>47.422787515397999</v>
      </c>
      <c r="BZ321">
        <f>INDEX('2021MF'!$C$205:$BB$404,MATCH(Sheet2!$BJ321,'2021MF'!$B$205:$B$404,0),MATCH(Sheet2!BZ$3,'2021MF'!$C$4:$BB$4,0))</f>
        <v>57.506047878419103</v>
      </c>
      <c r="CA321">
        <f>INDEX('2021MF'!$C$205:$BB$404,MATCH(Sheet2!$BJ321,'2021MF'!$B$205:$B$404,0),MATCH(Sheet2!CA$3,'2021MF'!$C$4:$BB$4,0))</f>
        <v>40.290001335727801</v>
      </c>
      <c r="CB321">
        <f>INDEX('2021MF'!$C$205:$BB$404,MATCH(Sheet2!$BJ321,'2021MF'!$B$205:$B$404,0),MATCH(Sheet2!CB$3,'2021MF'!$C$4:$BB$4,0))</f>
        <v>1.78509092063089</v>
      </c>
      <c r="CC321">
        <f>INDEX('2021MF'!$C$205:$BB$404,MATCH(Sheet2!$BJ321,'2021MF'!$B$205:$B$404,0),MATCH(Sheet2!CC$3,'2021MF'!$C$4:$BB$4,0))</f>
        <v>98.214909079369093</v>
      </c>
    </row>
    <row r="322" spans="14:81" x14ac:dyDescent="0.3">
      <c r="N322" t="str">
        <f>VLOOKUP(P322,Sheet1!A$6:A$378,1,FALSE)</f>
        <v>North East Lincolnshire</v>
      </c>
      <c r="O322" t="s">
        <v>491</v>
      </c>
      <c r="P322" t="s">
        <v>276</v>
      </c>
      <c r="Q322" t="str">
        <f>VLOOKUP(P322,classifications!A$1:B$357,2,FALSE)</f>
        <v>Predominantly Urban</v>
      </c>
      <c r="R322" t="str">
        <f>VLOOKUP(P322,classifications!A$1:D$357,4,FALSE)</f>
        <v>Unitary Authority</v>
      </c>
      <c r="S322" t="s">
        <v>508</v>
      </c>
      <c r="T322" t="s">
        <v>648</v>
      </c>
      <c r="U322">
        <v>82.8</v>
      </c>
      <c r="V322">
        <v>16.399999999999999</v>
      </c>
      <c r="W322">
        <v>0.8</v>
      </c>
      <c r="X322">
        <v>64.599999999999994</v>
      </c>
      <c r="Y322">
        <v>10.1</v>
      </c>
      <c r="Z322">
        <v>25.3</v>
      </c>
      <c r="AA322" t="s">
        <v>417</v>
      </c>
      <c r="AB322" t="s">
        <v>417</v>
      </c>
      <c r="AC322" t="s">
        <v>417</v>
      </c>
      <c r="AE322" t="s">
        <v>491</v>
      </c>
      <c r="AF322" t="s">
        <v>276</v>
      </c>
      <c r="AG322" t="s">
        <v>508</v>
      </c>
      <c r="AH322" t="s">
        <v>648</v>
      </c>
      <c r="AI322">
        <v>83.5</v>
      </c>
      <c r="AJ322">
        <v>16.5</v>
      </c>
      <c r="AK322">
        <v>86.4</v>
      </c>
      <c r="AL322">
        <v>13.6</v>
      </c>
      <c r="AM322" t="s">
        <v>417</v>
      </c>
      <c r="AN322" t="s">
        <v>417</v>
      </c>
      <c r="AP322" t="s">
        <v>491</v>
      </c>
      <c r="AQ322" t="s">
        <v>276</v>
      </c>
      <c r="AR322" t="s">
        <v>508</v>
      </c>
      <c r="AS322" t="s">
        <v>648</v>
      </c>
      <c r="AT322">
        <v>72.5</v>
      </c>
      <c r="AU322">
        <v>83.5</v>
      </c>
      <c r="AV322">
        <v>85.1</v>
      </c>
      <c r="AW322">
        <v>98.3</v>
      </c>
      <c r="AX322">
        <v>86.4</v>
      </c>
      <c r="AY322">
        <v>100</v>
      </c>
      <c r="AZ322" t="s">
        <v>417</v>
      </c>
      <c r="BA322" t="s">
        <v>417</v>
      </c>
      <c r="BB322" t="s">
        <v>417</v>
      </c>
      <c r="BF322" t="b">
        <f t="shared" si="4"/>
        <v>1</v>
      </c>
      <c r="BI322" t="s">
        <v>491</v>
      </c>
      <c r="BJ322" t="s">
        <v>276</v>
      </c>
      <c r="BK322" t="s">
        <v>508</v>
      </c>
      <c r="BL322" t="s">
        <v>648</v>
      </c>
      <c r="BM322">
        <f>INDEX('2021MF'!$C$205:$BB$404,MATCH(Sheet2!$BJ322,'2021MF'!$B$205:$B$404,0),MATCH(Sheet2!BM$3,'2021MF'!$C$4:$BB$4,0))</f>
        <v>90.372562120199802</v>
      </c>
      <c r="BN322">
        <f>INDEX('2021MF'!$C$205:$BB$404,MATCH(Sheet2!$BJ322,'2021MF'!$B$205:$B$404,0),MATCH(Sheet2!BN$3,'2021MF'!$C$4:$BB$4,0))</f>
        <v>8.3261747955839809</v>
      </c>
      <c r="BO322">
        <f>INDEX('2021MF'!$C$205:$BB$404,MATCH(Sheet2!$BJ322,'2021MF'!$B$205:$B$404,0),MATCH(Sheet2!BO$3,'2021MF'!$C$4:$BB$4,0))</f>
        <v>72.164423658171899</v>
      </c>
      <c r="BP322">
        <f>INDEX('2021MF'!$C$205:$BB$404,MATCH(Sheet2!$BJ322,'2021MF'!$B$205:$B$404,0),MATCH(Sheet2!BP$3,'2021MF'!$C$4:$BB$4,0))</f>
        <v>6.6272151697368802</v>
      </c>
      <c r="BQ322">
        <f>INDEX('2021MF'!$C$205:$BB$404,MATCH(Sheet2!$BJ322,'2021MF'!$B$205:$B$404,0),MATCH(Sheet2!BQ$3,'2021MF'!$C$4:$BB$4,0))</f>
        <v>46.250517005504101</v>
      </c>
      <c r="BR322">
        <f>INDEX('2021MF'!$C$205:$BB$404,MATCH(Sheet2!$BJ322,'2021MF'!$B$205:$B$404,0),MATCH(Sheet2!BR$3,'2021MF'!$C$4:$BB$4,0))</f>
        <v>32.541121822404598</v>
      </c>
      <c r="BS322">
        <f>INDEX('2021MF'!$C$205:$BB$404,MATCH(Sheet2!$BJ322,'2021MF'!$B$205:$B$404,0),MATCH(Sheet2!BS$3,'2021MF'!$C$4:$BB$4,0))</f>
        <v>98.176959053164097</v>
      </c>
      <c r="BT322">
        <f>INDEX('2021MF'!$C$205:$BB$404,MATCH(Sheet2!$BJ322,'2021MF'!$B$205:$B$404,0),MATCH(Sheet2!BT$3,'2021MF'!$C$4:$BB$4,0))</f>
        <v>1.8230409468359301</v>
      </c>
      <c r="BU322">
        <f>INDEX('2021MF'!$C$205:$BB$404,MATCH(Sheet2!$BJ322,'2021MF'!$B$205:$B$404,0),MATCH(Sheet2!BU$3,'2021MF'!$C$4:$BB$4,0))</f>
        <v>14.902484807992099</v>
      </c>
      <c r="BV322">
        <f>INDEX('2021MF'!$C$205:$BB$404,MATCH(Sheet2!$BJ322,'2021MF'!$B$205:$B$404,0),MATCH(Sheet2!BV$3,'2021MF'!$C$4:$BB$4,0))</f>
        <v>8.4311666825745295</v>
      </c>
      <c r="BW322">
        <f>INDEX('2021MF'!$C$205:$BB$404,MATCH(Sheet2!$BJ322,'2021MF'!$B$205:$B$404,0),MATCH(Sheet2!BW$3,'2021MF'!$C$4:$BB$4,0))</f>
        <v>3.4615506983551301</v>
      </c>
      <c r="BX322">
        <f>INDEX('2021MF'!$C$205:$BB$404,MATCH(Sheet2!$BJ322,'2021MF'!$B$205:$B$404,0),MATCH(Sheet2!BX$3,'2021MF'!$C$4:$BB$4,0))</f>
        <v>48.699146865966298</v>
      </c>
      <c r="BY322">
        <f>INDEX('2021MF'!$C$205:$BB$404,MATCH(Sheet2!$BJ322,'2021MF'!$B$205:$B$404,0),MATCH(Sheet2!BY$3,'2021MF'!$C$4:$BB$4,0))</f>
        <v>50.511175350772</v>
      </c>
      <c r="BZ322">
        <f>INDEX('2021MF'!$C$205:$BB$404,MATCH(Sheet2!$BJ322,'2021MF'!$B$205:$B$404,0),MATCH(Sheet2!BZ$3,'2021MF'!$C$4:$BB$4,0))</f>
        <v>55.644080941972803</v>
      </c>
      <c r="CA322">
        <f>INDEX('2021MF'!$C$205:$BB$404,MATCH(Sheet2!$BJ322,'2021MF'!$B$205:$B$404,0),MATCH(Sheet2!CA$3,'2021MF'!$C$4:$BB$4,0))</f>
        <v>43.555665233025501</v>
      </c>
      <c r="CB322">
        <f>INDEX('2021MF'!$C$205:$BB$404,MATCH(Sheet2!$BJ322,'2021MF'!$B$205:$B$404,0),MATCH(Sheet2!CB$3,'2021MF'!$C$4:$BB$4,0))</f>
        <v>4.9059845375584601</v>
      </c>
      <c r="CC322">
        <f>INDEX('2021MF'!$C$205:$BB$404,MATCH(Sheet2!$BJ322,'2021MF'!$B$205:$B$404,0),MATCH(Sheet2!CC$3,'2021MF'!$C$4:$BB$4,0))</f>
        <v>95.094015462441504</v>
      </c>
    </row>
    <row r="323" spans="14:81" x14ac:dyDescent="0.3">
      <c r="N323" t="str">
        <f>VLOOKUP(P323,Sheet1!A$6:A$378,1,FALSE)</f>
        <v>North Lincolnshire</v>
      </c>
      <c r="O323" t="s">
        <v>491</v>
      </c>
      <c r="P323" t="s">
        <v>277</v>
      </c>
      <c r="Q323" t="str">
        <f>VLOOKUP(P323,classifications!A$1:B$357,2,FALSE)</f>
        <v>Urban with Significant Rural</v>
      </c>
      <c r="R323" t="str">
        <f>VLOOKUP(P323,classifications!A$1:D$357,4,FALSE)</f>
        <v>Unitary Authority</v>
      </c>
      <c r="S323" t="s">
        <v>509</v>
      </c>
      <c r="T323" t="s">
        <v>648</v>
      </c>
      <c r="U323">
        <v>83.3</v>
      </c>
      <c r="V323">
        <v>16.3</v>
      </c>
      <c r="W323">
        <v>0.4</v>
      </c>
      <c r="X323">
        <v>69.5</v>
      </c>
      <c r="Y323">
        <v>6.5</v>
      </c>
      <c r="Z323">
        <v>24</v>
      </c>
      <c r="AA323">
        <v>98</v>
      </c>
      <c r="AB323">
        <v>2</v>
      </c>
      <c r="AC323">
        <v>0</v>
      </c>
      <c r="AE323" t="s">
        <v>491</v>
      </c>
      <c r="AF323" t="s">
        <v>277</v>
      </c>
      <c r="AG323" t="s">
        <v>509</v>
      </c>
      <c r="AH323" t="s">
        <v>648</v>
      </c>
      <c r="AI323">
        <v>83.7</v>
      </c>
      <c r="AJ323">
        <v>16.3</v>
      </c>
      <c r="AK323">
        <v>91.5</v>
      </c>
      <c r="AL323">
        <v>8.5</v>
      </c>
      <c r="AM323">
        <v>98</v>
      </c>
      <c r="AN323">
        <v>2</v>
      </c>
      <c r="AP323" t="s">
        <v>491</v>
      </c>
      <c r="AQ323" t="s">
        <v>277</v>
      </c>
      <c r="AR323" t="s">
        <v>509</v>
      </c>
      <c r="AS323" t="s">
        <v>648</v>
      </c>
      <c r="AT323">
        <v>72.5</v>
      </c>
      <c r="AU323">
        <v>83.7</v>
      </c>
      <c r="AV323">
        <v>86.5</v>
      </c>
      <c r="AW323">
        <v>95.2</v>
      </c>
      <c r="AX323">
        <v>91.5</v>
      </c>
      <c r="AY323">
        <v>100</v>
      </c>
      <c r="AZ323">
        <v>95</v>
      </c>
      <c r="BA323">
        <v>98</v>
      </c>
      <c r="BB323">
        <v>99.9</v>
      </c>
      <c r="BF323" t="b">
        <f t="shared" si="4"/>
        <v>1</v>
      </c>
      <c r="BI323" t="s">
        <v>491</v>
      </c>
      <c r="BJ323" t="s">
        <v>277</v>
      </c>
      <c r="BK323" t="s">
        <v>509</v>
      </c>
      <c r="BL323" t="s">
        <v>648</v>
      </c>
      <c r="BM323">
        <f>INDEX('2021MF'!$C$205:$BB$404,MATCH(Sheet2!$BJ323,'2021MF'!$B$205:$B$404,0),MATCH(Sheet2!BM$3,'2021MF'!$C$4:$BB$4,0))</f>
        <v>94.127021803261997</v>
      </c>
      <c r="BN323">
        <f>INDEX('2021MF'!$C$205:$BB$404,MATCH(Sheet2!$BJ323,'2021MF'!$B$205:$B$404,0),MATCH(Sheet2!BN$3,'2021MF'!$C$4:$BB$4,0))</f>
        <v>5.8729781967379902</v>
      </c>
      <c r="BO323">
        <f>INDEX('2021MF'!$C$205:$BB$404,MATCH(Sheet2!$BJ323,'2021MF'!$B$205:$B$404,0),MATCH(Sheet2!BO$3,'2021MF'!$C$4:$BB$4,0))</f>
        <v>66.976365670882601</v>
      </c>
      <c r="BP323">
        <f>INDEX('2021MF'!$C$205:$BB$404,MATCH(Sheet2!$BJ323,'2021MF'!$B$205:$B$404,0),MATCH(Sheet2!BP$3,'2021MF'!$C$4:$BB$4,0))</f>
        <v>13.631277338849101</v>
      </c>
      <c r="BQ323">
        <f>INDEX('2021MF'!$C$205:$BB$404,MATCH(Sheet2!$BJ323,'2021MF'!$B$205:$B$404,0),MATCH(Sheet2!BQ$3,'2021MF'!$C$4:$BB$4,0))</f>
        <v>51.7649452375301</v>
      </c>
      <c r="BR323">
        <f>INDEX('2021MF'!$C$205:$BB$404,MATCH(Sheet2!$BJ323,'2021MF'!$B$205:$B$404,0),MATCH(Sheet2!BR$3,'2021MF'!$C$4:$BB$4,0))</f>
        <v>28.842697772201699</v>
      </c>
      <c r="BS323">
        <f>INDEX('2021MF'!$C$205:$BB$404,MATCH(Sheet2!$BJ323,'2021MF'!$B$205:$B$404,0),MATCH(Sheet2!BS$3,'2021MF'!$C$4:$BB$4,0))</f>
        <v>100</v>
      </c>
      <c r="BT323">
        <f>INDEX('2021MF'!$C$205:$BB$404,MATCH(Sheet2!$BJ323,'2021MF'!$B$205:$B$404,0),MATCH(Sheet2!BT$3,'2021MF'!$C$4:$BB$4,0))</f>
        <v>0</v>
      </c>
      <c r="BU323">
        <f>INDEX('2021MF'!$C$205:$BB$404,MATCH(Sheet2!$BJ323,'2021MF'!$B$205:$B$404,0),MATCH(Sheet2!BU$3,'2021MF'!$C$4:$BB$4,0))</f>
        <v>10.5489810450646</v>
      </c>
      <c r="BV323">
        <f>INDEX('2021MF'!$C$205:$BB$404,MATCH(Sheet2!$BJ323,'2021MF'!$B$205:$B$404,0),MATCH(Sheet2!BV$3,'2021MF'!$C$4:$BB$4,0))</f>
        <v>11.281407887152</v>
      </c>
      <c r="BW323">
        <f>INDEX('2021MF'!$C$205:$BB$404,MATCH(Sheet2!$BJ323,'2021MF'!$B$205:$B$404,0),MATCH(Sheet2!BW$3,'2021MF'!$C$4:$BB$4,0))</f>
        <v>3.3603472245769899</v>
      </c>
      <c r="BX323">
        <f>INDEX('2021MF'!$C$205:$BB$404,MATCH(Sheet2!$BJ323,'2021MF'!$B$205:$B$404,0),MATCH(Sheet2!BX$3,'2021MF'!$C$4:$BB$4,0))</f>
        <v>49.588245964084898</v>
      </c>
      <c r="BY323">
        <f>INDEX('2021MF'!$C$205:$BB$404,MATCH(Sheet2!$BJ323,'2021MF'!$B$205:$B$404,0),MATCH(Sheet2!BY$3,'2021MF'!$C$4:$BB$4,0))</f>
        <v>48.543442771630701</v>
      </c>
      <c r="BZ323">
        <f>INDEX('2021MF'!$C$205:$BB$404,MATCH(Sheet2!$BJ323,'2021MF'!$B$205:$B$404,0),MATCH(Sheet2!BZ$3,'2021MF'!$C$4:$BB$4,0))</f>
        <v>40.656629784146602</v>
      </c>
      <c r="CA323">
        <f>INDEX('2021MF'!$C$205:$BB$404,MATCH(Sheet2!$BJ323,'2021MF'!$B$205:$B$404,0),MATCH(Sheet2!CA$3,'2021MF'!$C$4:$BB$4,0))</f>
        <v>57.475058951568997</v>
      </c>
      <c r="CB323">
        <f>INDEX('2021MF'!$C$205:$BB$404,MATCH(Sheet2!$BJ323,'2021MF'!$B$205:$B$404,0),MATCH(Sheet2!CB$3,'2021MF'!$C$4:$BB$4,0))</f>
        <v>5.0354345393509901</v>
      </c>
      <c r="CC323">
        <f>INDEX('2021MF'!$C$205:$BB$404,MATCH(Sheet2!$BJ323,'2021MF'!$B$205:$B$404,0),MATCH(Sheet2!CC$3,'2021MF'!$C$4:$BB$4,0))</f>
        <v>94.964565460648998</v>
      </c>
    </row>
    <row r="324" spans="14:81" x14ac:dyDescent="0.3">
      <c r="N324" t="str">
        <f>VLOOKUP(P324,Sheet1!A$6:A$378,1,FALSE)</f>
        <v>York</v>
      </c>
      <c r="O324" t="s">
        <v>491</v>
      </c>
      <c r="P324" t="s">
        <v>278</v>
      </c>
      <c r="Q324" t="str">
        <f>VLOOKUP(P324,classifications!A$1:B$357,2,FALSE)</f>
        <v>Predominantly Urban</v>
      </c>
      <c r="R324" t="str">
        <f>VLOOKUP(P324,classifications!A$1:D$357,4,FALSE)</f>
        <v>Unitary Authority</v>
      </c>
      <c r="S324" t="s">
        <v>510</v>
      </c>
      <c r="T324" t="s">
        <v>648</v>
      </c>
      <c r="U324">
        <v>86.3</v>
      </c>
      <c r="V324">
        <v>12.6</v>
      </c>
      <c r="W324">
        <v>1.1000000000000001</v>
      </c>
      <c r="X324">
        <v>72.5</v>
      </c>
      <c r="Y324">
        <v>11.1</v>
      </c>
      <c r="Z324">
        <v>16.399999999999999</v>
      </c>
      <c r="AA324">
        <v>98.6</v>
      </c>
      <c r="AB324">
        <v>1.4</v>
      </c>
      <c r="AC324">
        <v>0</v>
      </c>
      <c r="AE324" t="s">
        <v>491</v>
      </c>
      <c r="AF324" t="s">
        <v>278</v>
      </c>
      <c r="AG324" t="s">
        <v>510</v>
      </c>
      <c r="AH324" t="s">
        <v>648</v>
      </c>
      <c r="AI324">
        <v>87.2</v>
      </c>
      <c r="AJ324">
        <v>12.8</v>
      </c>
      <c r="AK324">
        <v>86.7</v>
      </c>
      <c r="AL324">
        <v>13.3</v>
      </c>
      <c r="AM324">
        <v>98.6</v>
      </c>
      <c r="AN324">
        <v>1.4</v>
      </c>
      <c r="AP324" t="s">
        <v>491</v>
      </c>
      <c r="AQ324" t="s">
        <v>278</v>
      </c>
      <c r="AR324" t="s">
        <v>510</v>
      </c>
      <c r="AS324" t="s">
        <v>648</v>
      </c>
      <c r="AT324">
        <v>80.7</v>
      </c>
      <c r="AU324">
        <v>87.2</v>
      </c>
      <c r="AV324">
        <v>90.1</v>
      </c>
      <c r="AW324">
        <v>81.5</v>
      </c>
      <c r="AX324">
        <v>86.7</v>
      </c>
      <c r="AY324">
        <v>91.9</v>
      </c>
      <c r="AZ324">
        <v>96.8</v>
      </c>
      <c r="BA324">
        <v>98.6</v>
      </c>
      <c r="BB324">
        <v>100</v>
      </c>
      <c r="BF324" t="b">
        <f t="shared" ref="BF324:BF387" si="5">IF(AQ324=AF324,IF(AF324=P324,TRUE,FALSE),FALSE)</f>
        <v>1</v>
      </c>
      <c r="BI324" t="s">
        <v>491</v>
      </c>
      <c r="BJ324" t="s">
        <v>278</v>
      </c>
      <c r="BK324" t="s">
        <v>510</v>
      </c>
      <c r="BL324" t="s">
        <v>648</v>
      </c>
      <c r="BM324">
        <f>INDEX('2021MF'!$C$205:$BB$404,MATCH(Sheet2!$BJ324,'2021MF'!$B$205:$B$404,0),MATCH(Sheet2!BM$3,'2021MF'!$C$4:$BB$4,0))</f>
        <v>79.603211332219999</v>
      </c>
      <c r="BN324">
        <f>INDEX('2021MF'!$C$205:$BB$404,MATCH(Sheet2!$BJ324,'2021MF'!$B$205:$B$404,0),MATCH(Sheet2!BN$3,'2021MF'!$C$4:$BB$4,0))</f>
        <v>20.396788667780001</v>
      </c>
      <c r="BO324">
        <f>INDEX('2021MF'!$C$205:$BB$404,MATCH(Sheet2!$BJ324,'2021MF'!$B$205:$B$404,0),MATCH(Sheet2!BO$3,'2021MF'!$C$4:$BB$4,0))</f>
        <v>68.4279361757782</v>
      </c>
      <c r="BP324">
        <f>INDEX('2021MF'!$C$205:$BB$404,MATCH(Sheet2!$BJ324,'2021MF'!$B$205:$B$404,0),MATCH(Sheet2!BP$3,'2021MF'!$C$4:$BB$4,0))</f>
        <v>18.133161633030799</v>
      </c>
      <c r="BQ324">
        <f>INDEX('2021MF'!$C$205:$BB$404,MATCH(Sheet2!$BJ324,'2021MF'!$B$205:$B$404,0),MATCH(Sheet2!BQ$3,'2021MF'!$C$4:$BB$4,0))</f>
        <v>67.798144831887996</v>
      </c>
      <c r="BR324">
        <f>INDEX('2021MF'!$C$205:$BB$404,MATCH(Sheet2!$BJ324,'2021MF'!$B$205:$B$404,0),MATCH(Sheet2!BR$3,'2021MF'!$C$4:$BB$4,0))</f>
        <v>18.762952976921099</v>
      </c>
      <c r="BS324">
        <f>INDEX('2021MF'!$C$205:$BB$404,MATCH(Sheet2!$BJ324,'2021MF'!$B$205:$B$404,0),MATCH(Sheet2!BS$3,'2021MF'!$C$4:$BB$4,0))</f>
        <v>98.973822410913698</v>
      </c>
      <c r="BT324">
        <f>INDEX('2021MF'!$C$205:$BB$404,MATCH(Sheet2!$BJ324,'2021MF'!$B$205:$B$404,0),MATCH(Sheet2!BT$3,'2021MF'!$C$4:$BB$4,0))</f>
        <v>0.85917221674480404</v>
      </c>
      <c r="BU324">
        <f>INDEX('2021MF'!$C$205:$BB$404,MATCH(Sheet2!$BJ324,'2021MF'!$B$205:$B$404,0),MATCH(Sheet2!BU$3,'2021MF'!$C$4:$BB$4,0))</f>
        <v>11.004245558260701</v>
      </c>
      <c r="BV324">
        <f>INDEX('2021MF'!$C$205:$BB$404,MATCH(Sheet2!$BJ324,'2021MF'!$B$205:$B$404,0),MATCH(Sheet2!BV$3,'2021MF'!$C$4:$BB$4,0))</f>
        <v>27.5941165818226</v>
      </c>
      <c r="BW324" t="str">
        <f>INDEX('2021MF'!$C$205:$BB$404,MATCH(Sheet2!$BJ324,'2021MF'!$B$205:$B$404,0),MATCH(Sheet2!BW$3,'2021MF'!$C$4:$BB$4,0))</f>
        <v>*</v>
      </c>
      <c r="BX324">
        <f>INDEX('2021MF'!$C$205:$BB$404,MATCH(Sheet2!$BJ324,'2021MF'!$B$205:$B$404,0),MATCH(Sheet2!BX$3,'2021MF'!$C$4:$BB$4,0))</f>
        <v>59.029598207902403</v>
      </c>
      <c r="BY324">
        <f>INDEX('2021MF'!$C$205:$BB$404,MATCH(Sheet2!$BJ324,'2021MF'!$B$205:$B$404,0),MATCH(Sheet2!BY$3,'2021MF'!$C$4:$BB$4,0))</f>
        <v>40.021924598446198</v>
      </c>
      <c r="BZ324">
        <f>INDEX('2021MF'!$C$205:$BB$404,MATCH(Sheet2!$BJ324,'2021MF'!$B$205:$B$404,0),MATCH(Sheet2!BZ$3,'2021MF'!$C$4:$BB$4,0))</f>
        <v>55.037891425575502</v>
      </c>
      <c r="CA324">
        <f>INDEX('2021MF'!$C$205:$BB$404,MATCH(Sheet2!$BJ324,'2021MF'!$B$205:$B$404,0),MATCH(Sheet2!CA$3,'2021MF'!$C$4:$BB$4,0))</f>
        <v>44.447357132643802</v>
      </c>
      <c r="CB324">
        <f>INDEX('2021MF'!$C$205:$BB$404,MATCH(Sheet2!$BJ324,'2021MF'!$B$205:$B$404,0),MATCH(Sheet2!CB$3,'2021MF'!$C$4:$BB$4,0))</f>
        <v>4.2938489708042402</v>
      </c>
      <c r="CC324">
        <f>INDEX('2021MF'!$C$205:$BB$404,MATCH(Sheet2!$BJ324,'2021MF'!$B$205:$B$404,0),MATCH(Sheet2!CC$3,'2021MF'!$C$4:$BB$4,0))</f>
        <v>95.706151029195794</v>
      </c>
    </row>
    <row r="325" spans="14:81" x14ac:dyDescent="0.3">
      <c r="N325" t="str">
        <f>VLOOKUP(P325,Sheet1!A$6:A$378,1,FALSE)</f>
        <v>Derby</v>
      </c>
      <c r="O325" t="s">
        <v>491</v>
      </c>
      <c r="P325" t="s">
        <v>279</v>
      </c>
      <c r="Q325" t="str">
        <f>VLOOKUP(P325,classifications!A$1:B$357,2,FALSE)</f>
        <v>Predominantly Urban</v>
      </c>
      <c r="R325" t="str">
        <f>VLOOKUP(P325,classifications!A$1:D$357,4,FALSE)</f>
        <v>Unitary Authority</v>
      </c>
      <c r="S325" t="s">
        <v>511</v>
      </c>
      <c r="T325" t="s">
        <v>648</v>
      </c>
      <c r="U325">
        <v>80.900000000000006</v>
      </c>
      <c r="V325">
        <v>18</v>
      </c>
      <c r="W325">
        <v>1.1000000000000001</v>
      </c>
      <c r="X325">
        <v>70</v>
      </c>
      <c r="Y325">
        <v>8.6</v>
      </c>
      <c r="Z325">
        <v>21.4</v>
      </c>
      <c r="AA325">
        <v>97.7</v>
      </c>
      <c r="AB325">
        <v>2.2999999999999998</v>
      </c>
      <c r="AC325">
        <v>0</v>
      </c>
      <c r="AE325" t="s">
        <v>491</v>
      </c>
      <c r="AF325" t="s">
        <v>279</v>
      </c>
      <c r="AG325" t="s">
        <v>511</v>
      </c>
      <c r="AH325" t="s">
        <v>648</v>
      </c>
      <c r="AI325">
        <v>81.8</v>
      </c>
      <c r="AJ325">
        <v>18.2</v>
      </c>
      <c r="AK325">
        <v>89</v>
      </c>
      <c r="AL325">
        <v>11</v>
      </c>
      <c r="AM325">
        <v>97.7</v>
      </c>
      <c r="AN325">
        <v>2.2999999999999998</v>
      </c>
      <c r="AP325" t="s">
        <v>491</v>
      </c>
      <c r="AQ325" t="s">
        <v>279</v>
      </c>
      <c r="AR325" t="s">
        <v>511</v>
      </c>
      <c r="AS325" t="s">
        <v>648</v>
      </c>
      <c r="AT325">
        <v>72.5</v>
      </c>
      <c r="AU325">
        <v>81.8</v>
      </c>
      <c r="AV325">
        <v>84.2</v>
      </c>
      <c r="AW325">
        <v>84.2</v>
      </c>
      <c r="AX325">
        <v>89</v>
      </c>
      <c r="AY325">
        <v>93.8</v>
      </c>
      <c r="AZ325">
        <v>94.8</v>
      </c>
      <c r="BA325">
        <v>97.7</v>
      </c>
      <c r="BB325">
        <v>99.7</v>
      </c>
      <c r="BF325" t="b">
        <f t="shared" si="5"/>
        <v>1</v>
      </c>
      <c r="BI325" t="s">
        <v>491</v>
      </c>
      <c r="BJ325" t="s">
        <v>279</v>
      </c>
      <c r="BK325" t="s">
        <v>511</v>
      </c>
      <c r="BL325" t="s">
        <v>648</v>
      </c>
      <c r="BM325">
        <f>INDEX('2021MF'!$C$205:$BB$404,MATCH(Sheet2!$BJ325,'2021MF'!$B$205:$B$404,0),MATCH(Sheet2!BM$3,'2021MF'!$C$4:$BB$4,0))</f>
        <v>83.563357463650703</v>
      </c>
      <c r="BN325">
        <f>INDEX('2021MF'!$C$205:$BB$404,MATCH(Sheet2!$BJ325,'2021MF'!$B$205:$B$404,0),MATCH(Sheet2!BN$3,'2021MF'!$C$4:$BB$4,0))</f>
        <v>14.742735270594499</v>
      </c>
      <c r="BO325">
        <f>INDEX('2021MF'!$C$205:$BB$404,MATCH(Sheet2!$BJ325,'2021MF'!$B$205:$B$404,0),MATCH(Sheet2!BO$3,'2021MF'!$C$4:$BB$4,0))</f>
        <v>64.557143736029403</v>
      </c>
      <c r="BP325">
        <f>INDEX('2021MF'!$C$205:$BB$404,MATCH(Sheet2!$BJ325,'2021MF'!$B$205:$B$404,0),MATCH(Sheet2!BP$3,'2021MF'!$C$4:$BB$4,0))</f>
        <v>20.784201136107299</v>
      </c>
      <c r="BQ325">
        <f>INDEX('2021MF'!$C$205:$BB$404,MATCH(Sheet2!$BJ325,'2021MF'!$B$205:$B$404,0),MATCH(Sheet2!BQ$3,'2021MF'!$C$4:$BB$4,0))</f>
        <v>62.715583536697899</v>
      </c>
      <c r="BR325">
        <f>INDEX('2021MF'!$C$205:$BB$404,MATCH(Sheet2!$BJ325,'2021MF'!$B$205:$B$404,0),MATCH(Sheet2!BR$3,'2021MF'!$C$4:$BB$4,0))</f>
        <v>22.625761335438799</v>
      </c>
      <c r="BS325">
        <f>INDEX('2021MF'!$C$205:$BB$404,MATCH(Sheet2!$BJ325,'2021MF'!$B$205:$B$404,0),MATCH(Sheet2!BS$3,'2021MF'!$C$4:$BB$4,0))</f>
        <v>98.671123597809796</v>
      </c>
      <c r="BT325" t="str">
        <f>INDEX('2021MF'!$C$205:$BB$404,MATCH(Sheet2!$BJ325,'2021MF'!$B$205:$B$404,0),MATCH(Sheet2!BT$3,'2021MF'!$C$4:$BB$4,0))</f>
        <v>*</v>
      </c>
      <c r="BU325">
        <f>INDEX('2021MF'!$C$205:$BB$404,MATCH(Sheet2!$BJ325,'2021MF'!$B$205:$B$404,0),MATCH(Sheet2!BU$3,'2021MF'!$C$4:$BB$4,0))</f>
        <v>12.337222894407599</v>
      </c>
      <c r="BV325">
        <f>INDEX('2021MF'!$C$205:$BB$404,MATCH(Sheet2!$BJ325,'2021MF'!$B$205:$B$404,0),MATCH(Sheet2!BV$3,'2021MF'!$C$4:$BB$4,0))</f>
        <v>17.047761622541699</v>
      </c>
      <c r="BW325">
        <f>INDEX('2021MF'!$C$205:$BB$404,MATCH(Sheet2!$BJ325,'2021MF'!$B$205:$B$404,0),MATCH(Sheet2!BW$3,'2021MF'!$C$4:$BB$4,0))</f>
        <v>2.9797182289850901</v>
      </c>
      <c r="BX325">
        <f>INDEX('2021MF'!$C$205:$BB$404,MATCH(Sheet2!$BJ325,'2021MF'!$B$205:$B$404,0),MATCH(Sheet2!BX$3,'2021MF'!$C$4:$BB$4,0))</f>
        <v>52.485405593796301</v>
      </c>
      <c r="BY325">
        <f>INDEX('2021MF'!$C$205:$BB$404,MATCH(Sheet2!$BJ325,'2021MF'!$B$205:$B$404,0),MATCH(Sheet2!BY$3,'2021MF'!$C$4:$BB$4,0))</f>
        <v>45.78940489675</v>
      </c>
      <c r="BZ325">
        <f>INDEX('2021MF'!$C$205:$BB$404,MATCH(Sheet2!$BJ325,'2021MF'!$B$205:$B$404,0),MATCH(Sheet2!BZ$3,'2021MF'!$C$4:$BB$4,0))</f>
        <v>53.973163718741802</v>
      </c>
      <c r="CA325">
        <f>INDEX('2021MF'!$C$205:$BB$404,MATCH(Sheet2!$BJ325,'2021MF'!$B$205:$B$404,0),MATCH(Sheet2!CA$3,'2021MF'!$C$4:$BB$4,0))</f>
        <v>45.070575934477702</v>
      </c>
      <c r="CB325">
        <f>INDEX('2021MF'!$C$205:$BB$404,MATCH(Sheet2!$BJ325,'2021MF'!$B$205:$B$404,0),MATCH(Sheet2!CB$3,'2021MF'!$C$4:$BB$4,0))</f>
        <v>4.8028218116194701</v>
      </c>
      <c r="CC325">
        <f>INDEX('2021MF'!$C$205:$BB$404,MATCH(Sheet2!$BJ325,'2021MF'!$B$205:$B$404,0),MATCH(Sheet2!CC$3,'2021MF'!$C$4:$BB$4,0))</f>
        <v>95.197178188380505</v>
      </c>
    </row>
    <row r="326" spans="14:81" x14ac:dyDescent="0.3">
      <c r="N326" t="str">
        <f>VLOOKUP(P326,Sheet1!A$6:A$378,1,FALSE)</f>
        <v>Leicester</v>
      </c>
      <c r="O326" t="s">
        <v>491</v>
      </c>
      <c r="P326" t="s">
        <v>280</v>
      </c>
      <c r="Q326" t="str">
        <f>VLOOKUP(P326,classifications!A$1:B$357,2,FALSE)</f>
        <v>Predominantly Urban</v>
      </c>
      <c r="R326" t="str">
        <f>VLOOKUP(P326,classifications!A$1:D$357,4,FALSE)</f>
        <v>Unitary Authority</v>
      </c>
      <c r="S326" t="s">
        <v>512</v>
      </c>
      <c r="T326" t="s">
        <v>648</v>
      </c>
      <c r="U326">
        <v>82.9</v>
      </c>
      <c r="V326">
        <v>16.3</v>
      </c>
      <c r="W326">
        <v>0.8</v>
      </c>
      <c r="X326">
        <v>61.2</v>
      </c>
      <c r="Y326">
        <v>9.1999999999999993</v>
      </c>
      <c r="Z326">
        <v>29.6</v>
      </c>
      <c r="AA326">
        <v>96.2</v>
      </c>
      <c r="AB326">
        <v>3.8</v>
      </c>
      <c r="AC326">
        <v>0</v>
      </c>
      <c r="AE326" t="s">
        <v>491</v>
      </c>
      <c r="AF326" t="s">
        <v>280</v>
      </c>
      <c r="AG326" t="s">
        <v>512</v>
      </c>
      <c r="AH326" t="s">
        <v>648</v>
      </c>
      <c r="AI326">
        <v>83.6</v>
      </c>
      <c r="AJ326">
        <v>16.399999999999999</v>
      </c>
      <c r="AK326">
        <v>87</v>
      </c>
      <c r="AL326">
        <v>13</v>
      </c>
      <c r="AM326">
        <v>96.2</v>
      </c>
      <c r="AN326">
        <v>3.8</v>
      </c>
      <c r="AP326" t="s">
        <v>491</v>
      </c>
      <c r="AQ326" t="s">
        <v>280</v>
      </c>
      <c r="AR326" t="s">
        <v>512</v>
      </c>
      <c r="AS326" t="s">
        <v>648</v>
      </c>
      <c r="AT326">
        <v>71.400000000000006</v>
      </c>
      <c r="AU326">
        <v>83.6</v>
      </c>
      <c r="AV326">
        <v>85.6</v>
      </c>
      <c r="AW326">
        <v>97.2</v>
      </c>
      <c r="AX326">
        <v>87</v>
      </c>
      <c r="AY326">
        <v>100</v>
      </c>
      <c r="AZ326">
        <v>91.2</v>
      </c>
      <c r="BA326">
        <v>96.2</v>
      </c>
      <c r="BB326">
        <v>98.7</v>
      </c>
      <c r="BF326" t="b">
        <f t="shared" si="5"/>
        <v>1</v>
      </c>
      <c r="BI326" t="s">
        <v>491</v>
      </c>
      <c r="BJ326" t="s">
        <v>280</v>
      </c>
      <c r="BK326" t="s">
        <v>512</v>
      </c>
      <c r="BL326" t="s">
        <v>648</v>
      </c>
      <c r="BM326">
        <f>INDEX('2021MF'!$C$205:$BB$404,MATCH(Sheet2!$BJ326,'2021MF'!$B$205:$B$404,0),MATCH(Sheet2!BM$3,'2021MF'!$C$4:$BB$4,0))</f>
        <v>89.169766299389394</v>
      </c>
      <c r="BN326">
        <f>INDEX('2021MF'!$C$205:$BB$404,MATCH(Sheet2!$BJ326,'2021MF'!$B$205:$B$404,0),MATCH(Sheet2!BN$3,'2021MF'!$C$4:$BB$4,0))</f>
        <v>10.8302337006106</v>
      </c>
      <c r="BO326">
        <f>INDEX('2021MF'!$C$205:$BB$404,MATCH(Sheet2!$BJ326,'2021MF'!$B$205:$B$404,0),MATCH(Sheet2!BO$3,'2021MF'!$C$4:$BB$4,0))</f>
        <v>65.615832690013306</v>
      </c>
      <c r="BP326">
        <f>INDEX('2021MF'!$C$205:$BB$404,MATCH(Sheet2!$BJ326,'2021MF'!$B$205:$B$404,0),MATCH(Sheet2!BP$3,'2021MF'!$C$4:$BB$4,0))</f>
        <v>8.6349919292581898</v>
      </c>
      <c r="BQ326">
        <f>INDEX('2021MF'!$C$205:$BB$404,MATCH(Sheet2!$BJ326,'2021MF'!$B$205:$B$404,0),MATCH(Sheet2!BQ$3,'2021MF'!$C$4:$BB$4,0))</f>
        <v>49.985262123657797</v>
      </c>
      <c r="BR326">
        <f>INDEX('2021MF'!$C$205:$BB$404,MATCH(Sheet2!$BJ326,'2021MF'!$B$205:$B$404,0),MATCH(Sheet2!BR$3,'2021MF'!$C$4:$BB$4,0))</f>
        <v>24.2655624956137</v>
      </c>
      <c r="BS326">
        <f>INDEX('2021MF'!$C$205:$BB$404,MATCH(Sheet2!$BJ326,'2021MF'!$B$205:$B$404,0),MATCH(Sheet2!BS$3,'2021MF'!$C$4:$BB$4,0))</f>
        <v>97.556319741736303</v>
      </c>
      <c r="BT326">
        <f>INDEX('2021MF'!$C$205:$BB$404,MATCH(Sheet2!$BJ326,'2021MF'!$B$205:$B$404,0),MATCH(Sheet2!BT$3,'2021MF'!$C$4:$BB$4,0))</f>
        <v>2.4436802582637398</v>
      </c>
      <c r="BU326">
        <f>INDEX('2021MF'!$C$205:$BB$404,MATCH(Sheet2!$BJ326,'2021MF'!$B$205:$B$404,0),MATCH(Sheet2!BU$3,'2021MF'!$C$4:$BB$4,0))</f>
        <v>11.3523756053056</v>
      </c>
      <c r="BV326">
        <f>INDEX('2021MF'!$C$205:$BB$404,MATCH(Sheet2!$BJ326,'2021MF'!$B$205:$B$404,0),MATCH(Sheet2!BV$3,'2021MF'!$C$4:$BB$4,0))</f>
        <v>12.118745175100001</v>
      </c>
      <c r="BW326" t="str">
        <f>INDEX('2021MF'!$C$205:$BB$404,MATCH(Sheet2!$BJ326,'2021MF'!$B$205:$B$404,0),MATCH(Sheet2!BW$3,'2021MF'!$C$4:$BB$4,0))</f>
        <v>*</v>
      </c>
      <c r="BX326">
        <f>INDEX('2021MF'!$C$205:$BB$404,MATCH(Sheet2!$BJ326,'2021MF'!$B$205:$B$404,0),MATCH(Sheet2!BX$3,'2021MF'!$C$4:$BB$4,0))</f>
        <v>54.582769576916597</v>
      </c>
      <c r="BY326">
        <f>INDEX('2021MF'!$C$205:$BB$404,MATCH(Sheet2!$BJ326,'2021MF'!$B$205:$B$404,0),MATCH(Sheet2!BY$3,'2021MF'!$C$4:$BB$4,0))</f>
        <v>43.022849237598599</v>
      </c>
      <c r="BZ326">
        <f>INDEX('2021MF'!$C$205:$BB$404,MATCH(Sheet2!$BJ326,'2021MF'!$B$205:$B$404,0),MATCH(Sheet2!BZ$3,'2021MF'!$C$4:$BB$4,0))</f>
        <v>55.815685857188498</v>
      </c>
      <c r="CA326">
        <f>INDEX('2021MF'!$C$205:$BB$404,MATCH(Sheet2!$BJ326,'2021MF'!$B$205:$B$404,0),MATCH(Sheet2!CA$3,'2021MF'!$C$4:$BB$4,0))</f>
        <v>41.756487632831103</v>
      </c>
      <c r="CB326">
        <f>INDEX('2021MF'!$C$205:$BB$404,MATCH(Sheet2!$BJ326,'2021MF'!$B$205:$B$404,0),MATCH(Sheet2!CB$3,'2021MF'!$C$4:$BB$4,0))</f>
        <v>4.2894238192153802</v>
      </c>
      <c r="CC326">
        <f>INDEX('2021MF'!$C$205:$BB$404,MATCH(Sheet2!$BJ326,'2021MF'!$B$205:$B$404,0),MATCH(Sheet2!CC$3,'2021MF'!$C$4:$BB$4,0))</f>
        <v>95.710576180784599</v>
      </c>
    </row>
    <row r="327" spans="14:81" x14ac:dyDescent="0.3">
      <c r="N327" t="str">
        <f>VLOOKUP(P327,Sheet1!A$6:A$378,1,FALSE)</f>
        <v>Rutland</v>
      </c>
      <c r="O327" t="s">
        <v>491</v>
      </c>
      <c r="P327" t="s">
        <v>281</v>
      </c>
      <c r="Q327" t="str">
        <f>VLOOKUP(P327,classifications!A$1:B$357,2,FALSE)</f>
        <v>Predominantly Rural</v>
      </c>
      <c r="R327" t="str">
        <f>VLOOKUP(P327,classifications!A$1:D$357,4,FALSE)</f>
        <v>Unitary Authority</v>
      </c>
      <c r="S327" t="s">
        <v>513</v>
      </c>
      <c r="T327" t="s">
        <v>648</v>
      </c>
      <c r="U327" t="s">
        <v>417</v>
      </c>
      <c r="V327" t="s">
        <v>417</v>
      </c>
      <c r="W327" t="s">
        <v>417</v>
      </c>
      <c r="X327" t="s">
        <v>417</v>
      </c>
      <c r="Y327" t="s">
        <v>417</v>
      </c>
      <c r="Z327" t="s">
        <v>417</v>
      </c>
      <c r="AA327" t="s">
        <v>417</v>
      </c>
      <c r="AB327" t="s">
        <v>417</v>
      </c>
      <c r="AC327" t="s">
        <v>417</v>
      </c>
      <c r="AE327" t="s">
        <v>491</v>
      </c>
      <c r="AF327" t="s">
        <v>281</v>
      </c>
      <c r="AG327" t="s">
        <v>513</v>
      </c>
      <c r="AH327" t="s">
        <v>648</v>
      </c>
      <c r="AI327" t="s">
        <v>417</v>
      </c>
      <c r="AJ327" t="s">
        <v>417</v>
      </c>
      <c r="AK327" t="s">
        <v>417</v>
      </c>
      <c r="AL327" t="s">
        <v>417</v>
      </c>
      <c r="AM327" t="s">
        <v>417</v>
      </c>
      <c r="AN327" t="s">
        <v>417</v>
      </c>
      <c r="AP327" t="s">
        <v>491</v>
      </c>
      <c r="AQ327" t="s">
        <v>281</v>
      </c>
      <c r="AR327" t="s">
        <v>513</v>
      </c>
      <c r="AS327" t="s">
        <v>648</v>
      </c>
      <c r="AT327" t="s">
        <v>417</v>
      </c>
      <c r="AU327" t="s">
        <v>417</v>
      </c>
      <c r="AV327" t="s">
        <v>417</v>
      </c>
      <c r="AW327" t="s">
        <v>417</v>
      </c>
      <c r="AX327" t="s">
        <v>417</v>
      </c>
      <c r="AY327" t="s">
        <v>417</v>
      </c>
      <c r="AZ327" t="s">
        <v>417</v>
      </c>
      <c r="BA327" t="s">
        <v>417</v>
      </c>
      <c r="BB327" t="s">
        <v>417</v>
      </c>
      <c r="BF327" t="b">
        <f t="shared" si="5"/>
        <v>1</v>
      </c>
      <c r="BI327" t="s">
        <v>491</v>
      </c>
      <c r="BJ327" t="s">
        <v>281</v>
      </c>
      <c r="BK327" t="s">
        <v>513</v>
      </c>
      <c r="BL327" t="s">
        <v>648</v>
      </c>
      <c r="BM327">
        <f>INDEX('2021MF'!$C$205:$BB$404,MATCH(Sheet2!$BJ327,'2021MF'!$B$205:$B$404,0),MATCH(Sheet2!BM$3,'2021MF'!$C$4:$BB$4,0))</f>
        <v>87.671467764060395</v>
      </c>
      <c r="BN327">
        <f>INDEX('2021MF'!$C$205:$BB$404,MATCH(Sheet2!$BJ327,'2021MF'!$B$205:$B$404,0),MATCH(Sheet2!BN$3,'2021MF'!$C$4:$BB$4,0))</f>
        <v>12.328532235939599</v>
      </c>
      <c r="BO327">
        <f>INDEX('2021MF'!$C$205:$BB$404,MATCH(Sheet2!$BJ327,'2021MF'!$B$205:$B$404,0),MATCH(Sheet2!BO$3,'2021MF'!$C$4:$BB$4,0))</f>
        <v>58.127572016460903</v>
      </c>
      <c r="BP327">
        <f>INDEX('2021MF'!$C$205:$BB$404,MATCH(Sheet2!$BJ327,'2021MF'!$B$205:$B$404,0),MATCH(Sheet2!BP$3,'2021MF'!$C$4:$BB$4,0))</f>
        <v>21.227709190672201</v>
      </c>
      <c r="BQ327">
        <f>INDEX('2021MF'!$C$205:$BB$404,MATCH(Sheet2!$BJ327,'2021MF'!$B$205:$B$404,0),MATCH(Sheet2!BQ$3,'2021MF'!$C$4:$BB$4,0))</f>
        <v>51.474622770919098</v>
      </c>
      <c r="BR327">
        <f>INDEX('2021MF'!$C$205:$BB$404,MATCH(Sheet2!$BJ327,'2021MF'!$B$205:$B$404,0),MATCH(Sheet2!BR$3,'2021MF'!$C$4:$BB$4,0))</f>
        <v>27.880658436213999</v>
      </c>
      <c r="BS327">
        <f>INDEX('2021MF'!$C$205:$BB$404,MATCH(Sheet2!$BJ327,'2021MF'!$B$205:$B$404,0),MATCH(Sheet2!BS$3,'2021MF'!$C$4:$BB$4,0))</f>
        <v>96.364883401920395</v>
      </c>
      <c r="BT327" t="str">
        <f>INDEX('2021MF'!$C$205:$BB$404,MATCH(Sheet2!$BJ327,'2021MF'!$B$205:$B$404,0),MATCH(Sheet2!BT$3,'2021MF'!$C$4:$BB$4,0))</f>
        <v>*</v>
      </c>
      <c r="BU327">
        <f>INDEX('2021MF'!$C$205:$BB$404,MATCH(Sheet2!$BJ327,'2021MF'!$B$205:$B$404,0),MATCH(Sheet2!BU$3,'2021MF'!$C$4:$BB$4,0))</f>
        <v>12.0541838134431</v>
      </c>
      <c r="BV327">
        <f>INDEX('2021MF'!$C$205:$BB$404,MATCH(Sheet2!$BJ327,'2021MF'!$B$205:$B$404,0),MATCH(Sheet2!BV$3,'2021MF'!$C$4:$BB$4,0))</f>
        <v>26.783264746227701</v>
      </c>
      <c r="BW327" t="str">
        <f>INDEX('2021MF'!$C$205:$BB$404,MATCH(Sheet2!$BJ327,'2021MF'!$B$205:$B$404,0),MATCH(Sheet2!BW$3,'2021MF'!$C$4:$BB$4,0))</f>
        <v>*</v>
      </c>
      <c r="BX327">
        <f>INDEX('2021MF'!$C$205:$BB$404,MATCH(Sheet2!$BJ327,'2021MF'!$B$205:$B$404,0),MATCH(Sheet2!BX$3,'2021MF'!$C$4:$BB$4,0))</f>
        <v>44.3097014925373</v>
      </c>
      <c r="BY327">
        <f>INDEX('2021MF'!$C$205:$BB$404,MATCH(Sheet2!$BJ327,'2021MF'!$B$205:$B$404,0),MATCH(Sheet2!BY$3,'2021MF'!$C$4:$BB$4,0))</f>
        <v>55.6902985074627</v>
      </c>
      <c r="BZ327">
        <f>INDEX('2021MF'!$C$205:$BB$404,MATCH(Sheet2!$BJ327,'2021MF'!$B$205:$B$404,0),MATCH(Sheet2!BZ$3,'2021MF'!$C$4:$BB$4,0))</f>
        <v>61.044776119402997</v>
      </c>
      <c r="CA327">
        <f>INDEX('2021MF'!$C$205:$BB$404,MATCH(Sheet2!$BJ327,'2021MF'!$B$205:$B$404,0),MATCH(Sheet2!CA$3,'2021MF'!$C$4:$BB$4,0))</f>
        <v>36.212686567164198</v>
      </c>
      <c r="CB327" t="str">
        <f>INDEX('2021MF'!$C$205:$BB$404,MATCH(Sheet2!$BJ327,'2021MF'!$B$205:$B$404,0),MATCH(Sheet2!CB$3,'2021MF'!$C$4:$BB$4,0))</f>
        <v>*</v>
      </c>
      <c r="CC327">
        <f>INDEX('2021MF'!$C$205:$BB$404,MATCH(Sheet2!$BJ327,'2021MF'!$B$205:$B$404,0),MATCH(Sheet2!CC$3,'2021MF'!$C$4:$BB$4,0))</f>
        <v>98.079561042524006</v>
      </c>
    </row>
    <row r="328" spans="14:81" x14ac:dyDescent="0.3">
      <c r="N328" t="str">
        <f>VLOOKUP(P328,Sheet1!A$6:A$378,1,FALSE)</f>
        <v>Nottingham</v>
      </c>
      <c r="O328" t="s">
        <v>491</v>
      </c>
      <c r="P328" t="s">
        <v>282</v>
      </c>
      <c r="Q328" t="str">
        <f>VLOOKUP(P328,classifications!A$1:B$357,2,FALSE)</f>
        <v>Predominantly Urban</v>
      </c>
      <c r="R328" t="str">
        <f>VLOOKUP(P328,classifications!A$1:D$357,4,FALSE)</f>
        <v>Unitary Authority</v>
      </c>
      <c r="S328" t="s">
        <v>514</v>
      </c>
      <c r="T328" t="s">
        <v>648</v>
      </c>
      <c r="U328">
        <v>83.1</v>
      </c>
      <c r="V328">
        <v>14.7</v>
      </c>
      <c r="W328">
        <v>2.2000000000000002</v>
      </c>
      <c r="X328">
        <v>60.6</v>
      </c>
      <c r="Y328">
        <v>13.5</v>
      </c>
      <c r="Z328">
        <v>25.9</v>
      </c>
      <c r="AA328">
        <v>95.8</v>
      </c>
      <c r="AB328">
        <v>4.2</v>
      </c>
      <c r="AC328">
        <v>0</v>
      </c>
      <c r="AE328" t="s">
        <v>491</v>
      </c>
      <c r="AF328" t="s">
        <v>282</v>
      </c>
      <c r="AG328" t="s">
        <v>514</v>
      </c>
      <c r="AH328" t="s">
        <v>648</v>
      </c>
      <c r="AI328">
        <v>85</v>
      </c>
      <c r="AJ328">
        <v>15</v>
      </c>
      <c r="AK328">
        <v>81.7</v>
      </c>
      <c r="AL328">
        <v>18.3</v>
      </c>
      <c r="AM328">
        <v>95.8</v>
      </c>
      <c r="AN328">
        <v>4.2</v>
      </c>
      <c r="AP328" t="s">
        <v>491</v>
      </c>
      <c r="AQ328" t="s">
        <v>282</v>
      </c>
      <c r="AR328" t="s">
        <v>514</v>
      </c>
      <c r="AS328" t="s">
        <v>648</v>
      </c>
      <c r="AT328">
        <v>74.599999999999994</v>
      </c>
      <c r="AU328">
        <v>85</v>
      </c>
      <c r="AV328">
        <v>87.5</v>
      </c>
      <c r="AW328">
        <v>98.4</v>
      </c>
      <c r="AX328">
        <v>81.7</v>
      </c>
      <c r="AY328">
        <v>100</v>
      </c>
      <c r="AZ328">
        <v>90.6</v>
      </c>
      <c r="BA328">
        <v>95.8</v>
      </c>
      <c r="BB328">
        <v>98.7</v>
      </c>
      <c r="BF328" t="b">
        <f t="shared" si="5"/>
        <v>1</v>
      </c>
      <c r="BI328" t="s">
        <v>491</v>
      </c>
      <c r="BJ328" t="s">
        <v>282</v>
      </c>
      <c r="BK328" t="s">
        <v>514</v>
      </c>
      <c r="BL328" t="s">
        <v>648</v>
      </c>
      <c r="BM328">
        <f>INDEX('2021MF'!$C$205:$BB$404,MATCH(Sheet2!$BJ328,'2021MF'!$B$205:$B$404,0),MATCH(Sheet2!BM$3,'2021MF'!$C$4:$BB$4,0))</f>
        <v>83.551392087083897</v>
      </c>
      <c r="BN328">
        <f>INDEX('2021MF'!$C$205:$BB$404,MATCH(Sheet2!$BJ328,'2021MF'!$B$205:$B$404,0),MATCH(Sheet2!BN$3,'2021MF'!$C$4:$BB$4,0))</f>
        <v>16.448607912916099</v>
      </c>
      <c r="BO328">
        <f>INDEX('2021MF'!$C$205:$BB$404,MATCH(Sheet2!$BJ328,'2021MF'!$B$205:$B$404,0),MATCH(Sheet2!BO$3,'2021MF'!$C$4:$BB$4,0))</f>
        <v>65.815365292024296</v>
      </c>
      <c r="BP328">
        <f>INDEX('2021MF'!$C$205:$BB$404,MATCH(Sheet2!$BJ328,'2021MF'!$B$205:$B$404,0),MATCH(Sheet2!BP$3,'2021MF'!$C$4:$BB$4,0))</f>
        <v>7.4981683064684903</v>
      </c>
      <c r="BQ328">
        <f>INDEX('2021MF'!$C$205:$BB$404,MATCH(Sheet2!$BJ328,'2021MF'!$B$205:$B$404,0),MATCH(Sheet2!BQ$3,'2021MF'!$C$4:$BB$4,0))</f>
        <v>54.556991835880297</v>
      </c>
      <c r="BR328">
        <f>INDEX('2021MF'!$C$205:$BB$404,MATCH(Sheet2!$BJ328,'2021MF'!$B$205:$B$404,0),MATCH(Sheet2!BR$3,'2021MF'!$C$4:$BB$4,0))</f>
        <v>18.7565417626125</v>
      </c>
      <c r="BS328">
        <f>INDEX('2021MF'!$C$205:$BB$404,MATCH(Sheet2!$BJ328,'2021MF'!$B$205:$B$404,0),MATCH(Sheet2!BS$3,'2021MF'!$C$4:$BB$4,0))</f>
        <v>97.2576931128323</v>
      </c>
      <c r="BT328">
        <f>INDEX('2021MF'!$C$205:$BB$404,MATCH(Sheet2!$BJ328,'2021MF'!$B$205:$B$404,0),MATCH(Sheet2!BT$3,'2021MF'!$C$4:$BB$4,0))</f>
        <v>2.7423068871676799</v>
      </c>
      <c r="BU328">
        <f>INDEX('2021MF'!$C$205:$BB$404,MATCH(Sheet2!$BJ328,'2021MF'!$B$205:$B$404,0),MATCH(Sheet2!BU$3,'2021MF'!$C$4:$BB$4,0))</f>
        <v>10.1868327402135</v>
      </c>
      <c r="BV328">
        <f>INDEX('2021MF'!$C$205:$BB$404,MATCH(Sheet2!$BJ328,'2021MF'!$B$205:$B$404,0),MATCH(Sheet2!BV$3,'2021MF'!$C$4:$BB$4,0))</f>
        <v>15.044745656269599</v>
      </c>
      <c r="BW328">
        <f>INDEX('2021MF'!$C$205:$BB$404,MATCH(Sheet2!$BJ328,'2021MF'!$B$205:$B$404,0),MATCH(Sheet2!BW$3,'2021MF'!$C$4:$BB$4,0))</f>
        <v>2.2268159933012401</v>
      </c>
      <c r="BX328">
        <f>INDEX('2021MF'!$C$205:$BB$404,MATCH(Sheet2!$BJ328,'2021MF'!$B$205:$B$404,0),MATCH(Sheet2!BX$3,'2021MF'!$C$4:$BB$4,0))</f>
        <v>51.846485995113902</v>
      </c>
      <c r="BY328">
        <f>INDEX('2021MF'!$C$205:$BB$404,MATCH(Sheet2!$BJ328,'2021MF'!$B$205:$B$404,0),MATCH(Sheet2!BY$3,'2021MF'!$C$4:$BB$4,0))</f>
        <v>47.163513436736601</v>
      </c>
      <c r="BZ328">
        <f>INDEX('2021MF'!$C$205:$BB$404,MATCH(Sheet2!$BJ328,'2021MF'!$B$205:$B$404,0),MATCH(Sheet2!BZ$3,'2021MF'!$C$4:$BB$4,0))</f>
        <v>54.790920970399398</v>
      </c>
      <c r="CA328">
        <f>INDEX('2021MF'!$C$205:$BB$404,MATCH(Sheet2!$BJ328,'2021MF'!$B$205:$B$404,0),MATCH(Sheet2!CA$3,'2021MF'!$C$4:$BB$4,0))</f>
        <v>44.033009488097299</v>
      </c>
      <c r="CB328">
        <f>INDEX('2021MF'!$C$205:$BB$404,MATCH(Sheet2!$BJ328,'2021MF'!$B$205:$B$404,0),MATCH(Sheet2!CB$3,'2021MF'!$C$4:$BB$4,0))</f>
        <v>5.4715302491103204</v>
      </c>
      <c r="CC328">
        <f>INDEX('2021MF'!$C$205:$BB$404,MATCH(Sheet2!$BJ328,'2021MF'!$B$205:$B$404,0),MATCH(Sheet2!CC$3,'2021MF'!$C$4:$BB$4,0))</f>
        <v>94.528469750889698</v>
      </c>
    </row>
    <row r="329" spans="14:81" x14ac:dyDescent="0.3">
      <c r="N329" t="str">
        <f>VLOOKUP(P329,Sheet1!A$6:A$378,1,FALSE)</f>
        <v>Herefordshire, County of</v>
      </c>
      <c r="O329" t="s">
        <v>491</v>
      </c>
      <c r="P329" t="s">
        <v>283</v>
      </c>
      <c r="Q329" t="str">
        <f>VLOOKUP(P329,classifications!A$1:B$357,2,FALSE)</f>
        <v>Predominantly Rural</v>
      </c>
      <c r="R329" t="str">
        <f>VLOOKUP(P329,classifications!A$1:D$357,4,FALSE)</f>
        <v>Unitary Authority</v>
      </c>
      <c r="S329" t="s">
        <v>515</v>
      </c>
      <c r="T329" t="s">
        <v>648</v>
      </c>
      <c r="U329">
        <v>84.8</v>
      </c>
      <c r="V329">
        <v>14.2</v>
      </c>
      <c r="W329">
        <v>1.1000000000000001</v>
      </c>
      <c r="X329">
        <v>71.400000000000006</v>
      </c>
      <c r="Y329">
        <v>6.7</v>
      </c>
      <c r="Z329">
        <v>21.9</v>
      </c>
      <c r="AA329" t="s">
        <v>417</v>
      </c>
      <c r="AB329" t="s">
        <v>417</v>
      </c>
      <c r="AC329" t="s">
        <v>417</v>
      </c>
      <c r="AE329" t="s">
        <v>491</v>
      </c>
      <c r="AF329" t="s">
        <v>283</v>
      </c>
      <c r="AG329" t="s">
        <v>515</v>
      </c>
      <c r="AH329" t="s">
        <v>648</v>
      </c>
      <c r="AI329">
        <v>85.7</v>
      </c>
      <c r="AJ329">
        <v>14.3</v>
      </c>
      <c r="AK329">
        <v>91.5</v>
      </c>
      <c r="AL329">
        <v>8.5</v>
      </c>
      <c r="AM329" t="s">
        <v>417</v>
      </c>
      <c r="AN329" t="s">
        <v>417</v>
      </c>
      <c r="AP329" t="s">
        <v>491</v>
      </c>
      <c r="AQ329" t="s">
        <v>283</v>
      </c>
      <c r="AR329" t="s">
        <v>515</v>
      </c>
      <c r="AS329" t="s">
        <v>648</v>
      </c>
      <c r="AT329">
        <v>76.8</v>
      </c>
      <c r="AU329">
        <v>85.7</v>
      </c>
      <c r="AV329">
        <v>88.5</v>
      </c>
      <c r="AW329">
        <v>96.2</v>
      </c>
      <c r="AX329">
        <v>91.5</v>
      </c>
      <c r="AY329">
        <v>100</v>
      </c>
      <c r="AZ329" t="s">
        <v>417</v>
      </c>
      <c r="BA329" t="s">
        <v>417</v>
      </c>
      <c r="BB329" t="s">
        <v>417</v>
      </c>
      <c r="BF329" t="b">
        <f t="shared" si="5"/>
        <v>1</v>
      </c>
      <c r="BI329" t="s">
        <v>491</v>
      </c>
      <c r="BJ329" t="s">
        <v>283</v>
      </c>
      <c r="BK329" t="s">
        <v>515</v>
      </c>
      <c r="BL329" t="s">
        <v>648</v>
      </c>
      <c r="BM329">
        <f>INDEX('2021MF'!$C$205:$BB$404,MATCH(Sheet2!$BJ329,'2021MF'!$B$205:$B$404,0),MATCH(Sheet2!BM$3,'2021MF'!$C$4:$BB$4,0))</f>
        <v>88.820067264574007</v>
      </c>
      <c r="BN329">
        <f>INDEX('2021MF'!$C$205:$BB$404,MATCH(Sheet2!$BJ329,'2021MF'!$B$205:$B$404,0),MATCH(Sheet2!BN$3,'2021MF'!$C$4:$BB$4,0))</f>
        <v>11.179932735426</v>
      </c>
      <c r="BO329">
        <f>INDEX('2021MF'!$C$205:$BB$404,MATCH(Sheet2!$BJ329,'2021MF'!$B$205:$B$404,0),MATCH(Sheet2!BO$3,'2021MF'!$C$4:$BB$4,0))</f>
        <v>55.198991031390101</v>
      </c>
      <c r="BP329">
        <f>INDEX('2021MF'!$C$205:$BB$404,MATCH(Sheet2!$BJ329,'2021MF'!$B$205:$B$404,0),MATCH(Sheet2!BP$3,'2021MF'!$C$4:$BB$4,0))</f>
        <v>13.4304932735426</v>
      </c>
      <c r="BQ329">
        <f>INDEX('2021MF'!$C$205:$BB$404,MATCH(Sheet2!$BJ329,'2021MF'!$B$205:$B$404,0),MATCH(Sheet2!BQ$3,'2021MF'!$C$4:$BB$4,0))</f>
        <v>49.044282511210803</v>
      </c>
      <c r="BR329">
        <f>INDEX('2021MF'!$C$205:$BB$404,MATCH(Sheet2!$BJ329,'2021MF'!$B$205:$B$404,0),MATCH(Sheet2!BR$3,'2021MF'!$C$4:$BB$4,0))</f>
        <v>19.585201793722</v>
      </c>
      <c r="BS329">
        <f>INDEX('2021MF'!$C$205:$BB$404,MATCH(Sheet2!$BJ329,'2021MF'!$B$205:$B$404,0),MATCH(Sheet2!BS$3,'2021MF'!$C$4:$BB$4,0))</f>
        <v>99.237668161434996</v>
      </c>
      <c r="BT329" t="str">
        <f>INDEX('2021MF'!$C$205:$BB$404,MATCH(Sheet2!$BJ329,'2021MF'!$B$205:$B$404,0),MATCH(Sheet2!BT$3,'2021MF'!$C$4:$BB$4,0))</f>
        <v>*</v>
      </c>
      <c r="BU329">
        <f>INDEX('2021MF'!$C$205:$BB$404,MATCH(Sheet2!$BJ329,'2021MF'!$B$205:$B$404,0),MATCH(Sheet2!BU$3,'2021MF'!$C$4:$BB$4,0))</f>
        <v>13.307174887892399</v>
      </c>
      <c r="BV329">
        <f>INDEX('2021MF'!$C$205:$BB$404,MATCH(Sheet2!$BJ329,'2021MF'!$B$205:$B$404,0),MATCH(Sheet2!BV$3,'2021MF'!$C$4:$BB$4,0))</f>
        <v>13.211883408071699</v>
      </c>
      <c r="BW329">
        <f>INDEX('2021MF'!$C$205:$BB$404,MATCH(Sheet2!$BJ329,'2021MF'!$B$205:$B$404,0),MATCH(Sheet2!BW$3,'2021MF'!$C$4:$BB$4,0))</f>
        <v>3.01849775784753</v>
      </c>
      <c r="BX329">
        <f>INDEX('2021MF'!$C$205:$BB$404,MATCH(Sheet2!$BJ329,'2021MF'!$B$205:$B$404,0),MATCH(Sheet2!BX$3,'2021MF'!$C$4:$BB$4,0))</f>
        <v>44.6177033215466</v>
      </c>
      <c r="BY329">
        <f>INDEX('2021MF'!$C$205:$BB$404,MATCH(Sheet2!$BJ329,'2021MF'!$B$205:$B$404,0),MATCH(Sheet2!BY$3,'2021MF'!$C$4:$BB$4,0))</f>
        <v>51.133267636658701</v>
      </c>
      <c r="BZ329">
        <f>INDEX('2021MF'!$C$205:$BB$404,MATCH(Sheet2!$BJ329,'2021MF'!$B$205:$B$404,0),MATCH(Sheet2!BZ$3,'2021MF'!$C$4:$BB$4,0))</f>
        <v>57.8372268274303</v>
      </c>
      <c r="CA329">
        <f>INDEX('2021MF'!$C$205:$BB$404,MATCH(Sheet2!$BJ329,'2021MF'!$B$205:$B$404,0),MATCH(Sheet2!CA$3,'2021MF'!$C$4:$BB$4,0))</f>
        <v>39.371630630108399</v>
      </c>
      <c r="CB329">
        <f>INDEX('2021MF'!$C$205:$BB$404,MATCH(Sheet2!$BJ329,'2021MF'!$B$205:$B$404,0),MATCH(Sheet2!CB$3,'2021MF'!$C$4:$BB$4,0))</f>
        <v>2.9316143497757801</v>
      </c>
      <c r="CC329">
        <f>INDEX('2021MF'!$C$205:$BB$404,MATCH(Sheet2!$BJ329,'2021MF'!$B$205:$B$404,0),MATCH(Sheet2!CC$3,'2021MF'!$C$4:$BB$4,0))</f>
        <v>97.068385650224201</v>
      </c>
    </row>
    <row r="330" spans="14:81" x14ac:dyDescent="0.3">
      <c r="N330" t="str">
        <f>VLOOKUP(P330,Sheet1!A$6:A$378,1,FALSE)</f>
        <v>Telford and Wrekin</v>
      </c>
      <c r="O330" t="s">
        <v>491</v>
      </c>
      <c r="P330" t="s">
        <v>284</v>
      </c>
      <c r="Q330" t="str">
        <f>VLOOKUP(P330,classifications!A$1:B$357,2,FALSE)</f>
        <v>Predominantly Urban</v>
      </c>
      <c r="R330" t="str">
        <f>VLOOKUP(P330,classifications!A$1:D$357,4,FALSE)</f>
        <v>Unitary Authority</v>
      </c>
      <c r="S330" t="s">
        <v>516</v>
      </c>
      <c r="T330" t="s">
        <v>648</v>
      </c>
      <c r="U330">
        <v>83.8</v>
      </c>
      <c r="V330">
        <v>15.4</v>
      </c>
      <c r="W330">
        <v>0.8</v>
      </c>
      <c r="X330">
        <v>71.099999999999994</v>
      </c>
      <c r="Y330">
        <v>5.9</v>
      </c>
      <c r="Z330">
        <v>23</v>
      </c>
      <c r="AA330">
        <v>98.7</v>
      </c>
      <c r="AB330">
        <v>1.3</v>
      </c>
      <c r="AC330">
        <v>0</v>
      </c>
      <c r="AE330" t="s">
        <v>491</v>
      </c>
      <c r="AF330" t="s">
        <v>284</v>
      </c>
      <c r="AG330" t="s">
        <v>516</v>
      </c>
      <c r="AH330" t="s">
        <v>648</v>
      </c>
      <c r="AI330">
        <v>84.5</v>
      </c>
      <c r="AJ330">
        <v>15.5</v>
      </c>
      <c r="AK330">
        <v>92.4</v>
      </c>
      <c r="AL330">
        <v>7.6</v>
      </c>
      <c r="AM330">
        <v>98.7</v>
      </c>
      <c r="AN330">
        <v>1.3</v>
      </c>
      <c r="AP330" t="s">
        <v>491</v>
      </c>
      <c r="AQ330" t="s">
        <v>284</v>
      </c>
      <c r="AR330" t="s">
        <v>516</v>
      </c>
      <c r="AS330" t="s">
        <v>648</v>
      </c>
      <c r="AT330">
        <v>76</v>
      </c>
      <c r="AU330">
        <v>84.5</v>
      </c>
      <c r="AV330">
        <v>87.6</v>
      </c>
      <c r="AW330">
        <v>95.9</v>
      </c>
      <c r="AX330">
        <v>92.4</v>
      </c>
      <c r="AY330">
        <v>100</v>
      </c>
      <c r="AZ330">
        <v>96.1</v>
      </c>
      <c r="BA330">
        <v>98.7</v>
      </c>
      <c r="BB330">
        <v>100</v>
      </c>
      <c r="BF330" t="b">
        <f t="shared" si="5"/>
        <v>1</v>
      </c>
      <c r="BI330" t="s">
        <v>491</v>
      </c>
      <c r="BJ330" t="s">
        <v>284</v>
      </c>
      <c r="BK330" t="s">
        <v>516</v>
      </c>
      <c r="BL330" t="s">
        <v>648</v>
      </c>
      <c r="BM330">
        <f>INDEX('2021MF'!$C$205:$BB$404,MATCH(Sheet2!$BJ330,'2021MF'!$B$205:$B$404,0),MATCH(Sheet2!BM$3,'2021MF'!$C$4:$BB$4,0))</f>
        <v>87.355561071123205</v>
      </c>
      <c r="BN330">
        <f>INDEX('2021MF'!$C$205:$BB$404,MATCH(Sheet2!$BJ330,'2021MF'!$B$205:$B$404,0),MATCH(Sheet2!BN$3,'2021MF'!$C$4:$BB$4,0))</f>
        <v>12.6444389288768</v>
      </c>
      <c r="BO330">
        <f>INDEX('2021MF'!$C$205:$BB$404,MATCH(Sheet2!$BJ330,'2021MF'!$B$205:$B$404,0),MATCH(Sheet2!BO$3,'2021MF'!$C$4:$BB$4,0))</f>
        <v>61.266925898348099</v>
      </c>
      <c r="BP330">
        <f>INDEX('2021MF'!$C$205:$BB$404,MATCH(Sheet2!$BJ330,'2021MF'!$B$205:$B$404,0),MATCH(Sheet2!BP$3,'2021MF'!$C$4:$BB$4,0))</f>
        <v>10.0438487631339</v>
      </c>
      <c r="BQ330">
        <f>INDEX('2021MF'!$C$205:$BB$404,MATCH(Sheet2!$BJ330,'2021MF'!$B$205:$B$404,0),MATCH(Sheet2!BQ$3,'2021MF'!$C$4:$BB$4,0))</f>
        <v>52.568875651526398</v>
      </c>
      <c r="BR330">
        <f>INDEX('2021MF'!$C$205:$BB$404,MATCH(Sheet2!$BJ330,'2021MF'!$B$205:$B$404,0),MATCH(Sheet2!BR$3,'2021MF'!$C$4:$BB$4,0))</f>
        <v>18.741899009955599</v>
      </c>
      <c r="BS330">
        <f>INDEX('2021MF'!$C$205:$BB$404,MATCH(Sheet2!$BJ330,'2021MF'!$B$205:$B$404,0),MATCH(Sheet2!BS$3,'2021MF'!$C$4:$BB$4,0))</f>
        <v>99.252640578031503</v>
      </c>
      <c r="BT330" t="str">
        <f>INDEX('2021MF'!$C$205:$BB$404,MATCH(Sheet2!$BJ330,'2021MF'!$B$205:$B$404,0),MATCH(Sheet2!BT$3,'2021MF'!$C$4:$BB$4,0))</f>
        <v>*</v>
      </c>
      <c r="BU330">
        <f>INDEX('2021MF'!$C$205:$BB$404,MATCH(Sheet2!$BJ330,'2021MF'!$B$205:$B$404,0),MATCH(Sheet2!BU$3,'2021MF'!$C$4:$BB$4,0))</f>
        <v>8.8469705744463791</v>
      </c>
      <c r="BV330">
        <f>INDEX('2021MF'!$C$205:$BB$404,MATCH(Sheet2!$BJ330,'2021MF'!$B$205:$B$404,0),MATCH(Sheet2!BV$3,'2021MF'!$C$4:$BB$4,0))</f>
        <v>8.3946940238824101</v>
      </c>
      <c r="BW330">
        <f>INDEX('2021MF'!$C$205:$BB$404,MATCH(Sheet2!$BJ330,'2021MF'!$B$205:$B$404,0),MATCH(Sheet2!BW$3,'2021MF'!$C$4:$BB$4,0))</f>
        <v>0</v>
      </c>
      <c r="BX330">
        <f>INDEX('2021MF'!$C$205:$BB$404,MATCH(Sheet2!$BJ330,'2021MF'!$B$205:$B$404,0),MATCH(Sheet2!BX$3,'2021MF'!$C$4:$BB$4,0))</f>
        <v>52.098452029469399</v>
      </c>
      <c r="BY330">
        <f>INDEX('2021MF'!$C$205:$BB$404,MATCH(Sheet2!$BJ330,'2021MF'!$B$205:$B$404,0),MATCH(Sheet2!BY$3,'2021MF'!$C$4:$BB$4,0))</f>
        <v>45.1477608233768</v>
      </c>
      <c r="BZ330">
        <f>INDEX('2021MF'!$C$205:$BB$404,MATCH(Sheet2!$BJ330,'2021MF'!$B$205:$B$404,0),MATCH(Sheet2!BZ$3,'2021MF'!$C$4:$BB$4,0))</f>
        <v>59.617560221848201</v>
      </c>
      <c r="CA330">
        <f>INDEX('2021MF'!$C$205:$BB$404,MATCH(Sheet2!$BJ330,'2021MF'!$B$205:$B$404,0),MATCH(Sheet2!CA$3,'2021MF'!$C$4:$BB$4,0))</f>
        <v>36.657377003945797</v>
      </c>
      <c r="CB330">
        <f>INDEX('2021MF'!$C$205:$BB$404,MATCH(Sheet2!$BJ330,'2021MF'!$B$205:$B$404,0),MATCH(Sheet2!CB$3,'2021MF'!$C$4:$BB$4,0))</f>
        <v>4.53931220870908</v>
      </c>
      <c r="CC330">
        <f>INDEX('2021MF'!$C$205:$BB$404,MATCH(Sheet2!$BJ330,'2021MF'!$B$205:$B$404,0),MATCH(Sheet2!CC$3,'2021MF'!$C$4:$BB$4,0))</f>
        <v>95.460687791290894</v>
      </c>
    </row>
    <row r="331" spans="14:81" x14ac:dyDescent="0.3">
      <c r="N331" t="str">
        <f>VLOOKUP(P331,Sheet1!A$6:A$378,1,FALSE)</f>
        <v>Stoke-on-Trent</v>
      </c>
      <c r="O331" t="s">
        <v>491</v>
      </c>
      <c r="P331" t="s">
        <v>285</v>
      </c>
      <c r="Q331" t="str">
        <f>VLOOKUP(P331,classifications!A$1:B$357,2,FALSE)</f>
        <v>Predominantly Urban</v>
      </c>
      <c r="R331" t="str">
        <f>VLOOKUP(P331,classifications!A$1:D$357,4,FALSE)</f>
        <v>Unitary Authority</v>
      </c>
      <c r="S331" t="s">
        <v>517</v>
      </c>
      <c r="T331" t="s">
        <v>648</v>
      </c>
      <c r="U331">
        <v>85.3</v>
      </c>
      <c r="V331">
        <v>14.7</v>
      </c>
      <c r="W331">
        <v>0</v>
      </c>
      <c r="X331">
        <v>68.900000000000006</v>
      </c>
      <c r="Y331">
        <v>6.9</v>
      </c>
      <c r="Z331">
        <v>24.2</v>
      </c>
      <c r="AA331">
        <v>99.3</v>
      </c>
      <c r="AB331">
        <v>0.7</v>
      </c>
      <c r="AC331">
        <v>0</v>
      </c>
      <c r="AE331" t="s">
        <v>491</v>
      </c>
      <c r="AF331" t="s">
        <v>285</v>
      </c>
      <c r="AG331" t="s">
        <v>517</v>
      </c>
      <c r="AH331" t="s">
        <v>648</v>
      </c>
      <c r="AI331">
        <v>85.3</v>
      </c>
      <c r="AJ331">
        <v>14.7</v>
      </c>
      <c r="AK331">
        <v>90.9</v>
      </c>
      <c r="AL331">
        <v>9.1</v>
      </c>
      <c r="AM331">
        <v>99.3</v>
      </c>
      <c r="AN331">
        <v>0.7</v>
      </c>
      <c r="AP331" t="s">
        <v>491</v>
      </c>
      <c r="AQ331" t="s">
        <v>285</v>
      </c>
      <c r="AR331" t="s">
        <v>517</v>
      </c>
      <c r="AS331" t="s">
        <v>648</v>
      </c>
      <c r="AT331">
        <v>76.2</v>
      </c>
      <c r="AU331">
        <v>85.3</v>
      </c>
      <c r="AV331">
        <v>87.3</v>
      </c>
      <c r="AW331">
        <v>100</v>
      </c>
      <c r="AX331">
        <v>90.9</v>
      </c>
      <c r="AY331">
        <v>100</v>
      </c>
      <c r="AZ331">
        <v>97.4</v>
      </c>
      <c r="BA331">
        <v>99.3</v>
      </c>
      <c r="BB331">
        <v>100</v>
      </c>
      <c r="BF331" t="b">
        <f t="shared" si="5"/>
        <v>1</v>
      </c>
      <c r="BI331" t="s">
        <v>491</v>
      </c>
      <c r="BJ331" t="s">
        <v>285</v>
      </c>
      <c r="BK331" t="s">
        <v>517</v>
      </c>
      <c r="BL331" t="s">
        <v>648</v>
      </c>
      <c r="BM331">
        <f>INDEX('2021MF'!$C$205:$BB$404,MATCH(Sheet2!$BJ331,'2021MF'!$B$205:$B$404,0),MATCH(Sheet2!BM$3,'2021MF'!$C$4:$BB$4,0))</f>
        <v>79.113699870124705</v>
      </c>
      <c r="BN331">
        <f>INDEX('2021MF'!$C$205:$BB$404,MATCH(Sheet2!$BJ331,'2021MF'!$B$205:$B$404,0),MATCH(Sheet2!BN$3,'2021MF'!$C$4:$BB$4,0))</f>
        <v>19.418316344602299</v>
      </c>
      <c r="BO331">
        <f>INDEX('2021MF'!$C$205:$BB$404,MATCH(Sheet2!$BJ331,'2021MF'!$B$205:$B$404,0),MATCH(Sheet2!BO$3,'2021MF'!$C$4:$BB$4,0))</f>
        <v>66.124207957810199</v>
      </c>
      <c r="BP331">
        <f>INDEX('2021MF'!$C$205:$BB$404,MATCH(Sheet2!$BJ331,'2021MF'!$B$205:$B$404,0),MATCH(Sheet2!BP$3,'2021MF'!$C$4:$BB$4,0))</f>
        <v>13.298437561494</v>
      </c>
      <c r="BQ331">
        <f>INDEX('2021MF'!$C$205:$BB$404,MATCH(Sheet2!$BJ331,'2021MF'!$B$205:$B$404,0),MATCH(Sheet2!BQ$3,'2021MF'!$C$4:$BB$4,0))</f>
        <v>51.1511669093628</v>
      </c>
      <c r="BR331">
        <f>INDEX('2021MF'!$C$205:$BB$404,MATCH(Sheet2!$BJ331,'2021MF'!$B$205:$B$404,0),MATCH(Sheet2!BR$3,'2021MF'!$C$4:$BB$4,0))</f>
        <v>28.271478609941401</v>
      </c>
      <c r="BS331">
        <f>INDEX('2021MF'!$C$205:$BB$404,MATCH(Sheet2!$BJ331,'2021MF'!$B$205:$B$404,0),MATCH(Sheet2!BS$3,'2021MF'!$C$4:$BB$4,0))</f>
        <v>98.915738517847998</v>
      </c>
      <c r="BT331" t="str">
        <f>INDEX('2021MF'!$C$205:$BB$404,MATCH(Sheet2!$BJ331,'2021MF'!$B$205:$B$404,0),MATCH(Sheet2!BT$3,'2021MF'!$C$4:$BB$4,0))</f>
        <v>*</v>
      </c>
      <c r="BU331">
        <f>INDEX('2021MF'!$C$205:$BB$404,MATCH(Sheet2!$BJ331,'2021MF'!$B$205:$B$404,0),MATCH(Sheet2!BU$3,'2021MF'!$C$4:$BB$4,0))</f>
        <v>20.620646227714602</v>
      </c>
      <c r="BV331">
        <f>INDEX('2021MF'!$C$205:$BB$404,MATCH(Sheet2!$BJ331,'2021MF'!$B$205:$B$404,0),MATCH(Sheet2!BV$3,'2021MF'!$C$4:$BB$4,0))</f>
        <v>12.5664134755402</v>
      </c>
      <c r="BW331">
        <f>INDEX('2021MF'!$C$205:$BB$404,MATCH(Sheet2!$BJ331,'2021MF'!$B$205:$B$404,0),MATCH(Sheet2!BW$3,'2021MF'!$C$4:$BB$4,0))</f>
        <v>1.7788972411350299</v>
      </c>
      <c r="BX331">
        <f>INDEX('2021MF'!$C$205:$BB$404,MATCH(Sheet2!$BJ331,'2021MF'!$B$205:$B$404,0),MATCH(Sheet2!BX$3,'2021MF'!$C$4:$BB$4,0))</f>
        <v>67.374683173087007</v>
      </c>
      <c r="BY331">
        <f>INDEX('2021MF'!$C$205:$BB$404,MATCH(Sheet2!$BJ331,'2021MF'!$B$205:$B$404,0),MATCH(Sheet2!BY$3,'2021MF'!$C$4:$BB$4,0))</f>
        <v>29.8875133538616</v>
      </c>
      <c r="BZ331">
        <f>INDEX('2021MF'!$C$205:$BB$404,MATCH(Sheet2!$BJ331,'2021MF'!$B$205:$B$404,0),MATCH(Sheet2!BZ$3,'2021MF'!$C$4:$BB$4,0))</f>
        <v>60.399254278472498</v>
      </c>
      <c r="CA331">
        <f>INDEX('2021MF'!$C$205:$BB$404,MATCH(Sheet2!$BJ331,'2021MF'!$B$205:$B$404,0),MATCH(Sheet2!CA$3,'2021MF'!$C$4:$BB$4,0))</f>
        <v>39.1503801922956</v>
      </c>
      <c r="CB331">
        <f>INDEX('2021MF'!$C$205:$BB$404,MATCH(Sheet2!$BJ331,'2021MF'!$B$205:$B$404,0),MATCH(Sheet2!CB$3,'2021MF'!$C$4:$BB$4,0))</f>
        <v>2.0917785036797998</v>
      </c>
      <c r="CC331">
        <f>INDEX('2021MF'!$C$205:$BB$404,MATCH(Sheet2!$BJ331,'2021MF'!$B$205:$B$404,0),MATCH(Sheet2!CC$3,'2021MF'!$C$4:$BB$4,0))</f>
        <v>97.908221496320195</v>
      </c>
    </row>
    <row r="332" spans="14:81" x14ac:dyDescent="0.3">
      <c r="N332" t="str">
        <f>VLOOKUP(P332,Sheet1!A$6:A$378,1,FALSE)</f>
        <v>North Somerset</v>
      </c>
      <c r="O332" t="s">
        <v>491</v>
      </c>
      <c r="P332" t="s">
        <v>308</v>
      </c>
      <c r="Q332" t="str">
        <f>VLOOKUP(P332,classifications!A$1:B$357,2,FALSE)</f>
        <v>Urban with Significant Rural</v>
      </c>
      <c r="R332" t="str">
        <f>VLOOKUP(P332,classifications!A$1:D$357,4,FALSE)</f>
        <v>Unitary Authority</v>
      </c>
      <c r="S332" t="s">
        <v>518</v>
      </c>
      <c r="T332" t="s">
        <v>648</v>
      </c>
      <c r="U332">
        <v>86.6</v>
      </c>
      <c r="V332">
        <v>13.4</v>
      </c>
      <c r="W332">
        <v>0</v>
      </c>
      <c r="X332">
        <v>60</v>
      </c>
      <c r="Y332">
        <v>22.5</v>
      </c>
      <c r="Z332">
        <v>17.5</v>
      </c>
      <c r="AA332" t="s">
        <v>417</v>
      </c>
      <c r="AB332" t="s">
        <v>417</v>
      </c>
      <c r="AC332" t="s">
        <v>417</v>
      </c>
      <c r="AE332" t="s">
        <v>491</v>
      </c>
      <c r="AF332" t="s">
        <v>308</v>
      </c>
      <c r="AG332" t="s">
        <v>518</v>
      </c>
      <c r="AH332" t="s">
        <v>648</v>
      </c>
      <c r="AI332">
        <v>86.6</v>
      </c>
      <c r="AJ332">
        <v>13.4</v>
      </c>
      <c r="AK332">
        <v>72.7</v>
      </c>
      <c r="AL332">
        <v>27.3</v>
      </c>
      <c r="AM332" t="s">
        <v>417</v>
      </c>
      <c r="AN332" t="s">
        <v>417</v>
      </c>
      <c r="AP332" t="s">
        <v>491</v>
      </c>
      <c r="AQ332" t="s">
        <v>308</v>
      </c>
      <c r="AR332" t="s">
        <v>518</v>
      </c>
      <c r="AS332" t="s">
        <v>648</v>
      </c>
      <c r="AT332">
        <v>78.900000000000006</v>
      </c>
      <c r="AU332">
        <v>86.6</v>
      </c>
      <c r="AV332">
        <v>89.4</v>
      </c>
      <c r="AW332">
        <v>91.5</v>
      </c>
      <c r="AX332">
        <v>72.7</v>
      </c>
      <c r="AY332">
        <v>97.8</v>
      </c>
      <c r="AZ332" t="s">
        <v>417</v>
      </c>
      <c r="BA332" t="s">
        <v>417</v>
      </c>
      <c r="BB332" t="s">
        <v>417</v>
      </c>
      <c r="BF332" t="b">
        <f t="shared" si="5"/>
        <v>1</v>
      </c>
      <c r="BI332" t="s">
        <v>491</v>
      </c>
      <c r="BJ332" t="s">
        <v>308</v>
      </c>
      <c r="BK332" t="s">
        <v>518</v>
      </c>
      <c r="BL332" t="s">
        <v>648</v>
      </c>
      <c r="BM332">
        <f>INDEX('2021MF'!$C$205:$BB$404,MATCH(Sheet2!$BJ332,'2021MF'!$B$205:$B$404,0),MATCH(Sheet2!BM$3,'2021MF'!$C$4:$BB$4,0))</f>
        <v>87.4123066520159</v>
      </c>
      <c r="BN332">
        <f>INDEX('2021MF'!$C$205:$BB$404,MATCH(Sheet2!$BJ332,'2021MF'!$B$205:$B$404,0),MATCH(Sheet2!BN$3,'2021MF'!$C$4:$BB$4,0))</f>
        <v>11.9220691403939</v>
      </c>
      <c r="BO332">
        <f>INDEX('2021MF'!$C$205:$BB$404,MATCH(Sheet2!$BJ332,'2021MF'!$B$205:$B$404,0),MATCH(Sheet2!BO$3,'2021MF'!$C$4:$BB$4,0))</f>
        <v>64.2971853604936</v>
      </c>
      <c r="BP332">
        <f>INDEX('2021MF'!$C$205:$BB$404,MATCH(Sheet2!$BJ332,'2021MF'!$B$205:$B$404,0),MATCH(Sheet2!BP$3,'2021MF'!$C$4:$BB$4,0))</f>
        <v>15.3495055363029</v>
      </c>
      <c r="BQ332">
        <f>INDEX('2021MF'!$C$205:$BB$404,MATCH(Sheet2!$BJ332,'2021MF'!$B$205:$B$404,0),MATCH(Sheet2!BQ$3,'2021MF'!$C$4:$BB$4,0))</f>
        <v>61.7804919279858</v>
      </c>
      <c r="BR332">
        <f>INDEX('2021MF'!$C$205:$BB$404,MATCH(Sheet2!$BJ332,'2021MF'!$B$205:$B$404,0),MATCH(Sheet2!BR$3,'2021MF'!$C$4:$BB$4,0))</f>
        <v>17.8661989688107</v>
      </c>
      <c r="BS332">
        <f>INDEX('2021MF'!$C$205:$BB$404,MATCH(Sheet2!$BJ332,'2021MF'!$B$205:$B$404,0),MATCH(Sheet2!BS$3,'2021MF'!$C$4:$BB$4,0))</f>
        <v>97.637562336235305</v>
      </c>
      <c r="BT332">
        <f>INDEX('2021MF'!$C$205:$BB$404,MATCH(Sheet2!$BJ332,'2021MF'!$B$205:$B$404,0),MATCH(Sheet2!BT$3,'2021MF'!$C$4:$BB$4,0))</f>
        <v>1.6968134561744601</v>
      </c>
      <c r="BU332">
        <f>INDEX('2021MF'!$C$205:$BB$404,MATCH(Sheet2!$BJ332,'2021MF'!$B$205:$B$404,0),MATCH(Sheet2!BU$3,'2021MF'!$C$4:$BB$4,0))</f>
        <v>10.335136505789899</v>
      </c>
      <c r="BV332">
        <f>INDEX('2021MF'!$C$205:$BB$404,MATCH(Sheet2!$BJ332,'2021MF'!$B$205:$B$404,0),MATCH(Sheet2!BV$3,'2021MF'!$C$4:$BB$4,0))</f>
        <v>18.895275124672501</v>
      </c>
      <c r="BW332">
        <f>INDEX('2021MF'!$C$205:$BB$404,MATCH(Sheet2!$BJ332,'2021MF'!$B$205:$B$404,0),MATCH(Sheet2!BW$3,'2021MF'!$C$4:$BB$4,0))</f>
        <v>3.28163299805595</v>
      </c>
      <c r="BX332">
        <f>INDEX('2021MF'!$C$205:$BB$404,MATCH(Sheet2!$BJ332,'2021MF'!$B$205:$B$404,0),MATCH(Sheet2!BX$3,'2021MF'!$C$4:$BB$4,0))</f>
        <v>59.649812647453402</v>
      </c>
      <c r="BY332">
        <f>INDEX('2021MF'!$C$205:$BB$404,MATCH(Sheet2!$BJ332,'2021MF'!$B$205:$B$404,0),MATCH(Sheet2!BY$3,'2021MF'!$C$4:$BB$4,0))</f>
        <v>39.406485636304801</v>
      </c>
      <c r="BZ332">
        <f>INDEX('2021MF'!$C$205:$BB$404,MATCH(Sheet2!$BJ332,'2021MF'!$B$205:$B$404,0),MATCH(Sheet2!BZ$3,'2021MF'!$C$4:$BB$4,0))</f>
        <v>53.8488226858491</v>
      </c>
      <c r="CA332">
        <f>INDEX('2021MF'!$C$205:$BB$404,MATCH(Sheet2!$BJ332,'2021MF'!$B$205:$B$404,0),MATCH(Sheet2!CA$3,'2021MF'!$C$4:$BB$4,0))</f>
        <v>44.881343387149002</v>
      </c>
      <c r="CB332">
        <f>INDEX('2021MF'!$C$205:$BB$404,MATCH(Sheet2!$BJ332,'2021MF'!$B$205:$B$404,0),MATCH(Sheet2!CB$3,'2021MF'!$C$4:$BB$4,0))</f>
        <v>6.3054686839658496</v>
      </c>
      <c r="CC332">
        <f>INDEX('2021MF'!$C$205:$BB$404,MATCH(Sheet2!$BJ332,'2021MF'!$B$205:$B$404,0),MATCH(Sheet2!CC$3,'2021MF'!$C$4:$BB$4,0))</f>
        <v>93.694531316034102</v>
      </c>
    </row>
    <row r="333" spans="14:81" x14ac:dyDescent="0.3">
      <c r="N333" t="str">
        <f>VLOOKUP(P333,Sheet1!A$6:A$378,1,FALSE)</f>
        <v>Plymouth</v>
      </c>
      <c r="O333" t="s">
        <v>491</v>
      </c>
      <c r="P333" t="s">
        <v>310</v>
      </c>
      <c r="Q333" t="str">
        <f>VLOOKUP(P333,classifications!A$1:B$357,2,FALSE)</f>
        <v>Predominantly Urban</v>
      </c>
      <c r="R333" t="str">
        <f>VLOOKUP(P333,classifications!A$1:D$357,4,FALSE)</f>
        <v>Unitary Authority</v>
      </c>
      <c r="S333" t="s">
        <v>519</v>
      </c>
      <c r="T333" t="s">
        <v>648</v>
      </c>
      <c r="U333">
        <v>85.4</v>
      </c>
      <c r="V333">
        <v>14</v>
      </c>
      <c r="W333">
        <v>0.6</v>
      </c>
      <c r="X333">
        <v>65.3</v>
      </c>
      <c r="Y333">
        <v>10.1</v>
      </c>
      <c r="Z333">
        <v>24.6</v>
      </c>
      <c r="AA333">
        <v>99.4</v>
      </c>
      <c r="AB333">
        <v>0.6</v>
      </c>
      <c r="AC333">
        <v>0</v>
      </c>
      <c r="AE333" t="s">
        <v>491</v>
      </c>
      <c r="AF333" t="s">
        <v>310</v>
      </c>
      <c r="AG333" t="s">
        <v>519</v>
      </c>
      <c r="AH333" t="s">
        <v>648</v>
      </c>
      <c r="AI333">
        <v>86</v>
      </c>
      <c r="AJ333">
        <v>14</v>
      </c>
      <c r="AK333">
        <v>86.7</v>
      </c>
      <c r="AL333">
        <v>13.3</v>
      </c>
      <c r="AM333">
        <v>99.4</v>
      </c>
      <c r="AN333">
        <v>0.6</v>
      </c>
      <c r="AP333" t="s">
        <v>491</v>
      </c>
      <c r="AQ333" t="s">
        <v>310</v>
      </c>
      <c r="AR333" t="s">
        <v>519</v>
      </c>
      <c r="AS333" t="s">
        <v>648</v>
      </c>
      <c r="AT333">
        <v>76.8</v>
      </c>
      <c r="AU333">
        <v>86</v>
      </c>
      <c r="AV333">
        <v>87.8</v>
      </c>
      <c r="AW333">
        <v>98.3</v>
      </c>
      <c r="AX333">
        <v>86.7</v>
      </c>
      <c r="AY333">
        <v>100</v>
      </c>
      <c r="AZ333">
        <v>98.1</v>
      </c>
      <c r="BA333">
        <v>99.4</v>
      </c>
      <c r="BB333">
        <v>100</v>
      </c>
      <c r="BF333" t="b">
        <f t="shared" si="5"/>
        <v>1</v>
      </c>
      <c r="BI333" t="s">
        <v>491</v>
      </c>
      <c r="BJ333" t="s">
        <v>310</v>
      </c>
      <c r="BK333" t="s">
        <v>519</v>
      </c>
      <c r="BL333" t="s">
        <v>648</v>
      </c>
      <c r="BM333">
        <f>INDEX('2021MF'!$C$205:$BB$404,MATCH(Sheet2!$BJ333,'2021MF'!$B$205:$B$404,0),MATCH(Sheet2!BM$3,'2021MF'!$C$4:$BB$4,0))</f>
        <v>89.448167688578394</v>
      </c>
      <c r="BN333">
        <f>INDEX('2021MF'!$C$205:$BB$404,MATCH(Sheet2!$BJ333,'2021MF'!$B$205:$B$404,0),MATCH(Sheet2!BN$3,'2021MF'!$C$4:$BB$4,0))</f>
        <v>10.551832311421601</v>
      </c>
      <c r="BO333">
        <f>INDEX('2021MF'!$C$205:$BB$404,MATCH(Sheet2!$BJ333,'2021MF'!$B$205:$B$404,0),MATCH(Sheet2!BO$3,'2021MF'!$C$4:$BB$4,0))</f>
        <v>63.1060173962641</v>
      </c>
      <c r="BP333">
        <f>INDEX('2021MF'!$C$205:$BB$404,MATCH(Sheet2!$BJ333,'2021MF'!$B$205:$B$404,0),MATCH(Sheet2!BP$3,'2021MF'!$C$4:$BB$4,0))</f>
        <v>8.7355625267360608</v>
      </c>
      <c r="BQ333">
        <f>INDEX('2021MF'!$C$205:$BB$404,MATCH(Sheet2!$BJ333,'2021MF'!$B$205:$B$404,0),MATCH(Sheet2!BQ$3,'2021MF'!$C$4:$BB$4,0))</f>
        <v>57.878226151433097</v>
      </c>
      <c r="BR333">
        <f>INDEX('2021MF'!$C$205:$BB$404,MATCH(Sheet2!$BJ333,'2021MF'!$B$205:$B$404,0),MATCH(Sheet2!BR$3,'2021MF'!$C$4:$BB$4,0))</f>
        <v>13.9633537715671</v>
      </c>
      <c r="BS333">
        <f>INDEX('2021MF'!$C$205:$BB$404,MATCH(Sheet2!$BJ333,'2021MF'!$B$205:$B$404,0),MATCH(Sheet2!BS$3,'2021MF'!$C$4:$BB$4,0))</f>
        <v>99.094538713817201</v>
      </c>
      <c r="BT333" t="str">
        <f>INDEX('2021MF'!$C$205:$BB$404,MATCH(Sheet2!$BJ333,'2021MF'!$B$205:$B$404,0),MATCH(Sheet2!BT$3,'2021MF'!$C$4:$BB$4,0))</f>
        <v>*</v>
      </c>
      <c r="BU333">
        <f>INDEX('2021MF'!$C$205:$BB$404,MATCH(Sheet2!$BJ333,'2021MF'!$B$205:$B$404,0),MATCH(Sheet2!BU$3,'2021MF'!$C$4:$BB$4,0))</f>
        <v>8.1527163838585501</v>
      </c>
      <c r="BV333">
        <f>INDEX('2021MF'!$C$205:$BB$404,MATCH(Sheet2!$BJ333,'2021MF'!$B$205:$B$404,0),MATCH(Sheet2!BV$3,'2021MF'!$C$4:$BB$4,0))</f>
        <v>14.3376586339655</v>
      </c>
      <c r="BW333" t="str">
        <f>INDEX('2021MF'!$C$205:$BB$404,MATCH(Sheet2!$BJ333,'2021MF'!$B$205:$B$404,0),MATCH(Sheet2!BW$3,'2021MF'!$C$4:$BB$4,0))</f>
        <v>*</v>
      </c>
      <c r="BX333">
        <f>INDEX('2021MF'!$C$205:$BB$404,MATCH(Sheet2!$BJ333,'2021MF'!$B$205:$B$404,0),MATCH(Sheet2!BX$3,'2021MF'!$C$4:$BB$4,0))</f>
        <v>56.7537245714474</v>
      </c>
      <c r="BY333">
        <f>INDEX('2021MF'!$C$205:$BB$404,MATCH(Sheet2!$BJ333,'2021MF'!$B$205:$B$404,0),MATCH(Sheet2!BY$3,'2021MF'!$C$4:$BB$4,0))</f>
        <v>41.507317153651996</v>
      </c>
      <c r="BZ333">
        <f>INDEX('2021MF'!$C$205:$BB$404,MATCH(Sheet2!$BJ333,'2021MF'!$B$205:$B$404,0),MATCH(Sheet2!BZ$3,'2021MF'!$C$4:$BB$4,0))</f>
        <v>53.785616472257502</v>
      </c>
      <c r="CA333">
        <f>INDEX('2021MF'!$C$205:$BB$404,MATCH(Sheet2!$BJ333,'2021MF'!$B$205:$B$404,0),MATCH(Sheet2!CA$3,'2021MF'!$C$4:$BB$4,0))</f>
        <v>44.265892329775099</v>
      </c>
      <c r="CB333">
        <f>INDEX('2021MF'!$C$205:$BB$404,MATCH(Sheet2!$BJ333,'2021MF'!$B$205:$B$404,0),MATCH(Sheet2!CB$3,'2021MF'!$C$4:$BB$4,0))</f>
        <v>3.44895194638528</v>
      </c>
      <c r="CC333">
        <f>INDEX('2021MF'!$C$205:$BB$404,MATCH(Sheet2!$BJ333,'2021MF'!$B$205:$B$404,0),MATCH(Sheet2!CC$3,'2021MF'!$C$4:$BB$4,0))</f>
        <v>96.551048053614707</v>
      </c>
    </row>
    <row r="334" spans="14:81" x14ac:dyDescent="0.3">
      <c r="N334" t="str">
        <f>VLOOKUP(P334,Sheet1!A$6:A$378,1,FALSE)</f>
        <v>Torbay</v>
      </c>
      <c r="O334" t="s">
        <v>491</v>
      </c>
      <c r="P334" t="s">
        <v>311</v>
      </c>
      <c r="Q334" t="str">
        <f>VLOOKUP(P334,classifications!A$1:B$357,2,FALSE)</f>
        <v>Predominantly Urban</v>
      </c>
      <c r="R334" t="str">
        <f>VLOOKUP(P334,classifications!A$1:D$357,4,FALSE)</f>
        <v>Unitary Authority</v>
      </c>
      <c r="S334" t="s">
        <v>520</v>
      </c>
      <c r="T334" t="s">
        <v>648</v>
      </c>
      <c r="U334">
        <v>85.2</v>
      </c>
      <c r="V334">
        <v>13.7</v>
      </c>
      <c r="W334">
        <v>1.1000000000000001</v>
      </c>
      <c r="X334">
        <v>65.400000000000006</v>
      </c>
      <c r="Y334">
        <v>12.3</v>
      </c>
      <c r="Z334">
        <v>22.3</v>
      </c>
      <c r="AA334">
        <v>98.4</v>
      </c>
      <c r="AB334">
        <v>1.6</v>
      </c>
      <c r="AC334">
        <v>0</v>
      </c>
      <c r="AE334" t="s">
        <v>491</v>
      </c>
      <c r="AF334" t="s">
        <v>311</v>
      </c>
      <c r="AG334" t="s">
        <v>520</v>
      </c>
      <c r="AH334" t="s">
        <v>648</v>
      </c>
      <c r="AI334">
        <v>86.1</v>
      </c>
      <c r="AJ334">
        <v>13.9</v>
      </c>
      <c r="AK334">
        <v>84.1</v>
      </c>
      <c r="AL334">
        <v>15.9</v>
      </c>
      <c r="AM334">
        <v>98.4</v>
      </c>
      <c r="AN334">
        <v>1.6</v>
      </c>
      <c r="AP334" t="s">
        <v>491</v>
      </c>
      <c r="AQ334" t="s">
        <v>311</v>
      </c>
      <c r="AR334" t="s">
        <v>520</v>
      </c>
      <c r="AS334" t="s">
        <v>648</v>
      </c>
      <c r="AT334">
        <v>77.900000000000006</v>
      </c>
      <c r="AU334">
        <v>86.1</v>
      </c>
      <c r="AV334">
        <v>88.5</v>
      </c>
      <c r="AW334">
        <v>93.3</v>
      </c>
      <c r="AX334">
        <v>84.1</v>
      </c>
      <c r="AY334">
        <v>99.5</v>
      </c>
      <c r="AZ334">
        <v>96</v>
      </c>
      <c r="BA334">
        <v>98.4</v>
      </c>
      <c r="BB334">
        <v>100</v>
      </c>
      <c r="BF334" t="b">
        <f t="shared" si="5"/>
        <v>1</v>
      </c>
      <c r="BI334" t="s">
        <v>491</v>
      </c>
      <c r="BJ334" t="s">
        <v>311</v>
      </c>
      <c r="BK334" t="s">
        <v>520</v>
      </c>
      <c r="BL334" t="s">
        <v>648</v>
      </c>
      <c r="BM334">
        <f>INDEX('2021MF'!$C$205:$BB$404,MATCH(Sheet2!$BJ334,'2021MF'!$B$205:$B$404,0),MATCH(Sheet2!BM$3,'2021MF'!$C$4:$BB$4,0))</f>
        <v>83.506232744917597</v>
      </c>
      <c r="BN334">
        <f>INDEX('2021MF'!$C$205:$BB$404,MATCH(Sheet2!$BJ334,'2021MF'!$B$205:$B$404,0),MATCH(Sheet2!BN$3,'2021MF'!$C$4:$BB$4,0))</f>
        <v>16.4937672550824</v>
      </c>
      <c r="BO334">
        <f>INDEX('2021MF'!$C$205:$BB$404,MATCH(Sheet2!$BJ334,'2021MF'!$B$205:$B$404,0),MATCH(Sheet2!BO$3,'2021MF'!$C$4:$BB$4,0))</f>
        <v>68.472350037647502</v>
      </c>
      <c r="BP334">
        <f>INDEX('2021MF'!$C$205:$BB$404,MATCH(Sheet2!$BJ334,'2021MF'!$B$205:$B$404,0),MATCH(Sheet2!BP$3,'2021MF'!$C$4:$BB$4,0))</f>
        <v>9.9556596670292006</v>
      </c>
      <c r="BQ334">
        <f>INDEX('2021MF'!$C$205:$BB$404,MATCH(Sheet2!$BJ334,'2021MF'!$B$205:$B$404,0),MATCH(Sheet2!BQ$3,'2021MF'!$C$4:$BB$4,0))</f>
        <v>52.702250481050797</v>
      </c>
      <c r="BR334">
        <f>INDEX('2021MF'!$C$205:$BB$404,MATCH(Sheet2!$BJ334,'2021MF'!$B$205:$B$404,0),MATCH(Sheet2!BR$3,'2021MF'!$C$4:$BB$4,0))</f>
        <v>25.7257592236259</v>
      </c>
      <c r="BS334">
        <f>INDEX('2021MF'!$C$205:$BB$404,MATCH(Sheet2!$BJ334,'2021MF'!$B$205:$B$404,0),MATCH(Sheet2!BS$3,'2021MF'!$C$4:$BB$4,0))</f>
        <v>99.037898435539205</v>
      </c>
      <c r="BT334">
        <f>INDEX('2021MF'!$C$205:$BB$404,MATCH(Sheet2!$BJ334,'2021MF'!$B$205:$B$404,0),MATCH(Sheet2!BT$3,'2021MF'!$C$4:$BB$4,0))</f>
        <v>0.96210156446080497</v>
      </c>
      <c r="BU334">
        <f>INDEX('2021MF'!$C$205:$BB$404,MATCH(Sheet2!$BJ334,'2021MF'!$B$205:$B$404,0),MATCH(Sheet2!BU$3,'2021MF'!$C$4:$BB$4,0))</f>
        <v>10.662595164393901</v>
      </c>
      <c r="BV334">
        <f>INDEX('2021MF'!$C$205:$BB$404,MATCH(Sheet2!$BJ334,'2021MF'!$B$205:$B$404,0),MATCH(Sheet2!BV$3,'2021MF'!$C$4:$BB$4,0))</f>
        <v>18.8781059148331</v>
      </c>
      <c r="BW334">
        <f>INDEX('2021MF'!$C$205:$BB$404,MATCH(Sheet2!$BJ334,'2021MF'!$B$205:$B$404,0),MATCH(Sheet2!BW$3,'2021MF'!$C$4:$BB$4,0))</f>
        <v>2.9866979001087599</v>
      </c>
      <c r="BX334">
        <f>INDEX('2021MF'!$C$205:$BB$404,MATCH(Sheet2!$BJ334,'2021MF'!$B$205:$B$404,0),MATCH(Sheet2!BX$3,'2021MF'!$C$4:$BB$4,0))</f>
        <v>51.614822369539297</v>
      </c>
      <c r="BY334">
        <f>INDEX('2021MF'!$C$205:$BB$404,MATCH(Sheet2!$BJ334,'2021MF'!$B$205:$B$404,0),MATCH(Sheet2!BY$3,'2021MF'!$C$4:$BB$4,0))</f>
        <v>48.040965493795703</v>
      </c>
      <c r="BZ334">
        <f>INDEX('2021MF'!$C$205:$BB$404,MATCH(Sheet2!$BJ334,'2021MF'!$B$205:$B$404,0),MATCH(Sheet2!BZ$3,'2021MF'!$C$4:$BB$4,0))</f>
        <v>49.043855175930602</v>
      </c>
      <c r="CA334">
        <f>INDEX('2021MF'!$C$205:$BB$404,MATCH(Sheet2!$BJ334,'2021MF'!$B$205:$B$404,0),MATCH(Sheet2!CA$3,'2021MF'!$C$4:$BB$4,0))</f>
        <v>48.7846336902941</v>
      </c>
      <c r="CB334">
        <f>INDEX('2021MF'!$C$205:$BB$404,MATCH(Sheet2!$BJ334,'2021MF'!$B$205:$B$404,0),MATCH(Sheet2!CB$3,'2021MF'!$C$4:$BB$4,0))</f>
        <v>4.0073621684932696</v>
      </c>
      <c r="CC334">
        <f>INDEX('2021MF'!$C$205:$BB$404,MATCH(Sheet2!$BJ334,'2021MF'!$B$205:$B$404,0),MATCH(Sheet2!CC$3,'2021MF'!$C$4:$BB$4,0))</f>
        <v>95.992637831506698</v>
      </c>
    </row>
    <row r="335" spans="14:81" x14ac:dyDescent="0.3">
      <c r="N335" t="e">
        <f>VLOOKUP(P335,Sheet1!A$6:A$378,1,FALSE)</f>
        <v>#N/A</v>
      </c>
      <c r="O335" t="s">
        <v>491</v>
      </c>
      <c r="P335" t="s">
        <v>827</v>
      </c>
      <c r="Q335" t="str">
        <f>VLOOKUP(P335,classifications!A$1:B$357,2,FALSE)</f>
        <v>Predominantly Urban</v>
      </c>
      <c r="R335" t="str">
        <f>VLOOKUP(P335,classifications!A$1:D$357,4,FALSE)</f>
        <v>Unitary Authority</v>
      </c>
      <c r="S335" t="s">
        <v>521</v>
      </c>
      <c r="T335" t="s">
        <v>648</v>
      </c>
      <c r="U335">
        <v>85.2</v>
      </c>
      <c r="V335">
        <v>13.9</v>
      </c>
      <c r="W335">
        <v>0.8</v>
      </c>
      <c r="X335">
        <v>73.599999999999994</v>
      </c>
      <c r="Y335">
        <v>7</v>
      </c>
      <c r="Z335">
        <v>19.399999999999999</v>
      </c>
      <c r="AA335" t="s">
        <v>417</v>
      </c>
      <c r="AB335" t="s">
        <v>417</v>
      </c>
      <c r="AC335" t="s">
        <v>417</v>
      </c>
      <c r="AE335" t="s">
        <v>491</v>
      </c>
      <c r="AF335" t="s">
        <v>827</v>
      </c>
      <c r="AG335" t="s">
        <v>521</v>
      </c>
      <c r="AH335" t="s">
        <v>648</v>
      </c>
      <c r="AI335">
        <v>85.9</v>
      </c>
      <c r="AJ335">
        <v>14.1</v>
      </c>
      <c r="AK335">
        <v>91.3</v>
      </c>
      <c r="AL335">
        <v>8.6999999999999993</v>
      </c>
      <c r="AM335" t="s">
        <v>417</v>
      </c>
      <c r="AN335" t="s">
        <v>417</v>
      </c>
      <c r="AP335" t="s">
        <v>491</v>
      </c>
      <c r="AQ335" t="s">
        <v>827</v>
      </c>
      <c r="AR335" t="s">
        <v>521</v>
      </c>
      <c r="AS335" t="s">
        <v>648</v>
      </c>
      <c r="AT335">
        <v>77.599999999999994</v>
      </c>
      <c r="AU335">
        <v>85.9</v>
      </c>
      <c r="AV335">
        <v>88.9</v>
      </c>
      <c r="AW335">
        <v>94.6</v>
      </c>
      <c r="AX335">
        <v>91.3</v>
      </c>
      <c r="AY335">
        <v>100</v>
      </c>
      <c r="AZ335" t="s">
        <v>417</v>
      </c>
      <c r="BA335" t="s">
        <v>417</v>
      </c>
      <c r="BB335" t="s">
        <v>417</v>
      </c>
      <c r="BF335" t="b">
        <f t="shared" si="5"/>
        <v>1</v>
      </c>
      <c r="BI335" t="s">
        <v>491</v>
      </c>
      <c r="BJ335" t="s">
        <v>827</v>
      </c>
      <c r="BK335" t="s">
        <v>521</v>
      </c>
      <c r="BL335" t="s">
        <v>648</v>
      </c>
      <c r="BM335">
        <f>INDEX('2021MF'!$C$205:$BB$404,MATCH(Sheet2!$BJ335,'2021MF'!$B$205:$B$404,0),MATCH(Sheet2!BM$3,'2021MF'!$C$4:$BB$4,0))</f>
        <v>88.620287812677802</v>
      </c>
      <c r="BN335">
        <f>INDEX('2021MF'!$C$205:$BB$404,MATCH(Sheet2!$BJ335,'2021MF'!$B$205:$B$404,0),MATCH(Sheet2!BN$3,'2021MF'!$C$4:$BB$4,0))</f>
        <v>11.3797121873222</v>
      </c>
      <c r="BO335">
        <f>INDEX('2021MF'!$C$205:$BB$404,MATCH(Sheet2!$BJ335,'2021MF'!$B$205:$B$404,0),MATCH(Sheet2!BO$3,'2021MF'!$C$4:$BB$4,0))</f>
        <v>58.191278896447102</v>
      </c>
      <c r="BP335">
        <f>INDEX('2021MF'!$C$205:$BB$404,MATCH(Sheet2!$BJ335,'2021MF'!$B$205:$B$404,0),MATCH(Sheet2!BP$3,'2021MF'!$C$4:$BB$4,0))</f>
        <v>11.1954253502805</v>
      </c>
      <c r="BQ335">
        <f>INDEX('2021MF'!$C$205:$BB$404,MATCH(Sheet2!$BJ335,'2021MF'!$B$205:$B$404,0),MATCH(Sheet2!BQ$3,'2021MF'!$C$4:$BB$4,0))</f>
        <v>58.191278896447102</v>
      </c>
      <c r="BR335">
        <f>INDEX('2021MF'!$C$205:$BB$404,MATCH(Sheet2!$BJ335,'2021MF'!$B$205:$B$404,0),MATCH(Sheet2!BR$3,'2021MF'!$C$4:$BB$4,0))</f>
        <v>11.1954253502805</v>
      </c>
      <c r="BS335">
        <f>INDEX('2021MF'!$C$205:$BB$404,MATCH(Sheet2!$BJ335,'2021MF'!$B$205:$B$404,0),MATCH(Sheet2!BS$3,'2021MF'!$C$4:$BB$4,0))</f>
        <v>100</v>
      </c>
      <c r="BT335">
        <f>INDEX('2021MF'!$C$205:$BB$404,MATCH(Sheet2!$BJ335,'2021MF'!$B$205:$B$404,0),MATCH(Sheet2!BT$3,'2021MF'!$C$4:$BB$4,0))</f>
        <v>0</v>
      </c>
      <c r="BU335">
        <f>INDEX('2021MF'!$C$205:$BB$404,MATCH(Sheet2!$BJ335,'2021MF'!$B$205:$B$404,0),MATCH(Sheet2!BU$3,'2021MF'!$C$4:$BB$4,0))</f>
        <v>5.6180384292257202</v>
      </c>
      <c r="BV335">
        <f>INDEX('2021MF'!$C$205:$BB$404,MATCH(Sheet2!$BJ335,'2021MF'!$B$205:$B$404,0),MATCH(Sheet2!BV$3,'2021MF'!$C$4:$BB$4,0))</f>
        <v>21.9409740101358</v>
      </c>
      <c r="BW335" t="str">
        <f>INDEX('2021MF'!$C$205:$BB$404,MATCH(Sheet2!$BJ335,'2021MF'!$B$205:$B$404,0),MATCH(Sheet2!BW$3,'2021MF'!$C$4:$BB$4,0))</f>
        <v>*</v>
      </c>
      <c r="BX335">
        <f>INDEX('2021MF'!$C$205:$BB$404,MATCH(Sheet2!$BJ335,'2021MF'!$B$205:$B$404,0),MATCH(Sheet2!BX$3,'2021MF'!$C$4:$BB$4,0))</f>
        <v>31.925078043704499</v>
      </c>
      <c r="BY335">
        <f>INDEX('2021MF'!$C$205:$BB$404,MATCH(Sheet2!$BJ335,'2021MF'!$B$205:$B$404,0),MATCH(Sheet2!BY$3,'2021MF'!$C$4:$BB$4,0))</f>
        <v>64.599375650364195</v>
      </c>
      <c r="BZ335">
        <f>INDEX('2021MF'!$C$205:$BB$404,MATCH(Sheet2!$BJ335,'2021MF'!$B$205:$B$404,0),MATCH(Sheet2!BZ$3,'2021MF'!$C$4:$BB$4,0))</f>
        <v>46.295525494276802</v>
      </c>
      <c r="CA335">
        <f>INDEX('2021MF'!$C$205:$BB$404,MATCH(Sheet2!$BJ335,'2021MF'!$B$205:$B$404,0),MATCH(Sheet2!CA$3,'2021MF'!$C$4:$BB$4,0))</f>
        <v>52.545959070412799</v>
      </c>
      <c r="CB335">
        <f>INDEX('2021MF'!$C$205:$BB$404,MATCH(Sheet2!$BJ335,'2021MF'!$B$205:$B$404,0),MATCH(Sheet2!CB$3,'2021MF'!$C$4:$BB$4,0))</f>
        <v>2.0867774194422601</v>
      </c>
      <c r="CC335">
        <f>INDEX('2021MF'!$C$205:$BB$404,MATCH(Sheet2!$BJ335,'2021MF'!$B$205:$B$404,0),MATCH(Sheet2!CC$3,'2021MF'!$C$4:$BB$4,0))</f>
        <v>97.913222580557701</v>
      </c>
    </row>
    <row r="336" spans="14:81" x14ac:dyDescent="0.3">
      <c r="N336" t="e">
        <f>VLOOKUP(P336,Sheet1!A$6:A$378,1,FALSE)</f>
        <v>#N/A</v>
      </c>
      <c r="O336" t="s">
        <v>491</v>
      </c>
      <c r="P336" t="s">
        <v>828</v>
      </c>
      <c r="Q336" t="str">
        <f>VLOOKUP(P336,classifications!A$1:B$357,2,FALSE)</f>
        <v>Predominantly Urban</v>
      </c>
      <c r="R336" t="str">
        <f>VLOOKUP(P336,classifications!A$1:D$357,4,FALSE)</f>
        <v>Unitary Authority</v>
      </c>
      <c r="S336" t="s">
        <v>522</v>
      </c>
      <c r="T336" t="s">
        <v>648</v>
      </c>
      <c r="U336">
        <v>85</v>
      </c>
      <c r="V336">
        <v>15</v>
      </c>
      <c r="W336">
        <v>0</v>
      </c>
      <c r="X336">
        <v>78.900000000000006</v>
      </c>
      <c r="Y336">
        <v>5.9</v>
      </c>
      <c r="Z336">
        <v>15.2</v>
      </c>
      <c r="AA336">
        <v>98.9</v>
      </c>
      <c r="AB336">
        <v>1.1000000000000001</v>
      </c>
      <c r="AC336">
        <v>0</v>
      </c>
      <c r="AE336" t="s">
        <v>491</v>
      </c>
      <c r="AF336" t="s">
        <v>828</v>
      </c>
      <c r="AG336" t="s">
        <v>522</v>
      </c>
      <c r="AH336" t="s">
        <v>648</v>
      </c>
      <c r="AI336">
        <v>85</v>
      </c>
      <c r="AJ336">
        <v>15</v>
      </c>
      <c r="AK336">
        <v>93</v>
      </c>
      <c r="AL336">
        <v>7</v>
      </c>
      <c r="AM336">
        <v>98.9</v>
      </c>
      <c r="AN336">
        <v>1.1000000000000001</v>
      </c>
      <c r="AP336" t="s">
        <v>491</v>
      </c>
      <c r="AQ336" t="s">
        <v>828</v>
      </c>
      <c r="AR336" t="s">
        <v>522</v>
      </c>
      <c r="AS336" t="s">
        <v>648</v>
      </c>
      <c r="AT336">
        <v>77.5</v>
      </c>
      <c r="AU336">
        <v>85</v>
      </c>
      <c r="AV336">
        <v>88.3</v>
      </c>
      <c r="AW336">
        <v>89</v>
      </c>
      <c r="AX336">
        <v>93</v>
      </c>
      <c r="AY336">
        <v>97</v>
      </c>
      <c r="AZ336">
        <v>97</v>
      </c>
      <c r="BA336">
        <v>98.9</v>
      </c>
      <c r="BB336">
        <v>100</v>
      </c>
      <c r="BF336" t="b">
        <f t="shared" si="5"/>
        <v>1</v>
      </c>
      <c r="BI336" t="s">
        <v>491</v>
      </c>
      <c r="BJ336" t="s">
        <v>828</v>
      </c>
      <c r="BK336" t="s">
        <v>522</v>
      </c>
      <c r="BL336" t="s">
        <v>648</v>
      </c>
      <c r="BM336">
        <f>INDEX('2021MF'!$C$205:$BB$404,MATCH(Sheet2!$BJ336,'2021MF'!$B$205:$B$404,0),MATCH(Sheet2!BM$3,'2021MF'!$C$4:$BB$4,0))</f>
        <v>91.755888650963598</v>
      </c>
      <c r="BN336">
        <f>INDEX('2021MF'!$C$205:$BB$404,MATCH(Sheet2!$BJ336,'2021MF'!$B$205:$B$404,0),MATCH(Sheet2!BN$3,'2021MF'!$C$4:$BB$4,0))</f>
        <v>7.54299924017407</v>
      </c>
      <c r="BO336">
        <f>INDEX('2021MF'!$C$205:$BB$404,MATCH(Sheet2!$BJ336,'2021MF'!$B$205:$B$404,0),MATCH(Sheet2!BO$3,'2021MF'!$C$4:$BB$4,0))</f>
        <v>64.840781929957899</v>
      </c>
      <c r="BP336">
        <f>INDEX('2021MF'!$C$205:$BB$404,MATCH(Sheet2!$BJ336,'2021MF'!$B$205:$B$404,0),MATCH(Sheet2!BP$3,'2021MF'!$C$4:$BB$4,0))</f>
        <v>12.512951578365699</v>
      </c>
      <c r="BQ336">
        <f>INDEX('2021MF'!$C$205:$BB$404,MATCH(Sheet2!$BJ336,'2021MF'!$B$205:$B$404,0),MATCH(Sheet2!BQ$3,'2021MF'!$C$4:$BB$4,0))</f>
        <v>58.731090695586097</v>
      </c>
      <c r="BR336">
        <f>INDEX('2021MF'!$C$205:$BB$404,MATCH(Sheet2!$BJ336,'2021MF'!$B$205:$B$404,0),MATCH(Sheet2!BR$3,'2021MF'!$C$4:$BB$4,0))</f>
        <v>18.6226428127374</v>
      </c>
      <c r="BS336">
        <f>INDEX('2021MF'!$C$205:$BB$404,MATCH(Sheet2!$BJ336,'2021MF'!$B$205:$B$404,0),MATCH(Sheet2!BS$3,'2021MF'!$C$4:$BB$4,0))</f>
        <v>99.288526628445098</v>
      </c>
      <c r="BT336" t="str">
        <f>INDEX('2021MF'!$C$205:$BB$404,MATCH(Sheet2!$BJ336,'2021MF'!$B$205:$B$404,0),MATCH(Sheet2!BT$3,'2021MF'!$C$4:$BB$4,0))</f>
        <v>*</v>
      </c>
      <c r="BU336">
        <f>INDEX('2021MF'!$C$205:$BB$404,MATCH(Sheet2!$BJ336,'2021MF'!$B$205:$B$404,0),MATCH(Sheet2!BU$3,'2021MF'!$C$4:$BB$4,0))</f>
        <v>10.889687089866699</v>
      </c>
      <c r="BV336">
        <f>INDEX('2021MF'!$C$205:$BB$404,MATCH(Sheet2!$BJ336,'2021MF'!$B$205:$B$404,0),MATCH(Sheet2!BV$3,'2021MF'!$C$4:$BB$4,0))</f>
        <v>20.135387165849298</v>
      </c>
      <c r="BW336">
        <f>INDEX('2021MF'!$C$205:$BB$404,MATCH(Sheet2!$BJ336,'2021MF'!$B$205:$B$404,0),MATCH(Sheet2!BW$3,'2021MF'!$C$4:$BB$4,0))</f>
        <v>1.64053325965324</v>
      </c>
      <c r="BX336">
        <f>INDEX('2021MF'!$C$205:$BB$404,MATCH(Sheet2!$BJ336,'2021MF'!$B$205:$B$404,0),MATCH(Sheet2!BX$3,'2021MF'!$C$4:$BB$4,0))</f>
        <v>56.568520820385302</v>
      </c>
      <c r="BY336">
        <f>INDEX('2021MF'!$C$205:$BB$404,MATCH(Sheet2!$BJ336,'2021MF'!$B$205:$B$404,0),MATCH(Sheet2!BY$3,'2021MF'!$C$4:$BB$4,0))</f>
        <v>41.310596643878199</v>
      </c>
      <c r="BZ336">
        <f>INDEX('2021MF'!$C$205:$BB$404,MATCH(Sheet2!$BJ336,'2021MF'!$B$205:$B$404,0),MATCH(Sheet2!BZ$3,'2021MF'!$C$4:$BB$4,0))</f>
        <v>47.129428216283401</v>
      </c>
      <c r="CA336">
        <f>INDEX('2021MF'!$C$205:$BB$404,MATCH(Sheet2!$BJ336,'2021MF'!$B$205:$B$404,0),MATCH(Sheet2!CA$3,'2021MF'!$C$4:$BB$4,0))</f>
        <v>50.011653200745798</v>
      </c>
      <c r="CB336">
        <f>INDEX('2021MF'!$C$205:$BB$404,MATCH(Sheet2!$BJ336,'2021MF'!$B$205:$B$404,0),MATCH(Sheet2!CB$3,'2021MF'!$C$4:$BB$4,0))</f>
        <v>4.0961525177868303</v>
      </c>
      <c r="CC336">
        <f>INDEX('2021MF'!$C$205:$BB$404,MATCH(Sheet2!$BJ336,'2021MF'!$B$205:$B$404,0),MATCH(Sheet2!CC$3,'2021MF'!$C$4:$BB$4,0))</f>
        <v>95.903847482213195</v>
      </c>
    </row>
    <row r="337" spans="14:81" x14ac:dyDescent="0.3">
      <c r="N337" t="str">
        <f>VLOOKUP(P337,Sheet1!A$6:A$378,1,FALSE)</f>
        <v>Swindon</v>
      </c>
      <c r="O337" t="s">
        <v>491</v>
      </c>
      <c r="P337" t="s">
        <v>312</v>
      </c>
      <c r="Q337" t="str">
        <f>VLOOKUP(P337,classifications!A$1:B$357,2,FALSE)</f>
        <v>Predominantly Urban</v>
      </c>
      <c r="R337" t="str">
        <f>VLOOKUP(P337,classifications!A$1:D$357,4,FALSE)</f>
        <v>Unitary Authority</v>
      </c>
      <c r="S337" t="s">
        <v>523</v>
      </c>
      <c r="T337" t="s">
        <v>648</v>
      </c>
      <c r="U337">
        <v>82.6</v>
      </c>
      <c r="V337">
        <v>15.1</v>
      </c>
      <c r="W337">
        <v>2.2999999999999998</v>
      </c>
      <c r="X337">
        <v>73.7</v>
      </c>
      <c r="Y337">
        <v>4.5</v>
      </c>
      <c r="Z337">
        <v>21.8</v>
      </c>
      <c r="AA337">
        <v>98.9</v>
      </c>
      <c r="AB337">
        <v>1.1000000000000001</v>
      </c>
      <c r="AC337">
        <v>0</v>
      </c>
      <c r="AE337" t="s">
        <v>491</v>
      </c>
      <c r="AF337" t="s">
        <v>312</v>
      </c>
      <c r="AG337" t="s">
        <v>523</v>
      </c>
      <c r="AH337" t="s">
        <v>648</v>
      </c>
      <c r="AI337">
        <v>84.5</v>
      </c>
      <c r="AJ337">
        <v>15.5</v>
      </c>
      <c r="AK337">
        <v>94.2</v>
      </c>
      <c r="AL337">
        <v>5.8</v>
      </c>
      <c r="AM337">
        <v>98.9</v>
      </c>
      <c r="AN337">
        <v>1.1000000000000001</v>
      </c>
      <c r="AP337" t="s">
        <v>491</v>
      </c>
      <c r="AQ337" t="s">
        <v>312</v>
      </c>
      <c r="AR337" t="s">
        <v>523</v>
      </c>
      <c r="AS337" t="s">
        <v>648</v>
      </c>
      <c r="AT337">
        <v>76</v>
      </c>
      <c r="AU337">
        <v>84.5</v>
      </c>
      <c r="AV337">
        <v>87</v>
      </c>
      <c r="AW337">
        <v>90.9</v>
      </c>
      <c r="AX337">
        <v>94.2</v>
      </c>
      <c r="AY337">
        <v>97.5</v>
      </c>
      <c r="AZ337">
        <v>97.2</v>
      </c>
      <c r="BA337">
        <v>98.9</v>
      </c>
      <c r="BB337">
        <v>100</v>
      </c>
      <c r="BF337" t="b">
        <f t="shared" si="5"/>
        <v>1</v>
      </c>
      <c r="BI337" t="s">
        <v>491</v>
      </c>
      <c r="BJ337" t="s">
        <v>312</v>
      </c>
      <c r="BK337" t="s">
        <v>523</v>
      </c>
      <c r="BL337" t="s">
        <v>648</v>
      </c>
      <c r="BM337">
        <f>INDEX('2021MF'!$C$205:$BB$404,MATCH(Sheet2!$BJ337,'2021MF'!$B$205:$B$404,0),MATCH(Sheet2!BM$3,'2021MF'!$C$4:$BB$4,0))</f>
        <v>85.802081755426201</v>
      </c>
      <c r="BN337">
        <f>INDEX('2021MF'!$C$205:$BB$404,MATCH(Sheet2!$BJ337,'2021MF'!$B$205:$B$404,0),MATCH(Sheet2!BN$3,'2021MF'!$C$4:$BB$4,0))</f>
        <v>13.6872173292073</v>
      </c>
      <c r="BO337">
        <f>INDEX('2021MF'!$C$205:$BB$404,MATCH(Sheet2!$BJ337,'2021MF'!$B$205:$B$404,0),MATCH(Sheet2!BO$3,'2021MF'!$C$4:$BB$4,0))</f>
        <v>62.119408798770898</v>
      </c>
      <c r="BP337">
        <f>INDEX('2021MF'!$C$205:$BB$404,MATCH(Sheet2!$BJ337,'2021MF'!$B$205:$B$404,0),MATCH(Sheet2!BP$3,'2021MF'!$C$4:$BB$4,0))</f>
        <v>24.327541061651999</v>
      </c>
      <c r="BQ337">
        <f>INDEX('2021MF'!$C$205:$BB$404,MATCH(Sheet2!$BJ337,'2021MF'!$B$205:$B$404,0),MATCH(Sheet2!BQ$3,'2021MF'!$C$4:$BB$4,0))</f>
        <v>67.451472593105507</v>
      </c>
      <c r="BR337">
        <f>INDEX('2021MF'!$C$205:$BB$404,MATCH(Sheet2!$BJ337,'2021MF'!$B$205:$B$404,0),MATCH(Sheet2!BR$3,'2021MF'!$C$4:$BB$4,0))</f>
        <v>18.995477267317298</v>
      </c>
      <c r="BS337">
        <f>INDEX('2021MF'!$C$205:$BB$404,MATCH(Sheet2!$BJ337,'2021MF'!$B$205:$B$404,0),MATCH(Sheet2!BS$3,'2021MF'!$C$4:$BB$4,0))</f>
        <v>98.632360260544004</v>
      </c>
      <c r="BT337">
        <f>INDEX('2021MF'!$C$205:$BB$404,MATCH(Sheet2!$BJ337,'2021MF'!$B$205:$B$404,0),MATCH(Sheet2!BT$3,'2021MF'!$C$4:$BB$4,0))</f>
        <v>1.3676397394559701</v>
      </c>
      <c r="BU337">
        <f>INDEX('2021MF'!$C$205:$BB$404,MATCH(Sheet2!$BJ337,'2021MF'!$B$205:$B$404,0),MATCH(Sheet2!BU$3,'2021MF'!$C$4:$BB$4,0))</f>
        <v>10.4953366081669</v>
      </c>
      <c r="BV337">
        <f>INDEX('2021MF'!$C$205:$BB$404,MATCH(Sheet2!$BJ337,'2021MF'!$B$205:$B$404,0),MATCH(Sheet2!BV$3,'2021MF'!$C$4:$BB$4,0))</f>
        <v>16.5869598147627</v>
      </c>
      <c r="BW337">
        <f>INDEX('2021MF'!$C$205:$BB$404,MATCH(Sheet2!$BJ337,'2021MF'!$B$205:$B$404,0),MATCH(Sheet2!BW$3,'2021MF'!$C$4:$BB$4,0))</f>
        <v>2.8045270606565502</v>
      </c>
      <c r="BX337">
        <f>INDEX('2021MF'!$C$205:$BB$404,MATCH(Sheet2!$BJ337,'2021MF'!$B$205:$B$404,0),MATCH(Sheet2!BX$3,'2021MF'!$C$4:$BB$4,0))</f>
        <v>45.694022289766998</v>
      </c>
      <c r="BY337">
        <f>INDEX('2021MF'!$C$205:$BB$404,MATCH(Sheet2!$BJ337,'2021MF'!$B$205:$B$404,0),MATCH(Sheet2!BY$3,'2021MF'!$C$4:$BB$4,0))</f>
        <v>52.756951480355703</v>
      </c>
      <c r="BZ337">
        <f>INDEX('2021MF'!$C$205:$BB$404,MATCH(Sheet2!$BJ337,'2021MF'!$B$205:$B$404,0),MATCH(Sheet2!BZ$3,'2021MF'!$C$4:$BB$4,0))</f>
        <v>49.105032083755503</v>
      </c>
      <c r="CA337">
        <f>INDEX('2021MF'!$C$205:$BB$404,MATCH(Sheet2!$BJ337,'2021MF'!$B$205:$B$404,0),MATCH(Sheet2!CA$3,'2021MF'!$C$4:$BB$4,0))</f>
        <v>50.005628729032999</v>
      </c>
      <c r="CB337">
        <f>INDEX('2021MF'!$C$205:$BB$404,MATCH(Sheet2!$BJ337,'2021MF'!$B$205:$B$404,0),MATCH(Sheet2!CB$3,'2021MF'!$C$4:$BB$4,0))</f>
        <v>2.10772326935145</v>
      </c>
      <c r="CC337">
        <f>INDEX('2021MF'!$C$205:$BB$404,MATCH(Sheet2!$BJ337,'2021MF'!$B$205:$B$404,0),MATCH(Sheet2!CC$3,'2021MF'!$C$4:$BB$4,0))</f>
        <v>97.892276730648504</v>
      </c>
    </row>
    <row r="338" spans="14:81" x14ac:dyDescent="0.3">
      <c r="N338" t="str">
        <f>VLOOKUP(P338,Sheet1!A$6:A$378,1,FALSE)</f>
        <v>Luton</v>
      </c>
      <c r="O338" t="s">
        <v>491</v>
      </c>
      <c r="P338" t="s">
        <v>288</v>
      </c>
      <c r="Q338" t="str">
        <f>VLOOKUP(P338,classifications!A$1:B$357,2,FALSE)</f>
        <v>Predominantly Urban</v>
      </c>
      <c r="R338" t="str">
        <f>VLOOKUP(P338,classifications!A$1:D$357,4,FALSE)</f>
        <v>Unitary Authority</v>
      </c>
      <c r="S338" t="s">
        <v>524</v>
      </c>
      <c r="T338" t="s">
        <v>648</v>
      </c>
      <c r="U338">
        <v>80</v>
      </c>
      <c r="V338">
        <v>19.2</v>
      </c>
      <c r="W338">
        <v>0.8</v>
      </c>
      <c r="X338">
        <v>72.400000000000006</v>
      </c>
      <c r="Y338">
        <v>6</v>
      </c>
      <c r="Z338">
        <v>21.7</v>
      </c>
      <c r="AA338">
        <v>98.8</v>
      </c>
      <c r="AB338">
        <v>1.2</v>
      </c>
      <c r="AC338">
        <v>0</v>
      </c>
      <c r="AE338" t="s">
        <v>491</v>
      </c>
      <c r="AF338" t="s">
        <v>288</v>
      </c>
      <c r="AG338" t="s">
        <v>524</v>
      </c>
      <c r="AH338" t="s">
        <v>648</v>
      </c>
      <c r="AI338">
        <v>80.599999999999994</v>
      </c>
      <c r="AJ338">
        <v>19.399999999999999</v>
      </c>
      <c r="AK338">
        <v>92.4</v>
      </c>
      <c r="AL338">
        <v>7.6</v>
      </c>
      <c r="AM338">
        <v>98.8</v>
      </c>
      <c r="AN338">
        <v>1.2</v>
      </c>
      <c r="AP338" t="s">
        <v>491</v>
      </c>
      <c r="AQ338" t="s">
        <v>288</v>
      </c>
      <c r="AR338" t="s">
        <v>524</v>
      </c>
      <c r="AS338" t="s">
        <v>648</v>
      </c>
      <c r="AT338">
        <v>70.900000000000006</v>
      </c>
      <c r="AU338">
        <v>80.599999999999994</v>
      </c>
      <c r="AV338">
        <v>83.6</v>
      </c>
      <c r="AW338">
        <v>87.9</v>
      </c>
      <c r="AX338">
        <v>92.4</v>
      </c>
      <c r="AY338">
        <v>96.8</v>
      </c>
      <c r="AZ338">
        <v>96.5</v>
      </c>
      <c r="BA338">
        <v>98.8</v>
      </c>
      <c r="BB338">
        <v>100</v>
      </c>
      <c r="BF338" t="b">
        <f t="shared" si="5"/>
        <v>1</v>
      </c>
      <c r="BI338" t="s">
        <v>491</v>
      </c>
      <c r="BJ338" t="s">
        <v>288</v>
      </c>
      <c r="BK338" t="s">
        <v>524</v>
      </c>
      <c r="BL338" t="s">
        <v>648</v>
      </c>
      <c r="BM338">
        <f>INDEX('2021MF'!$C$205:$BB$404,MATCH(Sheet2!$BJ338,'2021MF'!$B$205:$B$404,0),MATCH(Sheet2!BM$3,'2021MF'!$C$4:$BB$4,0))</f>
        <v>82.490677304656998</v>
      </c>
      <c r="BN338">
        <f>INDEX('2021MF'!$C$205:$BB$404,MATCH(Sheet2!$BJ338,'2021MF'!$B$205:$B$404,0),MATCH(Sheet2!BN$3,'2021MF'!$C$4:$BB$4,0))</f>
        <v>17.509322695342998</v>
      </c>
      <c r="BO338">
        <f>INDEX('2021MF'!$C$205:$BB$404,MATCH(Sheet2!$BJ338,'2021MF'!$B$205:$B$404,0),MATCH(Sheet2!BO$3,'2021MF'!$C$4:$BB$4,0))</f>
        <v>63.192697944670897</v>
      </c>
      <c r="BP338">
        <f>INDEX('2021MF'!$C$205:$BB$404,MATCH(Sheet2!$BJ338,'2021MF'!$B$205:$B$404,0),MATCH(Sheet2!BP$3,'2021MF'!$C$4:$BB$4,0))</f>
        <v>10.781805567600401</v>
      </c>
      <c r="BQ338">
        <f>INDEX('2021MF'!$C$205:$BB$404,MATCH(Sheet2!$BJ338,'2021MF'!$B$205:$B$404,0),MATCH(Sheet2!BQ$3,'2021MF'!$C$4:$BB$4,0))</f>
        <v>58.511837655016897</v>
      </c>
      <c r="BR338">
        <f>INDEX('2021MF'!$C$205:$BB$404,MATCH(Sheet2!$BJ338,'2021MF'!$B$205:$B$404,0),MATCH(Sheet2!BR$3,'2021MF'!$C$4:$BB$4,0))</f>
        <v>15.4626658572544</v>
      </c>
      <c r="BS338">
        <f>INDEX('2021MF'!$C$205:$BB$404,MATCH(Sheet2!$BJ338,'2021MF'!$B$205:$B$404,0),MATCH(Sheet2!BS$3,'2021MF'!$C$4:$BB$4,0))</f>
        <v>98.725175613563394</v>
      </c>
      <c r="BT338" t="str">
        <f>INDEX('2021MF'!$C$205:$BB$404,MATCH(Sheet2!$BJ338,'2021MF'!$B$205:$B$404,0),MATCH(Sheet2!BT$3,'2021MF'!$C$4:$BB$4,0))</f>
        <v>*</v>
      </c>
      <c r="BU338">
        <f>INDEX('2021MF'!$C$205:$BB$404,MATCH(Sheet2!$BJ338,'2021MF'!$B$205:$B$404,0),MATCH(Sheet2!BU$3,'2021MF'!$C$4:$BB$4,0))</f>
        <v>8.0912323302402207</v>
      </c>
      <c r="BV338">
        <f>INDEX('2021MF'!$C$205:$BB$404,MATCH(Sheet2!$BJ338,'2021MF'!$B$205:$B$404,0),MATCH(Sheet2!BV$3,'2021MF'!$C$4:$BB$4,0))</f>
        <v>11.098343595525099</v>
      </c>
      <c r="BW338">
        <f>INDEX('2021MF'!$C$205:$BB$404,MATCH(Sheet2!$BJ338,'2021MF'!$B$205:$B$404,0),MATCH(Sheet2!BW$3,'2021MF'!$C$4:$BB$4,0))</f>
        <v>1.9490937472899099</v>
      </c>
      <c r="BX338">
        <f>INDEX('2021MF'!$C$205:$BB$404,MATCH(Sheet2!$BJ338,'2021MF'!$B$205:$B$404,0),MATCH(Sheet2!BX$3,'2021MF'!$C$4:$BB$4,0))</f>
        <v>60.305326246748798</v>
      </c>
      <c r="BY338">
        <f>INDEX('2021MF'!$C$205:$BB$404,MATCH(Sheet2!$BJ338,'2021MF'!$B$205:$B$404,0),MATCH(Sheet2!BY$3,'2021MF'!$C$4:$BB$4,0))</f>
        <v>36.8766255795544</v>
      </c>
      <c r="BZ338">
        <f>INDEX('2021MF'!$C$205:$BB$404,MATCH(Sheet2!$BJ338,'2021MF'!$B$205:$B$404,0),MATCH(Sheet2!BZ$3,'2021MF'!$C$4:$BB$4,0))</f>
        <v>49.062535338685997</v>
      </c>
      <c r="CA338">
        <f>INDEX('2021MF'!$C$205:$BB$404,MATCH(Sheet2!$BJ338,'2021MF'!$B$205:$B$404,0),MATCH(Sheet2!CA$3,'2021MF'!$C$4:$BB$4,0))</f>
        <v>49.157525726563399</v>
      </c>
      <c r="CB338">
        <f>INDEX('2021MF'!$C$205:$BB$404,MATCH(Sheet2!$BJ338,'2021MF'!$B$205:$B$404,0),MATCH(Sheet2!CB$3,'2021MF'!$C$4:$BB$4,0))</f>
        <v>1.8016650767496301</v>
      </c>
      <c r="CC338">
        <f>INDEX('2021MF'!$C$205:$BB$404,MATCH(Sheet2!$BJ338,'2021MF'!$B$205:$B$404,0),MATCH(Sheet2!CC$3,'2021MF'!$C$4:$BB$4,0))</f>
        <v>98.1983349232504</v>
      </c>
    </row>
    <row r="339" spans="14:81" x14ac:dyDescent="0.3">
      <c r="N339" t="str">
        <f>VLOOKUP(P339,Sheet1!A$6:A$378,1,FALSE)</f>
        <v>Southend-on-Sea</v>
      </c>
      <c r="O339" t="s">
        <v>491</v>
      </c>
      <c r="P339" t="s">
        <v>289</v>
      </c>
      <c r="Q339" t="str">
        <f>VLOOKUP(P339,classifications!A$1:B$357,2,FALSE)</f>
        <v>Predominantly Urban</v>
      </c>
      <c r="R339" t="str">
        <f>VLOOKUP(P339,classifications!A$1:D$357,4,FALSE)</f>
        <v>Unitary Authority</v>
      </c>
      <c r="S339" t="s">
        <v>525</v>
      </c>
      <c r="T339" t="s">
        <v>648</v>
      </c>
      <c r="U339">
        <v>83.6</v>
      </c>
      <c r="V339">
        <v>14.8</v>
      </c>
      <c r="W339">
        <v>1.6</v>
      </c>
      <c r="X339">
        <v>58.5</v>
      </c>
      <c r="Y339">
        <v>24.7</v>
      </c>
      <c r="Z339">
        <v>16.8</v>
      </c>
      <c r="AA339">
        <v>98.8</v>
      </c>
      <c r="AB339">
        <v>1.2</v>
      </c>
      <c r="AC339">
        <v>0</v>
      </c>
      <c r="AE339" t="s">
        <v>491</v>
      </c>
      <c r="AF339" t="s">
        <v>289</v>
      </c>
      <c r="AG339" t="s">
        <v>525</v>
      </c>
      <c r="AH339" t="s">
        <v>648</v>
      </c>
      <c r="AI339">
        <v>84.9</v>
      </c>
      <c r="AJ339">
        <v>15.1</v>
      </c>
      <c r="AK339">
        <v>70.400000000000006</v>
      </c>
      <c r="AL339">
        <v>29.6</v>
      </c>
      <c r="AM339">
        <v>98.8</v>
      </c>
      <c r="AN339">
        <v>1.2</v>
      </c>
      <c r="AP339" t="s">
        <v>491</v>
      </c>
      <c r="AQ339" t="s">
        <v>289</v>
      </c>
      <c r="AR339" t="s">
        <v>525</v>
      </c>
      <c r="AS339" t="s">
        <v>648</v>
      </c>
      <c r="AT339">
        <v>77.2</v>
      </c>
      <c r="AU339">
        <v>84.9</v>
      </c>
      <c r="AV339">
        <v>87.6</v>
      </c>
      <c r="AW339">
        <v>89.1</v>
      </c>
      <c r="AX339">
        <v>70.400000000000006</v>
      </c>
      <c r="AY339">
        <v>96.7</v>
      </c>
      <c r="AZ339">
        <v>96.8</v>
      </c>
      <c r="BA339">
        <v>98.8</v>
      </c>
      <c r="BB339">
        <v>100</v>
      </c>
      <c r="BF339" t="b">
        <f t="shared" si="5"/>
        <v>1</v>
      </c>
      <c r="BI339" t="s">
        <v>491</v>
      </c>
      <c r="BJ339" t="s">
        <v>289</v>
      </c>
      <c r="BK339" t="s">
        <v>525</v>
      </c>
      <c r="BL339" t="s">
        <v>648</v>
      </c>
      <c r="BM339">
        <f>INDEX('2021MF'!$C$205:$BB$404,MATCH(Sheet2!$BJ339,'2021MF'!$B$205:$B$404,0),MATCH(Sheet2!BM$3,'2021MF'!$C$4:$BB$4,0))</f>
        <v>85.898804148537394</v>
      </c>
      <c r="BN339">
        <f>INDEX('2021MF'!$C$205:$BB$404,MATCH(Sheet2!$BJ339,'2021MF'!$B$205:$B$404,0),MATCH(Sheet2!BN$3,'2021MF'!$C$4:$BB$4,0))</f>
        <v>14.1011958514627</v>
      </c>
      <c r="BO339">
        <f>INDEX('2021MF'!$C$205:$BB$404,MATCH(Sheet2!$BJ339,'2021MF'!$B$205:$B$404,0),MATCH(Sheet2!BO$3,'2021MF'!$C$4:$BB$4,0))</f>
        <v>59.945817256382902</v>
      </c>
      <c r="BP339">
        <f>INDEX('2021MF'!$C$205:$BB$404,MATCH(Sheet2!$BJ339,'2021MF'!$B$205:$B$404,0),MATCH(Sheet2!BP$3,'2021MF'!$C$4:$BB$4,0))</f>
        <v>15.195796732616399</v>
      </c>
      <c r="BQ339">
        <f>INDEX('2021MF'!$C$205:$BB$404,MATCH(Sheet2!$BJ339,'2021MF'!$B$205:$B$404,0),MATCH(Sheet2!BQ$3,'2021MF'!$C$4:$BB$4,0))</f>
        <v>60.265988014120403</v>
      </c>
      <c r="BR339">
        <f>INDEX('2021MF'!$C$205:$BB$404,MATCH(Sheet2!$BJ339,'2021MF'!$B$205:$B$404,0),MATCH(Sheet2!BR$3,'2021MF'!$C$4:$BB$4,0))</f>
        <v>14.875625974878901</v>
      </c>
      <c r="BS339">
        <f>INDEX('2021MF'!$C$205:$BB$404,MATCH(Sheet2!$BJ339,'2021MF'!$B$205:$B$404,0),MATCH(Sheet2!BS$3,'2021MF'!$C$4:$BB$4,0))</f>
        <v>99.293982431655905</v>
      </c>
      <c r="BT339" t="str">
        <f>INDEX('2021MF'!$C$205:$BB$404,MATCH(Sheet2!$BJ339,'2021MF'!$B$205:$B$404,0),MATCH(Sheet2!BT$3,'2021MF'!$C$4:$BB$4,0))</f>
        <v>*</v>
      </c>
      <c r="BU339">
        <f>INDEX('2021MF'!$C$205:$BB$404,MATCH(Sheet2!$BJ339,'2021MF'!$B$205:$B$404,0),MATCH(Sheet2!BU$3,'2021MF'!$C$4:$BB$4,0))</f>
        <v>3.1551870399255701</v>
      </c>
      <c r="BV339">
        <f>INDEX('2021MF'!$C$205:$BB$404,MATCH(Sheet2!$BJ339,'2021MF'!$B$205:$B$404,0),MATCH(Sheet2!BV$3,'2021MF'!$C$4:$BB$4,0))</f>
        <v>16.5394193142325</v>
      </c>
      <c r="BW339">
        <f>INDEX('2021MF'!$C$205:$BB$404,MATCH(Sheet2!$BJ339,'2021MF'!$B$205:$B$404,0),MATCH(Sheet2!BW$3,'2021MF'!$C$4:$BB$4,0))</f>
        <v>2.1071066962208902</v>
      </c>
      <c r="BX339">
        <f>INDEX('2021MF'!$C$205:$BB$404,MATCH(Sheet2!$BJ339,'2021MF'!$B$205:$B$404,0),MATCH(Sheet2!BX$3,'2021MF'!$C$4:$BB$4,0))</f>
        <v>49.549054749378499</v>
      </c>
      <c r="BY339">
        <f>INDEX('2021MF'!$C$205:$BB$404,MATCH(Sheet2!$BJ339,'2021MF'!$B$205:$B$404,0),MATCH(Sheet2!BY$3,'2021MF'!$C$4:$BB$4,0))</f>
        <v>49.442099786090097</v>
      </c>
      <c r="BZ339">
        <f>INDEX('2021MF'!$C$205:$BB$404,MATCH(Sheet2!$BJ339,'2021MF'!$B$205:$B$404,0),MATCH(Sheet2!BZ$3,'2021MF'!$C$4:$BB$4,0))</f>
        <v>57.7267734289183</v>
      </c>
      <c r="CA339">
        <f>INDEX('2021MF'!$C$205:$BB$404,MATCH(Sheet2!$BJ339,'2021MF'!$B$205:$B$404,0),MATCH(Sheet2!CA$3,'2021MF'!$C$4:$BB$4,0))</f>
        <v>41.5332138521131</v>
      </c>
      <c r="CB339">
        <f>INDEX('2021MF'!$C$205:$BB$404,MATCH(Sheet2!$BJ339,'2021MF'!$B$205:$B$404,0),MATCH(Sheet2!CB$3,'2021MF'!$C$4:$BB$4,0))</f>
        <v>4.48512711052732</v>
      </c>
      <c r="CC339">
        <f>INDEX('2021MF'!$C$205:$BB$404,MATCH(Sheet2!$BJ339,'2021MF'!$B$205:$B$404,0),MATCH(Sheet2!CC$3,'2021MF'!$C$4:$BB$4,0))</f>
        <v>95.514872889472699</v>
      </c>
    </row>
    <row r="340" spans="14:81" x14ac:dyDescent="0.3">
      <c r="N340" t="str">
        <f>VLOOKUP(P340,Sheet1!A$6:A$378,1,FALSE)</f>
        <v>Thurrock</v>
      </c>
      <c r="O340" t="s">
        <v>491</v>
      </c>
      <c r="P340" t="s">
        <v>290</v>
      </c>
      <c r="Q340" t="str">
        <f>VLOOKUP(P340,classifications!A$1:B$357,2,FALSE)</f>
        <v>Predominantly Urban</v>
      </c>
      <c r="R340" t="str">
        <f>VLOOKUP(P340,classifications!A$1:D$357,4,FALSE)</f>
        <v>Unitary Authority</v>
      </c>
      <c r="S340" t="s">
        <v>526</v>
      </c>
      <c r="T340" t="s">
        <v>648</v>
      </c>
      <c r="U340">
        <v>82.9</v>
      </c>
      <c r="V340">
        <v>16.600000000000001</v>
      </c>
      <c r="W340">
        <v>0.5</v>
      </c>
      <c r="X340">
        <v>60.7</v>
      </c>
      <c r="Y340">
        <v>23.7</v>
      </c>
      <c r="Z340">
        <v>15.7</v>
      </c>
      <c r="AA340">
        <v>97.9</v>
      </c>
      <c r="AB340">
        <v>1.7</v>
      </c>
      <c r="AC340">
        <v>0.4</v>
      </c>
      <c r="AE340" t="s">
        <v>491</v>
      </c>
      <c r="AF340" t="s">
        <v>290</v>
      </c>
      <c r="AG340" t="s">
        <v>526</v>
      </c>
      <c r="AH340" t="s">
        <v>648</v>
      </c>
      <c r="AI340">
        <v>83.3</v>
      </c>
      <c r="AJ340">
        <v>16.7</v>
      </c>
      <c r="AK340">
        <v>71.900000000000006</v>
      </c>
      <c r="AL340">
        <v>28.1</v>
      </c>
      <c r="AM340">
        <v>98.2</v>
      </c>
      <c r="AN340">
        <v>1.8</v>
      </c>
      <c r="AP340" t="s">
        <v>491</v>
      </c>
      <c r="AQ340" t="s">
        <v>290</v>
      </c>
      <c r="AR340" t="s">
        <v>526</v>
      </c>
      <c r="AS340" t="s">
        <v>648</v>
      </c>
      <c r="AT340">
        <v>76</v>
      </c>
      <c r="AU340">
        <v>83.3</v>
      </c>
      <c r="AV340">
        <v>87.2</v>
      </c>
      <c r="AW340">
        <v>88.3</v>
      </c>
      <c r="AX340">
        <v>71.900000000000006</v>
      </c>
      <c r="AY340">
        <v>96.5</v>
      </c>
      <c r="AZ340">
        <v>96.1</v>
      </c>
      <c r="BA340">
        <v>98.2</v>
      </c>
      <c r="BB340">
        <v>100</v>
      </c>
      <c r="BF340" t="b">
        <f t="shared" si="5"/>
        <v>1</v>
      </c>
      <c r="BI340" t="s">
        <v>491</v>
      </c>
      <c r="BJ340" t="s">
        <v>290</v>
      </c>
      <c r="BK340" t="s">
        <v>526</v>
      </c>
      <c r="BL340" t="s">
        <v>648</v>
      </c>
      <c r="BM340">
        <f>INDEX('2021MF'!$C$205:$BB$404,MATCH(Sheet2!$BJ340,'2021MF'!$B$205:$B$404,0),MATCH(Sheet2!BM$3,'2021MF'!$C$4:$BB$4,0))</f>
        <v>82.185534591194994</v>
      </c>
      <c r="BN340">
        <f>INDEX('2021MF'!$C$205:$BB$404,MATCH(Sheet2!$BJ340,'2021MF'!$B$205:$B$404,0),MATCH(Sheet2!BN$3,'2021MF'!$C$4:$BB$4,0))</f>
        <v>14.9737945492662</v>
      </c>
      <c r="BO340">
        <f>INDEX('2021MF'!$C$205:$BB$404,MATCH(Sheet2!$BJ340,'2021MF'!$B$205:$B$404,0),MATCH(Sheet2!BO$3,'2021MF'!$C$4:$BB$4,0))</f>
        <v>51.8291404612159</v>
      </c>
      <c r="BP340">
        <f>INDEX('2021MF'!$C$205:$BB$404,MATCH(Sheet2!$BJ340,'2021MF'!$B$205:$B$404,0),MATCH(Sheet2!BP$3,'2021MF'!$C$4:$BB$4,0))</f>
        <v>18.909853249475901</v>
      </c>
      <c r="BQ340">
        <f>INDEX('2021MF'!$C$205:$BB$404,MATCH(Sheet2!$BJ340,'2021MF'!$B$205:$B$404,0),MATCH(Sheet2!BQ$3,'2021MF'!$C$4:$BB$4,0))</f>
        <v>54.234800838574401</v>
      </c>
      <c r="BR340">
        <f>INDEX('2021MF'!$C$205:$BB$404,MATCH(Sheet2!$BJ340,'2021MF'!$B$205:$B$404,0),MATCH(Sheet2!BR$3,'2021MF'!$C$4:$BB$4,0))</f>
        <v>16.5041928721174</v>
      </c>
      <c r="BS340">
        <f>INDEX('2021MF'!$C$205:$BB$404,MATCH(Sheet2!$BJ340,'2021MF'!$B$205:$B$404,0),MATCH(Sheet2!BS$3,'2021MF'!$C$4:$BB$4,0))</f>
        <v>100</v>
      </c>
      <c r="BT340">
        <f>INDEX('2021MF'!$C$205:$BB$404,MATCH(Sheet2!$BJ340,'2021MF'!$B$205:$B$404,0),MATCH(Sheet2!BT$3,'2021MF'!$C$4:$BB$4,0))</f>
        <v>0</v>
      </c>
      <c r="BU340">
        <f>INDEX('2021MF'!$C$205:$BB$404,MATCH(Sheet2!$BJ340,'2021MF'!$B$205:$B$404,0),MATCH(Sheet2!BU$3,'2021MF'!$C$4:$BB$4,0))</f>
        <v>9.8584905660377409</v>
      </c>
      <c r="BV340">
        <f>INDEX('2021MF'!$C$205:$BB$404,MATCH(Sheet2!$BJ340,'2021MF'!$B$205:$B$404,0),MATCH(Sheet2!BV$3,'2021MF'!$C$4:$BB$4,0))</f>
        <v>12.982180293500999</v>
      </c>
      <c r="BW340">
        <f>INDEX('2021MF'!$C$205:$BB$404,MATCH(Sheet2!$BJ340,'2021MF'!$B$205:$B$404,0),MATCH(Sheet2!BW$3,'2021MF'!$C$4:$BB$4,0))</f>
        <v>2.9585953878406701</v>
      </c>
      <c r="BX340">
        <f>INDEX('2021MF'!$C$205:$BB$404,MATCH(Sheet2!$BJ340,'2021MF'!$B$205:$B$404,0),MATCH(Sheet2!BX$3,'2021MF'!$C$4:$BB$4,0))</f>
        <v>62.633730318934198</v>
      </c>
      <c r="BY340">
        <f>INDEX('2021MF'!$C$205:$BB$404,MATCH(Sheet2!$BJ340,'2021MF'!$B$205:$B$404,0),MATCH(Sheet2!BY$3,'2021MF'!$C$4:$BB$4,0))</f>
        <v>36.644630601534097</v>
      </c>
      <c r="BZ340">
        <f>INDEX('2021MF'!$C$205:$BB$404,MATCH(Sheet2!$BJ340,'2021MF'!$B$205:$B$404,0),MATCH(Sheet2!BZ$3,'2021MF'!$C$4:$BB$4,0))</f>
        <v>51.657751312071099</v>
      </c>
      <c r="CA340">
        <f>INDEX('2021MF'!$C$205:$BB$404,MATCH(Sheet2!$BJ340,'2021MF'!$B$205:$B$404,0),MATCH(Sheet2!CA$3,'2021MF'!$C$4:$BB$4,0))</f>
        <v>46.775333064190598</v>
      </c>
      <c r="CB340">
        <f>INDEX('2021MF'!$C$205:$BB$404,MATCH(Sheet2!$BJ340,'2021MF'!$B$205:$B$404,0),MATCH(Sheet2!CB$3,'2021MF'!$C$4:$BB$4,0))</f>
        <v>4.1588050314465397</v>
      </c>
      <c r="CC340">
        <f>INDEX('2021MF'!$C$205:$BB$404,MATCH(Sheet2!$BJ340,'2021MF'!$B$205:$B$404,0),MATCH(Sheet2!CC$3,'2021MF'!$C$4:$BB$4,0))</f>
        <v>95.841194968553495</v>
      </c>
    </row>
    <row r="341" spans="14:81" x14ac:dyDescent="0.3">
      <c r="N341" t="str">
        <f>VLOOKUP(P341,Sheet1!A$6:A$378,1,FALSE)</f>
        <v>Medway</v>
      </c>
      <c r="O341" t="s">
        <v>491</v>
      </c>
      <c r="P341" t="s">
        <v>293</v>
      </c>
      <c r="Q341" t="str">
        <f>VLOOKUP(P341,classifications!A$1:B$357,2,FALSE)</f>
        <v>Predominantly Urban</v>
      </c>
      <c r="R341" t="str">
        <f>VLOOKUP(P341,classifications!A$1:D$357,4,FALSE)</f>
        <v>Unitary Authority</v>
      </c>
      <c r="S341" t="s">
        <v>527</v>
      </c>
      <c r="T341" t="s">
        <v>648</v>
      </c>
      <c r="U341">
        <v>86.8</v>
      </c>
      <c r="V341">
        <v>12.6</v>
      </c>
      <c r="W341">
        <v>0.6</v>
      </c>
      <c r="X341">
        <v>70</v>
      </c>
      <c r="Y341">
        <v>7</v>
      </c>
      <c r="Z341">
        <v>23</v>
      </c>
      <c r="AA341" t="s">
        <v>417</v>
      </c>
      <c r="AB341" t="s">
        <v>417</v>
      </c>
      <c r="AC341" t="s">
        <v>417</v>
      </c>
      <c r="AE341" t="s">
        <v>491</v>
      </c>
      <c r="AF341" t="s">
        <v>293</v>
      </c>
      <c r="AG341" t="s">
        <v>527</v>
      </c>
      <c r="AH341" t="s">
        <v>648</v>
      </c>
      <c r="AI341">
        <v>87.3</v>
      </c>
      <c r="AJ341">
        <v>12.7</v>
      </c>
      <c r="AK341">
        <v>90.9</v>
      </c>
      <c r="AL341">
        <v>9.1</v>
      </c>
      <c r="AM341" t="s">
        <v>417</v>
      </c>
      <c r="AN341" t="s">
        <v>417</v>
      </c>
      <c r="AP341" t="s">
        <v>491</v>
      </c>
      <c r="AQ341" t="s">
        <v>293</v>
      </c>
      <c r="AR341" t="s">
        <v>527</v>
      </c>
      <c r="AS341" t="s">
        <v>648</v>
      </c>
      <c r="AT341">
        <v>78.7</v>
      </c>
      <c r="AU341">
        <v>87.3</v>
      </c>
      <c r="AV341">
        <v>90.8</v>
      </c>
      <c r="AW341">
        <v>85.2</v>
      </c>
      <c r="AX341">
        <v>90.9</v>
      </c>
      <c r="AY341">
        <v>96.4</v>
      </c>
      <c r="AZ341" t="s">
        <v>417</v>
      </c>
      <c r="BA341" t="s">
        <v>417</v>
      </c>
      <c r="BB341" t="s">
        <v>417</v>
      </c>
      <c r="BF341" t="b">
        <f t="shared" si="5"/>
        <v>1</v>
      </c>
      <c r="BI341" t="s">
        <v>491</v>
      </c>
      <c r="BJ341" t="s">
        <v>293</v>
      </c>
      <c r="BK341" t="s">
        <v>527</v>
      </c>
      <c r="BL341" t="s">
        <v>648</v>
      </c>
      <c r="BM341">
        <f>INDEX('2021MF'!$C$205:$BB$404,MATCH(Sheet2!$BJ341,'2021MF'!$B$205:$B$404,0),MATCH(Sheet2!BM$3,'2021MF'!$C$4:$BB$4,0))</f>
        <v>87.246398786959801</v>
      </c>
      <c r="BN341">
        <f>INDEX('2021MF'!$C$205:$BB$404,MATCH(Sheet2!$BJ341,'2021MF'!$B$205:$B$404,0),MATCH(Sheet2!BN$3,'2021MF'!$C$4:$BB$4,0))</f>
        <v>12.7536012130402</v>
      </c>
      <c r="BO341">
        <f>INDEX('2021MF'!$C$205:$BB$404,MATCH(Sheet2!$BJ341,'2021MF'!$B$205:$B$404,0),MATCH(Sheet2!BO$3,'2021MF'!$C$4:$BB$4,0))</f>
        <v>56.786959818043997</v>
      </c>
      <c r="BP341">
        <f>INDEX('2021MF'!$C$205:$BB$404,MATCH(Sheet2!$BJ341,'2021MF'!$B$205:$B$404,0),MATCH(Sheet2!BP$3,'2021MF'!$C$4:$BB$4,0))</f>
        <v>18.462471569370699</v>
      </c>
      <c r="BQ341">
        <f>INDEX('2021MF'!$C$205:$BB$404,MATCH(Sheet2!$BJ341,'2021MF'!$B$205:$B$404,0),MATCH(Sheet2!BQ$3,'2021MF'!$C$4:$BB$4,0))</f>
        <v>56.786959818043997</v>
      </c>
      <c r="BR341">
        <f>INDEX('2021MF'!$C$205:$BB$404,MATCH(Sheet2!$BJ341,'2021MF'!$B$205:$B$404,0),MATCH(Sheet2!BR$3,'2021MF'!$C$4:$BB$4,0))</f>
        <v>18.462471569370699</v>
      </c>
      <c r="BS341">
        <f>INDEX('2021MF'!$C$205:$BB$404,MATCH(Sheet2!$BJ341,'2021MF'!$B$205:$B$404,0),MATCH(Sheet2!BS$3,'2021MF'!$C$4:$BB$4,0))</f>
        <v>99.272175890826404</v>
      </c>
      <c r="BT341" t="str">
        <f>INDEX('2021MF'!$C$205:$BB$404,MATCH(Sheet2!$BJ341,'2021MF'!$B$205:$B$404,0),MATCH(Sheet2!BT$3,'2021MF'!$C$4:$BB$4,0))</f>
        <v>*</v>
      </c>
      <c r="BU341">
        <f>INDEX('2021MF'!$C$205:$BB$404,MATCH(Sheet2!$BJ341,'2021MF'!$B$205:$B$404,0),MATCH(Sheet2!BU$3,'2021MF'!$C$4:$BB$4,0))</f>
        <v>14.5200909780136</v>
      </c>
      <c r="BV341">
        <f>INDEX('2021MF'!$C$205:$BB$404,MATCH(Sheet2!$BJ341,'2021MF'!$B$205:$B$404,0),MATCH(Sheet2!BV$3,'2021MF'!$C$4:$BB$4,0))</f>
        <v>10.724791508718701</v>
      </c>
      <c r="BW341">
        <f>INDEX('2021MF'!$C$205:$BB$404,MATCH(Sheet2!$BJ341,'2021MF'!$B$205:$B$404,0),MATCH(Sheet2!BW$3,'2021MF'!$C$4:$BB$4,0))</f>
        <v>2.9355572403335901</v>
      </c>
      <c r="BX341">
        <f>INDEX('2021MF'!$C$205:$BB$404,MATCH(Sheet2!$BJ341,'2021MF'!$B$205:$B$404,0),MATCH(Sheet2!BX$3,'2021MF'!$C$4:$BB$4,0))</f>
        <v>54.206990183109397</v>
      </c>
      <c r="BY341">
        <f>INDEX('2021MF'!$C$205:$BB$404,MATCH(Sheet2!$BJ341,'2021MF'!$B$205:$B$404,0),MATCH(Sheet2!BY$3,'2021MF'!$C$4:$BB$4,0))</f>
        <v>44.684258163336402</v>
      </c>
      <c r="BZ341">
        <f>INDEX('2021MF'!$C$205:$BB$404,MATCH(Sheet2!$BJ341,'2021MF'!$B$205:$B$404,0),MATCH(Sheet2!BZ$3,'2021MF'!$C$4:$BB$4,0))</f>
        <v>52.602172248137599</v>
      </c>
      <c r="CA341">
        <f>INDEX('2021MF'!$C$205:$BB$404,MATCH(Sheet2!$BJ341,'2021MF'!$B$205:$B$404,0),MATCH(Sheet2!CA$3,'2021MF'!$C$4:$BB$4,0))</f>
        <v>43.298753742254398</v>
      </c>
      <c r="CB341">
        <f>INDEX('2021MF'!$C$205:$BB$404,MATCH(Sheet2!$BJ341,'2021MF'!$B$205:$B$404,0),MATCH(Sheet2!CB$3,'2021MF'!$C$4:$BB$4,0))</f>
        <v>7.1933282789992399</v>
      </c>
      <c r="CC341">
        <f>INDEX('2021MF'!$C$205:$BB$404,MATCH(Sheet2!$BJ341,'2021MF'!$B$205:$B$404,0),MATCH(Sheet2!CC$3,'2021MF'!$C$4:$BB$4,0))</f>
        <v>92.806671721000797</v>
      </c>
    </row>
    <row r="342" spans="14:81" x14ac:dyDescent="0.3">
      <c r="N342" t="str">
        <f>VLOOKUP(P342,Sheet1!A$6:A$378,1,FALSE)</f>
        <v>Bracknell Forest</v>
      </c>
      <c r="O342" t="s">
        <v>491</v>
      </c>
      <c r="P342" t="s">
        <v>294</v>
      </c>
      <c r="Q342" t="str">
        <f>VLOOKUP(P342,classifications!A$1:B$357,2,FALSE)</f>
        <v>Predominantly Urban</v>
      </c>
      <c r="R342" t="str">
        <f>VLOOKUP(P342,classifications!A$1:D$357,4,FALSE)</f>
        <v>Unitary Authority</v>
      </c>
      <c r="S342" t="s">
        <v>528</v>
      </c>
      <c r="T342" t="s">
        <v>648</v>
      </c>
      <c r="U342">
        <v>85</v>
      </c>
      <c r="V342">
        <v>13.8</v>
      </c>
      <c r="W342">
        <v>1.2</v>
      </c>
      <c r="X342">
        <v>58.4</v>
      </c>
      <c r="Y342">
        <v>24.9</v>
      </c>
      <c r="Z342">
        <v>16.7</v>
      </c>
      <c r="AA342" t="s">
        <v>417</v>
      </c>
      <c r="AB342" t="s">
        <v>417</v>
      </c>
      <c r="AC342" t="s">
        <v>417</v>
      </c>
      <c r="AE342" t="s">
        <v>491</v>
      </c>
      <c r="AF342" t="s">
        <v>294</v>
      </c>
      <c r="AG342" t="s">
        <v>528</v>
      </c>
      <c r="AH342" t="s">
        <v>648</v>
      </c>
      <c r="AI342">
        <v>86.1</v>
      </c>
      <c r="AJ342">
        <v>13.9</v>
      </c>
      <c r="AK342">
        <v>70.099999999999994</v>
      </c>
      <c r="AL342">
        <v>29.9</v>
      </c>
      <c r="AM342" t="s">
        <v>417</v>
      </c>
      <c r="AN342" t="s">
        <v>417</v>
      </c>
      <c r="AP342" t="s">
        <v>491</v>
      </c>
      <c r="AQ342" t="s">
        <v>294</v>
      </c>
      <c r="AR342" t="s">
        <v>528</v>
      </c>
      <c r="AS342" t="s">
        <v>648</v>
      </c>
      <c r="AT342">
        <v>78.5</v>
      </c>
      <c r="AU342">
        <v>86.1</v>
      </c>
      <c r="AV342">
        <v>88.8</v>
      </c>
      <c r="AW342">
        <v>63.6</v>
      </c>
      <c r="AX342">
        <v>70.099999999999994</v>
      </c>
      <c r="AY342">
        <v>76.3</v>
      </c>
      <c r="AZ342" t="s">
        <v>417</v>
      </c>
      <c r="BA342" t="s">
        <v>417</v>
      </c>
      <c r="BB342" t="s">
        <v>417</v>
      </c>
      <c r="BF342" t="b">
        <f t="shared" si="5"/>
        <v>1</v>
      </c>
      <c r="BI342" t="s">
        <v>491</v>
      </c>
      <c r="BJ342" t="s">
        <v>294</v>
      </c>
      <c r="BK342" t="s">
        <v>528</v>
      </c>
      <c r="BL342" t="s">
        <v>648</v>
      </c>
      <c r="BM342">
        <f>INDEX('2021MF'!$C$205:$BB$404,MATCH(Sheet2!$BJ342,'2021MF'!$B$205:$B$404,0),MATCH(Sheet2!BM$3,'2021MF'!$C$4:$BB$4,0))</f>
        <v>80.637982195845694</v>
      </c>
      <c r="BN342">
        <f>INDEX('2021MF'!$C$205:$BB$404,MATCH(Sheet2!$BJ342,'2021MF'!$B$205:$B$404,0),MATCH(Sheet2!BN$3,'2021MF'!$C$4:$BB$4,0))</f>
        <v>19.0059347181009</v>
      </c>
      <c r="BO342">
        <f>INDEX('2021MF'!$C$205:$BB$404,MATCH(Sheet2!$BJ342,'2021MF'!$B$205:$B$404,0),MATCH(Sheet2!BO$3,'2021MF'!$C$4:$BB$4,0))</f>
        <v>53.653560830860499</v>
      </c>
      <c r="BP342">
        <f>INDEX('2021MF'!$C$205:$BB$404,MATCH(Sheet2!$BJ342,'2021MF'!$B$205:$B$404,0),MATCH(Sheet2!BP$3,'2021MF'!$C$4:$BB$4,0))</f>
        <v>24.8924332344214</v>
      </c>
      <c r="BQ342">
        <f>INDEX('2021MF'!$C$205:$BB$404,MATCH(Sheet2!$BJ342,'2021MF'!$B$205:$B$404,0),MATCH(Sheet2!BQ$3,'2021MF'!$C$4:$BB$4,0))</f>
        <v>64.2433234421365</v>
      </c>
      <c r="BR342">
        <f>INDEX('2021MF'!$C$205:$BB$404,MATCH(Sheet2!$BJ342,'2021MF'!$B$205:$B$404,0),MATCH(Sheet2!BR$3,'2021MF'!$C$4:$BB$4,0))</f>
        <v>14.302670623145399</v>
      </c>
      <c r="BS342">
        <f>INDEX('2021MF'!$C$205:$BB$404,MATCH(Sheet2!$BJ342,'2021MF'!$B$205:$B$404,0),MATCH(Sheet2!BS$3,'2021MF'!$C$4:$BB$4,0))</f>
        <v>98.902077151335305</v>
      </c>
      <c r="BT342" t="str">
        <f>INDEX('2021MF'!$C$205:$BB$404,MATCH(Sheet2!$BJ342,'2021MF'!$B$205:$B$404,0),MATCH(Sheet2!BT$3,'2021MF'!$C$4:$BB$4,0))</f>
        <v>*</v>
      </c>
      <c r="BU342">
        <f>INDEX('2021MF'!$C$205:$BB$404,MATCH(Sheet2!$BJ342,'2021MF'!$B$205:$B$404,0),MATCH(Sheet2!BU$3,'2021MF'!$C$4:$BB$4,0))</f>
        <v>8.4272997032641008</v>
      </c>
      <c r="BV342">
        <f>INDEX('2021MF'!$C$205:$BB$404,MATCH(Sheet2!$BJ342,'2021MF'!$B$205:$B$404,0),MATCH(Sheet2!BV$3,'2021MF'!$C$4:$BB$4,0))</f>
        <v>20.745548961424301</v>
      </c>
      <c r="BW342">
        <f>INDEX('2021MF'!$C$205:$BB$404,MATCH(Sheet2!$BJ342,'2021MF'!$B$205:$B$404,0),MATCH(Sheet2!BW$3,'2021MF'!$C$4:$BB$4,0))</f>
        <v>2.9673590504451002</v>
      </c>
      <c r="BX342">
        <f>INDEX('2021MF'!$C$205:$BB$404,MATCH(Sheet2!$BJ342,'2021MF'!$B$205:$B$404,0),MATCH(Sheet2!BX$3,'2021MF'!$C$4:$BB$4,0))</f>
        <v>48.5042900208704</v>
      </c>
      <c r="BY342">
        <f>INDEX('2021MF'!$C$205:$BB$404,MATCH(Sheet2!$BJ342,'2021MF'!$B$205:$B$404,0),MATCH(Sheet2!BY$3,'2021MF'!$C$4:$BB$4,0))</f>
        <v>51.406817654788597</v>
      </c>
      <c r="BZ342">
        <f>INDEX('2021MF'!$C$205:$BB$404,MATCH(Sheet2!$BJ342,'2021MF'!$B$205:$B$404,0),MATCH(Sheet2!BZ$3,'2021MF'!$C$4:$BB$4,0))</f>
        <v>50.587462317384201</v>
      </c>
      <c r="CA342">
        <f>INDEX('2021MF'!$C$205:$BB$404,MATCH(Sheet2!$BJ342,'2021MF'!$B$205:$B$404,0),MATCH(Sheet2!CA$3,'2021MF'!$C$4:$BB$4,0))</f>
        <v>48.875318852902502</v>
      </c>
      <c r="CB342">
        <f>INDEX('2021MF'!$C$205:$BB$404,MATCH(Sheet2!$BJ342,'2021MF'!$B$205:$B$404,0),MATCH(Sheet2!CB$3,'2021MF'!$C$4:$BB$4,0))</f>
        <v>2.5927299703264102</v>
      </c>
      <c r="CC342">
        <f>INDEX('2021MF'!$C$205:$BB$404,MATCH(Sheet2!$BJ342,'2021MF'!$B$205:$B$404,0),MATCH(Sheet2!CC$3,'2021MF'!$C$4:$BB$4,0))</f>
        <v>97.407270029673597</v>
      </c>
    </row>
    <row r="343" spans="14:81" x14ac:dyDescent="0.3">
      <c r="N343" t="str">
        <f>VLOOKUP(P343,Sheet1!A$6:A$378,1,FALSE)</f>
        <v>West Berkshire</v>
      </c>
      <c r="O343" t="s">
        <v>491</v>
      </c>
      <c r="P343" t="s">
        <v>295</v>
      </c>
      <c r="Q343" t="str">
        <f>VLOOKUP(P343,classifications!A$1:B$357,2,FALSE)</f>
        <v>Urban with Significant Rural</v>
      </c>
      <c r="R343" t="str">
        <f>VLOOKUP(P343,classifications!A$1:D$357,4,FALSE)</f>
        <v>Unitary Authority</v>
      </c>
      <c r="S343" t="s">
        <v>529</v>
      </c>
      <c r="T343" t="s">
        <v>648</v>
      </c>
      <c r="U343">
        <v>85.3</v>
      </c>
      <c r="V343">
        <v>14.7</v>
      </c>
      <c r="W343">
        <v>0</v>
      </c>
      <c r="X343">
        <v>58.4</v>
      </c>
      <c r="Y343">
        <v>24.4</v>
      </c>
      <c r="Z343">
        <v>17.2</v>
      </c>
      <c r="AA343">
        <v>97.9</v>
      </c>
      <c r="AB343">
        <v>1.5</v>
      </c>
      <c r="AC343">
        <v>0.6</v>
      </c>
      <c r="AE343" t="s">
        <v>491</v>
      </c>
      <c r="AF343" t="s">
        <v>295</v>
      </c>
      <c r="AG343" t="s">
        <v>529</v>
      </c>
      <c r="AH343" t="s">
        <v>648</v>
      </c>
      <c r="AI343">
        <v>85.3</v>
      </c>
      <c r="AJ343">
        <v>14.7</v>
      </c>
      <c r="AK343">
        <v>70.5</v>
      </c>
      <c r="AL343">
        <v>29.5</v>
      </c>
      <c r="AM343">
        <v>98.5</v>
      </c>
      <c r="AN343">
        <v>1.5</v>
      </c>
      <c r="AP343" t="s">
        <v>491</v>
      </c>
      <c r="AQ343" t="s">
        <v>295</v>
      </c>
      <c r="AR343" t="s">
        <v>529</v>
      </c>
      <c r="AS343" t="s">
        <v>648</v>
      </c>
      <c r="AT343">
        <v>77.5</v>
      </c>
      <c r="AU343">
        <v>85.3</v>
      </c>
      <c r="AV343">
        <v>88.7</v>
      </c>
      <c r="AW343">
        <v>62.9</v>
      </c>
      <c r="AX343">
        <v>70.5</v>
      </c>
      <c r="AY343">
        <v>78.099999999999994</v>
      </c>
      <c r="AZ343">
        <v>96.3</v>
      </c>
      <c r="BA343">
        <v>98.5</v>
      </c>
      <c r="BB343">
        <v>100</v>
      </c>
      <c r="BF343" t="b">
        <f t="shared" si="5"/>
        <v>1</v>
      </c>
      <c r="BI343" t="s">
        <v>491</v>
      </c>
      <c r="BJ343" t="s">
        <v>295</v>
      </c>
      <c r="BK343" t="s">
        <v>529</v>
      </c>
      <c r="BL343" t="s">
        <v>648</v>
      </c>
      <c r="BM343">
        <f>INDEX('2021MF'!$C$205:$BB$404,MATCH(Sheet2!$BJ343,'2021MF'!$B$205:$B$404,0),MATCH(Sheet2!BM$3,'2021MF'!$C$4:$BB$4,0))</f>
        <v>86.167395638073103</v>
      </c>
      <c r="BN343">
        <f>INDEX('2021MF'!$C$205:$BB$404,MATCH(Sheet2!$BJ343,'2021MF'!$B$205:$B$404,0),MATCH(Sheet2!BN$3,'2021MF'!$C$4:$BB$4,0))</f>
        <v>12.103900740873</v>
      </c>
      <c r="BO343">
        <f>INDEX('2021MF'!$C$205:$BB$404,MATCH(Sheet2!$BJ343,'2021MF'!$B$205:$B$404,0),MATCH(Sheet2!BO$3,'2021MF'!$C$4:$BB$4,0))</f>
        <v>50.284150078847901</v>
      </c>
      <c r="BP343">
        <f>INDEX('2021MF'!$C$205:$BB$404,MATCH(Sheet2!$BJ343,'2021MF'!$B$205:$B$404,0),MATCH(Sheet2!BP$3,'2021MF'!$C$4:$BB$4,0))</f>
        <v>18.8520931893243</v>
      </c>
      <c r="BQ343">
        <f>INDEX('2021MF'!$C$205:$BB$404,MATCH(Sheet2!$BJ343,'2021MF'!$B$205:$B$404,0),MATCH(Sheet2!BQ$3,'2021MF'!$C$4:$BB$4,0))</f>
        <v>54.048022851021997</v>
      </c>
      <c r="BR343">
        <f>INDEX('2021MF'!$C$205:$BB$404,MATCH(Sheet2!$BJ343,'2021MF'!$B$205:$B$404,0),MATCH(Sheet2!BR$3,'2021MF'!$C$4:$BB$4,0))</f>
        <v>15.0882204171502</v>
      </c>
      <c r="BS343">
        <f>INDEX('2021MF'!$C$205:$BB$404,MATCH(Sheet2!$BJ343,'2021MF'!$B$205:$B$404,0),MATCH(Sheet2!BS$3,'2021MF'!$C$4:$BB$4,0))</f>
        <v>100</v>
      </c>
      <c r="BT343">
        <f>INDEX('2021MF'!$C$205:$BB$404,MATCH(Sheet2!$BJ343,'2021MF'!$B$205:$B$404,0),MATCH(Sheet2!BT$3,'2021MF'!$C$4:$BB$4,0))</f>
        <v>0</v>
      </c>
      <c r="BU343">
        <f>INDEX('2021MF'!$C$205:$BB$404,MATCH(Sheet2!$BJ343,'2021MF'!$B$205:$B$404,0),MATCH(Sheet2!BU$3,'2021MF'!$C$4:$BB$4,0))</f>
        <v>14.1360944984974</v>
      </c>
      <c r="BV343">
        <f>INDEX('2021MF'!$C$205:$BB$404,MATCH(Sheet2!$BJ343,'2021MF'!$B$205:$B$404,0),MATCH(Sheet2!BV$3,'2021MF'!$C$4:$BB$4,0))</f>
        <v>13.6719331131542</v>
      </c>
      <c r="BW343">
        <f>INDEX('2021MF'!$C$205:$BB$404,MATCH(Sheet2!$BJ343,'2021MF'!$B$205:$B$404,0),MATCH(Sheet2!BW$3,'2021MF'!$C$4:$BB$4,0))</f>
        <v>2.05897229908655</v>
      </c>
      <c r="BX343">
        <f>INDEX('2021MF'!$C$205:$BB$404,MATCH(Sheet2!$BJ343,'2021MF'!$B$205:$B$404,0),MATCH(Sheet2!BX$3,'2021MF'!$C$4:$BB$4,0))</f>
        <v>55.015290519877702</v>
      </c>
      <c r="BY343">
        <f>INDEX('2021MF'!$C$205:$BB$404,MATCH(Sheet2!$BJ343,'2021MF'!$B$205:$B$404,0),MATCH(Sheet2!BY$3,'2021MF'!$C$4:$BB$4,0))</f>
        <v>42.823649337410799</v>
      </c>
      <c r="BZ343">
        <f>INDEX('2021MF'!$C$205:$BB$404,MATCH(Sheet2!$BJ343,'2021MF'!$B$205:$B$404,0),MATCH(Sheet2!BZ$3,'2021MF'!$C$4:$BB$4,0))</f>
        <v>51.539245667685996</v>
      </c>
      <c r="CA343">
        <f>INDEX('2021MF'!$C$205:$BB$404,MATCH(Sheet2!$BJ343,'2021MF'!$B$205:$B$404,0),MATCH(Sheet2!CA$3,'2021MF'!$C$4:$BB$4,0))</f>
        <v>46.724430852871201</v>
      </c>
      <c r="CB343">
        <f>INDEX('2021MF'!$C$205:$BB$404,MATCH(Sheet2!$BJ343,'2021MF'!$B$205:$B$404,0),MATCH(Sheet2!CB$3,'2021MF'!$C$4:$BB$4,0))</f>
        <v>2.4011425511023798</v>
      </c>
      <c r="CC343">
        <f>INDEX('2021MF'!$C$205:$BB$404,MATCH(Sheet2!$BJ343,'2021MF'!$B$205:$B$404,0),MATCH(Sheet2!CC$3,'2021MF'!$C$4:$BB$4,0))</f>
        <v>97.598857448897604</v>
      </c>
    </row>
    <row r="344" spans="14:81" x14ac:dyDescent="0.3">
      <c r="N344" t="str">
        <f>VLOOKUP(P344,Sheet1!A$6:A$378,1,FALSE)</f>
        <v>Reading</v>
      </c>
      <c r="O344" t="s">
        <v>491</v>
      </c>
      <c r="P344" t="s">
        <v>296</v>
      </c>
      <c r="Q344" t="str">
        <f>VLOOKUP(P344,classifications!A$1:B$357,2,FALSE)</f>
        <v>Predominantly Urban</v>
      </c>
      <c r="R344" t="str">
        <f>VLOOKUP(P344,classifications!A$1:D$357,4,FALSE)</f>
        <v>Unitary Authority</v>
      </c>
      <c r="S344" t="s">
        <v>530</v>
      </c>
      <c r="T344" t="s">
        <v>648</v>
      </c>
      <c r="U344">
        <v>89.9</v>
      </c>
      <c r="V344">
        <v>10.1</v>
      </c>
      <c r="W344">
        <v>0</v>
      </c>
      <c r="X344">
        <v>65.8</v>
      </c>
      <c r="Y344">
        <v>19.7</v>
      </c>
      <c r="Z344">
        <v>14.5</v>
      </c>
      <c r="AA344" t="s">
        <v>417</v>
      </c>
      <c r="AB344" t="s">
        <v>417</v>
      </c>
      <c r="AC344" t="s">
        <v>417</v>
      </c>
      <c r="AE344" t="s">
        <v>491</v>
      </c>
      <c r="AF344" t="s">
        <v>296</v>
      </c>
      <c r="AG344" t="s">
        <v>530</v>
      </c>
      <c r="AH344" t="s">
        <v>648</v>
      </c>
      <c r="AI344">
        <v>89.9</v>
      </c>
      <c r="AJ344">
        <v>10.1</v>
      </c>
      <c r="AK344">
        <v>77</v>
      </c>
      <c r="AL344">
        <v>23</v>
      </c>
      <c r="AM344" t="s">
        <v>417</v>
      </c>
      <c r="AN344" t="s">
        <v>417</v>
      </c>
      <c r="AP344" t="s">
        <v>491</v>
      </c>
      <c r="AQ344" t="s">
        <v>296</v>
      </c>
      <c r="AR344" t="s">
        <v>530</v>
      </c>
      <c r="AS344" t="s">
        <v>648</v>
      </c>
      <c r="AT344">
        <v>82.1</v>
      </c>
      <c r="AU344">
        <v>89.9</v>
      </c>
      <c r="AV344">
        <v>94.9</v>
      </c>
      <c r="AW344">
        <v>69.400000000000006</v>
      </c>
      <c r="AX344">
        <v>77</v>
      </c>
      <c r="AY344">
        <v>84.6</v>
      </c>
      <c r="AZ344" t="s">
        <v>417</v>
      </c>
      <c r="BA344" t="s">
        <v>417</v>
      </c>
      <c r="BB344" t="s">
        <v>417</v>
      </c>
      <c r="BF344" t="b">
        <f t="shared" si="5"/>
        <v>1</v>
      </c>
      <c r="BI344" t="s">
        <v>491</v>
      </c>
      <c r="BJ344" t="s">
        <v>296</v>
      </c>
      <c r="BK344" t="s">
        <v>530</v>
      </c>
      <c r="BL344" t="s">
        <v>648</v>
      </c>
      <c r="BM344">
        <f>INDEX('2021MF'!$C$205:$BB$404,MATCH(Sheet2!$BJ344,'2021MF'!$B$205:$B$404,0),MATCH(Sheet2!BM$3,'2021MF'!$C$4:$BB$4,0))</f>
        <v>83.2053321630369</v>
      </c>
      <c r="BN344">
        <f>INDEX('2021MF'!$C$205:$BB$404,MATCH(Sheet2!$BJ344,'2021MF'!$B$205:$B$404,0),MATCH(Sheet2!BN$3,'2021MF'!$C$4:$BB$4,0))</f>
        <v>14.1889297273575</v>
      </c>
      <c r="BO344">
        <f>INDEX('2021MF'!$C$205:$BB$404,MATCH(Sheet2!$BJ344,'2021MF'!$B$205:$B$404,0),MATCH(Sheet2!BO$3,'2021MF'!$C$4:$BB$4,0))</f>
        <v>45.0024685939986</v>
      </c>
      <c r="BP344">
        <f>INDEX('2021MF'!$C$205:$BB$404,MATCH(Sheet2!$BJ344,'2021MF'!$B$205:$B$404,0),MATCH(Sheet2!BP$3,'2021MF'!$C$4:$BB$4,0))</f>
        <v>29.922102144933898</v>
      </c>
      <c r="BQ344">
        <f>INDEX('2021MF'!$C$205:$BB$404,MATCH(Sheet2!$BJ344,'2021MF'!$B$205:$B$404,0),MATCH(Sheet2!BQ$3,'2021MF'!$C$4:$BB$4,0))</f>
        <v>57.926929617642202</v>
      </c>
      <c r="BR344">
        <f>INDEX('2021MF'!$C$205:$BB$404,MATCH(Sheet2!$BJ344,'2021MF'!$B$205:$B$404,0),MATCH(Sheet2!BR$3,'2021MF'!$C$4:$BB$4,0))</f>
        <v>16.9976411212903</v>
      </c>
      <c r="BS344">
        <f>INDEX('2021MF'!$C$205:$BB$404,MATCH(Sheet2!$BJ344,'2021MF'!$B$205:$B$404,0),MATCH(Sheet2!BS$3,'2021MF'!$C$4:$BB$4,0))</f>
        <v>99.338965384826395</v>
      </c>
      <c r="BT344" t="str">
        <f>INDEX('2021MF'!$C$205:$BB$404,MATCH(Sheet2!$BJ344,'2021MF'!$B$205:$B$404,0),MATCH(Sheet2!BT$3,'2021MF'!$C$4:$BB$4,0))</f>
        <v>*</v>
      </c>
      <c r="BU344">
        <f>INDEX('2021MF'!$C$205:$BB$404,MATCH(Sheet2!$BJ344,'2021MF'!$B$205:$B$404,0),MATCH(Sheet2!BU$3,'2021MF'!$C$4:$BB$4,0))</f>
        <v>8.2396181907948893</v>
      </c>
      <c r="BV344">
        <f>INDEX('2021MF'!$C$205:$BB$404,MATCH(Sheet2!$BJ344,'2021MF'!$B$205:$B$404,0),MATCH(Sheet2!BV$3,'2021MF'!$C$4:$BB$4,0))</f>
        <v>18.152394536178601</v>
      </c>
      <c r="BW344">
        <f>INDEX('2021MF'!$C$205:$BB$404,MATCH(Sheet2!$BJ344,'2021MF'!$B$205:$B$404,0),MATCH(Sheet2!BW$3,'2021MF'!$C$4:$BB$4,0))</f>
        <v>1.68687256569203</v>
      </c>
      <c r="BX344">
        <f>INDEX('2021MF'!$C$205:$BB$404,MATCH(Sheet2!$BJ344,'2021MF'!$B$205:$B$404,0),MATCH(Sheet2!BX$3,'2021MF'!$C$4:$BB$4,0))</f>
        <v>53.344331972484802</v>
      </c>
      <c r="BY344">
        <f>INDEX('2021MF'!$C$205:$BB$404,MATCH(Sheet2!$BJ344,'2021MF'!$B$205:$B$404,0),MATCH(Sheet2!BY$3,'2021MF'!$C$4:$BB$4,0))</f>
        <v>42.075387282590498</v>
      </c>
      <c r="BZ344">
        <f>INDEX('2021MF'!$C$205:$BB$404,MATCH(Sheet2!$BJ344,'2021MF'!$B$205:$B$404,0),MATCH(Sheet2!BZ$3,'2021MF'!$C$4:$BB$4,0))</f>
        <v>63.841507745651803</v>
      </c>
      <c r="CA344">
        <f>INDEX('2021MF'!$C$205:$BB$404,MATCH(Sheet2!$BJ344,'2021MF'!$B$205:$B$404,0),MATCH(Sheet2!CA$3,'2021MF'!$C$4:$BB$4,0))</f>
        <v>32.948380963033401</v>
      </c>
      <c r="CB344">
        <f>INDEX('2021MF'!$C$205:$BB$404,MATCH(Sheet2!$BJ344,'2021MF'!$B$205:$B$404,0),MATCH(Sheet2!CB$3,'2021MF'!$C$4:$BB$4,0))</f>
        <v>5.7765099566624603</v>
      </c>
      <c r="CC344">
        <f>INDEX('2021MF'!$C$205:$BB$404,MATCH(Sheet2!$BJ344,'2021MF'!$B$205:$B$404,0),MATCH(Sheet2!CC$3,'2021MF'!$C$4:$BB$4,0))</f>
        <v>94.223490043337506</v>
      </c>
    </row>
    <row r="345" spans="14:81" x14ac:dyDescent="0.3">
      <c r="N345" t="str">
        <f>VLOOKUP(P345,Sheet1!A$6:A$378,1,FALSE)</f>
        <v>Slough</v>
      </c>
      <c r="O345" t="s">
        <v>491</v>
      </c>
      <c r="P345" t="s">
        <v>297</v>
      </c>
      <c r="Q345" t="str">
        <f>VLOOKUP(P345,classifications!A$1:B$357,2,FALSE)</f>
        <v>Predominantly Urban</v>
      </c>
      <c r="R345" t="str">
        <f>VLOOKUP(P345,classifications!A$1:D$357,4,FALSE)</f>
        <v>Unitary Authority</v>
      </c>
      <c r="S345" t="s">
        <v>531</v>
      </c>
      <c r="T345" t="s">
        <v>648</v>
      </c>
      <c r="U345">
        <v>83.6</v>
      </c>
      <c r="V345">
        <v>16</v>
      </c>
      <c r="W345">
        <v>0.4</v>
      </c>
      <c r="X345">
        <v>73.599999999999994</v>
      </c>
      <c r="Y345">
        <v>6.9</v>
      </c>
      <c r="Z345">
        <v>19.600000000000001</v>
      </c>
      <c r="AA345">
        <v>97.9</v>
      </c>
      <c r="AB345">
        <v>2.1</v>
      </c>
      <c r="AC345">
        <v>0</v>
      </c>
      <c r="AE345" t="s">
        <v>491</v>
      </c>
      <c r="AF345" t="s">
        <v>297</v>
      </c>
      <c r="AG345" t="s">
        <v>531</v>
      </c>
      <c r="AH345" t="s">
        <v>648</v>
      </c>
      <c r="AI345">
        <v>83.9</v>
      </c>
      <c r="AJ345">
        <v>16.100000000000001</v>
      </c>
      <c r="AK345">
        <v>91.5</v>
      </c>
      <c r="AL345">
        <v>8.5</v>
      </c>
      <c r="AM345">
        <v>97.9</v>
      </c>
      <c r="AN345">
        <v>2.1</v>
      </c>
      <c r="AP345" t="s">
        <v>491</v>
      </c>
      <c r="AQ345" t="s">
        <v>297</v>
      </c>
      <c r="AR345" t="s">
        <v>531</v>
      </c>
      <c r="AS345" t="s">
        <v>648</v>
      </c>
      <c r="AT345">
        <v>75.2</v>
      </c>
      <c r="AU345">
        <v>83.9</v>
      </c>
      <c r="AV345">
        <v>86.1</v>
      </c>
      <c r="AW345">
        <v>86.8</v>
      </c>
      <c r="AX345">
        <v>91.5</v>
      </c>
      <c r="AY345">
        <v>96</v>
      </c>
      <c r="AZ345">
        <v>95.2</v>
      </c>
      <c r="BA345">
        <v>97.9</v>
      </c>
      <c r="BB345">
        <v>99.8</v>
      </c>
      <c r="BF345" t="b">
        <f t="shared" si="5"/>
        <v>1</v>
      </c>
      <c r="BI345" t="s">
        <v>491</v>
      </c>
      <c r="BJ345" t="s">
        <v>297</v>
      </c>
      <c r="BK345" t="s">
        <v>531</v>
      </c>
      <c r="BL345" t="s">
        <v>648</v>
      </c>
      <c r="BM345">
        <f>INDEX('2021MF'!$C$205:$BB$404,MATCH(Sheet2!$BJ345,'2021MF'!$B$205:$B$404,0),MATCH(Sheet2!BM$3,'2021MF'!$C$4:$BB$4,0))</f>
        <v>78.600796188735899</v>
      </c>
      <c r="BN345">
        <f>INDEX('2021MF'!$C$205:$BB$404,MATCH(Sheet2!$BJ345,'2021MF'!$B$205:$B$404,0),MATCH(Sheet2!BN$3,'2021MF'!$C$4:$BB$4,0))</f>
        <v>19.229263199112399</v>
      </c>
      <c r="BO345">
        <f>INDEX('2021MF'!$C$205:$BB$404,MATCH(Sheet2!$BJ345,'2021MF'!$B$205:$B$404,0),MATCH(Sheet2!BO$3,'2021MF'!$C$4:$BB$4,0))</f>
        <v>49.967369314103003</v>
      </c>
      <c r="BP345">
        <f>INDEX('2021MF'!$C$205:$BB$404,MATCH(Sheet2!$BJ345,'2021MF'!$B$205:$B$404,0),MATCH(Sheet2!BP$3,'2021MF'!$C$4:$BB$4,0))</f>
        <v>18.609280167069102</v>
      </c>
      <c r="BQ345">
        <f>INDEX('2021MF'!$C$205:$BB$404,MATCH(Sheet2!$BJ345,'2021MF'!$B$205:$B$404,0),MATCH(Sheet2!BQ$3,'2021MF'!$C$4:$BB$4,0))</f>
        <v>49.105919206421703</v>
      </c>
      <c r="BR345">
        <f>INDEX('2021MF'!$C$205:$BB$404,MATCH(Sheet2!$BJ345,'2021MF'!$B$205:$B$404,0),MATCH(Sheet2!BR$3,'2021MF'!$C$4:$BB$4,0))</f>
        <v>19.470730274750402</v>
      </c>
      <c r="BS345">
        <f>INDEX('2021MF'!$C$205:$BB$404,MATCH(Sheet2!$BJ345,'2021MF'!$B$205:$B$404,0),MATCH(Sheet2!BS$3,'2021MF'!$C$4:$BB$4,0))</f>
        <v>98.022580434640702</v>
      </c>
      <c r="BT345" t="str">
        <f>INDEX('2021MF'!$C$205:$BB$404,MATCH(Sheet2!$BJ345,'2021MF'!$B$205:$B$404,0),MATCH(Sheet2!BT$3,'2021MF'!$C$4:$BB$4,0))</f>
        <v>*</v>
      </c>
      <c r="BU345">
        <f>INDEX('2021MF'!$C$205:$BB$404,MATCH(Sheet2!$BJ345,'2021MF'!$B$205:$B$404,0),MATCH(Sheet2!BU$3,'2021MF'!$C$4:$BB$4,0))</f>
        <v>8.5492397050186</v>
      </c>
      <c r="BV345">
        <f>INDEX('2021MF'!$C$205:$BB$404,MATCH(Sheet2!$BJ345,'2021MF'!$B$205:$B$404,0),MATCH(Sheet2!BV$3,'2021MF'!$C$4:$BB$4,0))</f>
        <v>15.0035893754487</v>
      </c>
      <c r="BW345" t="str">
        <f>INDEX('2021MF'!$C$205:$BB$404,MATCH(Sheet2!$BJ345,'2021MF'!$B$205:$B$404,0),MATCH(Sheet2!BW$3,'2021MF'!$C$4:$BB$4,0))</f>
        <v>*</v>
      </c>
      <c r="BX345">
        <f>INDEX('2021MF'!$C$205:$BB$404,MATCH(Sheet2!$BJ345,'2021MF'!$B$205:$B$404,0),MATCH(Sheet2!BX$3,'2021MF'!$C$4:$BB$4,0))</f>
        <v>53.785667685334602</v>
      </c>
      <c r="BY345">
        <f>INDEX('2021MF'!$C$205:$BB$404,MATCH(Sheet2!$BJ345,'2021MF'!$B$205:$B$404,0),MATCH(Sheet2!BY$3,'2021MF'!$C$4:$BB$4,0))</f>
        <v>45.2975311609381</v>
      </c>
      <c r="BZ345">
        <f>INDEX('2021MF'!$C$205:$BB$404,MATCH(Sheet2!$BJ345,'2021MF'!$B$205:$B$404,0),MATCH(Sheet2!BZ$3,'2021MF'!$C$4:$BB$4,0))</f>
        <v>43.360917487896202</v>
      </c>
      <c r="CA345">
        <f>INDEX('2021MF'!$C$205:$BB$404,MATCH(Sheet2!$BJ345,'2021MF'!$B$205:$B$404,0),MATCH(Sheet2!CA$3,'2021MF'!$C$4:$BB$4,0))</f>
        <v>54.623493458778299</v>
      </c>
      <c r="CB345">
        <f>INDEX('2021MF'!$C$205:$BB$404,MATCH(Sheet2!$BJ345,'2021MF'!$B$205:$B$404,0),MATCH(Sheet2!CB$3,'2021MF'!$C$4:$BB$4,0))</f>
        <v>5.3514324871108796</v>
      </c>
      <c r="CC345">
        <f>INDEX('2021MF'!$C$205:$BB$404,MATCH(Sheet2!$BJ345,'2021MF'!$B$205:$B$404,0),MATCH(Sheet2!CC$3,'2021MF'!$C$4:$BB$4,0))</f>
        <v>94.648567512889102</v>
      </c>
    </row>
    <row r="346" spans="14:81" x14ac:dyDescent="0.3">
      <c r="N346" t="str">
        <f>VLOOKUP(P346,Sheet1!A$6:A$378,1,FALSE)</f>
        <v>Windsor and Maidenhead</v>
      </c>
      <c r="O346" t="s">
        <v>491</v>
      </c>
      <c r="P346" t="s">
        <v>298</v>
      </c>
      <c r="Q346" t="str">
        <f>VLOOKUP(P346,classifications!A$1:B$357,2,FALSE)</f>
        <v>Predominantly Urban</v>
      </c>
      <c r="R346" t="str">
        <f>VLOOKUP(P346,classifications!A$1:D$357,4,FALSE)</f>
        <v>Unitary Authority</v>
      </c>
      <c r="S346" t="s">
        <v>532</v>
      </c>
      <c r="T346" t="s">
        <v>648</v>
      </c>
      <c r="U346">
        <v>82.6</v>
      </c>
      <c r="V346">
        <v>15.6</v>
      </c>
      <c r="W346">
        <v>1.8</v>
      </c>
      <c r="X346">
        <v>58.4</v>
      </c>
      <c r="Y346">
        <v>28.2</v>
      </c>
      <c r="Z346">
        <v>13.4</v>
      </c>
      <c r="AA346">
        <v>100</v>
      </c>
      <c r="AB346">
        <v>0</v>
      </c>
      <c r="AC346">
        <v>0</v>
      </c>
      <c r="AE346" t="s">
        <v>491</v>
      </c>
      <c r="AF346" t="s">
        <v>298</v>
      </c>
      <c r="AG346" t="s">
        <v>532</v>
      </c>
      <c r="AH346" t="s">
        <v>648</v>
      </c>
      <c r="AI346">
        <v>84.1</v>
      </c>
      <c r="AJ346">
        <v>15.9</v>
      </c>
      <c r="AK346">
        <v>67.400000000000006</v>
      </c>
      <c r="AL346">
        <v>32.6</v>
      </c>
      <c r="AM346">
        <v>100</v>
      </c>
      <c r="AN346">
        <v>0</v>
      </c>
      <c r="AP346" t="s">
        <v>491</v>
      </c>
      <c r="AQ346" t="s">
        <v>298</v>
      </c>
      <c r="AR346" t="s">
        <v>532</v>
      </c>
      <c r="AS346" t="s">
        <v>648</v>
      </c>
      <c r="AT346">
        <v>77.8</v>
      </c>
      <c r="AU346">
        <v>84.1</v>
      </c>
      <c r="AV346">
        <v>87</v>
      </c>
      <c r="AW346">
        <v>61.2</v>
      </c>
      <c r="AX346">
        <v>67.400000000000006</v>
      </c>
      <c r="AY346">
        <v>73.599999999999994</v>
      </c>
      <c r="AZ346">
        <v>100</v>
      </c>
      <c r="BA346">
        <v>100</v>
      </c>
      <c r="BB346">
        <v>100</v>
      </c>
      <c r="BF346" t="b">
        <f t="shared" si="5"/>
        <v>1</v>
      </c>
      <c r="BI346" t="s">
        <v>491</v>
      </c>
      <c r="BJ346" t="s">
        <v>298</v>
      </c>
      <c r="BK346" t="s">
        <v>532</v>
      </c>
      <c r="BL346" t="s">
        <v>648</v>
      </c>
      <c r="BM346">
        <f>INDEX('2021MF'!$C$205:$BB$404,MATCH(Sheet2!$BJ346,'2021MF'!$B$205:$B$404,0),MATCH(Sheet2!BM$3,'2021MF'!$C$4:$BB$4,0))</f>
        <v>80.506297774889404</v>
      </c>
      <c r="BN346">
        <f>INDEX('2021MF'!$C$205:$BB$404,MATCH(Sheet2!$BJ346,'2021MF'!$B$205:$B$404,0),MATCH(Sheet2!BN$3,'2021MF'!$C$4:$BB$4,0))</f>
        <v>19.493702225110599</v>
      </c>
      <c r="BO346">
        <f>INDEX('2021MF'!$C$205:$BB$404,MATCH(Sheet2!$BJ346,'2021MF'!$B$205:$B$404,0),MATCH(Sheet2!BO$3,'2021MF'!$C$4:$BB$4,0))</f>
        <v>57.8281187138303</v>
      </c>
      <c r="BP346">
        <f>INDEX('2021MF'!$C$205:$BB$404,MATCH(Sheet2!$BJ346,'2021MF'!$B$205:$B$404,0),MATCH(Sheet2!BP$3,'2021MF'!$C$4:$BB$4,0))</f>
        <v>24.0151022808158</v>
      </c>
      <c r="BQ346">
        <f>INDEX('2021MF'!$C$205:$BB$404,MATCH(Sheet2!$BJ346,'2021MF'!$B$205:$B$404,0),MATCH(Sheet2!BQ$3,'2021MF'!$C$4:$BB$4,0))</f>
        <v>69.439544455791804</v>
      </c>
      <c r="BR346">
        <f>INDEX('2021MF'!$C$205:$BB$404,MATCH(Sheet2!$BJ346,'2021MF'!$B$205:$B$404,0),MATCH(Sheet2!BR$3,'2021MF'!$C$4:$BB$4,0))</f>
        <v>12.403676538854301</v>
      </c>
      <c r="BS346">
        <f>INDEX('2021MF'!$C$205:$BB$404,MATCH(Sheet2!$BJ346,'2021MF'!$B$205:$B$404,0),MATCH(Sheet2!BS$3,'2021MF'!$C$4:$BB$4,0))</f>
        <v>99.263454337263596</v>
      </c>
      <c r="BT346" t="str">
        <f>INDEX('2021MF'!$C$205:$BB$404,MATCH(Sheet2!$BJ346,'2021MF'!$B$205:$B$404,0),MATCH(Sheet2!BT$3,'2021MF'!$C$4:$BB$4,0))</f>
        <v>*</v>
      </c>
      <c r="BU346">
        <f>INDEX('2021MF'!$C$205:$BB$404,MATCH(Sheet2!$BJ346,'2021MF'!$B$205:$B$404,0),MATCH(Sheet2!BU$3,'2021MF'!$C$4:$BB$4,0))</f>
        <v>6.6969950174852197</v>
      </c>
      <c r="BV346">
        <f>INDEX('2021MF'!$C$205:$BB$404,MATCH(Sheet2!$BJ346,'2021MF'!$B$205:$B$404,0),MATCH(Sheet2!BV$3,'2021MF'!$C$4:$BB$4,0))</f>
        <v>20.220963698820899</v>
      </c>
      <c r="BW346">
        <f>INDEX('2021MF'!$C$205:$BB$404,MATCH(Sheet2!$BJ346,'2021MF'!$B$205:$B$404,0),MATCH(Sheet2!BW$3,'2021MF'!$C$4:$BB$4,0))</f>
        <v>1.4111967319654599</v>
      </c>
      <c r="BX346">
        <f>INDEX('2021MF'!$C$205:$BB$404,MATCH(Sheet2!$BJ346,'2021MF'!$B$205:$B$404,0),MATCH(Sheet2!BX$3,'2021MF'!$C$4:$BB$4,0))</f>
        <v>45.891669583479199</v>
      </c>
      <c r="BY346">
        <f>INDEX('2021MF'!$C$205:$BB$404,MATCH(Sheet2!$BJ346,'2021MF'!$B$205:$B$404,0),MATCH(Sheet2!BY$3,'2021MF'!$C$4:$BB$4,0))</f>
        <v>52.292614630731499</v>
      </c>
      <c r="BZ346">
        <f>INDEX('2021MF'!$C$205:$BB$404,MATCH(Sheet2!$BJ346,'2021MF'!$B$205:$B$404,0),MATCH(Sheet2!BZ$3,'2021MF'!$C$4:$BB$4,0))</f>
        <v>48.958697934896698</v>
      </c>
      <c r="CA346">
        <f>INDEX('2021MF'!$C$205:$BB$404,MATCH(Sheet2!$BJ346,'2021MF'!$B$205:$B$404,0),MATCH(Sheet2!CA$3,'2021MF'!$C$4:$BB$4,0))</f>
        <v>48.783689184459199</v>
      </c>
      <c r="CB346">
        <f>INDEX('2021MF'!$C$205:$BB$404,MATCH(Sheet2!$BJ346,'2021MF'!$B$205:$B$404,0),MATCH(Sheet2!CB$3,'2021MF'!$C$4:$BB$4,0))</f>
        <v>3.2618450778324499</v>
      </c>
      <c r="CC346">
        <f>INDEX('2021MF'!$C$205:$BB$404,MATCH(Sheet2!$BJ346,'2021MF'!$B$205:$B$404,0),MATCH(Sheet2!CC$3,'2021MF'!$C$4:$BB$4,0))</f>
        <v>96.738154922167595</v>
      </c>
    </row>
    <row r="347" spans="14:81" x14ac:dyDescent="0.3">
      <c r="N347" t="str">
        <f>VLOOKUP(P347,Sheet1!A$6:A$378,1,FALSE)</f>
        <v>Wokingham</v>
      </c>
      <c r="O347" t="s">
        <v>491</v>
      </c>
      <c r="P347" t="s">
        <v>299</v>
      </c>
      <c r="Q347" t="str">
        <f>VLOOKUP(P347,classifications!A$1:B$357,2,FALSE)</f>
        <v>Predominantly Urban</v>
      </c>
      <c r="R347" t="str">
        <f>VLOOKUP(P347,classifications!A$1:D$357,4,FALSE)</f>
        <v>Unitary Authority</v>
      </c>
      <c r="S347" t="s">
        <v>533</v>
      </c>
      <c r="T347" t="s">
        <v>648</v>
      </c>
      <c r="U347">
        <v>86.2</v>
      </c>
      <c r="V347">
        <v>12.5</v>
      </c>
      <c r="W347">
        <v>1.3</v>
      </c>
      <c r="X347">
        <v>58.3</v>
      </c>
      <c r="Y347">
        <v>28.4</v>
      </c>
      <c r="Z347">
        <v>13.3</v>
      </c>
      <c r="AA347" t="s">
        <v>417</v>
      </c>
      <c r="AB347" t="s">
        <v>417</v>
      </c>
      <c r="AC347" t="s">
        <v>417</v>
      </c>
      <c r="AE347" t="s">
        <v>491</v>
      </c>
      <c r="AF347" t="s">
        <v>299</v>
      </c>
      <c r="AG347" t="s">
        <v>533</v>
      </c>
      <c r="AH347" t="s">
        <v>648</v>
      </c>
      <c r="AI347">
        <v>87.3</v>
      </c>
      <c r="AJ347">
        <v>12.7</v>
      </c>
      <c r="AK347">
        <v>67.3</v>
      </c>
      <c r="AL347">
        <v>32.700000000000003</v>
      </c>
      <c r="AM347" t="s">
        <v>417</v>
      </c>
      <c r="AN347" t="s">
        <v>417</v>
      </c>
      <c r="AP347" t="s">
        <v>491</v>
      </c>
      <c r="AQ347" t="s">
        <v>299</v>
      </c>
      <c r="AR347" t="s">
        <v>533</v>
      </c>
      <c r="AS347" t="s">
        <v>648</v>
      </c>
      <c r="AT347">
        <v>80.8</v>
      </c>
      <c r="AU347">
        <v>87.3</v>
      </c>
      <c r="AV347">
        <v>90.8</v>
      </c>
      <c r="AW347">
        <v>72.8</v>
      </c>
      <c r="AX347">
        <v>67.3</v>
      </c>
      <c r="AY347">
        <v>85.8</v>
      </c>
      <c r="AZ347" t="s">
        <v>417</v>
      </c>
      <c r="BA347" t="s">
        <v>417</v>
      </c>
      <c r="BB347" t="s">
        <v>417</v>
      </c>
      <c r="BF347" t="b">
        <f t="shared" si="5"/>
        <v>1</v>
      </c>
      <c r="BI347" t="s">
        <v>491</v>
      </c>
      <c r="BJ347" t="s">
        <v>299</v>
      </c>
      <c r="BK347" t="s">
        <v>533</v>
      </c>
      <c r="BL347" t="s">
        <v>648</v>
      </c>
      <c r="BM347">
        <f>INDEX('2021MF'!$C$205:$BB$404,MATCH(Sheet2!$BJ347,'2021MF'!$B$205:$B$404,0),MATCH(Sheet2!BM$3,'2021MF'!$C$4:$BB$4,0))</f>
        <v>84.911147951022301</v>
      </c>
      <c r="BN347">
        <f>INDEX('2021MF'!$C$205:$BB$404,MATCH(Sheet2!$BJ347,'2021MF'!$B$205:$B$404,0),MATCH(Sheet2!BN$3,'2021MF'!$C$4:$BB$4,0))</f>
        <v>14.4344588895675</v>
      </c>
      <c r="BO347">
        <f>INDEX('2021MF'!$C$205:$BB$404,MATCH(Sheet2!$BJ347,'2021MF'!$B$205:$B$404,0),MATCH(Sheet2!BO$3,'2021MF'!$C$4:$BB$4,0))</f>
        <v>41.8869790303348</v>
      </c>
      <c r="BP347">
        <f>INDEX('2021MF'!$C$205:$BB$404,MATCH(Sheet2!$BJ347,'2021MF'!$B$205:$B$404,0),MATCH(Sheet2!BP$3,'2021MF'!$C$4:$BB$4,0))</f>
        <v>25.960503737311999</v>
      </c>
      <c r="BQ347">
        <f>INDEX('2021MF'!$C$205:$BB$404,MATCH(Sheet2!$BJ347,'2021MF'!$B$205:$B$404,0),MATCH(Sheet2!BQ$3,'2021MF'!$C$4:$BB$4,0))</f>
        <v>57.813454323357497</v>
      </c>
      <c r="BR347">
        <f>INDEX('2021MF'!$C$205:$BB$404,MATCH(Sheet2!$BJ347,'2021MF'!$B$205:$B$404,0),MATCH(Sheet2!BR$3,'2021MF'!$C$4:$BB$4,0))</f>
        <v>10.0340284442893</v>
      </c>
      <c r="BS347">
        <f>INDEX('2021MF'!$C$205:$BB$404,MATCH(Sheet2!$BJ347,'2021MF'!$B$205:$B$404,0),MATCH(Sheet2!BS$3,'2021MF'!$C$4:$BB$4,0))</f>
        <v>98.653404298635905</v>
      </c>
      <c r="BT347">
        <f>INDEX('2021MF'!$C$205:$BB$404,MATCH(Sheet2!$BJ347,'2021MF'!$B$205:$B$404,0),MATCH(Sheet2!BT$3,'2021MF'!$C$4:$BB$4,0))</f>
        <v>1.3465957013640499</v>
      </c>
      <c r="BU347">
        <f>INDEX('2021MF'!$C$205:$BB$404,MATCH(Sheet2!$BJ347,'2021MF'!$B$205:$B$404,0),MATCH(Sheet2!BU$3,'2021MF'!$C$4:$BB$4,0))</f>
        <v>5.5521624058401002</v>
      </c>
      <c r="BV347">
        <f>INDEX('2021MF'!$C$205:$BB$404,MATCH(Sheet2!$BJ347,'2021MF'!$B$205:$B$404,0),MATCH(Sheet2!BV$3,'2021MF'!$C$4:$BB$4,0))</f>
        <v>23.0637233516563</v>
      </c>
      <c r="BW347">
        <f>INDEX('2021MF'!$C$205:$BB$404,MATCH(Sheet2!$BJ347,'2021MF'!$B$205:$B$404,0),MATCH(Sheet2!BW$3,'2021MF'!$C$4:$BB$4,0))</f>
        <v>3.7431288718261899</v>
      </c>
      <c r="BX347">
        <f>INDEX('2021MF'!$C$205:$BB$404,MATCH(Sheet2!$BJ347,'2021MF'!$B$205:$B$404,0),MATCH(Sheet2!BX$3,'2021MF'!$C$4:$BB$4,0))</f>
        <v>51.897249428186001</v>
      </c>
      <c r="BY347">
        <f>INDEX('2021MF'!$C$205:$BB$404,MATCH(Sheet2!$BJ347,'2021MF'!$B$205:$B$404,0),MATCH(Sheet2!BY$3,'2021MF'!$C$4:$BB$4,0))</f>
        <v>46.536860008210702</v>
      </c>
      <c r="BZ347">
        <f>INDEX('2021MF'!$C$205:$BB$404,MATCH(Sheet2!$BJ347,'2021MF'!$B$205:$B$404,0),MATCH(Sheet2!BZ$3,'2021MF'!$C$4:$BB$4,0))</f>
        <v>47.721541258577197</v>
      </c>
      <c r="CA347">
        <f>INDEX('2021MF'!$C$205:$BB$404,MATCH(Sheet2!$BJ347,'2021MF'!$B$205:$B$404,0),MATCH(Sheet2!CA$3,'2021MF'!$C$4:$BB$4,0))</f>
        <v>50.114362793970997</v>
      </c>
      <c r="CB347">
        <f>INDEX('2021MF'!$C$205:$BB$404,MATCH(Sheet2!$BJ347,'2021MF'!$B$205:$B$404,0),MATCH(Sheet2!CB$3,'2021MF'!$C$4:$BB$4,0))</f>
        <v>3.24579007067446</v>
      </c>
      <c r="CC347">
        <f>INDEX('2021MF'!$C$205:$BB$404,MATCH(Sheet2!$BJ347,'2021MF'!$B$205:$B$404,0),MATCH(Sheet2!CC$3,'2021MF'!$C$4:$BB$4,0))</f>
        <v>96.754209929325498</v>
      </c>
    </row>
    <row r="348" spans="14:81" x14ac:dyDescent="0.3">
      <c r="N348" t="str">
        <f>VLOOKUP(P348,Sheet1!A$6:A$378,1,FALSE)</f>
        <v>Milton Keynes</v>
      </c>
      <c r="O348" t="s">
        <v>491</v>
      </c>
      <c r="P348" t="s">
        <v>300</v>
      </c>
      <c r="Q348" t="str">
        <f>VLOOKUP(P348,classifications!A$1:B$357,2,FALSE)</f>
        <v>Predominantly Urban</v>
      </c>
      <c r="R348" t="str">
        <f>VLOOKUP(P348,classifications!A$1:D$357,4,FALSE)</f>
        <v>Unitary Authority</v>
      </c>
      <c r="S348" t="s">
        <v>534</v>
      </c>
      <c r="T348" t="s">
        <v>648</v>
      </c>
      <c r="U348">
        <v>86.2</v>
      </c>
      <c r="V348">
        <v>12</v>
      </c>
      <c r="W348">
        <v>1.8</v>
      </c>
      <c r="X348">
        <v>56.5</v>
      </c>
      <c r="Y348">
        <v>29.2</v>
      </c>
      <c r="Z348">
        <v>14.2</v>
      </c>
      <c r="AA348">
        <v>96.9</v>
      </c>
      <c r="AB348">
        <v>3.1</v>
      </c>
      <c r="AC348">
        <v>0</v>
      </c>
      <c r="AE348" t="s">
        <v>491</v>
      </c>
      <c r="AF348" t="s">
        <v>300</v>
      </c>
      <c r="AG348" t="s">
        <v>534</v>
      </c>
      <c r="AH348" t="s">
        <v>648</v>
      </c>
      <c r="AI348">
        <v>87.8</v>
      </c>
      <c r="AJ348">
        <v>12.2</v>
      </c>
      <c r="AK348">
        <v>65.900000000000006</v>
      </c>
      <c r="AL348">
        <v>34.1</v>
      </c>
      <c r="AM348">
        <v>96.9</v>
      </c>
      <c r="AN348">
        <v>3.1</v>
      </c>
      <c r="AP348" t="s">
        <v>491</v>
      </c>
      <c r="AQ348" t="s">
        <v>300</v>
      </c>
      <c r="AR348" t="s">
        <v>534</v>
      </c>
      <c r="AS348" t="s">
        <v>648</v>
      </c>
      <c r="AT348">
        <v>81.599999999999994</v>
      </c>
      <c r="AU348">
        <v>87.8</v>
      </c>
      <c r="AV348">
        <v>90.9</v>
      </c>
      <c r="AW348">
        <v>85.1</v>
      </c>
      <c r="AX348">
        <v>65.900000000000006</v>
      </c>
      <c r="AY348">
        <v>94.8</v>
      </c>
      <c r="AZ348">
        <v>93.5</v>
      </c>
      <c r="BA348">
        <v>96.9</v>
      </c>
      <c r="BB348">
        <v>99.4</v>
      </c>
      <c r="BF348" t="b">
        <f t="shared" si="5"/>
        <v>1</v>
      </c>
      <c r="BI348" t="s">
        <v>491</v>
      </c>
      <c r="BJ348" t="s">
        <v>300</v>
      </c>
      <c r="BK348" t="s">
        <v>534</v>
      </c>
      <c r="BL348" t="s">
        <v>648</v>
      </c>
      <c r="BM348">
        <f>INDEX('2021MF'!$C$205:$BB$404,MATCH(Sheet2!$BJ348,'2021MF'!$B$205:$B$404,0),MATCH(Sheet2!BM$3,'2021MF'!$C$4:$BB$4,0))</f>
        <v>88.283452526957902</v>
      </c>
      <c r="BN348">
        <f>INDEX('2021MF'!$C$205:$BB$404,MATCH(Sheet2!$BJ348,'2021MF'!$B$205:$B$404,0),MATCH(Sheet2!BN$3,'2021MF'!$C$4:$BB$4,0))</f>
        <v>11.4218817195738</v>
      </c>
      <c r="BO348">
        <f>INDEX('2021MF'!$C$205:$BB$404,MATCH(Sheet2!$BJ348,'2021MF'!$B$205:$B$404,0),MATCH(Sheet2!BO$3,'2021MF'!$C$4:$BB$4,0))</f>
        <v>60.516381823105</v>
      </c>
      <c r="BP348">
        <f>INDEX('2021MF'!$C$205:$BB$404,MATCH(Sheet2!$BJ348,'2021MF'!$B$205:$B$404,0),MATCH(Sheet2!BP$3,'2021MF'!$C$4:$BB$4,0))</f>
        <v>19.854100632336799</v>
      </c>
      <c r="BQ348">
        <f>INDEX('2021MF'!$C$205:$BB$404,MATCH(Sheet2!$BJ348,'2021MF'!$B$205:$B$404,0),MATCH(Sheet2!BQ$3,'2021MF'!$C$4:$BB$4,0))</f>
        <v>62.779733367312801</v>
      </c>
      <c r="BR348">
        <f>INDEX('2021MF'!$C$205:$BB$404,MATCH(Sheet2!$BJ348,'2021MF'!$B$205:$B$404,0),MATCH(Sheet2!BR$3,'2021MF'!$C$4:$BB$4,0))</f>
        <v>17.590749088129002</v>
      </c>
      <c r="BS348">
        <f>INDEX('2021MF'!$C$205:$BB$404,MATCH(Sheet2!$BJ348,'2021MF'!$B$205:$B$404,0),MATCH(Sheet2!BS$3,'2021MF'!$C$4:$BB$4,0))</f>
        <v>98.781517289712198</v>
      </c>
      <c r="BT348">
        <f>INDEX('2021MF'!$C$205:$BB$404,MATCH(Sheet2!$BJ348,'2021MF'!$B$205:$B$404,0),MATCH(Sheet2!BT$3,'2021MF'!$C$4:$BB$4,0))</f>
        <v>1.21848271028782</v>
      </c>
      <c r="BU348">
        <f>INDEX('2021MF'!$C$205:$BB$404,MATCH(Sheet2!$BJ348,'2021MF'!$B$205:$B$404,0),MATCH(Sheet2!BU$3,'2021MF'!$C$4:$BB$4,0))</f>
        <v>10.9918289982957</v>
      </c>
      <c r="BV348">
        <f>INDEX('2021MF'!$C$205:$BB$404,MATCH(Sheet2!$BJ348,'2021MF'!$B$205:$B$404,0),MATCH(Sheet2!BV$3,'2021MF'!$C$4:$BB$4,0))</f>
        <v>19.282289791822599</v>
      </c>
      <c r="BW348">
        <f>INDEX('2021MF'!$C$205:$BB$404,MATCH(Sheet2!$BJ348,'2021MF'!$B$205:$B$404,0),MATCH(Sheet2!BW$3,'2021MF'!$C$4:$BB$4,0))</f>
        <v>0.85373429112976496</v>
      </c>
      <c r="BX348">
        <f>INDEX('2021MF'!$C$205:$BB$404,MATCH(Sheet2!$BJ348,'2021MF'!$B$205:$B$404,0),MATCH(Sheet2!BX$3,'2021MF'!$C$4:$BB$4,0))</f>
        <v>54.604757069448297</v>
      </c>
      <c r="BY348">
        <f>INDEX('2021MF'!$C$205:$BB$404,MATCH(Sheet2!$BJ348,'2021MF'!$B$205:$B$404,0),MATCH(Sheet2!BY$3,'2021MF'!$C$4:$BB$4,0))</f>
        <v>43.478260869565197</v>
      </c>
      <c r="BZ348">
        <f>INDEX('2021MF'!$C$205:$BB$404,MATCH(Sheet2!$BJ348,'2021MF'!$B$205:$B$404,0),MATCH(Sheet2!BZ$3,'2021MF'!$C$4:$BB$4,0))</f>
        <v>56.4063509646451</v>
      </c>
      <c r="CA348">
        <f>INDEX('2021MF'!$C$205:$BB$404,MATCH(Sheet2!$BJ348,'2021MF'!$B$205:$B$404,0),MATCH(Sheet2!CA$3,'2021MF'!$C$4:$BB$4,0))</f>
        <v>42.516692821317598</v>
      </c>
      <c r="CB348">
        <f>INDEX('2021MF'!$C$205:$BB$404,MATCH(Sheet2!$BJ348,'2021MF'!$B$205:$B$404,0),MATCH(Sheet2!CB$3,'2021MF'!$C$4:$BB$4,0))</f>
        <v>2.79693547616393</v>
      </c>
      <c r="CC348">
        <f>INDEX('2021MF'!$C$205:$BB$404,MATCH(Sheet2!$BJ348,'2021MF'!$B$205:$B$404,0),MATCH(Sheet2!CC$3,'2021MF'!$C$4:$BB$4,0))</f>
        <v>97.203064523836105</v>
      </c>
    </row>
    <row r="349" spans="14:81" x14ac:dyDescent="0.3">
      <c r="N349" t="str">
        <f>VLOOKUP(P349,Sheet1!A$6:A$378,1,FALSE)</f>
        <v>Brighton and Hove</v>
      </c>
      <c r="O349" t="s">
        <v>491</v>
      </c>
      <c r="P349" t="s">
        <v>301</v>
      </c>
      <c r="Q349" t="str">
        <f>VLOOKUP(P349,classifications!A$1:B$357,2,FALSE)</f>
        <v>Predominantly Urban</v>
      </c>
      <c r="R349" t="str">
        <f>VLOOKUP(P349,classifications!A$1:D$357,4,FALSE)</f>
        <v>Unitary Authority</v>
      </c>
      <c r="S349" t="s">
        <v>535</v>
      </c>
      <c r="T349" t="s">
        <v>648</v>
      </c>
      <c r="U349">
        <v>85.7</v>
      </c>
      <c r="V349">
        <v>13.9</v>
      </c>
      <c r="W349">
        <v>0.4</v>
      </c>
      <c r="X349">
        <v>67.400000000000006</v>
      </c>
      <c r="Y349">
        <v>16.899999999999999</v>
      </c>
      <c r="Z349">
        <v>15.8</v>
      </c>
      <c r="AA349">
        <v>97.9</v>
      </c>
      <c r="AB349">
        <v>2.1</v>
      </c>
      <c r="AC349">
        <v>0</v>
      </c>
      <c r="AE349" t="s">
        <v>491</v>
      </c>
      <c r="AF349" t="s">
        <v>301</v>
      </c>
      <c r="AG349" t="s">
        <v>535</v>
      </c>
      <c r="AH349" t="s">
        <v>648</v>
      </c>
      <c r="AI349">
        <v>86</v>
      </c>
      <c r="AJ349">
        <v>14</v>
      </c>
      <c r="AK349">
        <v>80</v>
      </c>
      <c r="AL349">
        <v>20</v>
      </c>
      <c r="AM349">
        <v>97.9</v>
      </c>
      <c r="AN349">
        <v>2.1</v>
      </c>
      <c r="AP349" t="s">
        <v>491</v>
      </c>
      <c r="AQ349" t="s">
        <v>301</v>
      </c>
      <c r="AR349" t="s">
        <v>535</v>
      </c>
      <c r="AS349" t="s">
        <v>648</v>
      </c>
      <c r="AT349">
        <v>78.599999999999994</v>
      </c>
      <c r="AU349">
        <v>86</v>
      </c>
      <c r="AV349">
        <v>89.8</v>
      </c>
      <c r="AW349">
        <v>72.8</v>
      </c>
      <c r="AX349">
        <v>80</v>
      </c>
      <c r="AY349">
        <v>87.1</v>
      </c>
      <c r="AZ349">
        <v>95.2</v>
      </c>
      <c r="BA349">
        <v>97.9</v>
      </c>
      <c r="BB349">
        <v>100</v>
      </c>
      <c r="BF349" t="b">
        <f t="shared" si="5"/>
        <v>1</v>
      </c>
      <c r="BI349" t="s">
        <v>491</v>
      </c>
      <c r="BJ349" t="s">
        <v>301</v>
      </c>
      <c r="BK349" t="s">
        <v>535</v>
      </c>
      <c r="BL349" t="s">
        <v>648</v>
      </c>
      <c r="BM349">
        <f>INDEX('2021MF'!$C$205:$BB$404,MATCH(Sheet2!$BJ349,'2021MF'!$B$205:$B$404,0),MATCH(Sheet2!BM$3,'2021MF'!$C$4:$BB$4,0))</f>
        <v>83.279564083170001</v>
      </c>
      <c r="BN349">
        <f>INDEX('2021MF'!$C$205:$BB$404,MATCH(Sheet2!$BJ349,'2021MF'!$B$205:$B$404,0),MATCH(Sheet2!BN$3,'2021MF'!$C$4:$BB$4,0))</f>
        <v>13.7072997545652</v>
      </c>
      <c r="BO349">
        <f>INDEX('2021MF'!$C$205:$BB$404,MATCH(Sheet2!$BJ349,'2021MF'!$B$205:$B$404,0),MATCH(Sheet2!BO$3,'2021MF'!$C$4:$BB$4,0))</f>
        <v>55.682818023246803</v>
      </c>
      <c r="BP349">
        <f>INDEX('2021MF'!$C$205:$BB$404,MATCH(Sheet2!$BJ349,'2021MF'!$B$205:$B$404,0),MATCH(Sheet2!BP$3,'2021MF'!$C$4:$BB$4,0))</f>
        <v>27.879227575135499</v>
      </c>
      <c r="BQ349">
        <f>INDEX('2021MF'!$C$205:$BB$404,MATCH(Sheet2!$BJ349,'2021MF'!$B$205:$B$404,0),MATCH(Sheet2!BQ$3,'2021MF'!$C$4:$BB$4,0))</f>
        <v>64.788601948041901</v>
      </c>
      <c r="BR349">
        <f>INDEX('2021MF'!$C$205:$BB$404,MATCH(Sheet2!$BJ349,'2021MF'!$B$205:$B$404,0),MATCH(Sheet2!BR$3,'2021MF'!$C$4:$BB$4,0))</f>
        <v>18.773443650340401</v>
      </c>
      <c r="BS349">
        <f>INDEX('2021MF'!$C$205:$BB$404,MATCH(Sheet2!$BJ349,'2021MF'!$B$205:$B$404,0),MATCH(Sheet2!BS$3,'2021MF'!$C$4:$BB$4,0))</f>
        <v>96.270626553262403</v>
      </c>
      <c r="BT349">
        <f>INDEX('2021MF'!$C$205:$BB$404,MATCH(Sheet2!$BJ349,'2021MF'!$B$205:$B$404,0),MATCH(Sheet2!BT$3,'2021MF'!$C$4:$BB$4,0))</f>
        <v>3.7293734467375699</v>
      </c>
      <c r="BU349">
        <f>INDEX('2021MF'!$C$205:$BB$404,MATCH(Sheet2!$BJ349,'2021MF'!$B$205:$B$404,0),MATCH(Sheet2!BU$3,'2021MF'!$C$4:$BB$4,0))</f>
        <v>7.8847845885494596</v>
      </c>
      <c r="BV349">
        <f>INDEX('2021MF'!$C$205:$BB$404,MATCH(Sheet2!$BJ349,'2021MF'!$B$205:$B$404,0),MATCH(Sheet2!BV$3,'2021MF'!$C$4:$BB$4,0))</f>
        <v>21.275643301483399</v>
      </c>
      <c r="BW349">
        <f>INDEX('2021MF'!$C$205:$BB$404,MATCH(Sheet2!$BJ349,'2021MF'!$B$205:$B$404,0),MATCH(Sheet2!BW$3,'2021MF'!$C$4:$BB$4,0))</f>
        <v>1.4602596360156199</v>
      </c>
      <c r="BX349">
        <f>INDEX('2021MF'!$C$205:$BB$404,MATCH(Sheet2!$BJ349,'2021MF'!$B$205:$B$404,0),MATCH(Sheet2!BX$3,'2021MF'!$C$4:$BB$4,0))</f>
        <v>46.122920590702599</v>
      </c>
      <c r="BY349">
        <f>INDEX('2021MF'!$C$205:$BB$404,MATCH(Sheet2!$BJ349,'2021MF'!$B$205:$B$404,0),MATCH(Sheet2!BY$3,'2021MF'!$C$4:$BB$4,0))</f>
        <v>50.822266892480101</v>
      </c>
      <c r="BZ349">
        <f>INDEX('2021MF'!$C$205:$BB$404,MATCH(Sheet2!$BJ349,'2021MF'!$B$205:$B$404,0),MATCH(Sheet2!BZ$3,'2021MF'!$C$4:$BB$4,0))</f>
        <v>57.4700454264866</v>
      </c>
      <c r="CA349">
        <f>INDEX('2021MF'!$C$205:$BB$404,MATCH(Sheet2!$BJ349,'2021MF'!$B$205:$B$404,0),MATCH(Sheet2!CA$3,'2021MF'!$C$4:$BB$4,0))</f>
        <v>36.9632314534893</v>
      </c>
      <c r="CB349">
        <f>INDEX('2021MF'!$C$205:$BB$404,MATCH(Sheet2!$BJ349,'2021MF'!$B$205:$B$404,0),MATCH(Sheet2!CB$3,'2021MF'!$C$4:$BB$4,0))</f>
        <v>6.3427133661608703</v>
      </c>
      <c r="CC349">
        <f>INDEX('2021MF'!$C$205:$BB$404,MATCH(Sheet2!$BJ349,'2021MF'!$B$205:$B$404,0),MATCH(Sheet2!CC$3,'2021MF'!$C$4:$BB$4,0))</f>
        <v>93.657286633839107</v>
      </c>
    </row>
    <row r="350" spans="14:81" x14ac:dyDescent="0.3">
      <c r="N350" t="str">
        <f>VLOOKUP(P350,Sheet1!A$6:A$378,1,FALSE)</f>
        <v>Portsmouth</v>
      </c>
      <c r="O350" t="s">
        <v>491</v>
      </c>
      <c r="P350" t="s">
        <v>302</v>
      </c>
      <c r="Q350" t="str">
        <f>VLOOKUP(P350,classifications!A$1:B$357,2,FALSE)</f>
        <v>Predominantly Urban</v>
      </c>
      <c r="R350" t="str">
        <f>VLOOKUP(P350,classifications!A$1:D$357,4,FALSE)</f>
        <v>Unitary Authority</v>
      </c>
      <c r="S350" t="s">
        <v>536</v>
      </c>
      <c r="T350" t="s">
        <v>648</v>
      </c>
      <c r="U350">
        <v>80.3</v>
      </c>
      <c r="V350">
        <v>19</v>
      </c>
      <c r="W350">
        <v>0.7</v>
      </c>
      <c r="X350">
        <v>68.2</v>
      </c>
      <c r="Y350">
        <v>7.2</v>
      </c>
      <c r="Z350">
        <v>24.6</v>
      </c>
      <c r="AA350">
        <v>97.5</v>
      </c>
      <c r="AB350">
        <v>1.5</v>
      </c>
      <c r="AC350">
        <v>1</v>
      </c>
      <c r="AE350" t="s">
        <v>491</v>
      </c>
      <c r="AF350" t="s">
        <v>302</v>
      </c>
      <c r="AG350" t="s">
        <v>536</v>
      </c>
      <c r="AH350" t="s">
        <v>648</v>
      </c>
      <c r="AI350">
        <v>80.900000000000006</v>
      </c>
      <c r="AJ350">
        <v>19.100000000000001</v>
      </c>
      <c r="AK350">
        <v>90.5</v>
      </c>
      <c r="AL350">
        <v>9.5</v>
      </c>
      <c r="AM350">
        <v>98.5</v>
      </c>
      <c r="AN350">
        <v>1.5</v>
      </c>
      <c r="AP350" t="s">
        <v>491</v>
      </c>
      <c r="AQ350" t="s">
        <v>302</v>
      </c>
      <c r="AR350" t="s">
        <v>536</v>
      </c>
      <c r="AS350" t="s">
        <v>648</v>
      </c>
      <c r="AT350">
        <v>69.599999999999994</v>
      </c>
      <c r="AU350">
        <v>80.900000000000006</v>
      </c>
      <c r="AV350">
        <v>84.2</v>
      </c>
      <c r="AW350">
        <v>84.6</v>
      </c>
      <c r="AX350">
        <v>90.5</v>
      </c>
      <c r="AY350">
        <v>96.4</v>
      </c>
      <c r="AZ350">
        <v>96.1</v>
      </c>
      <c r="BA350">
        <v>98.5</v>
      </c>
      <c r="BB350">
        <v>100</v>
      </c>
      <c r="BF350" t="b">
        <f t="shared" si="5"/>
        <v>1</v>
      </c>
      <c r="BI350" t="s">
        <v>491</v>
      </c>
      <c r="BJ350" t="s">
        <v>302</v>
      </c>
      <c r="BK350" t="s">
        <v>536</v>
      </c>
      <c r="BL350" t="s">
        <v>648</v>
      </c>
      <c r="BM350">
        <f>INDEX('2021MF'!$C$205:$BB$404,MATCH(Sheet2!$BJ350,'2021MF'!$B$205:$B$404,0),MATCH(Sheet2!BM$3,'2021MF'!$C$4:$BB$4,0))</f>
        <v>80.661346396965897</v>
      </c>
      <c r="BN350">
        <f>INDEX('2021MF'!$C$205:$BB$404,MATCH(Sheet2!$BJ350,'2021MF'!$B$205:$B$404,0),MATCH(Sheet2!BN$3,'2021MF'!$C$4:$BB$4,0))</f>
        <v>17.752449431099901</v>
      </c>
      <c r="BO350">
        <f>INDEX('2021MF'!$C$205:$BB$404,MATCH(Sheet2!$BJ350,'2021MF'!$B$205:$B$404,0),MATCH(Sheet2!BO$3,'2021MF'!$C$4:$BB$4,0))</f>
        <v>50.948166877370397</v>
      </c>
      <c r="BP350">
        <f>INDEX('2021MF'!$C$205:$BB$404,MATCH(Sheet2!$BJ350,'2021MF'!$B$205:$B$404,0),MATCH(Sheet2!BP$3,'2021MF'!$C$4:$BB$4,0))</f>
        <v>19.8818742098609</v>
      </c>
      <c r="BQ350">
        <f>INDEX('2021MF'!$C$205:$BB$404,MATCH(Sheet2!$BJ350,'2021MF'!$B$205:$B$404,0),MATCH(Sheet2!BQ$3,'2021MF'!$C$4:$BB$4,0))</f>
        <v>54.156131479140299</v>
      </c>
      <c r="BR350">
        <f>INDEX('2021MF'!$C$205:$BB$404,MATCH(Sheet2!$BJ350,'2021MF'!$B$205:$B$404,0),MATCH(Sheet2!BR$3,'2021MF'!$C$4:$BB$4,0))</f>
        <v>16.673909608091002</v>
      </c>
      <c r="BS350">
        <f>INDEX('2021MF'!$C$205:$BB$404,MATCH(Sheet2!$BJ350,'2021MF'!$B$205:$B$404,0),MATCH(Sheet2!BS$3,'2021MF'!$C$4:$BB$4,0))</f>
        <v>98.787136536030303</v>
      </c>
      <c r="BT350" t="str">
        <f>INDEX('2021MF'!$C$205:$BB$404,MATCH(Sheet2!$BJ350,'2021MF'!$B$205:$B$404,0),MATCH(Sheet2!BT$3,'2021MF'!$C$4:$BB$4,0))</f>
        <v>*</v>
      </c>
      <c r="BU350">
        <f>INDEX('2021MF'!$C$205:$BB$404,MATCH(Sheet2!$BJ350,'2021MF'!$B$205:$B$404,0),MATCH(Sheet2!BU$3,'2021MF'!$C$4:$BB$4,0))</f>
        <v>9.0115360303413397</v>
      </c>
      <c r="BV350">
        <f>INDEX('2021MF'!$C$205:$BB$404,MATCH(Sheet2!$BJ350,'2021MF'!$B$205:$B$404,0),MATCH(Sheet2!BV$3,'2021MF'!$C$4:$BB$4,0))</f>
        <v>12.991861567635899</v>
      </c>
      <c r="BW350">
        <f>INDEX('2021MF'!$C$205:$BB$404,MATCH(Sheet2!$BJ350,'2021MF'!$B$205:$B$404,0),MATCH(Sheet2!BW$3,'2021MF'!$C$4:$BB$4,0))</f>
        <v>1.0212547408343899</v>
      </c>
      <c r="BX350">
        <f>INDEX('2021MF'!$C$205:$BB$404,MATCH(Sheet2!$BJ350,'2021MF'!$B$205:$B$404,0),MATCH(Sheet2!BX$3,'2021MF'!$C$4:$BB$4,0))</f>
        <v>51.876336344198599</v>
      </c>
      <c r="BY350">
        <f>INDEX('2021MF'!$C$205:$BB$404,MATCH(Sheet2!$BJ350,'2021MF'!$B$205:$B$404,0),MATCH(Sheet2!BY$3,'2021MF'!$C$4:$BB$4,0))</f>
        <v>46.362961993280102</v>
      </c>
      <c r="BZ350">
        <f>INDEX('2021MF'!$C$205:$BB$404,MATCH(Sheet2!$BJ350,'2021MF'!$B$205:$B$404,0),MATCH(Sheet2!BZ$3,'2021MF'!$C$4:$BB$4,0))</f>
        <v>53.833398786926701</v>
      </c>
      <c r="CA350">
        <f>INDEX('2021MF'!$C$205:$BB$404,MATCH(Sheet2!$BJ350,'2021MF'!$B$205:$B$404,0),MATCH(Sheet2!CA$3,'2021MF'!$C$4:$BB$4,0))</f>
        <v>45.237160186760903</v>
      </c>
      <c r="CB350">
        <f>INDEX('2021MF'!$C$205:$BB$404,MATCH(Sheet2!$BJ350,'2021MF'!$B$205:$B$404,0),MATCH(Sheet2!CB$3,'2021MF'!$C$4:$BB$4,0))</f>
        <v>5.1912136536030298</v>
      </c>
      <c r="CC350">
        <f>INDEX('2021MF'!$C$205:$BB$404,MATCH(Sheet2!$BJ350,'2021MF'!$B$205:$B$404,0),MATCH(Sheet2!CC$3,'2021MF'!$C$4:$BB$4,0))</f>
        <v>94.808786346397</v>
      </c>
    </row>
    <row r="351" spans="14:81" x14ac:dyDescent="0.3">
      <c r="N351" t="str">
        <f>VLOOKUP(P351,Sheet1!A$6:A$378,1,FALSE)</f>
        <v>Southampton</v>
      </c>
      <c r="O351" t="s">
        <v>491</v>
      </c>
      <c r="P351" t="s">
        <v>303</v>
      </c>
      <c r="Q351" t="str">
        <f>VLOOKUP(P351,classifications!A$1:B$357,2,FALSE)</f>
        <v>Predominantly Urban</v>
      </c>
      <c r="R351" t="str">
        <f>VLOOKUP(P351,classifications!A$1:D$357,4,FALSE)</f>
        <v>Unitary Authority</v>
      </c>
      <c r="S351" t="s">
        <v>537</v>
      </c>
      <c r="T351" t="s">
        <v>648</v>
      </c>
      <c r="U351">
        <v>83.6</v>
      </c>
      <c r="V351">
        <v>14.4</v>
      </c>
      <c r="W351">
        <v>2</v>
      </c>
      <c r="X351">
        <v>70.599999999999994</v>
      </c>
      <c r="Y351">
        <v>9.6999999999999993</v>
      </c>
      <c r="Z351">
        <v>19.7</v>
      </c>
      <c r="AA351">
        <v>97.6</v>
      </c>
      <c r="AB351">
        <v>2.4</v>
      </c>
      <c r="AC351">
        <v>0</v>
      </c>
      <c r="AE351" t="s">
        <v>491</v>
      </c>
      <c r="AF351" t="s">
        <v>303</v>
      </c>
      <c r="AG351" t="s">
        <v>537</v>
      </c>
      <c r="AH351" t="s">
        <v>648</v>
      </c>
      <c r="AI351">
        <v>85.3</v>
      </c>
      <c r="AJ351">
        <v>14.7</v>
      </c>
      <c r="AK351">
        <v>87.9</v>
      </c>
      <c r="AL351">
        <v>12.1</v>
      </c>
      <c r="AM351">
        <v>97.6</v>
      </c>
      <c r="AN351">
        <v>2.4</v>
      </c>
      <c r="AP351" t="s">
        <v>491</v>
      </c>
      <c r="AQ351" t="s">
        <v>303</v>
      </c>
      <c r="AR351" t="s">
        <v>537</v>
      </c>
      <c r="AS351" t="s">
        <v>648</v>
      </c>
      <c r="AT351">
        <v>77.8</v>
      </c>
      <c r="AU351">
        <v>85.3</v>
      </c>
      <c r="AV351">
        <v>87.8</v>
      </c>
      <c r="AW351">
        <v>82.6</v>
      </c>
      <c r="AX351">
        <v>87.9</v>
      </c>
      <c r="AY351">
        <v>93.3</v>
      </c>
      <c r="AZ351">
        <v>95</v>
      </c>
      <c r="BA351">
        <v>97.6</v>
      </c>
      <c r="BB351">
        <v>99.4</v>
      </c>
      <c r="BF351" t="b">
        <f t="shared" si="5"/>
        <v>1</v>
      </c>
      <c r="BI351" t="s">
        <v>491</v>
      </c>
      <c r="BJ351" t="s">
        <v>303</v>
      </c>
      <c r="BK351" t="s">
        <v>537</v>
      </c>
      <c r="BL351" t="s">
        <v>648</v>
      </c>
      <c r="BM351">
        <f>INDEX('2021MF'!$C$205:$BB$404,MATCH(Sheet2!$BJ351,'2021MF'!$B$205:$B$404,0),MATCH(Sheet2!BM$3,'2021MF'!$C$4:$BB$4,0))</f>
        <v>86.033057851239704</v>
      </c>
      <c r="BN351">
        <f>INDEX('2021MF'!$C$205:$BB$404,MATCH(Sheet2!$BJ351,'2021MF'!$B$205:$B$404,0),MATCH(Sheet2!BN$3,'2021MF'!$C$4:$BB$4,0))</f>
        <v>12.549931129476599</v>
      </c>
      <c r="BO351">
        <f>INDEX('2021MF'!$C$205:$BB$404,MATCH(Sheet2!$BJ351,'2021MF'!$B$205:$B$404,0),MATCH(Sheet2!BO$3,'2021MF'!$C$4:$BB$4,0))</f>
        <v>67.544765840220407</v>
      </c>
      <c r="BP351">
        <f>INDEX('2021MF'!$C$205:$BB$404,MATCH(Sheet2!$BJ351,'2021MF'!$B$205:$B$404,0),MATCH(Sheet2!BP$3,'2021MF'!$C$4:$BB$4,0))</f>
        <v>14.5316804407713</v>
      </c>
      <c r="BQ351">
        <f>INDEX('2021MF'!$C$205:$BB$404,MATCH(Sheet2!$BJ351,'2021MF'!$B$205:$B$404,0),MATCH(Sheet2!BQ$3,'2021MF'!$C$4:$BB$4,0))</f>
        <v>63.6604683195592</v>
      </c>
      <c r="BR351">
        <f>INDEX('2021MF'!$C$205:$BB$404,MATCH(Sheet2!$BJ351,'2021MF'!$B$205:$B$404,0),MATCH(Sheet2!BR$3,'2021MF'!$C$4:$BB$4,0))</f>
        <v>18.4159779614325</v>
      </c>
      <c r="BS351">
        <f>INDEX('2021MF'!$C$205:$BB$404,MATCH(Sheet2!$BJ351,'2021MF'!$B$205:$B$404,0),MATCH(Sheet2!BS$3,'2021MF'!$C$4:$BB$4,0))</f>
        <v>99.2854683195592</v>
      </c>
      <c r="BT351" t="str">
        <f>INDEX('2021MF'!$C$205:$BB$404,MATCH(Sheet2!$BJ351,'2021MF'!$B$205:$B$404,0),MATCH(Sheet2!BT$3,'2021MF'!$C$4:$BB$4,0))</f>
        <v>*</v>
      </c>
      <c r="BU351">
        <f>INDEX('2021MF'!$C$205:$BB$404,MATCH(Sheet2!$BJ351,'2021MF'!$B$205:$B$404,0),MATCH(Sheet2!BU$3,'2021MF'!$C$4:$BB$4,0))</f>
        <v>6.4841597796143304</v>
      </c>
      <c r="BV351">
        <f>INDEX('2021MF'!$C$205:$BB$404,MATCH(Sheet2!$BJ351,'2021MF'!$B$205:$B$404,0),MATCH(Sheet2!BV$3,'2021MF'!$C$4:$BB$4,0))</f>
        <v>13.1921487603306</v>
      </c>
      <c r="BW351">
        <f>INDEX('2021MF'!$C$205:$BB$404,MATCH(Sheet2!$BJ351,'2021MF'!$B$205:$B$404,0),MATCH(Sheet2!BW$3,'2021MF'!$C$4:$BB$4,0))</f>
        <v>1.5840220385674899</v>
      </c>
      <c r="BX351">
        <f>INDEX('2021MF'!$C$205:$BB$404,MATCH(Sheet2!$BJ351,'2021MF'!$B$205:$B$404,0),MATCH(Sheet2!BX$3,'2021MF'!$C$4:$BB$4,0))</f>
        <v>60.907478877646803</v>
      </c>
      <c r="BY351">
        <f>INDEX('2021MF'!$C$205:$BB$404,MATCH(Sheet2!$BJ351,'2021MF'!$B$205:$B$404,0),MATCH(Sheet2!BY$3,'2021MF'!$C$4:$BB$4,0))</f>
        <v>38.107854386147899</v>
      </c>
      <c r="BZ351">
        <f>INDEX('2021MF'!$C$205:$BB$404,MATCH(Sheet2!$BJ351,'2021MF'!$B$205:$B$404,0),MATCH(Sheet2!BZ$3,'2021MF'!$C$4:$BB$4,0))</f>
        <v>55.216438927714599</v>
      </c>
      <c r="CA351">
        <f>INDEX('2021MF'!$C$205:$BB$404,MATCH(Sheet2!$BJ351,'2021MF'!$B$205:$B$404,0),MATCH(Sheet2!CA$3,'2021MF'!$C$4:$BB$4,0))</f>
        <v>44.478981954730401</v>
      </c>
      <c r="CB351">
        <f>INDEX('2021MF'!$C$205:$BB$404,MATCH(Sheet2!$BJ351,'2021MF'!$B$205:$B$404,0),MATCH(Sheet2!CB$3,'2021MF'!$C$4:$BB$4,0))</f>
        <v>6.20695592286501</v>
      </c>
      <c r="CC351">
        <f>INDEX('2021MF'!$C$205:$BB$404,MATCH(Sheet2!$BJ351,'2021MF'!$B$205:$B$404,0),MATCH(Sheet2!CC$3,'2021MF'!$C$4:$BB$4,0))</f>
        <v>93.793044077134994</v>
      </c>
    </row>
    <row r="352" spans="14:81" x14ac:dyDescent="0.3">
      <c r="N352" t="str">
        <f>VLOOKUP(P352,Sheet1!A$6:A$378,1,FALSE)</f>
        <v>Isle of Wight</v>
      </c>
      <c r="O352" t="s">
        <v>491</v>
      </c>
      <c r="P352" t="s">
        <v>304</v>
      </c>
      <c r="Q352" t="str">
        <f>VLOOKUP(P352,classifications!A$1:B$357,2,FALSE)</f>
        <v>Predominantly Rural</v>
      </c>
      <c r="R352" t="str">
        <f>VLOOKUP(P352,classifications!A$1:D$357,4,FALSE)</f>
        <v>Unitary Authority</v>
      </c>
      <c r="S352" t="s">
        <v>538</v>
      </c>
      <c r="T352" t="s">
        <v>648</v>
      </c>
      <c r="U352">
        <v>84.1</v>
      </c>
      <c r="V352">
        <v>13.6</v>
      </c>
      <c r="W352">
        <v>2.2999999999999998</v>
      </c>
      <c r="X352">
        <v>71.2</v>
      </c>
      <c r="Y352">
        <v>6.1</v>
      </c>
      <c r="Z352">
        <v>22.7</v>
      </c>
      <c r="AA352">
        <v>96.8</v>
      </c>
      <c r="AB352">
        <v>3.2</v>
      </c>
      <c r="AC352">
        <v>0</v>
      </c>
      <c r="AE352" t="s">
        <v>491</v>
      </c>
      <c r="AF352" t="s">
        <v>304</v>
      </c>
      <c r="AG352" t="s">
        <v>538</v>
      </c>
      <c r="AH352" t="s">
        <v>648</v>
      </c>
      <c r="AI352">
        <v>86.1</v>
      </c>
      <c r="AJ352">
        <v>13.9</v>
      </c>
      <c r="AK352">
        <v>92.1</v>
      </c>
      <c r="AL352">
        <v>7.9</v>
      </c>
      <c r="AM352">
        <v>96.8</v>
      </c>
      <c r="AN352">
        <v>3.2</v>
      </c>
      <c r="AP352" t="s">
        <v>491</v>
      </c>
      <c r="AQ352" t="s">
        <v>304</v>
      </c>
      <c r="AR352" t="s">
        <v>538</v>
      </c>
      <c r="AS352" t="s">
        <v>648</v>
      </c>
      <c r="AT352">
        <v>77.8</v>
      </c>
      <c r="AU352">
        <v>86.1</v>
      </c>
      <c r="AV352">
        <v>88.5</v>
      </c>
      <c r="AW352">
        <v>95</v>
      </c>
      <c r="AX352">
        <v>92.1</v>
      </c>
      <c r="AY352">
        <v>100</v>
      </c>
      <c r="AZ352">
        <v>92.9</v>
      </c>
      <c r="BA352">
        <v>96.8</v>
      </c>
      <c r="BB352">
        <v>99.3</v>
      </c>
      <c r="BF352" t="b">
        <f t="shared" si="5"/>
        <v>1</v>
      </c>
      <c r="BI352" t="s">
        <v>491</v>
      </c>
      <c r="BJ352" t="s">
        <v>304</v>
      </c>
      <c r="BK352" t="s">
        <v>538</v>
      </c>
      <c r="BL352" t="s">
        <v>648</v>
      </c>
      <c r="BM352">
        <f>INDEX('2021MF'!$C$205:$BB$404,MATCH(Sheet2!$BJ352,'2021MF'!$B$205:$B$404,0),MATCH(Sheet2!BM$3,'2021MF'!$C$4:$BB$4,0))</f>
        <v>86.695840249484405</v>
      </c>
      <c r="BN352">
        <f>INDEX('2021MF'!$C$205:$BB$404,MATCH(Sheet2!$BJ352,'2021MF'!$B$205:$B$404,0),MATCH(Sheet2!BN$3,'2021MF'!$C$4:$BB$4,0))</f>
        <v>12.4339821940546</v>
      </c>
      <c r="BO352">
        <f>INDEX('2021MF'!$C$205:$BB$404,MATCH(Sheet2!$BJ352,'2021MF'!$B$205:$B$404,0),MATCH(Sheet2!BO$3,'2021MF'!$C$4:$BB$4,0))</f>
        <v>70.942105527891002</v>
      </c>
      <c r="BP352">
        <f>INDEX('2021MF'!$C$205:$BB$404,MATCH(Sheet2!$BJ352,'2021MF'!$B$205:$B$404,0),MATCH(Sheet2!BP$3,'2021MF'!$C$4:$BB$4,0))</f>
        <v>12.0869171570847</v>
      </c>
      <c r="BQ352">
        <f>INDEX('2021MF'!$C$205:$BB$404,MATCH(Sheet2!$BJ352,'2021MF'!$B$205:$B$404,0),MATCH(Sheet2!BQ$3,'2021MF'!$C$4:$BB$4,0))</f>
        <v>57.2858508123334</v>
      </c>
      <c r="BR352">
        <f>INDEX('2021MF'!$C$205:$BB$404,MATCH(Sheet2!$BJ352,'2021MF'!$B$205:$B$404,0),MATCH(Sheet2!BR$3,'2021MF'!$C$4:$BB$4,0))</f>
        <v>25.743171872642201</v>
      </c>
      <c r="BS352">
        <f>INDEX('2021MF'!$C$205:$BB$404,MATCH(Sheet2!$BJ352,'2021MF'!$B$205:$B$404,0),MATCH(Sheet2!BS$3,'2021MF'!$C$4:$BB$4,0))</f>
        <v>96.137015240682103</v>
      </c>
      <c r="BT352">
        <f>INDEX('2021MF'!$C$205:$BB$404,MATCH(Sheet2!$BJ352,'2021MF'!$B$205:$B$404,0),MATCH(Sheet2!BT$3,'2021MF'!$C$4:$BB$4,0))</f>
        <v>3.8629847593179401</v>
      </c>
      <c r="BU352">
        <f>INDEX('2021MF'!$C$205:$BB$404,MATCH(Sheet2!$BJ352,'2021MF'!$B$205:$B$404,0),MATCH(Sheet2!BU$3,'2021MF'!$C$4:$BB$4,0))</f>
        <v>7.3436949851617097</v>
      </c>
      <c r="BV352">
        <f>INDEX('2021MF'!$C$205:$BB$404,MATCH(Sheet2!$BJ352,'2021MF'!$B$205:$B$404,0),MATCH(Sheet2!BV$3,'2021MF'!$C$4:$BB$4,0))</f>
        <v>16.387505658669099</v>
      </c>
      <c r="BW352">
        <f>INDEX('2021MF'!$C$205:$BB$404,MATCH(Sheet2!$BJ352,'2021MF'!$B$205:$B$404,0),MATCH(Sheet2!BW$3,'2021MF'!$C$4:$BB$4,0))</f>
        <v>3.3348423117549402</v>
      </c>
      <c r="BX352">
        <f>INDEX('2021MF'!$C$205:$BB$404,MATCH(Sheet2!$BJ352,'2021MF'!$B$205:$B$404,0),MATCH(Sheet2!BX$3,'2021MF'!$C$4:$BB$4,0))</f>
        <v>31.545160209891701</v>
      </c>
      <c r="BY352">
        <f>INDEX('2021MF'!$C$205:$BB$404,MATCH(Sheet2!$BJ352,'2021MF'!$B$205:$B$404,0),MATCH(Sheet2!BY$3,'2021MF'!$C$4:$BB$4,0))</f>
        <v>58.9650552640393</v>
      </c>
      <c r="BZ352">
        <f>INDEX('2021MF'!$C$205:$BB$404,MATCH(Sheet2!$BJ352,'2021MF'!$B$205:$B$404,0),MATCH(Sheet2!BZ$3,'2021MF'!$C$4:$BB$4,0))</f>
        <v>46.767891034944697</v>
      </c>
      <c r="CA352">
        <f>INDEX('2021MF'!$C$205:$BB$404,MATCH(Sheet2!$BJ352,'2021MF'!$B$205:$B$404,0),MATCH(Sheet2!CA$3,'2021MF'!$C$4:$BB$4,0))</f>
        <v>46.008708272859202</v>
      </c>
      <c r="CB352">
        <f>INDEX('2021MF'!$C$205:$BB$404,MATCH(Sheet2!$BJ352,'2021MF'!$B$205:$B$404,0),MATCH(Sheet2!CB$3,'2021MF'!$C$4:$BB$4,0))</f>
        <v>8.9281223278507102</v>
      </c>
      <c r="CC352">
        <f>INDEX('2021MF'!$C$205:$BB$404,MATCH(Sheet2!$BJ352,'2021MF'!$B$205:$B$404,0),MATCH(Sheet2!CC$3,'2021MF'!$C$4:$BB$4,0))</f>
        <v>91.071877672149299</v>
      </c>
    </row>
    <row r="353" spans="14:81" x14ac:dyDescent="0.3">
      <c r="N353" t="e">
        <f>VLOOKUP(P353,Sheet1!A$6:A$378,1,FALSE)</f>
        <v>#N/A</v>
      </c>
      <c r="O353" t="s">
        <v>539</v>
      </c>
      <c r="P353" t="s">
        <v>540</v>
      </c>
      <c r="Q353" t="e">
        <f>VLOOKUP(P353,classifications!A$1:B$357,2,FALSE)</f>
        <v>#N/A</v>
      </c>
      <c r="R353" t="e">
        <f>VLOOKUP(P353,classifications!A$1:D$357,4,FALSE)</f>
        <v>#N/A</v>
      </c>
      <c r="S353" t="s">
        <v>541</v>
      </c>
      <c r="T353" t="s">
        <v>648</v>
      </c>
      <c r="U353">
        <v>80.400000000000006</v>
      </c>
      <c r="V353">
        <v>18.2</v>
      </c>
      <c r="W353">
        <v>1.4</v>
      </c>
      <c r="X353">
        <v>65.8</v>
      </c>
      <c r="Y353">
        <v>10.6</v>
      </c>
      <c r="Z353">
        <v>23.7</v>
      </c>
      <c r="AA353">
        <v>95.3</v>
      </c>
      <c r="AB353">
        <v>4.7</v>
      </c>
      <c r="AC353">
        <v>0</v>
      </c>
      <c r="AE353" t="s">
        <v>539</v>
      </c>
      <c r="AF353" t="s">
        <v>540</v>
      </c>
      <c r="AG353" t="s">
        <v>541</v>
      </c>
      <c r="AH353" t="s">
        <v>648</v>
      </c>
      <c r="AI353">
        <v>81.5</v>
      </c>
      <c r="AJ353">
        <v>18.5</v>
      </c>
      <c r="AK353">
        <v>86.2</v>
      </c>
      <c r="AL353">
        <v>13.8</v>
      </c>
      <c r="AM353">
        <v>95.3</v>
      </c>
      <c r="AN353">
        <v>4.7</v>
      </c>
      <c r="AP353" t="s">
        <v>539</v>
      </c>
      <c r="AQ353" t="s">
        <v>540</v>
      </c>
      <c r="AR353" t="s">
        <v>541</v>
      </c>
      <c r="AS353" t="s">
        <v>648</v>
      </c>
      <c r="AT353">
        <v>69.8</v>
      </c>
      <c r="AU353">
        <v>81.5</v>
      </c>
      <c r="AV353">
        <v>86.1</v>
      </c>
      <c r="AW353">
        <v>77.900000000000006</v>
      </c>
      <c r="AX353">
        <v>86.2</v>
      </c>
      <c r="AY353">
        <v>94.2</v>
      </c>
      <c r="AZ353">
        <v>90</v>
      </c>
      <c r="BA353">
        <v>95.3</v>
      </c>
      <c r="BB353">
        <v>98.6</v>
      </c>
      <c r="BF353" t="b">
        <f t="shared" si="5"/>
        <v>1</v>
      </c>
      <c r="BI353" t="s">
        <v>539</v>
      </c>
      <c r="BJ353" t="s">
        <v>540</v>
      </c>
      <c r="BK353" t="s">
        <v>541</v>
      </c>
      <c r="BL353" t="s">
        <v>648</v>
      </c>
      <c r="BM353">
        <f>INDEX('2021MF'!$C$205:$BB$404,MATCH(Sheet2!$BJ353,'2021MF'!$B$205:$B$404,0),MATCH(Sheet2!BM$3,'2021MF'!$C$4:$BB$4,0))</f>
        <v>89.520438614754696</v>
      </c>
      <c r="BN353">
        <f>INDEX('2021MF'!$C$205:$BB$404,MATCH(Sheet2!$BJ353,'2021MF'!$B$205:$B$404,0),MATCH(Sheet2!BN$3,'2021MF'!$C$4:$BB$4,0))</f>
        <v>10.479561385245299</v>
      </c>
      <c r="BO353">
        <f>INDEX('2021MF'!$C$205:$BB$404,MATCH(Sheet2!$BJ353,'2021MF'!$B$205:$B$404,0),MATCH(Sheet2!BO$3,'2021MF'!$C$4:$BB$4,0))</f>
        <v>56.822125060725902</v>
      </c>
      <c r="BP353">
        <f>INDEX('2021MF'!$C$205:$BB$404,MATCH(Sheet2!$BJ353,'2021MF'!$B$205:$B$404,0),MATCH(Sheet2!BP$3,'2021MF'!$C$4:$BB$4,0))</f>
        <v>17.659101950170001</v>
      </c>
      <c r="BQ353">
        <f>INDEX('2021MF'!$C$205:$BB$404,MATCH(Sheet2!$BJ353,'2021MF'!$B$205:$B$404,0),MATCH(Sheet2!BQ$3,'2021MF'!$C$4:$BB$4,0))</f>
        <v>55.323061975154403</v>
      </c>
      <c r="BR353">
        <f>INDEX('2021MF'!$C$205:$BB$404,MATCH(Sheet2!$BJ353,'2021MF'!$B$205:$B$404,0),MATCH(Sheet2!BR$3,'2021MF'!$C$4:$BB$4,0))</f>
        <v>19.1581650357416</v>
      </c>
      <c r="BS353">
        <f>INDEX('2021MF'!$C$205:$BB$404,MATCH(Sheet2!$BJ353,'2021MF'!$B$205:$B$404,0),MATCH(Sheet2!BS$3,'2021MF'!$C$4:$BB$4,0))</f>
        <v>99.236588243458897</v>
      </c>
      <c r="BT353" t="str">
        <f>INDEX('2021MF'!$C$205:$BB$404,MATCH(Sheet2!$BJ353,'2021MF'!$B$205:$B$404,0),MATCH(Sheet2!BT$3,'2021MF'!$C$4:$BB$4,0))</f>
        <v>*</v>
      </c>
      <c r="BU353">
        <f>INDEX('2021MF'!$C$205:$BB$404,MATCH(Sheet2!$BJ353,'2021MF'!$B$205:$B$404,0),MATCH(Sheet2!BU$3,'2021MF'!$C$4:$BB$4,0))</f>
        <v>7.5126656950516999</v>
      </c>
      <c r="BV353">
        <f>INDEX('2021MF'!$C$205:$BB$404,MATCH(Sheet2!$BJ353,'2021MF'!$B$205:$B$404,0),MATCH(Sheet2!BV$3,'2021MF'!$C$4:$BB$4,0))</f>
        <v>10.7849260878618</v>
      </c>
      <c r="BW353">
        <f>INDEX('2021MF'!$C$205:$BB$404,MATCH(Sheet2!$BJ353,'2021MF'!$B$205:$B$404,0),MATCH(Sheet2!BW$3,'2021MF'!$C$4:$BB$4,0))</f>
        <v>0</v>
      </c>
      <c r="BX353">
        <f>INDEX('2021MF'!$C$205:$BB$404,MATCH(Sheet2!$BJ353,'2021MF'!$B$205:$B$404,0),MATCH(Sheet2!BX$3,'2021MF'!$C$4:$BB$4,0))</f>
        <v>58.361541465955</v>
      </c>
      <c r="BY353">
        <f>INDEX('2021MF'!$C$205:$BB$404,MATCH(Sheet2!$BJ353,'2021MF'!$B$205:$B$404,0),MATCH(Sheet2!BY$3,'2021MF'!$C$4:$BB$4,0))</f>
        <v>39.897148808748902</v>
      </c>
      <c r="BZ353">
        <f>INDEX('2021MF'!$C$205:$BB$404,MATCH(Sheet2!$BJ353,'2021MF'!$B$205:$B$404,0),MATCH(Sheet2!BZ$3,'2021MF'!$C$4:$BB$4,0))</f>
        <v>54.485093086837701</v>
      </c>
      <c r="CA353">
        <f>INDEX('2021MF'!$C$205:$BB$404,MATCH(Sheet2!$BJ353,'2021MF'!$B$205:$B$404,0),MATCH(Sheet2!CA$3,'2021MF'!$C$4:$BB$4,0))</f>
        <v>41.902096081239399</v>
      </c>
      <c r="CB353">
        <f>INDEX('2021MF'!$C$205:$BB$404,MATCH(Sheet2!$BJ353,'2021MF'!$B$205:$B$404,0),MATCH(Sheet2!CB$3,'2021MF'!$C$4:$BB$4,0))</f>
        <v>3.1959192171559399</v>
      </c>
      <c r="CC353">
        <f>INDEX('2021MF'!$C$205:$BB$404,MATCH(Sheet2!$BJ353,'2021MF'!$B$205:$B$404,0),MATCH(Sheet2!CC$3,'2021MF'!$C$4:$BB$4,0))</f>
        <v>96.804080782844096</v>
      </c>
    </row>
    <row r="354" spans="14:81" x14ac:dyDescent="0.3">
      <c r="N354" t="e">
        <f>VLOOKUP(P354,Sheet1!A$6:A$378,1,FALSE)</f>
        <v>#N/A</v>
      </c>
      <c r="O354" t="s">
        <v>539</v>
      </c>
      <c r="P354" t="s">
        <v>542</v>
      </c>
      <c r="Q354" t="e">
        <f>VLOOKUP(P354,classifications!A$1:B$357,2,FALSE)</f>
        <v>#N/A</v>
      </c>
      <c r="R354" t="e">
        <f>VLOOKUP(P354,classifications!A$1:D$357,4,FALSE)</f>
        <v>#N/A</v>
      </c>
      <c r="S354" t="s">
        <v>543</v>
      </c>
      <c r="T354" t="s">
        <v>648</v>
      </c>
      <c r="U354">
        <v>83.3</v>
      </c>
      <c r="V354">
        <v>16.2</v>
      </c>
      <c r="W354">
        <v>0.5</v>
      </c>
      <c r="X354">
        <v>78.099999999999994</v>
      </c>
      <c r="Y354">
        <v>7.4</v>
      </c>
      <c r="Z354">
        <v>14.5</v>
      </c>
      <c r="AA354" t="s">
        <v>417</v>
      </c>
      <c r="AB354" t="s">
        <v>417</v>
      </c>
      <c r="AC354" t="s">
        <v>417</v>
      </c>
      <c r="AE354" t="s">
        <v>539</v>
      </c>
      <c r="AF354" t="s">
        <v>542</v>
      </c>
      <c r="AG354" t="s">
        <v>543</v>
      </c>
      <c r="AH354" t="s">
        <v>648</v>
      </c>
      <c r="AI354">
        <v>83.7</v>
      </c>
      <c r="AJ354">
        <v>16.3</v>
      </c>
      <c r="AK354">
        <v>91.4</v>
      </c>
      <c r="AL354">
        <v>8.6</v>
      </c>
      <c r="AM354" t="s">
        <v>417</v>
      </c>
      <c r="AN354" t="s">
        <v>417</v>
      </c>
      <c r="AP354" t="s">
        <v>539</v>
      </c>
      <c r="AQ354" t="s">
        <v>542</v>
      </c>
      <c r="AR354" t="s">
        <v>543</v>
      </c>
      <c r="AS354" t="s">
        <v>648</v>
      </c>
      <c r="AT354">
        <v>75.099999999999994</v>
      </c>
      <c r="AU354">
        <v>83.7</v>
      </c>
      <c r="AV354">
        <v>88.1</v>
      </c>
      <c r="AW354">
        <v>86.4</v>
      </c>
      <c r="AX354">
        <v>91.4</v>
      </c>
      <c r="AY354">
        <v>96.2</v>
      </c>
      <c r="AZ354" t="s">
        <v>417</v>
      </c>
      <c r="BA354" t="s">
        <v>417</v>
      </c>
      <c r="BB354" t="s">
        <v>417</v>
      </c>
      <c r="BF354" t="b">
        <f t="shared" si="5"/>
        <v>1</v>
      </c>
      <c r="BI354" t="s">
        <v>539</v>
      </c>
      <c r="BJ354" t="s">
        <v>542</v>
      </c>
      <c r="BK354" t="s">
        <v>543</v>
      </c>
      <c r="BL354" t="s">
        <v>648</v>
      </c>
      <c r="BM354">
        <f>INDEX('2021MF'!$C$205:$BB$404,MATCH(Sheet2!$BJ354,'2021MF'!$B$205:$B$404,0),MATCH(Sheet2!BM$3,'2021MF'!$C$4:$BB$4,0))</f>
        <v>83.3867018270861</v>
      </c>
      <c r="BN354">
        <f>INDEX('2021MF'!$C$205:$BB$404,MATCH(Sheet2!$BJ354,'2021MF'!$B$205:$B$404,0),MATCH(Sheet2!BN$3,'2021MF'!$C$4:$BB$4,0))</f>
        <v>15.916368430966299</v>
      </c>
      <c r="BO354">
        <f>INDEX('2021MF'!$C$205:$BB$404,MATCH(Sheet2!$BJ354,'2021MF'!$B$205:$B$404,0),MATCH(Sheet2!BO$3,'2021MF'!$C$4:$BB$4,0))</f>
        <v>61.186664155208099</v>
      </c>
      <c r="BP354">
        <f>INDEX('2021MF'!$C$205:$BB$404,MATCH(Sheet2!$BJ354,'2021MF'!$B$205:$B$404,0),MATCH(Sheet2!BP$3,'2021MF'!$C$4:$BB$4,0))</f>
        <v>16.959879449990598</v>
      </c>
      <c r="BQ354">
        <f>INDEX('2021MF'!$C$205:$BB$404,MATCH(Sheet2!$BJ354,'2021MF'!$B$205:$B$404,0),MATCH(Sheet2!BQ$3,'2021MF'!$C$4:$BB$4,0))</f>
        <v>58.715388962139798</v>
      </c>
      <c r="BR354">
        <f>INDEX('2021MF'!$C$205:$BB$404,MATCH(Sheet2!$BJ354,'2021MF'!$B$205:$B$404,0),MATCH(Sheet2!BR$3,'2021MF'!$C$4:$BB$4,0))</f>
        <v>19.431154643058999</v>
      </c>
      <c r="BS354">
        <f>INDEX('2021MF'!$C$205:$BB$404,MATCH(Sheet2!$BJ354,'2021MF'!$B$205:$B$404,0),MATCH(Sheet2!BS$3,'2021MF'!$C$4:$BB$4,0))</f>
        <v>95.773215294782403</v>
      </c>
      <c r="BT354">
        <f>INDEX('2021MF'!$C$205:$BB$404,MATCH(Sheet2!$BJ354,'2021MF'!$B$205:$B$404,0),MATCH(Sheet2!BT$3,'2021MF'!$C$4:$BB$4,0))</f>
        <v>4.2267847052175496</v>
      </c>
      <c r="BU354">
        <f>INDEX('2021MF'!$C$205:$BB$404,MATCH(Sheet2!$BJ354,'2021MF'!$B$205:$B$404,0),MATCH(Sheet2!BU$3,'2021MF'!$C$4:$BB$4,0))</f>
        <v>14.612921454134501</v>
      </c>
      <c r="BV354">
        <f>INDEX('2021MF'!$C$205:$BB$404,MATCH(Sheet2!$BJ354,'2021MF'!$B$205:$B$404,0),MATCH(Sheet2!BV$3,'2021MF'!$C$4:$BB$4,0))</f>
        <v>15.2269730646073</v>
      </c>
      <c r="BW354">
        <f>INDEX('2021MF'!$C$205:$BB$404,MATCH(Sheet2!$BJ354,'2021MF'!$B$205:$B$404,0),MATCH(Sheet2!BW$3,'2021MF'!$C$4:$BB$4,0))</f>
        <v>2.0531173478997902</v>
      </c>
      <c r="BX354">
        <f>INDEX('2021MF'!$C$205:$BB$404,MATCH(Sheet2!$BJ354,'2021MF'!$B$205:$B$404,0),MATCH(Sheet2!BX$3,'2021MF'!$C$4:$BB$4,0))</f>
        <v>54.503354252326297</v>
      </c>
      <c r="BY354">
        <f>INDEX('2021MF'!$C$205:$BB$404,MATCH(Sheet2!$BJ354,'2021MF'!$B$205:$B$404,0),MATCH(Sheet2!BY$3,'2021MF'!$C$4:$BB$4,0))</f>
        <v>44.436269205799597</v>
      </c>
      <c r="BZ354">
        <f>INDEX('2021MF'!$C$205:$BB$404,MATCH(Sheet2!$BJ354,'2021MF'!$B$205:$B$404,0),MATCH(Sheet2!BZ$3,'2021MF'!$C$4:$BB$4,0))</f>
        <v>64.657000649210104</v>
      </c>
      <c r="CA354">
        <f>INDEX('2021MF'!$C$205:$BB$404,MATCH(Sheet2!$BJ354,'2021MF'!$B$205:$B$404,0),MATCH(Sheet2!CA$3,'2021MF'!$C$4:$BB$4,0))</f>
        <v>34.282622808915796</v>
      </c>
      <c r="CB354">
        <f>INDEX('2021MF'!$C$205:$BB$404,MATCH(Sheet2!$BJ354,'2021MF'!$B$205:$B$404,0),MATCH(Sheet2!CB$3,'2021MF'!$C$4:$BB$4,0))</f>
        <v>1.23187040873988</v>
      </c>
      <c r="CC354">
        <f>INDEX('2021MF'!$C$205:$BB$404,MATCH(Sheet2!$BJ354,'2021MF'!$B$205:$B$404,0),MATCH(Sheet2!CC$3,'2021MF'!$C$4:$BB$4,0))</f>
        <v>98.768129591260106</v>
      </c>
    </row>
    <row r="355" spans="14:81" x14ac:dyDescent="0.3">
      <c r="N355" t="e">
        <f>VLOOKUP(P355,Sheet1!A$6:A$378,1,FALSE)</f>
        <v>#N/A</v>
      </c>
      <c r="O355" t="s">
        <v>539</v>
      </c>
      <c r="P355" t="s">
        <v>544</v>
      </c>
      <c r="Q355" t="e">
        <f>VLOOKUP(P355,classifications!A$1:B$357,2,FALSE)</f>
        <v>#N/A</v>
      </c>
      <c r="R355" t="e">
        <f>VLOOKUP(P355,classifications!A$1:D$357,4,FALSE)</f>
        <v>#N/A</v>
      </c>
      <c r="S355" t="s">
        <v>545</v>
      </c>
      <c r="T355" t="s">
        <v>648</v>
      </c>
      <c r="U355">
        <v>89.6</v>
      </c>
      <c r="V355">
        <v>9.6999999999999993</v>
      </c>
      <c r="W355">
        <v>0.7</v>
      </c>
      <c r="X355">
        <v>76.7</v>
      </c>
      <c r="Y355">
        <v>4.5999999999999996</v>
      </c>
      <c r="Z355">
        <v>18.7</v>
      </c>
      <c r="AA355">
        <v>98</v>
      </c>
      <c r="AB355">
        <v>2</v>
      </c>
      <c r="AC355">
        <v>0</v>
      </c>
      <c r="AE355" t="s">
        <v>539</v>
      </c>
      <c r="AF355" t="s">
        <v>544</v>
      </c>
      <c r="AG355" t="s">
        <v>545</v>
      </c>
      <c r="AH355" t="s">
        <v>648</v>
      </c>
      <c r="AI355">
        <v>90.2</v>
      </c>
      <c r="AJ355">
        <v>9.8000000000000007</v>
      </c>
      <c r="AK355">
        <v>94.3</v>
      </c>
      <c r="AL355">
        <v>5.7</v>
      </c>
      <c r="AM355">
        <v>98</v>
      </c>
      <c r="AN355">
        <v>2</v>
      </c>
      <c r="AP355" t="s">
        <v>539</v>
      </c>
      <c r="AQ355" t="s">
        <v>544</v>
      </c>
      <c r="AR355" t="s">
        <v>545</v>
      </c>
      <c r="AS355" t="s">
        <v>648</v>
      </c>
      <c r="AT355">
        <v>84</v>
      </c>
      <c r="AU355">
        <v>90.2</v>
      </c>
      <c r="AV355">
        <v>93.4</v>
      </c>
      <c r="AW355">
        <v>90.2</v>
      </c>
      <c r="AX355">
        <v>94.3</v>
      </c>
      <c r="AY355">
        <v>98.3</v>
      </c>
      <c r="AZ355">
        <v>95.4</v>
      </c>
      <c r="BA355">
        <v>98</v>
      </c>
      <c r="BB355">
        <v>99.9</v>
      </c>
      <c r="BF355" t="b">
        <f t="shared" si="5"/>
        <v>1</v>
      </c>
      <c r="BI355" t="s">
        <v>539</v>
      </c>
      <c r="BJ355" t="s">
        <v>544</v>
      </c>
      <c r="BK355" t="s">
        <v>545</v>
      </c>
      <c r="BL355" t="s">
        <v>648</v>
      </c>
      <c r="BM355">
        <f>INDEX('2021MF'!$C$205:$BB$404,MATCH(Sheet2!$BJ355,'2021MF'!$B$205:$B$404,0),MATCH(Sheet2!BM$3,'2021MF'!$C$4:$BB$4,0))</f>
        <v>85.759454432734003</v>
      </c>
      <c r="BN355">
        <f>INDEX('2021MF'!$C$205:$BB$404,MATCH(Sheet2!$BJ355,'2021MF'!$B$205:$B$404,0),MATCH(Sheet2!BN$3,'2021MF'!$C$4:$BB$4,0))</f>
        <v>13.699111386650101</v>
      </c>
      <c r="BO355">
        <f>INDEX('2021MF'!$C$205:$BB$404,MATCH(Sheet2!$BJ355,'2021MF'!$B$205:$B$404,0),MATCH(Sheet2!BO$3,'2021MF'!$C$4:$BB$4,0))</f>
        <v>66.927051043604095</v>
      </c>
      <c r="BP355">
        <f>INDEX('2021MF'!$C$205:$BB$404,MATCH(Sheet2!$BJ355,'2021MF'!$B$205:$B$404,0),MATCH(Sheet2!BP$3,'2021MF'!$C$4:$BB$4,0))</f>
        <v>9.39036991113867</v>
      </c>
      <c r="BQ355">
        <f>INDEX('2021MF'!$C$205:$BB$404,MATCH(Sheet2!$BJ355,'2021MF'!$B$205:$B$404,0),MATCH(Sheet2!BQ$3,'2021MF'!$C$4:$BB$4,0))</f>
        <v>53.413928497623502</v>
      </c>
      <c r="BR355">
        <f>INDEX('2021MF'!$C$205:$BB$404,MATCH(Sheet2!$BJ355,'2021MF'!$B$205:$B$404,0),MATCH(Sheet2!BR$3,'2021MF'!$C$4:$BB$4,0))</f>
        <v>22.903492457119199</v>
      </c>
      <c r="BS355">
        <f>INDEX('2021MF'!$C$205:$BB$404,MATCH(Sheet2!$BJ355,'2021MF'!$B$205:$B$404,0),MATCH(Sheet2!BS$3,'2021MF'!$C$4:$BB$4,0))</f>
        <v>97.575945443273397</v>
      </c>
      <c r="BT355">
        <f>INDEX('2021MF'!$C$205:$BB$404,MATCH(Sheet2!$BJ355,'2021MF'!$B$205:$B$404,0),MATCH(Sheet2!BT$3,'2021MF'!$C$4:$BB$4,0))</f>
        <v>2.4240545567265999</v>
      </c>
      <c r="BU355">
        <f>INDEX('2021MF'!$C$205:$BB$404,MATCH(Sheet2!$BJ355,'2021MF'!$B$205:$B$404,0),MATCH(Sheet2!BU$3,'2021MF'!$C$4:$BB$4,0))</f>
        <v>9.7210167389956599</v>
      </c>
      <c r="BV355">
        <f>INDEX('2021MF'!$C$205:$BB$404,MATCH(Sheet2!$BJ355,'2021MF'!$B$205:$B$404,0),MATCH(Sheet2!BV$3,'2021MF'!$C$4:$BB$4,0))</f>
        <v>13.345732589378001</v>
      </c>
      <c r="BW355">
        <f>INDEX('2021MF'!$C$205:$BB$404,MATCH(Sheet2!$BJ355,'2021MF'!$B$205:$B$404,0),MATCH(Sheet2!BW$3,'2021MF'!$C$4:$BB$4,0))</f>
        <v>1.6573672246331901</v>
      </c>
      <c r="BX355">
        <f>INDEX('2021MF'!$C$205:$BB$404,MATCH(Sheet2!$BJ355,'2021MF'!$B$205:$B$404,0),MATCH(Sheet2!BX$3,'2021MF'!$C$4:$BB$4,0))</f>
        <v>58.026680755514498</v>
      </c>
      <c r="BY355">
        <f>INDEX('2021MF'!$C$205:$BB$404,MATCH(Sheet2!$BJ355,'2021MF'!$B$205:$B$404,0),MATCH(Sheet2!BY$3,'2021MF'!$C$4:$BB$4,0))</f>
        <v>41.492537313432798</v>
      </c>
      <c r="BZ355">
        <f>INDEX('2021MF'!$C$205:$BB$404,MATCH(Sheet2!$BJ355,'2021MF'!$B$205:$B$404,0),MATCH(Sheet2!BZ$3,'2021MF'!$C$4:$BB$4,0))</f>
        <v>59.265618808611798</v>
      </c>
      <c r="CA355">
        <f>INDEX('2021MF'!$C$205:$BB$404,MATCH(Sheet2!$BJ355,'2021MF'!$B$205:$B$404,0),MATCH(Sheet2!CA$3,'2021MF'!$C$4:$BB$4,0))</f>
        <v>40.253599260335498</v>
      </c>
      <c r="CB355">
        <f>INDEX('2021MF'!$C$205:$BB$404,MATCH(Sheet2!$BJ355,'2021MF'!$B$205:$B$404,0),MATCH(Sheet2!CB$3,'2021MF'!$C$4:$BB$4,0))</f>
        <v>3.4635255218020302</v>
      </c>
      <c r="CC355">
        <f>INDEX('2021MF'!$C$205:$BB$404,MATCH(Sheet2!$BJ355,'2021MF'!$B$205:$B$404,0),MATCH(Sheet2!CC$3,'2021MF'!$C$4:$BB$4,0))</f>
        <v>96.536474478198002</v>
      </c>
    </row>
    <row r="356" spans="14:81" x14ac:dyDescent="0.3">
      <c r="N356" t="e">
        <f>VLOOKUP(P356,Sheet1!A$6:A$378,1,FALSE)</f>
        <v>#N/A</v>
      </c>
      <c r="O356" t="s">
        <v>539</v>
      </c>
      <c r="P356" t="s">
        <v>546</v>
      </c>
      <c r="Q356" t="e">
        <f>VLOOKUP(P356,classifications!A$1:B$357,2,FALSE)</f>
        <v>#N/A</v>
      </c>
      <c r="R356" t="e">
        <f>VLOOKUP(P356,classifications!A$1:D$357,4,FALSE)</f>
        <v>#N/A</v>
      </c>
      <c r="S356" t="s">
        <v>547</v>
      </c>
      <c r="T356" t="s">
        <v>648</v>
      </c>
      <c r="U356">
        <v>80.5</v>
      </c>
      <c r="V356">
        <v>18.399999999999999</v>
      </c>
      <c r="W356">
        <v>1.1000000000000001</v>
      </c>
      <c r="X356">
        <v>69.7</v>
      </c>
      <c r="Y356">
        <v>6.3</v>
      </c>
      <c r="Z356">
        <v>24</v>
      </c>
      <c r="AA356">
        <v>95.5</v>
      </c>
      <c r="AB356">
        <v>4.5</v>
      </c>
      <c r="AC356">
        <v>0</v>
      </c>
      <c r="AE356" t="s">
        <v>539</v>
      </c>
      <c r="AF356" t="s">
        <v>546</v>
      </c>
      <c r="AG356" t="s">
        <v>547</v>
      </c>
      <c r="AH356" t="s">
        <v>648</v>
      </c>
      <c r="AI356">
        <v>81.400000000000006</v>
      </c>
      <c r="AJ356">
        <v>18.600000000000001</v>
      </c>
      <c r="AK356">
        <v>91.7</v>
      </c>
      <c r="AL356">
        <v>8.3000000000000007</v>
      </c>
      <c r="AM356">
        <v>95.5</v>
      </c>
      <c r="AN356">
        <v>4.5</v>
      </c>
      <c r="AP356" t="s">
        <v>539</v>
      </c>
      <c r="AQ356" t="s">
        <v>546</v>
      </c>
      <c r="AR356" t="s">
        <v>547</v>
      </c>
      <c r="AS356" t="s">
        <v>648</v>
      </c>
      <c r="AT356">
        <v>67.5</v>
      </c>
      <c r="AU356">
        <v>81.400000000000006</v>
      </c>
      <c r="AV356">
        <v>86.2</v>
      </c>
      <c r="AW356">
        <v>95.1</v>
      </c>
      <c r="AX356">
        <v>91.7</v>
      </c>
      <c r="AY356">
        <v>100</v>
      </c>
      <c r="AZ356">
        <v>89.3</v>
      </c>
      <c r="BA356">
        <v>95.5</v>
      </c>
      <c r="BB356">
        <v>99.4</v>
      </c>
      <c r="BF356" t="b">
        <f t="shared" si="5"/>
        <v>1</v>
      </c>
      <c r="BI356" t="s">
        <v>539</v>
      </c>
      <c r="BJ356" t="s">
        <v>546</v>
      </c>
      <c r="BK356" t="s">
        <v>547</v>
      </c>
      <c r="BL356" t="s">
        <v>648</v>
      </c>
      <c r="BM356" t="e">
        <f>INDEX('2021MF'!$C$205:$BB$404,MATCH(Sheet2!$BJ356,'2021MF'!$B$205:$B$404,0),MATCH(Sheet2!BM$3,'2021MF'!$C$4:$BB$4,0))</f>
        <v>#N/A</v>
      </c>
      <c r="BN356" t="e">
        <f>INDEX('2021MF'!$C$205:$BB$404,MATCH(Sheet2!$BJ356,'2021MF'!$B$205:$B$404,0),MATCH(Sheet2!BN$3,'2021MF'!$C$4:$BB$4,0))</f>
        <v>#N/A</v>
      </c>
      <c r="BO356" t="e">
        <f>INDEX('2021MF'!$C$205:$BB$404,MATCH(Sheet2!$BJ356,'2021MF'!$B$205:$B$404,0),MATCH(Sheet2!BO$3,'2021MF'!$C$4:$BB$4,0))</f>
        <v>#N/A</v>
      </c>
      <c r="BP356" t="e">
        <f>INDEX('2021MF'!$C$205:$BB$404,MATCH(Sheet2!$BJ356,'2021MF'!$B$205:$B$404,0),MATCH(Sheet2!BP$3,'2021MF'!$C$4:$BB$4,0))</f>
        <v>#N/A</v>
      </c>
      <c r="BQ356" t="e">
        <f>INDEX('2021MF'!$C$205:$BB$404,MATCH(Sheet2!$BJ356,'2021MF'!$B$205:$B$404,0),MATCH(Sheet2!BQ$3,'2021MF'!$C$4:$BB$4,0))</f>
        <v>#N/A</v>
      </c>
      <c r="BR356" t="e">
        <f>INDEX('2021MF'!$C$205:$BB$404,MATCH(Sheet2!$BJ356,'2021MF'!$B$205:$B$404,0),MATCH(Sheet2!BR$3,'2021MF'!$C$4:$BB$4,0))</f>
        <v>#N/A</v>
      </c>
      <c r="BS356" t="e">
        <f>INDEX('2021MF'!$C$205:$BB$404,MATCH(Sheet2!$BJ356,'2021MF'!$B$205:$B$404,0),MATCH(Sheet2!BS$3,'2021MF'!$C$4:$BB$4,0))</f>
        <v>#N/A</v>
      </c>
      <c r="BT356" t="e">
        <f>INDEX('2021MF'!$C$205:$BB$404,MATCH(Sheet2!$BJ356,'2021MF'!$B$205:$B$404,0),MATCH(Sheet2!BT$3,'2021MF'!$C$4:$BB$4,0))</f>
        <v>#N/A</v>
      </c>
      <c r="BU356" t="e">
        <f>INDEX('2021MF'!$C$205:$BB$404,MATCH(Sheet2!$BJ356,'2021MF'!$B$205:$B$404,0),MATCH(Sheet2!BU$3,'2021MF'!$C$4:$BB$4,0))</f>
        <v>#N/A</v>
      </c>
      <c r="BV356" t="e">
        <f>INDEX('2021MF'!$C$205:$BB$404,MATCH(Sheet2!$BJ356,'2021MF'!$B$205:$B$404,0),MATCH(Sheet2!BV$3,'2021MF'!$C$4:$BB$4,0))</f>
        <v>#N/A</v>
      </c>
      <c r="BW356" t="e">
        <f>INDEX('2021MF'!$C$205:$BB$404,MATCH(Sheet2!$BJ356,'2021MF'!$B$205:$B$404,0),MATCH(Sheet2!BW$3,'2021MF'!$C$4:$BB$4,0))</f>
        <v>#N/A</v>
      </c>
      <c r="BX356" t="e">
        <f>INDEX('2021MF'!$C$205:$BB$404,MATCH(Sheet2!$BJ356,'2021MF'!$B$205:$B$404,0),MATCH(Sheet2!BX$3,'2021MF'!$C$4:$BB$4,0))</f>
        <v>#N/A</v>
      </c>
      <c r="BY356" t="e">
        <f>INDEX('2021MF'!$C$205:$BB$404,MATCH(Sheet2!$BJ356,'2021MF'!$B$205:$B$404,0),MATCH(Sheet2!BY$3,'2021MF'!$C$4:$BB$4,0))</f>
        <v>#N/A</v>
      </c>
      <c r="BZ356" t="e">
        <f>INDEX('2021MF'!$C$205:$BB$404,MATCH(Sheet2!$BJ356,'2021MF'!$B$205:$B$404,0),MATCH(Sheet2!BZ$3,'2021MF'!$C$4:$BB$4,0))</f>
        <v>#N/A</v>
      </c>
      <c r="CA356" t="e">
        <f>INDEX('2021MF'!$C$205:$BB$404,MATCH(Sheet2!$BJ356,'2021MF'!$B$205:$B$404,0),MATCH(Sheet2!CA$3,'2021MF'!$C$4:$BB$4,0))</f>
        <v>#N/A</v>
      </c>
      <c r="CB356" t="e">
        <f>INDEX('2021MF'!$C$205:$BB$404,MATCH(Sheet2!$BJ356,'2021MF'!$B$205:$B$404,0),MATCH(Sheet2!CB$3,'2021MF'!$C$4:$BB$4,0))</f>
        <v>#N/A</v>
      </c>
      <c r="CC356" t="e">
        <f>INDEX('2021MF'!$C$205:$BB$404,MATCH(Sheet2!$BJ356,'2021MF'!$B$205:$B$404,0),MATCH(Sheet2!CC$3,'2021MF'!$C$4:$BB$4,0))</f>
        <v>#N/A</v>
      </c>
    </row>
    <row r="357" spans="14:81" x14ac:dyDescent="0.3">
      <c r="N357" t="e">
        <f>VLOOKUP(P357,Sheet1!A$6:A$378,1,FALSE)</f>
        <v>#N/A</v>
      </c>
      <c r="O357" t="s">
        <v>539</v>
      </c>
      <c r="P357" t="s">
        <v>548</v>
      </c>
      <c r="Q357" t="e">
        <f>VLOOKUP(P357,classifications!A$1:B$357,2,FALSE)</f>
        <v>#N/A</v>
      </c>
      <c r="R357" t="e">
        <f>VLOOKUP(P357,classifications!A$1:D$357,4,FALSE)</f>
        <v>#N/A</v>
      </c>
      <c r="S357" t="s">
        <v>549</v>
      </c>
      <c r="T357" t="s">
        <v>648</v>
      </c>
      <c r="U357">
        <v>83.8</v>
      </c>
      <c r="V357">
        <v>14.9</v>
      </c>
      <c r="W357">
        <v>1.3</v>
      </c>
      <c r="X357">
        <v>70.5</v>
      </c>
      <c r="Y357">
        <v>6</v>
      </c>
      <c r="Z357">
        <v>23.4</v>
      </c>
      <c r="AA357">
        <v>96.6</v>
      </c>
      <c r="AB357">
        <v>3.4</v>
      </c>
      <c r="AC357">
        <v>0</v>
      </c>
      <c r="AE357" t="s">
        <v>539</v>
      </c>
      <c r="AF357" t="s">
        <v>548</v>
      </c>
      <c r="AG357" t="s">
        <v>549</v>
      </c>
      <c r="AH357" t="s">
        <v>648</v>
      </c>
      <c r="AI357">
        <v>84.9</v>
      </c>
      <c r="AJ357">
        <v>15.1</v>
      </c>
      <c r="AK357">
        <v>92.1</v>
      </c>
      <c r="AL357">
        <v>7.9</v>
      </c>
      <c r="AM357">
        <v>96.6</v>
      </c>
      <c r="AN357">
        <v>3.4</v>
      </c>
      <c r="AP357" t="s">
        <v>539</v>
      </c>
      <c r="AQ357" t="s">
        <v>548</v>
      </c>
      <c r="AR357" t="s">
        <v>549</v>
      </c>
      <c r="AS357" t="s">
        <v>648</v>
      </c>
      <c r="AT357">
        <v>76.099999999999994</v>
      </c>
      <c r="AU357">
        <v>84.9</v>
      </c>
      <c r="AV357">
        <v>87.2</v>
      </c>
      <c r="AW357">
        <v>88</v>
      </c>
      <c r="AX357">
        <v>92.1</v>
      </c>
      <c r="AY357">
        <v>96.2</v>
      </c>
      <c r="AZ357">
        <v>93</v>
      </c>
      <c r="BA357">
        <v>96.6</v>
      </c>
      <c r="BB357">
        <v>98.7</v>
      </c>
      <c r="BF357" t="b">
        <f t="shared" si="5"/>
        <v>1</v>
      </c>
      <c r="BI357" t="s">
        <v>539</v>
      </c>
      <c r="BJ357" t="s">
        <v>548</v>
      </c>
      <c r="BK357" t="s">
        <v>549</v>
      </c>
      <c r="BL357" t="s">
        <v>648</v>
      </c>
      <c r="BM357">
        <f>INDEX('2021MF'!$C$205:$BB$404,MATCH(Sheet2!$BJ357,'2021MF'!$B$205:$B$404,0),MATCH(Sheet2!BM$3,'2021MF'!$C$4:$BB$4,0))</f>
        <v>84.881420318147093</v>
      </c>
      <c r="BN357">
        <f>INDEX('2021MF'!$C$205:$BB$404,MATCH(Sheet2!$BJ357,'2021MF'!$B$205:$B$404,0),MATCH(Sheet2!BN$3,'2021MF'!$C$4:$BB$4,0))</f>
        <v>15.118579681852999</v>
      </c>
      <c r="BO357">
        <f>INDEX('2021MF'!$C$205:$BB$404,MATCH(Sheet2!$BJ357,'2021MF'!$B$205:$B$404,0),MATCH(Sheet2!BO$3,'2021MF'!$C$4:$BB$4,0))</f>
        <v>59.727754768248602</v>
      </c>
      <c r="BP357">
        <f>INDEX('2021MF'!$C$205:$BB$404,MATCH(Sheet2!$BJ357,'2021MF'!$B$205:$B$404,0),MATCH(Sheet2!BP$3,'2021MF'!$C$4:$BB$4,0))</f>
        <v>15.7886406204659</v>
      </c>
      <c r="BQ357">
        <f>INDEX('2021MF'!$C$205:$BB$404,MATCH(Sheet2!$BJ357,'2021MF'!$B$205:$B$404,0),MATCH(Sheet2!BQ$3,'2021MF'!$C$4:$BB$4,0))</f>
        <v>54.784076819584797</v>
      </c>
      <c r="BR357">
        <f>INDEX('2021MF'!$C$205:$BB$404,MATCH(Sheet2!$BJ357,'2021MF'!$B$205:$B$404,0),MATCH(Sheet2!BR$3,'2021MF'!$C$4:$BB$4,0))</f>
        <v>20.732318569129699</v>
      </c>
      <c r="BS357">
        <f>INDEX('2021MF'!$C$205:$BB$404,MATCH(Sheet2!$BJ357,'2021MF'!$B$205:$B$404,0),MATCH(Sheet2!BS$3,'2021MF'!$C$4:$BB$4,0))</f>
        <v>98.448835307463</v>
      </c>
      <c r="BT357">
        <f>INDEX('2021MF'!$C$205:$BB$404,MATCH(Sheet2!$BJ357,'2021MF'!$B$205:$B$404,0),MATCH(Sheet2!BT$3,'2021MF'!$C$4:$BB$4,0))</f>
        <v>1.551164692537</v>
      </c>
      <c r="BU357">
        <f>INDEX('2021MF'!$C$205:$BB$404,MATCH(Sheet2!$BJ357,'2021MF'!$B$205:$B$404,0),MATCH(Sheet2!BU$3,'2021MF'!$C$4:$BB$4,0))</f>
        <v>8.8374178911546704</v>
      </c>
      <c r="BV357">
        <f>INDEX('2021MF'!$C$205:$BB$404,MATCH(Sheet2!$BJ357,'2021MF'!$B$205:$B$404,0),MATCH(Sheet2!BV$3,'2021MF'!$C$4:$BB$4,0))</f>
        <v>13.2614029071148</v>
      </c>
      <c r="BW357">
        <f>INDEX('2021MF'!$C$205:$BB$404,MATCH(Sheet2!$BJ357,'2021MF'!$B$205:$B$404,0),MATCH(Sheet2!BW$3,'2021MF'!$C$4:$BB$4,0))</f>
        <v>1.8941092674176301</v>
      </c>
      <c r="BX357">
        <f>INDEX('2021MF'!$C$205:$BB$404,MATCH(Sheet2!$BJ357,'2021MF'!$B$205:$B$404,0),MATCH(Sheet2!BX$3,'2021MF'!$C$4:$BB$4,0))</f>
        <v>49.188390141285502</v>
      </c>
      <c r="BY357">
        <f>INDEX('2021MF'!$C$205:$BB$404,MATCH(Sheet2!$BJ357,'2021MF'!$B$205:$B$404,0),MATCH(Sheet2!BY$3,'2021MF'!$C$4:$BB$4,0))</f>
        <v>50.811609858714498</v>
      </c>
      <c r="BZ357">
        <f>INDEX('2021MF'!$C$205:$BB$404,MATCH(Sheet2!$BJ357,'2021MF'!$B$205:$B$404,0),MATCH(Sheet2!BZ$3,'2021MF'!$C$4:$BB$4,0))</f>
        <v>50.6581004633709</v>
      </c>
      <c r="CA357">
        <f>INDEX('2021MF'!$C$205:$BB$404,MATCH(Sheet2!$BJ357,'2021MF'!$B$205:$B$404,0),MATCH(Sheet2!CA$3,'2021MF'!$C$4:$BB$4,0))</f>
        <v>48.801773886346197</v>
      </c>
      <c r="CB357">
        <f>INDEX('2021MF'!$C$205:$BB$404,MATCH(Sheet2!$BJ357,'2021MF'!$B$205:$B$404,0),MATCH(Sheet2!CB$3,'2021MF'!$C$4:$BB$4,0))</f>
        <v>4.4450892974912302</v>
      </c>
      <c r="CC357">
        <f>INDEX('2021MF'!$C$205:$BB$404,MATCH(Sheet2!$BJ357,'2021MF'!$B$205:$B$404,0),MATCH(Sheet2!CC$3,'2021MF'!$C$4:$BB$4,0))</f>
        <v>95.554910702508806</v>
      </c>
    </row>
    <row r="358" spans="14:81" x14ac:dyDescent="0.3">
      <c r="N358" t="e">
        <f>VLOOKUP(P358,Sheet1!A$6:A$378,1,FALSE)</f>
        <v>#N/A</v>
      </c>
      <c r="O358" t="s">
        <v>539</v>
      </c>
      <c r="P358" t="s">
        <v>550</v>
      </c>
      <c r="Q358" t="e">
        <f>VLOOKUP(P358,classifications!A$1:B$357,2,FALSE)</f>
        <v>#N/A</v>
      </c>
      <c r="R358" t="e">
        <f>VLOOKUP(P358,classifications!A$1:D$357,4,FALSE)</f>
        <v>#N/A</v>
      </c>
      <c r="S358" t="s">
        <v>551</v>
      </c>
      <c r="T358" t="s">
        <v>648</v>
      </c>
      <c r="U358">
        <v>80.400000000000006</v>
      </c>
      <c r="V358">
        <v>18.3</v>
      </c>
      <c r="W358">
        <v>1.3</v>
      </c>
      <c r="X358">
        <v>74.2</v>
      </c>
      <c r="Y358">
        <v>6.1</v>
      </c>
      <c r="Z358">
        <v>19.600000000000001</v>
      </c>
      <c r="AA358" t="s">
        <v>417</v>
      </c>
      <c r="AB358" t="s">
        <v>417</v>
      </c>
      <c r="AC358" t="s">
        <v>417</v>
      </c>
      <c r="AE358" t="s">
        <v>539</v>
      </c>
      <c r="AF358" t="s">
        <v>550</v>
      </c>
      <c r="AG358" t="s">
        <v>551</v>
      </c>
      <c r="AH358" t="s">
        <v>648</v>
      </c>
      <c r="AI358">
        <v>81.5</v>
      </c>
      <c r="AJ358">
        <v>18.5</v>
      </c>
      <c r="AK358">
        <v>92.4</v>
      </c>
      <c r="AL358">
        <v>7.6</v>
      </c>
      <c r="AM358" t="s">
        <v>417</v>
      </c>
      <c r="AN358" t="s">
        <v>417</v>
      </c>
      <c r="AP358" t="s">
        <v>539</v>
      </c>
      <c r="AQ358" t="s">
        <v>550</v>
      </c>
      <c r="AR358" t="s">
        <v>551</v>
      </c>
      <c r="AS358" t="s">
        <v>648</v>
      </c>
      <c r="AT358">
        <v>71</v>
      </c>
      <c r="AU358">
        <v>81.5</v>
      </c>
      <c r="AV358">
        <v>85.7</v>
      </c>
      <c r="AW358">
        <v>100</v>
      </c>
      <c r="AX358">
        <v>92.4</v>
      </c>
      <c r="AY358">
        <v>100</v>
      </c>
      <c r="AZ358" t="s">
        <v>417</v>
      </c>
      <c r="BA358" t="s">
        <v>417</v>
      </c>
      <c r="BB358" t="s">
        <v>417</v>
      </c>
      <c r="BF358" t="b">
        <f t="shared" si="5"/>
        <v>1</v>
      </c>
      <c r="BI358" t="s">
        <v>539</v>
      </c>
      <c r="BJ358" t="s">
        <v>550</v>
      </c>
      <c r="BK358" t="s">
        <v>551</v>
      </c>
      <c r="BL358" t="s">
        <v>648</v>
      </c>
      <c r="BM358">
        <f>INDEX('2021MF'!$C$205:$BB$404,MATCH(Sheet2!$BJ358,'2021MF'!$B$205:$B$404,0),MATCH(Sheet2!BM$3,'2021MF'!$C$4:$BB$4,0))</f>
        <v>83.452986687112301</v>
      </c>
      <c r="BN358">
        <f>INDEX('2021MF'!$C$205:$BB$404,MATCH(Sheet2!$BJ358,'2021MF'!$B$205:$B$404,0),MATCH(Sheet2!BN$3,'2021MF'!$C$4:$BB$4,0))</f>
        <v>16.547013312887699</v>
      </c>
      <c r="BO358">
        <f>INDEX('2021MF'!$C$205:$BB$404,MATCH(Sheet2!$BJ358,'2021MF'!$B$205:$B$404,0),MATCH(Sheet2!BO$3,'2021MF'!$C$4:$BB$4,0))</f>
        <v>67.826026346971503</v>
      </c>
      <c r="BP358">
        <f>INDEX('2021MF'!$C$205:$BB$404,MATCH(Sheet2!$BJ358,'2021MF'!$B$205:$B$404,0),MATCH(Sheet2!BP$3,'2021MF'!$C$4:$BB$4,0))</f>
        <v>6.4891614971771103</v>
      </c>
      <c r="BQ358">
        <f>INDEX('2021MF'!$C$205:$BB$404,MATCH(Sheet2!$BJ358,'2021MF'!$B$205:$B$404,0),MATCH(Sheet2!BQ$3,'2021MF'!$C$4:$BB$4,0))</f>
        <v>58.3815431797588</v>
      </c>
      <c r="BR358">
        <f>INDEX('2021MF'!$C$205:$BB$404,MATCH(Sheet2!$BJ358,'2021MF'!$B$205:$B$404,0),MATCH(Sheet2!BR$3,'2021MF'!$C$4:$BB$4,0))</f>
        <v>15.933644664389799</v>
      </c>
      <c r="BS358">
        <f>INDEX('2021MF'!$C$205:$BB$404,MATCH(Sheet2!$BJ358,'2021MF'!$B$205:$B$404,0),MATCH(Sheet2!BS$3,'2021MF'!$C$4:$BB$4,0))</f>
        <v>97.915940614762704</v>
      </c>
      <c r="BT358" t="str">
        <f>INDEX('2021MF'!$C$205:$BB$404,MATCH(Sheet2!$BJ358,'2021MF'!$B$205:$B$404,0),MATCH(Sheet2!BT$3,'2021MF'!$C$4:$BB$4,0))</f>
        <v>*</v>
      </c>
      <c r="BU358">
        <f>INDEX('2021MF'!$C$205:$BB$404,MATCH(Sheet2!$BJ358,'2021MF'!$B$205:$B$404,0),MATCH(Sheet2!BU$3,'2021MF'!$C$4:$BB$4,0))</f>
        <v>12.6995190632188</v>
      </c>
      <c r="BV358">
        <f>INDEX('2021MF'!$C$205:$BB$404,MATCH(Sheet2!$BJ358,'2021MF'!$B$205:$B$404,0),MATCH(Sheet2!BV$3,'2021MF'!$C$4:$BB$4,0))</f>
        <v>5.4506168536976398</v>
      </c>
      <c r="BW358">
        <f>INDEX('2021MF'!$C$205:$BB$404,MATCH(Sheet2!$BJ358,'2021MF'!$B$205:$B$404,0),MATCH(Sheet2!BW$3,'2021MF'!$C$4:$BB$4,0))</f>
        <v>0</v>
      </c>
      <c r="BX358">
        <f>INDEX('2021MF'!$C$205:$BB$404,MATCH(Sheet2!$BJ358,'2021MF'!$B$205:$B$404,0),MATCH(Sheet2!BX$3,'2021MF'!$C$4:$BB$4,0))</f>
        <v>60.331858407079601</v>
      </c>
      <c r="BY358">
        <f>INDEX('2021MF'!$C$205:$BB$404,MATCH(Sheet2!$BJ358,'2021MF'!$B$205:$B$404,0),MATCH(Sheet2!BY$3,'2021MF'!$C$4:$BB$4,0))</f>
        <v>39.6681415929203</v>
      </c>
      <c r="BZ358">
        <f>INDEX('2021MF'!$C$205:$BB$404,MATCH(Sheet2!$BJ358,'2021MF'!$B$205:$B$404,0),MATCH(Sheet2!BZ$3,'2021MF'!$C$4:$BB$4,0))</f>
        <v>53.871681415929203</v>
      </c>
      <c r="CA358">
        <f>INDEX('2021MF'!$C$205:$BB$404,MATCH(Sheet2!$BJ358,'2021MF'!$B$205:$B$404,0),MATCH(Sheet2!CA$3,'2021MF'!$C$4:$BB$4,0))</f>
        <v>46.128318584070797</v>
      </c>
      <c r="CB358" t="str">
        <f>INDEX('2021MF'!$C$205:$BB$404,MATCH(Sheet2!$BJ358,'2021MF'!$B$205:$B$404,0),MATCH(Sheet2!CB$3,'2021MF'!$C$4:$BB$4,0))</f>
        <v>*</v>
      </c>
      <c r="CC358">
        <f>INDEX('2021MF'!$C$205:$BB$404,MATCH(Sheet2!$BJ358,'2021MF'!$B$205:$B$404,0),MATCH(Sheet2!CC$3,'2021MF'!$C$4:$BB$4,0))</f>
        <v>98.320206314909001</v>
      </c>
    </row>
    <row r="359" spans="14:81" x14ac:dyDescent="0.3">
      <c r="N359" t="e">
        <f>VLOOKUP(P359,Sheet1!A$6:A$378,1,FALSE)</f>
        <v>#N/A</v>
      </c>
      <c r="O359" t="s">
        <v>539</v>
      </c>
      <c r="P359" t="s">
        <v>552</v>
      </c>
      <c r="Q359" t="e">
        <f>VLOOKUP(P359,classifications!A$1:B$357,2,FALSE)</f>
        <v>#N/A</v>
      </c>
      <c r="R359" t="e">
        <f>VLOOKUP(P359,classifications!A$1:D$357,4,FALSE)</f>
        <v>#N/A</v>
      </c>
      <c r="S359" t="s">
        <v>553</v>
      </c>
      <c r="T359" t="s">
        <v>648</v>
      </c>
      <c r="U359">
        <v>82.3</v>
      </c>
      <c r="V359">
        <v>16.8</v>
      </c>
      <c r="W359">
        <v>0.9</v>
      </c>
      <c r="X359">
        <v>73</v>
      </c>
      <c r="Y359">
        <v>6.4</v>
      </c>
      <c r="Z359">
        <v>20.6</v>
      </c>
      <c r="AA359">
        <v>97.7</v>
      </c>
      <c r="AB359">
        <v>1.7</v>
      </c>
      <c r="AC359">
        <v>0.6</v>
      </c>
      <c r="AE359" t="s">
        <v>539</v>
      </c>
      <c r="AF359" t="s">
        <v>552</v>
      </c>
      <c r="AG359" t="s">
        <v>553</v>
      </c>
      <c r="AH359" t="s">
        <v>648</v>
      </c>
      <c r="AI359">
        <v>83</v>
      </c>
      <c r="AJ359">
        <v>17</v>
      </c>
      <c r="AK359">
        <v>92</v>
      </c>
      <c r="AL359">
        <v>8</v>
      </c>
      <c r="AM359">
        <v>98.3</v>
      </c>
      <c r="AN359">
        <v>1.7</v>
      </c>
      <c r="AP359" t="s">
        <v>539</v>
      </c>
      <c r="AQ359" t="s">
        <v>552</v>
      </c>
      <c r="AR359" t="s">
        <v>553</v>
      </c>
      <c r="AS359" t="s">
        <v>648</v>
      </c>
      <c r="AT359">
        <v>73.5</v>
      </c>
      <c r="AU359">
        <v>83</v>
      </c>
      <c r="AV359">
        <v>86.1</v>
      </c>
      <c r="AW359">
        <v>87.2</v>
      </c>
      <c r="AX359">
        <v>92</v>
      </c>
      <c r="AY359">
        <v>96.6</v>
      </c>
      <c r="AZ359">
        <v>95.9</v>
      </c>
      <c r="BA359">
        <v>98.3</v>
      </c>
      <c r="BB359">
        <v>100</v>
      </c>
      <c r="BF359" t="b">
        <f t="shared" si="5"/>
        <v>1</v>
      </c>
      <c r="BI359" t="s">
        <v>539</v>
      </c>
      <c r="BJ359" t="s">
        <v>552</v>
      </c>
      <c r="BK359" t="s">
        <v>553</v>
      </c>
      <c r="BL359" t="s">
        <v>648</v>
      </c>
      <c r="BM359">
        <f>INDEX('2021MF'!$C$205:$BB$404,MATCH(Sheet2!$BJ359,'2021MF'!$B$205:$B$404,0),MATCH(Sheet2!BM$3,'2021MF'!$C$4:$BB$4,0))</f>
        <v>92.126712526735702</v>
      </c>
      <c r="BN359">
        <f>INDEX('2021MF'!$C$205:$BB$404,MATCH(Sheet2!$BJ359,'2021MF'!$B$205:$B$404,0),MATCH(Sheet2!BN$3,'2021MF'!$C$4:$BB$4,0))</f>
        <v>7.4917625296259898</v>
      </c>
      <c r="BO359">
        <f>INDEX('2021MF'!$C$205:$BB$404,MATCH(Sheet2!$BJ359,'2021MF'!$B$205:$B$404,0),MATCH(Sheet2!BO$3,'2021MF'!$C$4:$BB$4,0))</f>
        <v>61.604717035666802</v>
      </c>
      <c r="BP359">
        <f>INDEX('2021MF'!$C$205:$BB$404,MATCH(Sheet2!$BJ359,'2021MF'!$B$205:$B$404,0),MATCH(Sheet2!BP$3,'2021MF'!$C$4:$BB$4,0))</f>
        <v>10.0583848777386</v>
      </c>
      <c r="BQ359">
        <f>INDEX('2021MF'!$C$205:$BB$404,MATCH(Sheet2!$BJ359,'2021MF'!$B$205:$B$404,0),MATCH(Sheet2!BQ$3,'2021MF'!$C$4:$BB$4,0))</f>
        <v>51.8758309728886</v>
      </c>
      <c r="BR359">
        <f>INDEX('2021MF'!$C$205:$BB$404,MATCH(Sheet2!$BJ359,'2021MF'!$B$205:$B$404,0),MATCH(Sheet2!BR$3,'2021MF'!$C$4:$BB$4,0))</f>
        <v>19.787270940516802</v>
      </c>
      <c r="BS359">
        <f>INDEX('2021MF'!$C$205:$BB$404,MATCH(Sheet2!$BJ359,'2021MF'!$B$205:$B$404,0),MATCH(Sheet2!BS$3,'2021MF'!$C$4:$BB$4,0))</f>
        <v>97.364009480316795</v>
      </c>
      <c r="BT359">
        <f>INDEX('2021MF'!$C$205:$BB$404,MATCH(Sheet2!$BJ359,'2021MF'!$B$205:$B$404,0),MATCH(Sheet2!BT$3,'2021MF'!$C$4:$BB$4,0))</f>
        <v>2.6359905196832201</v>
      </c>
      <c r="BU359">
        <f>INDEX('2021MF'!$C$205:$BB$404,MATCH(Sheet2!$BJ359,'2021MF'!$B$205:$B$404,0),MATCH(Sheet2!BU$3,'2021MF'!$C$4:$BB$4,0))</f>
        <v>14.7638591826117</v>
      </c>
      <c r="BV359">
        <f>INDEX('2021MF'!$C$205:$BB$404,MATCH(Sheet2!$BJ359,'2021MF'!$B$205:$B$404,0),MATCH(Sheet2!BV$3,'2021MF'!$C$4:$BB$4,0))</f>
        <v>7.5437886583039502</v>
      </c>
      <c r="BW359">
        <f>INDEX('2021MF'!$C$205:$BB$404,MATCH(Sheet2!$BJ359,'2021MF'!$B$205:$B$404,0),MATCH(Sheet2!BW$3,'2021MF'!$C$4:$BB$4,0))</f>
        <v>1.73420428926528</v>
      </c>
      <c r="BX359">
        <f>INDEX('2021MF'!$C$205:$BB$404,MATCH(Sheet2!$BJ359,'2021MF'!$B$205:$B$404,0),MATCH(Sheet2!BX$3,'2021MF'!$C$4:$BB$4,0))</f>
        <v>55.656804084097303</v>
      </c>
      <c r="BY359">
        <f>INDEX('2021MF'!$C$205:$BB$404,MATCH(Sheet2!$BJ359,'2021MF'!$B$205:$B$404,0),MATCH(Sheet2!BY$3,'2021MF'!$C$4:$BB$4,0))</f>
        <v>44.343195915902697</v>
      </c>
      <c r="BZ359">
        <f>INDEX('2021MF'!$C$205:$BB$404,MATCH(Sheet2!$BJ359,'2021MF'!$B$205:$B$404,0),MATCH(Sheet2!BZ$3,'2021MF'!$C$4:$BB$4,0))</f>
        <v>55.349398913103101</v>
      </c>
      <c r="CA359">
        <f>INDEX('2021MF'!$C$205:$BB$404,MATCH(Sheet2!$BJ359,'2021MF'!$B$205:$B$404,0),MATCH(Sheet2!CA$3,'2021MF'!$C$4:$BB$4,0))</f>
        <v>44.650601086896899</v>
      </c>
      <c r="CB359">
        <f>INDEX('2021MF'!$C$205:$BB$404,MATCH(Sheet2!$BJ359,'2021MF'!$B$205:$B$404,0),MATCH(Sheet2!CB$3,'2021MF'!$C$4:$BB$4,0))</f>
        <v>4.4048788947338</v>
      </c>
      <c r="CC359">
        <f>INDEX('2021MF'!$C$205:$BB$404,MATCH(Sheet2!$BJ359,'2021MF'!$B$205:$B$404,0),MATCH(Sheet2!CC$3,'2021MF'!$C$4:$BB$4,0))</f>
        <v>95.595121105266202</v>
      </c>
    </row>
    <row r="360" spans="14:81" x14ac:dyDescent="0.3">
      <c r="N360" t="e">
        <f>VLOOKUP(P360,Sheet1!A$6:A$378,1,FALSE)</f>
        <v>#N/A</v>
      </c>
      <c r="O360" t="s">
        <v>539</v>
      </c>
      <c r="P360" t="s">
        <v>554</v>
      </c>
      <c r="Q360" t="e">
        <f>VLOOKUP(P360,classifications!A$1:B$357,2,FALSE)</f>
        <v>#N/A</v>
      </c>
      <c r="R360" t="e">
        <f>VLOOKUP(P360,classifications!A$1:D$357,4,FALSE)</f>
        <v>#N/A</v>
      </c>
      <c r="S360" t="s">
        <v>555</v>
      </c>
      <c r="T360" t="s">
        <v>648</v>
      </c>
      <c r="U360">
        <v>82.8</v>
      </c>
      <c r="V360">
        <v>15.3</v>
      </c>
      <c r="W360">
        <v>1.9</v>
      </c>
      <c r="X360">
        <v>73.900000000000006</v>
      </c>
      <c r="Y360">
        <v>9.1</v>
      </c>
      <c r="Z360">
        <v>17</v>
      </c>
      <c r="AA360">
        <v>99</v>
      </c>
      <c r="AB360">
        <v>0.4</v>
      </c>
      <c r="AC360">
        <v>0.6</v>
      </c>
      <c r="AE360" t="s">
        <v>539</v>
      </c>
      <c r="AF360" t="s">
        <v>554</v>
      </c>
      <c r="AG360" t="s">
        <v>555</v>
      </c>
      <c r="AH360" t="s">
        <v>648</v>
      </c>
      <c r="AI360">
        <v>84.4</v>
      </c>
      <c r="AJ360">
        <v>15.6</v>
      </c>
      <c r="AK360">
        <v>89</v>
      </c>
      <c r="AL360">
        <v>11</v>
      </c>
      <c r="AM360">
        <v>99.6</v>
      </c>
      <c r="AN360">
        <v>0.4</v>
      </c>
      <c r="AP360" t="s">
        <v>539</v>
      </c>
      <c r="AQ360" t="s">
        <v>554</v>
      </c>
      <c r="AR360" t="s">
        <v>555</v>
      </c>
      <c r="AS360" t="s">
        <v>648</v>
      </c>
      <c r="AT360">
        <v>75.8</v>
      </c>
      <c r="AU360">
        <v>84.4</v>
      </c>
      <c r="AV360">
        <v>87.2</v>
      </c>
      <c r="AW360">
        <v>83.7</v>
      </c>
      <c r="AX360">
        <v>89</v>
      </c>
      <c r="AY360">
        <v>94.1</v>
      </c>
      <c r="AZ360">
        <v>98.5</v>
      </c>
      <c r="BA360">
        <v>99.6</v>
      </c>
      <c r="BB360">
        <v>100</v>
      </c>
      <c r="BF360" t="b">
        <f t="shared" si="5"/>
        <v>1</v>
      </c>
      <c r="BI360" t="s">
        <v>539</v>
      </c>
      <c r="BJ360" t="s">
        <v>554</v>
      </c>
      <c r="BK360" t="s">
        <v>555</v>
      </c>
      <c r="BL360" t="s">
        <v>648</v>
      </c>
      <c r="BM360">
        <f>INDEX('2021MF'!$C$205:$BB$404,MATCH(Sheet2!$BJ360,'2021MF'!$B$205:$B$404,0),MATCH(Sheet2!BM$3,'2021MF'!$C$4:$BB$4,0))</f>
        <v>84.824504737295399</v>
      </c>
      <c r="BN360">
        <f>INDEX('2021MF'!$C$205:$BB$404,MATCH(Sheet2!$BJ360,'2021MF'!$B$205:$B$404,0),MATCH(Sheet2!BN$3,'2021MF'!$C$4:$BB$4,0))</f>
        <v>13.6466408268734</v>
      </c>
      <c r="BO360">
        <f>INDEX('2021MF'!$C$205:$BB$404,MATCH(Sheet2!$BJ360,'2021MF'!$B$205:$B$404,0),MATCH(Sheet2!BO$3,'2021MF'!$C$4:$BB$4,0))</f>
        <v>58.785529715762301</v>
      </c>
      <c r="BP360">
        <f>INDEX('2021MF'!$C$205:$BB$404,MATCH(Sheet2!$BJ360,'2021MF'!$B$205:$B$404,0),MATCH(Sheet2!BP$3,'2021MF'!$C$4:$BB$4,0))</f>
        <v>23.282730404823401</v>
      </c>
      <c r="BQ360">
        <f>INDEX('2021MF'!$C$205:$BB$404,MATCH(Sheet2!$BJ360,'2021MF'!$B$205:$B$404,0),MATCH(Sheet2!BQ$3,'2021MF'!$C$4:$BB$4,0))</f>
        <v>61.477174849267897</v>
      </c>
      <c r="BR360">
        <f>INDEX('2021MF'!$C$205:$BB$404,MATCH(Sheet2!$BJ360,'2021MF'!$B$205:$B$404,0),MATCH(Sheet2!BR$3,'2021MF'!$C$4:$BB$4,0))</f>
        <v>20.591085271317802</v>
      </c>
      <c r="BS360">
        <f>INDEX('2021MF'!$C$205:$BB$404,MATCH(Sheet2!$BJ360,'2021MF'!$B$205:$B$404,0),MATCH(Sheet2!BS$3,'2021MF'!$C$4:$BB$4,0))</f>
        <v>98.266580534022395</v>
      </c>
      <c r="BT360" t="str">
        <f>INDEX('2021MF'!$C$205:$BB$404,MATCH(Sheet2!$BJ360,'2021MF'!$B$205:$B$404,0),MATCH(Sheet2!BT$3,'2021MF'!$C$4:$BB$4,0))</f>
        <v>*</v>
      </c>
      <c r="BU360">
        <f>INDEX('2021MF'!$C$205:$BB$404,MATCH(Sheet2!$BJ360,'2021MF'!$B$205:$B$404,0),MATCH(Sheet2!BU$3,'2021MF'!$C$4:$BB$4,0))</f>
        <v>10.8580964685616</v>
      </c>
      <c r="BV360">
        <f>INDEX('2021MF'!$C$205:$BB$404,MATCH(Sheet2!$BJ360,'2021MF'!$B$205:$B$404,0),MATCH(Sheet2!BV$3,'2021MF'!$C$4:$BB$4,0))</f>
        <v>16.7151162790698</v>
      </c>
      <c r="BW360" t="str">
        <f>INDEX('2021MF'!$C$205:$BB$404,MATCH(Sheet2!$BJ360,'2021MF'!$B$205:$B$404,0),MATCH(Sheet2!BW$3,'2021MF'!$C$4:$BB$4,0))</f>
        <v>*</v>
      </c>
      <c r="BX360">
        <f>INDEX('2021MF'!$C$205:$BB$404,MATCH(Sheet2!$BJ360,'2021MF'!$B$205:$B$404,0),MATCH(Sheet2!BX$3,'2021MF'!$C$4:$BB$4,0))</f>
        <v>53.6862262344412</v>
      </c>
      <c r="BY360">
        <f>INDEX('2021MF'!$C$205:$BB$404,MATCH(Sheet2!$BJ360,'2021MF'!$B$205:$B$404,0),MATCH(Sheet2!BY$3,'2021MF'!$C$4:$BB$4,0))</f>
        <v>44.686089454247004</v>
      </c>
      <c r="BZ360">
        <f>INDEX('2021MF'!$C$205:$BB$404,MATCH(Sheet2!$BJ360,'2021MF'!$B$205:$B$404,0),MATCH(Sheet2!BZ$3,'2021MF'!$C$4:$BB$4,0))</f>
        <v>53.966625632608398</v>
      </c>
      <c r="CA360">
        <f>INDEX('2021MF'!$C$205:$BB$404,MATCH(Sheet2!$BJ360,'2021MF'!$B$205:$B$404,0),MATCH(Sheet2!CA$3,'2021MF'!$C$4:$BB$4,0))</f>
        <v>44.405690056079898</v>
      </c>
      <c r="CB360" t="str">
        <f>INDEX('2021MF'!$C$205:$BB$404,MATCH(Sheet2!$BJ360,'2021MF'!$B$205:$B$404,0),MATCH(Sheet2!CB$3,'2021MF'!$C$4:$BB$4,0))</f>
        <v>*</v>
      </c>
      <c r="CC360">
        <f>INDEX('2021MF'!$C$205:$BB$404,MATCH(Sheet2!$BJ360,'2021MF'!$B$205:$B$404,0),MATCH(Sheet2!CC$3,'2021MF'!$C$4:$BB$4,0))</f>
        <v>99.278639104220503</v>
      </c>
    </row>
    <row r="361" spans="14:81" x14ac:dyDescent="0.3">
      <c r="N361" t="e">
        <f>VLOOKUP(P361,Sheet1!A$6:A$378,1,FALSE)</f>
        <v>#N/A</v>
      </c>
      <c r="O361" t="s">
        <v>539</v>
      </c>
      <c r="P361" t="s">
        <v>556</v>
      </c>
      <c r="Q361" t="e">
        <f>VLOOKUP(P361,classifications!A$1:B$357,2,FALSE)</f>
        <v>#N/A</v>
      </c>
      <c r="R361" t="e">
        <f>VLOOKUP(P361,classifications!A$1:D$357,4,FALSE)</f>
        <v>#N/A</v>
      </c>
      <c r="S361" t="s">
        <v>557</v>
      </c>
      <c r="T361" t="s">
        <v>648</v>
      </c>
      <c r="U361">
        <v>82</v>
      </c>
      <c r="V361">
        <v>16.899999999999999</v>
      </c>
      <c r="W361">
        <v>1.1000000000000001</v>
      </c>
      <c r="X361">
        <v>72.099999999999994</v>
      </c>
      <c r="Y361">
        <v>11.2</v>
      </c>
      <c r="Z361">
        <v>16.7</v>
      </c>
      <c r="AA361">
        <v>98.9</v>
      </c>
      <c r="AB361">
        <v>1.1000000000000001</v>
      </c>
      <c r="AC361">
        <v>0</v>
      </c>
      <c r="AE361" t="s">
        <v>539</v>
      </c>
      <c r="AF361" t="s">
        <v>556</v>
      </c>
      <c r="AG361" t="s">
        <v>557</v>
      </c>
      <c r="AH361" t="s">
        <v>648</v>
      </c>
      <c r="AI361">
        <v>82.9</v>
      </c>
      <c r="AJ361">
        <v>17.100000000000001</v>
      </c>
      <c r="AK361">
        <v>86.6</v>
      </c>
      <c r="AL361">
        <v>13.4</v>
      </c>
      <c r="AM361">
        <v>98.9</v>
      </c>
      <c r="AN361">
        <v>1.1000000000000001</v>
      </c>
      <c r="AP361" t="s">
        <v>539</v>
      </c>
      <c r="AQ361" t="s">
        <v>556</v>
      </c>
      <c r="AR361" t="s">
        <v>557</v>
      </c>
      <c r="AS361" t="s">
        <v>648</v>
      </c>
      <c r="AT361">
        <v>73.900000000000006</v>
      </c>
      <c r="AU361">
        <v>82.9</v>
      </c>
      <c r="AV361">
        <v>86.3</v>
      </c>
      <c r="AW361">
        <v>80.400000000000006</v>
      </c>
      <c r="AX361">
        <v>86.6</v>
      </c>
      <c r="AY361">
        <v>92.7</v>
      </c>
      <c r="AZ361">
        <v>96.8</v>
      </c>
      <c r="BA361">
        <v>98.9</v>
      </c>
      <c r="BB361">
        <v>100</v>
      </c>
      <c r="BF361" t="b">
        <f t="shared" si="5"/>
        <v>1</v>
      </c>
      <c r="BI361" t="s">
        <v>539</v>
      </c>
      <c r="BJ361" t="s">
        <v>556</v>
      </c>
      <c r="BK361" t="s">
        <v>557</v>
      </c>
      <c r="BL361" t="s">
        <v>648</v>
      </c>
      <c r="BM361">
        <f>INDEX('2021MF'!$C$205:$BB$404,MATCH(Sheet2!$BJ361,'2021MF'!$B$205:$B$404,0),MATCH(Sheet2!BM$3,'2021MF'!$C$4:$BB$4,0))</f>
        <v>88.425416153895995</v>
      </c>
      <c r="BN361">
        <f>INDEX('2021MF'!$C$205:$BB$404,MATCH(Sheet2!$BJ361,'2021MF'!$B$205:$B$404,0),MATCH(Sheet2!BN$3,'2021MF'!$C$4:$BB$4,0))</f>
        <v>10.033033227540599</v>
      </c>
      <c r="BO361">
        <f>INDEX('2021MF'!$C$205:$BB$404,MATCH(Sheet2!$BJ361,'2021MF'!$B$205:$B$404,0),MATCH(Sheet2!BO$3,'2021MF'!$C$4:$BB$4,0))</f>
        <v>60.6807435714748</v>
      </c>
      <c r="BP361">
        <f>INDEX('2021MF'!$C$205:$BB$404,MATCH(Sheet2!$BJ361,'2021MF'!$B$205:$B$404,0),MATCH(Sheet2!BP$3,'2021MF'!$C$4:$BB$4,0))</f>
        <v>15.402551978755101</v>
      </c>
      <c r="BQ361">
        <f>INDEX('2021MF'!$C$205:$BB$404,MATCH(Sheet2!$BJ361,'2021MF'!$B$205:$B$404,0),MATCH(Sheet2!BQ$3,'2021MF'!$C$4:$BB$4,0))</f>
        <v>59.550489021309701</v>
      </c>
      <c r="BR361">
        <f>INDEX('2021MF'!$C$205:$BB$404,MATCH(Sheet2!$BJ361,'2021MF'!$B$205:$B$404,0),MATCH(Sheet2!BR$3,'2021MF'!$C$4:$BB$4,0))</f>
        <v>16.5328065289203</v>
      </c>
      <c r="BS361">
        <f>INDEX('2021MF'!$C$205:$BB$404,MATCH(Sheet2!$BJ361,'2021MF'!$B$205:$B$404,0),MATCH(Sheet2!BS$3,'2021MF'!$C$4:$BB$4,0))</f>
        <v>99.209793380400299</v>
      </c>
      <c r="BT361" t="str">
        <f>INDEX('2021MF'!$C$205:$BB$404,MATCH(Sheet2!$BJ361,'2021MF'!$B$205:$B$404,0),MATCH(Sheet2!BT$3,'2021MF'!$C$4:$BB$4,0))</f>
        <v>*</v>
      </c>
      <c r="BU361">
        <f>INDEX('2021MF'!$C$205:$BB$404,MATCH(Sheet2!$BJ361,'2021MF'!$B$205:$B$404,0),MATCH(Sheet2!BU$3,'2021MF'!$C$4:$BB$4,0))</f>
        <v>9.2460651596605992</v>
      </c>
      <c r="BV361">
        <f>INDEX('2021MF'!$C$205:$BB$404,MATCH(Sheet2!$BJ361,'2021MF'!$B$205:$B$404,0),MATCH(Sheet2!BV$3,'2021MF'!$C$4:$BB$4,0))</f>
        <v>9.9488308828291991</v>
      </c>
      <c r="BW361">
        <f>INDEX('2021MF'!$C$205:$BB$404,MATCH(Sheet2!$BJ361,'2021MF'!$B$205:$B$404,0),MATCH(Sheet2!BW$3,'2021MF'!$C$4:$BB$4,0))</f>
        <v>3.9413174428395599</v>
      </c>
      <c r="BX361">
        <f>INDEX('2021MF'!$C$205:$BB$404,MATCH(Sheet2!$BJ361,'2021MF'!$B$205:$B$404,0),MATCH(Sheet2!BX$3,'2021MF'!$C$4:$BB$4,0))</f>
        <v>57.334076965978802</v>
      </c>
      <c r="BY361">
        <f>INDEX('2021MF'!$C$205:$BB$404,MATCH(Sheet2!$BJ361,'2021MF'!$B$205:$B$404,0),MATCH(Sheet2!BY$3,'2021MF'!$C$4:$BB$4,0))</f>
        <v>40.940695296523501</v>
      </c>
      <c r="BZ361">
        <f>INDEX('2021MF'!$C$205:$BB$404,MATCH(Sheet2!$BJ361,'2021MF'!$B$205:$B$404,0),MATCH(Sheet2!BZ$3,'2021MF'!$C$4:$BB$4,0))</f>
        <v>65.409927495817101</v>
      </c>
      <c r="CA361">
        <f>INDEX('2021MF'!$C$205:$BB$404,MATCH(Sheet2!$BJ361,'2021MF'!$B$205:$B$404,0),MATCH(Sheet2!CA$3,'2021MF'!$C$4:$BB$4,0))</f>
        <v>32.110057631529997</v>
      </c>
      <c r="CB361">
        <f>INDEX('2021MF'!$C$205:$BB$404,MATCH(Sheet2!$BJ361,'2021MF'!$B$205:$B$404,0),MATCH(Sheet2!CB$3,'2021MF'!$C$4:$BB$4,0))</f>
        <v>3.0474771682103801</v>
      </c>
      <c r="CC361">
        <f>INDEX('2021MF'!$C$205:$BB$404,MATCH(Sheet2!$BJ361,'2021MF'!$B$205:$B$404,0),MATCH(Sheet2!CC$3,'2021MF'!$C$4:$BB$4,0))</f>
        <v>96.952522831789594</v>
      </c>
    </row>
    <row r="362" spans="14:81" x14ac:dyDescent="0.3">
      <c r="N362" t="e">
        <f>VLOOKUP(P362,Sheet1!A$6:A$378,1,FALSE)</f>
        <v>#N/A</v>
      </c>
      <c r="O362" t="s">
        <v>539</v>
      </c>
      <c r="P362" t="s">
        <v>558</v>
      </c>
      <c r="Q362" t="e">
        <f>VLOOKUP(P362,classifications!A$1:B$357,2,FALSE)</f>
        <v>#N/A</v>
      </c>
      <c r="R362" t="e">
        <f>VLOOKUP(P362,classifications!A$1:D$357,4,FALSE)</f>
        <v>#N/A</v>
      </c>
      <c r="S362" t="s">
        <v>559</v>
      </c>
      <c r="T362" t="s">
        <v>648</v>
      </c>
      <c r="U362">
        <v>87.2</v>
      </c>
      <c r="V362">
        <v>11.4</v>
      </c>
      <c r="W362">
        <v>1.5</v>
      </c>
      <c r="X362">
        <v>74.599999999999994</v>
      </c>
      <c r="Y362">
        <v>5</v>
      </c>
      <c r="Z362">
        <v>20.3</v>
      </c>
      <c r="AA362">
        <v>96.9</v>
      </c>
      <c r="AB362">
        <v>3.1</v>
      </c>
      <c r="AC362">
        <v>0</v>
      </c>
      <c r="AE362" t="s">
        <v>539</v>
      </c>
      <c r="AF362" t="s">
        <v>558</v>
      </c>
      <c r="AG362" t="s">
        <v>559</v>
      </c>
      <c r="AH362" t="s">
        <v>648</v>
      </c>
      <c r="AI362">
        <v>88.5</v>
      </c>
      <c r="AJ362">
        <v>11.5</v>
      </c>
      <c r="AK362">
        <v>93.7</v>
      </c>
      <c r="AL362">
        <v>6.3</v>
      </c>
      <c r="AM362">
        <v>96.9</v>
      </c>
      <c r="AN362">
        <v>3.1</v>
      </c>
      <c r="AP362" t="s">
        <v>539</v>
      </c>
      <c r="AQ362" t="s">
        <v>558</v>
      </c>
      <c r="AR362" t="s">
        <v>559</v>
      </c>
      <c r="AS362" t="s">
        <v>648</v>
      </c>
      <c r="AT362">
        <v>81.099999999999994</v>
      </c>
      <c r="AU362">
        <v>88.5</v>
      </c>
      <c r="AV362">
        <v>91.1</v>
      </c>
      <c r="AW362">
        <v>89.5</v>
      </c>
      <c r="AX362">
        <v>93.7</v>
      </c>
      <c r="AY362">
        <v>97.8</v>
      </c>
      <c r="AZ362">
        <v>93</v>
      </c>
      <c r="BA362">
        <v>96.9</v>
      </c>
      <c r="BB362">
        <v>99.4</v>
      </c>
      <c r="BF362" t="b">
        <f t="shared" si="5"/>
        <v>1</v>
      </c>
      <c r="BI362" t="s">
        <v>539</v>
      </c>
      <c r="BJ362" t="s">
        <v>558</v>
      </c>
      <c r="BK362" t="s">
        <v>559</v>
      </c>
      <c r="BL362" t="s">
        <v>648</v>
      </c>
      <c r="BM362">
        <f>INDEX('2021MF'!$C$205:$BB$404,MATCH(Sheet2!$BJ362,'2021MF'!$B$205:$B$404,0),MATCH(Sheet2!BM$3,'2021MF'!$C$4:$BB$4,0))</f>
        <v>87.634937433854205</v>
      </c>
      <c r="BN362">
        <f>INDEX('2021MF'!$C$205:$BB$404,MATCH(Sheet2!$BJ362,'2021MF'!$B$205:$B$404,0),MATCH(Sheet2!BN$3,'2021MF'!$C$4:$BB$4,0))</f>
        <v>12.3650625661458</v>
      </c>
      <c r="BO362">
        <f>INDEX('2021MF'!$C$205:$BB$404,MATCH(Sheet2!$BJ362,'2021MF'!$B$205:$B$404,0),MATCH(Sheet2!BO$3,'2021MF'!$C$4:$BB$4,0))</f>
        <v>59.033804395193897</v>
      </c>
      <c r="BP362">
        <f>INDEX('2021MF'!$C$205:$BB$404,MATCH(Sheet2!$BJ362,'2021MF'!$B$205:$B$404,0),MATCH(Sheet2!BP$3,'2021MF'!$C$4:$BB$4,0))</f>
        <v>22.6645084977899</v>
      </c>
      <c r="BQ362">
        <f>INDEX('2021MF'!$C$205:$BB$404,MATCH(Sheet2!$BJ362,'2021MF'!$B$205:$B$404,0),MATCH(Sheet2!BQ$3,'2021MF'!$C$4:$BB$4,0))</f>
        <v>65.2941542675714</v>
      </c>
      <c r="BR362">
        <f>INDEX('2021MF'!$C$205:$BB$404,MATCH(Sheet2!$BJ362,'2021MF'!$B$205:$B$404,0),MATCH(Sheet2!BR$3,'2021MF'!$C$4:$BB$4,0))</f>
        <v>16.4041586254124</v>
      </c>
      <c r="BS362">
        <f>INDEX('2021MF'!$C$205:$BB$404,MATCH(Sheet2!$BJ362,'2021MF'!$B$205:$B$404,0),MATCH(Sheet2!BS$3,'2021MF'!$C$4:$BB$4,0))</f>
        <v>97.224677831040296</v>
      </c>
      <c r="BT362">
        <f>INDEX('2021MF'!$C$205:$BB$404,MATCH(Sheet2!$BJ362,'2021MF'!$B$205:$B$404,0),MATCH(Sheet2!BT$3,'2021MF'!$C$4:$BB$4,0))</f>
        <v>2.7753221689597201</v>
      </c>
      <c r="BU362">
        <f>INDEX('2021MF'!$C$205:$BB$404,MATCH(Sheet2!$BJ362,'2021MF'!$B$205:$B$404,0),MATCH(Sheet2!BU$3,'2021MF'!$C$4:$BB$4,0))</f>
        <v>9.7578285500840405</v>
      </c>
      <c r="BV362">
        <f>INDEX('2021MF'!$C$205:$BB$404,MATCH(Sheet2!$BJ362,'2021MF'!$B$205:$B$404,0),MATCH(Sheet2!BV$3,'2021MF'!$C$4:$BB$4,0))</f>
        <v>11.995268629770299</v>
      </c>
      <c r="BW362">
        <f>INDEX('2021MF'!$C$205:$BB$404,MATCH(Sheet2!$BJ362,'2021MF'!$B$205:$B$404,0),MATCH(Sheet2!BW$3,'2021MF'!$C$4:$BB$4,0))</f>
        <v>1.2824503517400201</v>
      </c>
      <c r="BX362">
        <f>INDEX('2021MF'!$C$205:$BB$404,MATCH(Sheet2!$BJ362,'2021MF'!$B$205:$B$404,0),MATCH(Sheet2!BX$3,'2021MF'!$C$4:$BB$4,0))</f>
        <v>48.470792537330503</v>
      </c>
      <c r="BY362">
        <f>INDEX('2021MF'!$C$205:$BB$404,MATCH(Sheet2!$BJ362,'2021MF'!$B$205:$B$404,0),MATCH(Sheet2!BY$3,'2021MF'!$C$4:$BB$4,0))</f>
        <v>48.954060939802801</v>
      </c>
      <c r="BZ362">
        <f>INDEX('2021MF'!$C$205:$BB$404,MATCH(Sheet2!$BJ362,'2021MF'!$B$205:$B$404,0),MATCH(Sheet2!BZ$3,'2021MF'!$C$4:$BB$4,0))</f>
        <v>56.220224154280302</v>
      </c>
      <c r="CA362">
        <f>INDEX('2021MF'!$C$205:$BB$404,MATCH(Sheet2!$BJ362,'2021MF'!$B$205:$B$404,0),MATCH(Sheet2!CA$3,'2021MF'!$C$4:$BB$4,0))</f>
        <v>40.3214934478858</v>
      </c>
      <c r="CB362">
        <f>INDEX('2021MF'!$C$205:$BB$404,MATCH(Sheet2!$BJ362,'2021MF'!$B$205:$B$404,0),MATCH(Sheet2!CB$3,'2021MF'!$C$4:$BB$4,0))</f>
        <v>1.7207246467035999</v>
      </c>
      <c r="CC362">
        <f>INDEX('2021MF'!$C$205:$BB$404,MATCH(Sheet2!$BJ362,'2021MF'!$B$205:$B$404,0),MATCH(Sheet2!CC$3,'2021MF'!$C$4:$BB$4,0))</f>
        <v>98.279275353296399</v>
      </c>
    </row>
    <row r="363" spans="14:81" x14ac:dyDescent="0.3">
      <c r="N363" t="e">
        <f>VLOOKUP(P363,Sheet1!A$6:A$378,1,FALSE)</f>
        <v>#N/A</v>
      </c>
      <c r="O363" t="s">
        <v>560</v>
      </c>
      <c r="P363" t="s">
        <v>561</v>
      </c>
      <c r="Q363" t="e">
        <f>VLOOKUP(P363,classifications!A$1:B$357,2,FALSE)</f>
        <v>#N/A</v>
      </c>
      <c r="R363" t="e">
        <f>VLOOKUP(P363,classifications!A$1:D$357,4,FALSE)</f>
        <v>#N/A</v>
      </c>
      <c r="S363" t="s">
        <v>562</v>
      </c>
      <c r="T363" t="s">
        <v>648</v>
      </c>
      <c r="U363">
        <v>86.6</v>
      </c>
      <c r="V363">
        <v>12.8</v>
      </c>
      <c r="W363">
        <v>0.5</v>
      </c>
      <c r="X363">
        <v>69.5</v>
      </c>
      <c r="Y363">
        <v>6.2</v>
      </c>
      <c r="Z363">
        <v>24.3</v>
      </c>
      <c r="AA363">
        <v>97.3</v>
      </c>
      <c r="AB363">
        <v>2.7</v>
      </c>
      <c r="AC363">
        <v>0</v>
      </c>
      <c r="AE363" t="s">
        <v>560</v>
      </c>
      <c r="AF363" t="s">
        <v>561</v>
      </c>
      <c r="AG363" t="s">
        <v>562</v>
      </c>
      <c r="AH363" t="s">
        <v>648</v>
      </c>
      <c r="AI363">
        <v>87.1</v>
      </c>
      <c r="AJ363">
        <v>12.9</v>
      </c>
      <c r="AK363">
        <v>91.8</v>
      </c>
      <c r="AL363">
        <v>8.1999999999999993</v>
      </c>
      <c r="AM363">
        <v>97.3</v>
      </c>
      <c r="AN363">
        <v>2.7</v>
      </c>
      <c r="AP363" t="s">
        <v>560</v>
      </c>
      <c r="AQ363" t="s">
        <v>561</v>
      </c>
      <c r="AR363" t="s">
        <v>562</v>
      </c>
      <c r="AS363" t="s">
        <v>648</v>
      </c>
      <c r="AT363">
        <v>77.2</v>
      </c>
      <c r="AU363">
        <v>87.1</v>
      </c>
      <c r="AV363">
        <v>90.2</v>
      </c>
      <c r="AW363">
        <v>95.3</v>
      </c>
      <c r="AX363">
        <v>91.8</v>
      </c>
      <c r="AY363">
        <v>100</v>
      </c>
      <c r="AZ363">
        <v>93.6</v>
      </c>
      <c r="BA363">
        <v>97.3</v>
      </c>
      <c r="BB363">
        <v>99.6</v>
      </c>
      <c r="BF363" t="b">
        <f t="shared" si="5"/>
        <v>1</v>
      </c>
      <c r="BI363" t="s">
        <v>560</v>
      </c>
      <c r="BJ363" t="s">
        <v>561</v>
      </c>
      <c r="BK363" t="s">
        <v>562</v>
      </c>
      <c r="BL363" t="s">
        <v>648</v>
      </c>
      <c r="BM363">
        <f>INDEX('2021MF'!$C$205:$BB$404,MATCH(Sheet2!$BJ363,'2021MF'!$B$205:$B$404,0),MATCH(Sheet2!BM$3,'2021MF'!$C$4:$BB$4,0))</f>
        <v>84.674241730046703</v>
      </c>
      <c r="BN363">
        <f>INDEX('2021MF'!$C$205:$BB$404,MATCH(Sheet2!$BJ363,'2021MF'!$B$205:$B$404,0),MATCH(Sheet2!BN$3,'2021MF'!$C$4:$BB$4,0))</f>
        <v>15.027948318519201</v>
      </c>
      <c r="BO363">
        <f>INDEX('2021MF'!$C$205:$BB$404,MATCH(Sheet2!$BJ363,'2021MF'!$B$205:$B$404,0),MATCH(Sheet2!BO$3,'2021MF'!$C$4:$BB$4,0))</f>
        <v>72.303674516631503</v>
      </c>
      <c r="BP363">
        <f>INDEX('2021MF'!$C$205:$BB$404,MATCH(Sheet2!$BJ363,'2021MF'!$B$205:$B$404,0),MATCH(Sheet2!BP$3,'2021MF'!$C$4:$BB$4,0))</f>
        <v>7.4956473930175003</v>
      </c>
      <c r="BQ363">
        <f>INDEX('2021MF'!$C$205:$BB$404,MATCH(Sheet2!$BJ363,'2021MF'!$B$205:$B$404,0),MATCH(Sheet2!BQ$3,'2021MF'!$C$4:$BB$4,0))</f>
        <v>56.950426097315102</v>
      </c>
      <c r="BR363">
        <f>INDEX('2021MF'!$C$205:$BB$404,MATCH(Sheet2!$BJ363,'2021MF'!$B$205:$B$404,0),MATCH(Sheet2!BR$3,'2021MF'!$C$4:$BB$4,0))</f>
        <v>22.8488958123339</v>
      </c>
      <c r="BS363">
        <f>INDEX('2021MF'!$C$205:$BB$404,MATCH(Sheet2!$BJ363,'2021MF'!$B$205:$B$404,0),MATCH(Sheet2!BS$3,'2021MF'!$C$4:$BB$4,0))</f>
        <v>98.158159992669297</v>
      </c>
      <c r="BT363">
        <f>INDEX('2021MF'!$C$205:$BB$404,MATCH(Sheet2!$BJ363,'2021MF'!$B$205:$B$404,0),MATCH(Sheet2!BT$3,'2021MF'!$C$4:$BB$4,0))</f>
        <v>1.84184000733071</v>
      </c>
      <c r="BU363">
        <f>INDEX('2021MF'!$C$205:$BB$404,MATCH(Sheet2!$BJ363,'2021MF'!$B$205:$B$404,0),MATCH(Sheet2!BU$3,'2021MF'!$C$4:$BB$4,0))</f>
        <v>11.4359021350683</v>
      </c>
      <c r="BV363">
        <f>INDEX('2021MF'!$C$205:$BB$404,MATCH(Sheet2!$BJ363,'2021MF'!$B$205:$B$404,0),MATCH(Sheet2!BV$3,'2021MF'!$C$4:$BB$4,0))</f>
        <v>13.227343535233199</v>
      </c>
      <c r="BW363">
        <f>INDEX('2021MF'!$C$205:$BB$404,MATCH(Sheet2!$BJ363,'2021MF'!$B$205:$B$404,0),MATCH(Sheet2!BW$3,'2021MF'!$C$4:$BB$4,0))</f>
        <v>2.3320810043067901</v>
      </c>
      <c r="BX363">
        <f>INDEX('2021MF'!$C$205:$BB$404,MATCH(Sheet2!$BJ363,'2021MF'!$B$205:$B$404,0),MATCH(Sheet2!BX$3,'2021MF'!$C$4:$BB$4,0))</f>
        <v>36.841824201644798</v>
      </c>
      <c r="BY363">
        <f>INDEX('2021MF'!$C$205:$BB$404,MATCH(Sheet2!$BJ363,'2021MF'!$B$205:$B$404,0),MATCH(Sheet2!BY$3,'2021MF'!$C$4:$BB$4,0))</f>
        <v>59.622984086297102</v>
      </c>
      <c r="BZ363">
        <f>INDEX('2021MF'!$C$205:$BB$404,MATCH(Sheet2!$BJ363,'2021MF'!$B$205:$B$404,0),MATCH(Sheet2!BZ$3,'2021MF'!$C$4:$BB$4,0))</f>
        <v>50.144184556231998</v>
      </c>
      <c r="CA363">
        <f>INDEX('2021MF'!$C$205:$BB$404,MATCH(Sheet2!$BJ363,'2021MF'!$B$205:$B$404,0),MATCH(Sheet2!CA$3,'2021MF'!$C$4:$BB$4,0))</f>
        <v>47.393997650325701</v>
      </c>
      <c r="CB363">
        <f>INDEX('2021MF'!$C$205:$BB$404,MATCH(Sheet2!$BJ363,'2021MF'!$B$205:$B$404,0),MATCH(Sheet2!CB$3,'2021MF'!$C$4:$BB$4,0))</f>
        <v>2.7444332447539601</v>
      </c>
      <c r="CC363">
        <f>INDEX('2021MF'!$C$205:$BB$404,MATCH(Sheet2!$BJ363,'2021MF'!$B$205:$B$404,0),MATCH(Sheet2!CC$3,'2021MF'!$C$4:$BB$4,0))</f>
        <v>97.255566755245994</v>
      </c>
    </row>
    <row r="364" spans="14:81" x14ac:dyDescent="0.3">
      <c r="N364" t="e">
        <f>VLOOKUP(P364,Sheet1!A$6:A$378,1,FALSE)</f>
        <v>#N/A</v>
      </c>
      <c r="O364" t="s">
        <v>560</v>
      </c>
      <c r="P364" t="s">
        <v>563</v>
      </c>
      <c r="Q364" t="e">
        <f>VLOOKUP(P364,classifications!A$1:B$357,2,FALSE)</f>
        <v>#N/A</v>
      </c>
      <c r="R364" t="e">
        <f>VLOOKUP(P364,classifications!A$1:D$357,4,FALSE)</f>
        <v>#N/A</v>
      </c>
      <c r="S364" t="s">
        <v>564</v>
      </c>
      <c r="T364" t="s">
        <v>648</v>
      </c>
      <c r="U364">
        <v>78.7</v>
      </c>
      <c r="V364">
        <v>19.5</v>
      </c>
      <c r="W364">
        <v>1.8</v>
      </c>
      <c r="X364">
        <v>70.599999999999994</v>
      </c>
      <c r="Y364">
        <v>8.5</v>
      </c>
      <c r="Z364">
        <v>20.9</v>
      </c>
      <c r="AA364">
        <v>98.9</v>
      </c>
      <c r="AB364">
        <v>1.1000000000000001</v>
      </c>
      <c r="AC364">
        <v>0</v>
      </c>
      <c r="AE364" t="s">
        <v>560</v>
      </c>
      <c r="AF364" t="s">
        <v>563</v>
      </c>
      <c r="AG364" t="s">
        <v>564</v>
      </c>
      <c r="AH364" t="s">
        <v>648</v>
      </c>
      <c r="AI364">
        <v>80.099999999999994</v>
      </c>
      <c r="AJ364">
        <v>19.899999999999999</v>
      </c>
      <c r="AK364">
        <v>89.2</v>
      </c>
      <c r="AL364">
        <v>10.8</v>
      </c>
      <c r="AM364">
        <v>98.9</v>
      </c>
      <c r="AN364">
        <v>1.1000000000000001</v>
      </c>
      <c r="AP364" t="s">
        <v>560</v>
      </c>
      <c r="AQ364" t="s">
        <v>563</v>
      </c>
      <c r="AR364" t="s">
        <v>564</v>
      </c>
      <c r="AS364" t="s">
        <v>648</v>
      </c>
      <c r="AT364">
        <v>70.599999999999994</v>
      </c>
      <c r="AU364">
        <v>80.099999999999994</v>
      </c>
      <c r="AV364">
        <v>83.1</v>
      </c>
      <c r="AW364">
        <v>96.4</v>
      </c>
      <c r="AX364">
        <v>89.2</v>
      </c>
      <c r="AY364">
        <v>100</v>
      </c>
      <c r="AZ364">
        <v>97.2</v>
      </c>
      <c r="BA364">
        <v>98.9</v>
      </c>
      <c r="BB364">
        <v>100</v>
      </c>
      <c r="BF364" t="b">
        <f t="shared" si="5"/>
        <v>1</v>
      </c>
      <c r="BI364" t="s">
        <v>560</v>
      </c>
      <c r="BJ364" t="s">
        <v>563</v>
      </c>
      <c r="BK364" t="s">
        <v>564</v>
      </c>
      <c r="BL364" t="s">
        <v>648</v>
      </c>
      <c r="BM364" t="e">
        <f>INDEX('2021MF'!$C$205:$BB$404,MATCH(Sheet2!$BJ364,'2021MF'!$B$205:$B$404,0),MATCH(Sheet2!BM$3,'2021MF'!$C$4:$BB$4,0))</f>
        <v>#N/A</v>
      </c>
      <c r="BN364" t="e">
        <f>INDEX('2021MF'!$C$205:$BB$404,MATCH(Sheet2!$BJ364,'2021MF'!$B$205:$B$404,0),MATCH(Sheet2!BN$3,'2021MF'!$C$4:$BB$4,0))</f>
        <v>#N/A</v>
      </c>
      <c r="BO364" t="e">
        <f>INDEX('2021MF'!$C$205:$BB$404,MATCH(Sheet2!$BJ364,'2021MF'!$B$205:$B$404,0),MATCH(Sheet2!BO$3,'2021MF'!$C$4:$BB$4,0))</f>
        <v>#N/A</v>
      </c>
      <c r="BP364" t="e">
        <f>INDEX('2021MF'!$C$205:$BB$404,MATCH(Sheet2!$BJ364,'2021MF'!$B$205:$B$404,0),MATCH(Sheet2!BP$3,'2021MF'!$C$4:$BB$4,0))</f>
        <v>#N/A</v>
      </c>
      <c r="BQ364" t="e">
        <f>INDEX('2021MF'!$C$205:$BB$404,MATCH(Sheet2!$BJ364,'2021MF'!$B$205:$B$404,0),MATCH(Sheet2!BQ$3,'2021MF'!$C$4:$BB$4,0))</f>
        <v>#N/A</v>
      </c>
      <c r="BR364" t="e">
        <f>INDEX('2021MF'!$C$205:$BB$404,MATCH(Sheet2!$BJ364,'2021MF'!$B$205:$B$404,0),MATCH(Sheet2!BR$3,'2021MF'!$C$4:$BB$4,0))</f>
        <v>#N/A</v>
      </c>
      <c r="BS364" t="e">
        <f>INDEX('2021MF'!$C$205:$BB$404,MATCH(Sheet2!$BJ364,'2021MF'!$B$205:$B$404,0),MATCH(Sheet2!BS$3,'2021MF'!$C$4:$BB$4,0))</f>
        <v>#N/A</v>
      </c>
      <c r="BT364" t="e">
        <f>INDEX('2021MF'!$C$205:$BB$404,MATCH(Sheet2!$BJ364,'2021MF'!$B$205:$B$404,0),MATCH(Sheet2!BT$3,'2021MF'!$C$4:$BB$4,0))</f>
        <v>#N/A</v>
      </c>
      <c r="BU364" t="e">
        <f>INDEX('2021MF'!$C$205:$BB$404,MATCH(Sheet2!$BJ364,'2021MF'!$B$205:$B$404,0),MATCH(Sheet2!BU$3,'2021MF'!$C$4:$BB$4,0))</f>
        <v>#N/A</v>
      </c>
      <c r="BV364" t="e">
        <f>INDEX('2021MF'!$C$205:$BB$404,MATCH(Sheet2!$BJ364,'2021MF'!$B$205:$B$404,0),MATCH(Sheet2!BV$3,'2021MF'!$C$4:$BB$4,0))</f>
        <v>#N/A</v>
      </c>
      <c r="BW364" t="e">
        <f>INDEX('2021MF'!$C$205:$BB$404,MATCH(Sheet2!$BJ364,'2021MF'!$B$205:$B$404,0),MATCH(Sheet2!BW$3,'2021MF'!$C$4:$BB$4,0))</f>
        <v>#N/A</v>
      </c>
      <c r="BX364" t="e">
        <f>INDEX('2021MF'!$C$205:$BB$404,MATCH(Sheet2!$BJ364,'2021MF'!$B$205:$B$404,0),MATCH(Sheet2!BX$3,'2021MF'!$C$4:$BB$4,0))</f>
        <v>#N/A</v>
      </c>
      <c r="BY364" t="e">
        <f>INDEX('2021MF'!$C$205:$BB$404,MATCH(Sheet2!$BJ364,'2021MF'!$B$205:$B$404,0),MATCH(Sheet2!BY$3,'2021MF'!$C$4:$BB$4,0))</f>
        <v>#N/A</v>
      </c>
      <c r="BZ364" t="e">
        <f>INDEX('2021MF'!$C$205:$BB$404,MATCH(Sheet2!$BJ364,'2021MF'!$B$205:$B$404,0),MATCH(Sheet2!BZ$3,'2021MF'!$C$4:$BB$4,0))</f>
        <v>#N/A</v>
      </c>
      <c r="CA364" t="e">
        <f>INDEX('2021MF'!$C$205:$BB$404,MATCH(Sheet2!$BJ364,'2021MF'!$B$205:$B$404,0),MATCH(Sheet2!CA$3,'2021MF'!$C$4:$BB$4,0))</f>
        <v>#N/A</v>
      </c>
      <c r="CB364" t="e">
        <f>INDEX('2021MF'!$C$205:$BB$404,MATCH(Sheet2!$BJ364,'2021MF'!$B$205:$B$404,0),MATCH(Sheet2!CB$3,'2021MF'!$C$4:$BB$4,0))</f>
        <v>#N/A</v>
      </c>
      <c r="CC364" t="e">
        <f>INDEX('2021MF'!$C$205:$BB$404,MATCH(Sheet2!$BJ364,'2021MF'!$B$205:$B$404,0),MATCH(Sheet2!CC$3,'2021MF'!$C$4:$BB$4,0))</f>
        <v>#N/A</v>
      </c>
    </row>
    <row r="365" spans="14:81" x14ac:dyDescent="0.3">
      <c r="N365" t="e">
        <f>VLOOKUP(P365,Sheet1!A$6:A$378,1,FALSE)</f>
        <v>#N/A</v>
      </c>
      <c r="O365" t="s">
        <v>560</v>
      </c>
      <c r="P365" t="s">
        <v>565</v>
      </c>
      <c r="Q365" t="e">
        <f>VLOOKUP(P365,classifications!A$1:B$357,2,FALSE)</f>
        <v>#N/A</v>
      </c>
      <c r="R365" t="e">
        <f>VLOOKUP(P365,classifications!A$1:D$357,4,FALSE)</f>
        <v>#N/A</v>
      </c>
      <c r="S365" t="s">
        <v>566</v>
      </c>
      <c r="T365" t="s">
        <v>648</v>
      </c>
      <c r="U365">
        <v>81.900000000000006</v>
      </c>
      <c r="V365">
        <v>16</v>
      </c>
      <c r="W365">
        <v>2.1</v>
      </c>
      <c r="X365">
        <v>73.3</v>
      </c>
      <c r="Y365">
        <v>6.8</v>
      </c>
      <c r="Z365">
        <v>19.899999999999999</v>
      </c>
      <c r="AA365">
        <v>98.4</v>
      </c>
      <c r="AB365">
        <v>1.6</v>
      </c>
      <c r="AC365">
        <v>0</v>
      </c>
      <c r="AE365" t="s">
        <v>560</v>
      </c>
      <c r="AF365" t="s">
        <v>565</v>
      </c>
      <c r="AG365" t="s">
        <v>566</v>
      </c>
      <c r="AH365" t="s">
        <v>648</v>
      </c>
      <c r="AI365">
        <v>83.7</v>
      </c>
      <c r="AJ365">
        <v>16.3</v>
      </c>
      <c r="AK365">
        <v>91.5</v>
      </c>
      <c r="AL365">
        <v>8.5</v>
      </c>
      <c r="AM365">
        <v>98.4</v>
      </c>
      <c r="AN365">
        <v>1.6</v>
      </c>
      <c r="AP365" t="s">
        <v>560</v>
      </c>
      <c r="AQ365" t="s">
        <v>565</v>
      </c>
      <c r="AR365" t="s">
        <v>566</v>
      </c>
      <c r="AS365" t="s">
        <v>648</v>
      </c>
      <c r="AT365">
        <v>74.599999999999994</v>
      </c>
      <c r="AU365">
        <v>83.7</v>
      </c>
      <c r="AV365">
        <v>86.6</v>
      </c>
      <c r="AW365">
        <v>86.9</v>
      </c>
      <c r="AX365">
        <v>91.5</v>
      </c>
      <c r="AY365">
        <v>95.8</v>
      </c>
      <c r="AZ365">
        <v>95.8</v>
      </c>
      <c r="BA365">
        <v>98.4</v>
      </c>
      <c r="BB365">
        <v>100</v>
      </c>
      <c r="BF365" t="b">
        <f t="shared" si="5"/>
        <v>1</v>
      </c>
      <c r="BI365" t="s">
        <v>560</v>
      </c>
      <c r="BJ365" t="s">
        <v>565</v>
      </c>
      <c r="BK365" t="s">
        <v>566</v>
      </c>
      <c r="BL365" t="s">
        <v>648</v>
      </c>
      <c r="BM365">
        <f>INDEX('2021MF'!$C$205:$BB$404,MATCH(Sheet2!$BJ365,'2021MF'!$B$205:$B$404,0),MATCH(Sheet2!BM$3,'2021MF'!$C$4:$BB$4,0))</f>
        <v>85.130577993882795</v>
      </c>
      <c r="BN365">
        <f>INDEX('2021MF'!$C$205:$BB$404,MATCH(Sheet2!$BJ365,'2021MF'!$B$205:$B$404,0),MATCH(Sheet2!BN$3,'2021MF'!$C$4:$BB$4,0))</f>
        <v>14.869422006117199</v>
      </c>
      <c r="BO365">
        <f>INDEX('2021MF'!$C$205:$BB$404,MATCH(Sheet2!$BJ365,'2021MF'!$B$205:$B$404,0),MATCH(Sheet2!BO$3,'2021MF'!$C$4:$BB$4,0))</f>
        <v>63.8910673672653</v>
      </c>
      <c r="BP365">
        <f>INDEX('2021MF'!$C$205:$BB$404,MATCH(Sheet2!$BJ365,'2021MF'!$B$205:$B$404,0),MATCH(Sheet2!BP$3,'2021MF'!$C$4:$BB$4,0))</f>
        <v>10.8991451650851</v>
      </c>
      <c r="BQ365">
        <f>INDEX('2021MF'!$C$205:$BB$404,MATCH(Sheet2!$BJ365,'2021MF'!$B$205:$B$404,0),MATCH(Sheet2!BQ$3,'2021MF'!$C$4:$BB$4,0))</f>
        <v>53.984001254803601</v>
      </c>
      <c r="BR365">
        <f>INDEX('2021MF'!$C$205:$BB$404,MATCH(Sheet2!$BJ365,'2021MF'!$B$205:$B$404,0),MATCH(Sheet2!BR$3,'2021MF'!$C$4:$BB$4,0))</f>
        <v>20.8062112775469</v>
      </c>
      <c r="BS365">
        <f>INDEX('2021MF'!$C$205:$BB$404,MATCH(Sheet2!$BJ365,'2021MF'!$B$205:$B$404,0),MATCH(Sheet2!BS$3,'2021MF'!$C$4:$BB$4,0))</f>
        <v>95.708179750607798</v>
      </c>
      <c r="BT365">
        <f>INDEX('2021MF'!$C$205:$BB$404,MATCH(Sheet2!$BJ365,'2021MF'!$B$205:$B$404,0),MATCH(Sheet2!BT$3,'2021MF'!$C$4:$BB$4,0))</f>
        <v>4.2918202493921997</v>
      </c>
      <c r="BU365">
        <f>INDEX('2021MF'!$C$205:$BB$404,MATCH(Sheet2!$BJ365,'2021MF'!$B$205:$B$404,0),MATCH(Sheet2!BU$3,'2021MF'!$C$4:$BB$4,0))</f>
        <v>11.048153086032499</v>
      </c>
      <c r="BV365">
        <f>INDEX('2021MF'!$C$205:$BB$404,MATCH(Sheet2!$BJ365,'2021MF'!$B$205:$B$404,0),MATCH(Sheet2!BV$3,'2021MF'!$C$4:$BB$4,0))</f>
        <v>10.346247353148801</v>
      </c>
      <c r="BW365">
        <f>INDEX('2021MF'!$C$205:$BB$404,MATCH(Sheet2!$BJ365,'2021MF'!$B$205:$B$404,0),MATCH(Sheet2!BW$3,'2021MF'!$C$4:$BB$4,0))</f>
        <v>1.8743627950749</v>
      </c>
      <c r="BX365">
        <f>INDEX('2021MF'!$C$205:$BB$404,MATCH(Sheet2!$BJ365,'2021MF'!$B$205:$B$404,0),MATCH(Sheet2!BX$3,'2021MF'!$C$4:$BB$4,0))</f>
        <v>59.845518767554701</v>
      </c>
      <c r="BY365">
        <f>INDEX('2021MF'!$C$205:$BB$404,MATCH(Sheet2!$BJ365,'2021MF'!$B$205:$B$404,0),MATCH(Sheet2!BY$3,'2021MF'!$C$4:$BB$4,0))</f>
        <v>38.782024002042697</v>
      </c>
      <c r="BZ365">
        <f>INDEX('2021MF'!$C$205:$BB$404,MATCH(Sheet2!$BJ365,'2021MF'!$B$205:$B$404,0),MATCH(Sheet2!BZ$3,'2021MF'!$C$4:$BB$4,0))</f>
        <v>52.5810707294238</v>
      </c>
      <c r="CA365">
        <f>INDEX('2021MF'!$C$205:$BB$404,MATCH(Sheet2!$BJ365,'2021MF'!$B$205:$B$404,0),MATCH(Sheet2!CA$3,'2021MF'!$C$4:$BB$4,0))</f>
        <v>47.021023065792797</v>
      </c>
      <c r="CB365">
        <f>INDEX('2021MF'!$C$205:$BB$404,MATCH(Sheet2!$BJ365,'2021MF'!$B$205:$B$404,0),MATCH(Sheet2!CB$3,'2021MF'!$C$4:$BB$4,0))</f>
        <v>2.554701592032</v>
      </c>
      <c r="CC365">
        <f>INDEX('2021MF'!$C$205:$BB$404,MATCH(Sheet2!$BJ365,'2021MF'!$B$205:$B$404,0),MATCH(Sheet2!CC$3,'2021MF'!$C$4:$BB$4,0))</f>
        <v>97.445298407967996</v>
      </c>
    </row>
    <row r="366" spans="14:81" x14ac:dyDescent="0.3">
      <c r="N366" t="e">
        <f>VLOOKUP(P366,Sheet1!A$6:A$378,1,FALSE)</f>
        <v>#N/A</v>
      </c>
      <c r="O366" t="s">
        <v>560</v>
      </c>
      <c r="P366" t="s">
        <v>567</v>
      </c>
      <c r="Q366" t="e">
        <f>VLOOKUP(P366,classifications!A$1:B$357,2,FALSE)</f>
        <v>#N/A</v>
      </c>
      <c r="R366" t="e">
        <f>VLOOKUP(P366,classifications!A$1:D$357,4,FALSE)</f>
        <v>#N/A</v>
      </c>
      <c r="S366" t="s">
        <v>568</v>
      </c>
      <c r="T366" t="s">
        <v>648</v>
      </c>
      <c r="U366">
        <v>88.6</v>
      </c>
      <c r="V366">
        <v>9.9</v>
      </c>
      <c r="W366">
        <v>1.5</v>
      </c>
      <c r="X366">
        <v>66.5</v>
      </c>
      <c r="Y366">
        <v>8.3000000000000007</v>
      </c>
      <c r="Z366">
        <v>25.2</v>
      </c>
      <c r="AA366">
        <v>99.5</v>
      </c>
      <c r="AB366">
        <v>0.5</v>
      </c>
      <c r="AC366">
        <v>0</v>
      </c>
      <c r="AE366" t="s">
        <v>560</v>
      </c>
      <c r="AF366" t="s">
        <v>567</v>
      </c>
      <c r="AG366" t="s">
        <v>568</v>
      </c>
      <c r="AH366" t="s">
        <v>648</v>
      </c>
      <c r="AI366">
        <v>90</v>
      </c>
      <c r="AJ366">
        <v>10</v>
      </c>
      <c r="AK366">
        <v>88.9</v>
      </c>
      <c r="AL366">
        <v>11.1</v>
      </c>
      <c r="AM366">
        <v>99.5</v>
      </c>
      <c r="AN366">
        <v>0.5</v>
      </c>
      <c r="AP366" t="s">
        <v>560</v>
      </c>
      <c r="AQ366" t="s">
        <v>567</v>
      </c>
      <c r="AR366" t="s">
        <v>568</v>
      </c>
      <c r="AS366" t="s">
        <v>648</v>
      </c>
      <c r="AT366">
        <v>81.3</v>
      </c>
      <c r="AU366">
        <v>90</v>
      </c>
      <c r="AV366">
        <v>93.1</v>
      </c>
      <c r="AW366">
        <v>82.6</v>
      </c>
      <c r="AX366">
        <v>88.9</v>
      </c>
      <c r="AY366">
        <v>95</v>
      </c>
      <c r="AZ366">
        <v>97.9</v>
      </c>
      <c r="BA366">
        <v>99.5</v>
      </c>
      <c r="BB366">
        <v>100</v>
      </c>
      <c r="BF366" t="b">
        <f t="shared" si="5"/>
        <v>1</v>
      </c>
      <c r="BI366" t="s">
        <v>560</v>
      </c>
      <c r="BJ366" t="s">
        <v>567</v>
      </c>
      <c r="BK366" t="s">
        <v>568</v>
      </c>
      <c r="BL366" t="s">
        <v>648</v>
      </c>
      <c r="BM366">
        <f>INDEX('2021MF'!$C$205:$BB$404,MATCH(Sheet2!$BJ366,'2021MF'!$B$205:$B$404,0),MATCH(Sheet2!BM$3,'2021MF'!$C$4:$BB$4,0))</f>
        <v>89.274318064848202</v>
      </c>
      <c r="BN366">
        <f>INDEX('2021MF'!$C$205:$BB$404,MATCH(Sheet2!$BJ366,'2021MF'!$B$205:$B$404,0),MATCH(Sheet2!BN$3,'2021MF'!$C$4:$BB$4,0))</f>
        <v>10.725681935151799</v>
      </c>
      <c r="BO366">
        <f>INDEX('2021MF'!$C$205:$BB$404,MATCH(Sheet2!$BJ366,'2021MF'!$B$205:$B$404,0),MATCH(Sheet2!BO$3,'2021MF'!$C$4:$BB$4,0))</f>
        <v>55.975295934122499</v>
      </c>
      <c r="BP366">
        <f>INDEX('2021MF'!$C$205:$BB$404,MATCH(Sheet2!$BJ366,'2021MF'!$B$205:$B$404,0),MATCH(Sheet2!BP$3,'2021MF'!$C$4:$BB$4,0))</f>
        <v>3.3007376908560602</v>
      </c>
      <c r="BQ366">
        <f>INDEX('2021MF'!$C$205:$BB$404,MATCH(Sheet2!$BJ366,'2021MF'!$B$205:$B$404,0),MATCH(Sheet2!BQ$3,'2021MF'!$C$4:$BB$4,0))</f>
        <v>46.735289071882001</v>
      </c>
      <c r="BR366">
        <f>INDEX('2021MF'!$C$205:$BB$404,MATCH(Sheet2!$BJ366,'2021MF'!$B$205:$B$404,0),MATCH(Sheet2!BR$3,'2021MF'!$C$4:$BB$4,0))</f>
        <v>12.5407445530966</v>
      </c>
      <c r="BS366">
        <f>INDEX('2021MF'!$C$205:$BB$404,MATCH(Sheet2!$BJ366,'2021MF'!$B$205:$B$404,0),MATCH(Sheet2!BS$3,'2021MF'!$C$4:$BB$4,0))</f>
        <v>97.704580545548097</v>
      </c>
      <c r="BT366">
        <f>INDEX('2021MF'!$C$205:$BB$404,MATCH(Sheet2!$BJ366,'2021MF'!$B$205:$B$404,0),MATCH(Sheet2!BT$3,'2021MF'!$C$4:$BB$4,0))</f>
        <v>2.29541945445188</v>
      </c>
      <c r="BU366">
        <f>INDEX('2021MF'!$C$205:$BB$404,MATCH(Sheet2!$BJ366,'2021MF'!$B$205:$B$404,0),MATCH(Sheet2!BU$3,'2021MF'!$C$4:$BB$4,0))</f>
        <v>7.93961228341053</v>
      </c>
      <c r="BV366">
        <f>INDEX('2021MF'!$C$205:$BB$404,MATCH(Sheet2!$BJ366,'2021MF'!$B$205:$B$404,0),MATCH(Sheet2!BV$3,'2021MF'!$C$4:$BB$4,0))</f>
        <v>8.4645736833076004</v>
      </c>
      <c r="BW366" t="str">
        <f>INDEX('2021MF'!$C$205:$BB$404,MATCH(Sheet2!$BJ366,'2021MF'!$B$205:$B$404,0),MATCH(Sheet2!BW$3,'2021MF'!$C$4:$BB$4,0))</f>
        <v>*</v>
      </c>
      <c r="BX366">
        <f>INDEX('2021MF'!$C$205:$BB$404,MATCH(Sheet2!$BJ366,'2021MF'!$B$205:$B$404,0),MATCH(Sheet2!BX$3,'2021MF'!$C$4:$BB$4,0))</f>
        <v>56.793528907443999</v>
      </c>
      <c r="BY366">
        <f>INDEX('2021MF'!$C$205:$BB$404,MATCH(Sheet2!$BJ366,'2021MF'!$B$205:$B$404,0),MATCH(Sheet2!BY$3,'2021MF'!$C$4:$BB$4,0))</f>
        <v>40.585976814403402</v>
      </c>
      <c r="BZ366">
        <f>INDEX('2021MF'!$C$205:$BB$404,MATCH(Sheet2!$BJ366,'2021MF'!$B$205:$B$404,0),MATCH(Sheet2!BZ$3,'2021MF'!$C$4:$BB$4,0))</f>
        <v>63.9989562753942</v>
      </c>
      <c r="CA366">
        <f>INDEX('2021MF'!$C$205:$BB$404,MATCH(Sheet2!$BJ366,'2021MF'!$B$205:$B$404,0),MATCH(Sheet2!CA$3,'2021MF'!$C$4:$BB$4,0))</f>
        <v>36.0010437246058</v>
      </c>
      <c r="CB366">
        <f>INDEX('2021MF'!$C$205:$BB$404,MATCH(Sheet2!$BJ366,'2021MF'!$B$205:$B$404,0),MATCH(Sheet2!CB$3,'2021MF'!$C$4:$BB$4,0))</f>
        <v>1.9797563904614901</v>
      </c>
      <c r="CC366">
        <f>INDEX('2021MF'!$C$205:$BB$404,MATCH(Sheet2!$BJ366,'2021MF'!$B$205:$B$404,0),MATCH(Sheet2!CC$3,'2021MF'!$C$4:$BB$4,0))</f>
        <v>98.020243609538497</v>
      </c>
    </row>
    <row r="367" spans="14:81" x14ac:dyDescent="0.3">
      <c r="N367" t="e">
        <f>VLOOKUP(P367,Sheet1!A$6:A$378,1,FALSE)</f>
        <v>#N/A</v>
      </c>
      <c r="O367" t="s">
        <v>491</v>
      </c>
      <c r="P367" t="s">
        <v>569</v>
      </c>
      <c r="Q367" t="e">
        <f>VLOOKUP(P367,classifications!A$1:B$357,2,FALSE)</f>
        <v>#N/A</v>
      </c>
      <c r="R367" t="e">
        <f>VLOOKUP(P367,classifications!A$1:D$357,4,FALSE)</f>
        <v>#N/A</v>
      </c>
      <c r="S367" t="s">
        <v>570</v>
      </c>
      <c r="T367" t="s">
        <v>648</v>
      </c>
      <c r="U367">
        <v>75.8</v>
      </c>
      <c r="V367">
        <v>22.9</v>
      </c>
      <c r="W367">
        <v>1.3</v>
      </c>
      <c r="X367">
        <v>66.099999999999994</v>
      </c>
      <c r="Y367">
        <v>15.1</v>
      </c>
      <c r="Z367">
        <v>18.899999999999999</v>
      </c>
      <c r="AA367">
        <v>98.8</v>
      </c>
      <c r="AB367">
        <v>1.2</v>
      </c>
      <c r="AC367">
        <v>0</v>
      </c>
      <c r="AE367" t="s">
        <v>491</v>
      </c>
      <c r="AF367" t="s">
        <v>569</v>
      </c>
      <c r="AG367" t="s">
        <v>570</v>
      </c>
      <c r="AH367" t="s">
        <v>648</v>
      </c>
      <c r="AI367">
        <v>76.8</v>
      </c>
      <c r="AJ367">
        <v>23.2</v>
      </c>
      <c r="AK367">
        <v>81.400000000000006</v>
      </c>
      <c r="AL367">
        <v>18.600000000000001</v>
      </c>
      <c r="AM367">
        <v>98.8</v>
      </c>
      <c r="AN367">
        <v>1.2</v>
      </c>
      <c r="AP367" t="s">
        <v>491</v>
      </c>
      <c r="AQ367" t="s">
        <v>569</v>
      </c>
      <c r="AR367" t="s">
        <v>570</v>
      </c>
      <c r="AS367" t="s">
        <v>648</v>
      </c>
      <c r="AT367">
        <v>66.400000000000006</v>
      </c>
      <c r="AU367">
        <v>76.8</v>
      </c>
      <c r="AV367">
        <v>80</v>
      </c>
      <c r="AW367">
        <v>98.1</v>
      </c>
      <c r="AX367">
        <v>81.400000000000006</v>
      </c>
      <c r="AY367">
        <v>100</v>
      </c>
      <c r="AZ367">
        <v>96.5</v>
      </c>
      <c r="BA367">
        <v>98.8</v>
      </c>
      <c r="BB367">
        <v>100</v>
      </c>
      <c r="BF367" t="b">
        <f t="shared" si="5"/>
        <v>1</v>
      </c>
      <c r="BI367" t="s">
        <v>491</v>
      </c>
      <c r="BJ367" t="s">
        <v>569</v>
      </c>
      <c r="BK367" t="s">
        <v>570</v>
      </c>
      <c r="BL367" t="s">
        <v>648</v>
      </c>
      <c r="BM367">
        <f>INDEX('2021MF'!$C$205:$BB$404,MATCH(Sheet2!$BJ367,'2021MF'!$B$205:$B$404,0),MATCH(Sheet2!BM$3,'2021MF'!$C$4:$BB$4,0))</f>
        <v>83.224663929807605</v>
      </c>
      <c r="BN367">
        <f>INDEX('2021MF'!$C$205:$BB$404,MATCH(Sheet2!$BJ367,'2021MF'!$B$205:$B$404,0),MATCH(Sheet2!BN$3,'2021MF'!$C$4:$BB$4,0))</f>
        <v>16.083071721806299</v>
      </c>
      <c r="BO367">
        <f>INDEX('2021MF'!$C$205:$BB$404,MATCH(Sheet2!$BJ367,'2021MF'!$B$205:$B$404,0),MATCH(Sheet2!BO$3,'2021MF'!$C$4:$BB$4,0))</f>
        <v>54.157610883039503</v>
      </c>
      <c r="BP367">
        <f>INDEX('2021MF'!$C$205:$BB$404,MATCH(Sheet2!$BJ367,'2021MF'!$B$205:$B$404,0),MATCH(Sheet2!BP$3,'2021MF'!$C$4:$BB$4,0))</f>
        <v>17.451501247685702</v>
      </c>
      <c r="BQ367">
        <f>INDEX('2021MF'!$C$205:$BB$404,MATCH(Sheet2!$BJ367,'2021MF'!$B$205:$B$404,0),MATCH(Sheet2!BQ$3,'2021MF'!$C$4:$BB$4,0))</f>
        <v>48.369958947114199</v>
      </c>
      <c r="BR367">
        <f>INDEX('2021MF'!$C$205:$BB$404,MATCH(Sheet2!$BJ367,'2021MF'!$B$205:$B$404,0),MATCH(Sheet2!BR$3,'2021MF'!$C$4:$BB$4,0))</f>
        <v>23.239153183610998</v>
      </c>
      <c r="BS367">
        <f>INDEX('2021MF'!$C$205:$BB$404,MATCH(Sheet2!$BJ367,'2021MF'!$B$205:$B$404,0),MATCH(Sheet2!BS$3,'2021MF'!$C$4:$BB$4,0))</f>
        <v>97.013603799404294</v>
      </c>
      <c r="BT367">
        <f>INDEX('2021MF'!$C$205:$BB$404,MATCH(Sheet2!$BJ367,'2021MF'!$B$205:$B$404,0),MATCH(Sheet2!BT$3,'2021MF'!$C$4:$BB$4,0))</f>
        <v>2.9863962005956699</v>
      </c>
      <c r="BU367">
        <f>INDEX('2021MF'!$C$205:$BB$404,MATCH(Sheet2!$BJ367,'2021MF'!$B$205:$B$404,0),MATCH(Sheet2!BU$3,'2021MF'!$C$4:$BB$4,0))</f>
        <v>9.4743620703533793</v>
      </c>
      <c r="BV367">
        <f>INDEX('2021MF'!$C$205:$BB$404,MATCH(Sheet2!$BJ367,'2021MF'!$B$205:$B$404,0),MATCH(Sheet2!BV$3,'2021MF'!$C$4:$BB$4,0))</f>
        <v>10.6254527891814</v>
      </c>
      <c r="BW367">
        <f>INDEX('2021MF'!$C$205:$BB$404,MATCH(Sheet2!$BJ367,'2021MF'!$B$205:$B$404,0),MATCH(Sheet2!BW$3,'2021MF'!$C$4:$BB$4,0))</f>
        <v>2.5275698301537499</v>
      </c>
      <c r="BX367">
        <f>INDEX('2021MF'!$C$205:$BB$404,MATCH(Sheet2!$BJ367,'2021MF'!$B$205:$B$404,0),MATCH(Sheet2!BX$3,'2021MF'!$C$4:$BB$4,0))</f>
        <v>51.613452532992802</v>
      </c>
      <c r="BY367">
        <f>INDEX('2021MF'!$C$205:$BB$404,MATCH(Sheet2!$BJ367,'2021MF'!$B$205:$B$404,0),MATCH(Sheet2!BY$3,'2021MF'!$C$4:$BB$4,0))</f>
        <v>44.435930183056598</v>
      </c>
      <c r="BZ367">
        <f>INDEX('2021MF'!$C$205:$BB$404,MATCH(Sheet2!$BJ367,'2021MF'!$B$205:$B$404,0),MATCH(Sheet2!BZ$3,'2021MF'!$C$4:$BB$4,0))</f>
        <v>50.838654746700698</v>
      </c>
      <c r="CA367">
        <f>INDEX('2021MF'!$C$205:$BB$404,MATCH(Sheet2!$BJ367,'2021MF'!$B$205:$B$404,0),MATCH(Sheet2!CA$3,'2021MF'!$C$4:$BB$4,0))</f>
        <v>46.692209450830099</v>
      </c>
      <c r="CB367">
        <f>INDEX('2021MF'!$C$205:$BB$404,MATCH(Sheet2!$BJ367,'2021MF'!$B$205:$B$404,0),MATCH(Sheet2!CB$3,'2021MF'!$C$4:$BB$4,0))</f>
        <v>2.96224744425662</v>
      </c>
      <c r="CC367">
        <f>INDEX('2021MF'!$C$205:$BB$404,MATCH(Sheet2!$BJ367,'2021MF'!$B$205:$B$404,0),MATCH(Sheet2!CC$3,'2021MF'!$C$4:$BB$4,0))</f>
        <v>97.037752555743396</v>
      </c>
    </row>
    <row r="368" spans="14:81" x14ac:dyDescent="0.3">
      <c r="N368" t="e">
        <f>VLOOKUP(P368,Sheet1!A$6:A$378,1,FALSE)</f>
        <v>#N/A</v>
      </c>
      <c r="O368" t="s">
        <v>491</v>
      </c>
      <c r="P368" t="s">
        <v>571</v>
      </c>
      <c r="Q368" t="e">
        <f>VLOOKUP(P368,classifications!A$1:B$357,2,FALSE)</f>
        <v>#N/A</v>
      </c>
      <c r="R368" t="e">
        <f>VLOOKUP(P368,classifications!A$1:D$357,4,FALSE)</f>
        <v>#N/A</v>
      </c>
      <c r="S368" t="s">
        <v>572</v>
      </c>
      <c r="T368" t="s">
        <v>648</v>
      </c>
      <c r="U368">
        <v>87.8</v>
      </c>
      <c r="V368">
        <v>11.9</v>
      </c>
      <c r="W368">
        <v>0.4</v>
      </c>
      <c r="X368">
        <v>63.9</v>
      </c>
      <c r="Y368">
        <v>9.1999999999999993</v>
      </c>
      <c r="Z368">
        <v>26.9</v>
      </c>
      <c r="AA368">
        <v>98.4</v>
      </c>
      <c r="AB368">
        <v>1.1000000000000001</v>
      </c>
      <c r="AC368">
        <v>0.5</v>
      </c>
      <c r="AE368" t="s">
        <v>491</v>
      </c>
      <c r="AF368" t="s">
        <v>571</v>
      </c>
      <c r="AG368" t="s">
        <v>572</v>
      </c>
      <c r="AH368" t="s">
        <v>648</v>
      </c>
      <c r="AI368">
        <v>88.1</v>
      </c>
      <c r="AJ368">
        <v>11.9</v>
      </c>
      <c r="AK368">
        <v>87.4</v>
      </c>
      <c r="AL368">
        <v>12.6</v>
      </c>
      <c r="AM368">
        <v>98.9</v>
      </c>
      <c r="AN368">
        <v>1.1000000000000001</v>
      </c>
      <c r="AP368" t="s">
        <v>491</v>
      </c>
      <c r="AQ368" t="s">
        <v>571</v>
      </c>
      <c r="AR368" t="s">
        <v>572</v>
      </c>
      <c r="AS368" t="s">
        <v>648</v>
      </c>
      <c r="AT368">
        <v>79</v>
      </c>
      <c r="AU368">
        <v>88.1</v>
      </c>
      <c r="AV368">
        <v>91.2</v>
      </c>
      <c r="AW368">
        <v>81.3</v>
      </c>
      <c r="AX368">
        <v>87.4</v>
      </c>
      <c r="AY368">
        <v>93.4</v>
      </c>
      <c r="AZ368">
        <v>96.6</v>
      </c>
      <c r="BA368">
        <v>98.9</v>
      </c>
      <c r="BB368">
        <v>100</v>
      </c>
      <c r="BF368" t="b">
        <f t="shared" si="5"/>
        <v>1</v>
      </c>
      <c r="BI368" t="s">
        <v>491</v>
      </c>
      <c r="BJ368" t="s">
        <v>571</v>
      </c>
      <c r="BK368" t="s">
        <v>572</v>
      </c>
      <c r="BL368" t="s">
        <v>648</v>
      </c>
      <c r="BM368">
        <f>INDEX('2021MF'!$C$205:$BB$404,MATCH(Sheet2!$BJ368,'2021MF'!$B$205:$B$404,0),MATCH(Sheet2!BM$3,'2021MF'!$C$4:$BB$4,0))</f>
        <v>86.251388532854804</v>
      </c>
      <c r="BN368">
        <f>INDEX('2021MF'!$C$205:$BB$404,MATCH(Sheet2!$BJ368,'2021MF'!$B$205:$B$404,0),MATCH(Sheet2!BN$3,'2021MF'!$C$4:$BB$4,0))</f>
        <v>13.227377595488299</v>
      </c>
      <c r="BO368">
        <f>INDEX('2021MF'!$C$205:$BB$404,MATCH(Sheet2!$BJ368,'2021MF'!$B$205:$B$404,0),MATCH(Sheet2!BO$3,'2021MF'!$C$4:$BB$4,0))</f>
        <v>56.160813466632497</v>
      </c>
      <c r="BP368">
        <f>INDEX('2021MF'!$C$205:$BB$404,MATCH(Sheet2!$BJ368,'2021MF'!$B$205:$B$404,0),MATCH(Sheet2!BP$3,'2021MF'!$C$4:$BB$4,0))</f>
        <v>13.013757156284701</v>
      </c>
      <c r="BQ368">
        <f>INDEX('2021MF'!$C$205:$BB$404,MATCH(Sheet2!$BJ368,'2021MF'!$B$205:$B$404,0),MATCH(Sheet2!BQ$3,'2021MF'!$C$4:$BB$4,0))</f>
        <v>48.158591814064799</v>
      </c>
      <c r="BR368">
        <f>INDEX('2021MF'!$C$205:$BB$404,MATCH(Sheet2!$BJ368,'2021MF'!$B$205:$B$404,0),MATCH(Sheet2!BR$3,'2021MF'!$C$4:$BB$4,0))</f>
        <v>21.015978808852399</v>
      </c>
      <c r="BS368">
        <f>INDEX('2021MF'!$C$205:$BB$404,MATCH(Sheet2!$BJ368,'2021MF'!$B$205:$B$404,0),MATCH(Sheet2!BS$3,'2021MF'!$C$4:$BB$4,0))</f>
        <v>96.966589763308505</v>
      </c>
      <c r="BT368">
        <f>INDEX('2021MF'!$C$205:$BB$404,MATCH(Sheet2!$BJ368,'2021MF'!$B$205:$B$404,0),MATCH(Sheet2!BT$3,'2021MF'!$C$4:$BB$4,0))</f>
        <v>2.0721182602751398</v>
      </c>
      <c r="BU368">
        <f>INDEX('2021MF'!$C$205:$BB$404,MATCH(Sheet2!$BJ368,'2021MF'!$B$205:$B$404,0),MATCH(Sheet2!BU$3,'2021MF'!$C$4:$BB$4,0))</f>
        <v>10.809194223703299</v>
      </c>
      <c r="BV368">
        <f>INDEX('2021MF'!$C$205:$BB$404,MATCH(Sheet2!$BJ368,'2021MF'!$B$205:$B$404,0),MATCH(Sheet2!BV$3,'2021MF'!$C$4:$BB$4,0))</f>
        <v>10.4759463385457</v>
      </c>
      <c r="BW368">
        <f>INDEX('2021MF'!$C$205:$BB$404,MATCH(Sheet2!$BJ368,'2021MF'!$B$205:$B$404,0),MATCH(Sheet2!BW$3,'2021MF'!$C$4:$BB$4,0))</f>
        <v>2.3327351961035601</v>
      </c>
      <c r="BX368">
        <f>INDEX('2021MF'!$C$205:$BB$404,MATCH(Sheet2!$BJ368,'2021MF'!$B$205:$B$404,0),MATCH(Sheet2!BX$3,'2021MF'!$C$4:$BB$4,0))</f>
        <v>46.7601993723463</v>
      </c>
      <c r="BY368">
        <f>INDEX('2021MF'!$C$205:$BB$404,MATCH(Sheet2!$BJ368,'2021MF'!$B$205:$B$404,0),MATCH(Sheet2!BY$3,'2021MF'!$C$4:$BB$4,0))</f>
        <v>52.293705002769101</v>
      </c>
      <c r="BZ368">
        <f>INDEX('2021MF'!$C$205:$BB$404,MATCH(Sheet2!$BJ368,'2021MF'!$B$205:$B$404,0),MATCH(Sheet2!BZ$3,'2021MF'!$C$4:$BB$4,0))</f>
        <v>57.222632453387497</v>
      </c>
      <c r="CA368">
        <f>INDEX('2021MF'!$C$205:$BB$404,MATCH(Sheet2!$BJ368,'2021MF'!$B$205:$B$404,0),MATCH(Sheet2!CA$3,'2021MF'!$C$4:$BB$4,0))</f>
        <v>41.748200110762397</v>
      </c>
      <c r="CB368">
        <f>INDEX('2021MF'!$C$205:$BB$404,MATCH(Sheet2!$BJ368,'2021MF'!$B$205:$B$404,0),MATCH(Sheet2!CB$3,'2021MF'!$C$4:$BB$4,0))</f>
        <v>3.10176877723661</v>
      </c>
      <c r="CC368">
        <f>INDEX('2021MF'!$C$205:$BB$404,MATCH(Sheet2!$BJ368,'2021MF'!$B$205:$B$404,0),MATCH(Sheet2!CC$3,'2021MF'!$C$4:$BB$4,0))</f>
        <v>96.8982312227634</v>
      </c>
    </row>
    <row r="369" spans="14:81" x14ac:dyDescent="0.3">
      <c r="N369" t="e">
        <f>VLOOKUP(P369,Sheet1!A$6:A$378,1,FALSE)</f>
        <v>#N/A</v>
      </c>
      <c r="O369" t="s">
        <v>491</v>
      </c>
      <c r="P369" t="s">
        <v>573</v>
      </c>
      <c r="Q369" t="e">
        <f>VLOOKUP(P369,classifications!A$1:B$357,2,FALSE)</f>
        <v>#N/A</v>
      </c>
      <c r="R369" t="e">
        <f>VLOOKUP(P369,classifications!A$1:D$357,4,FALSE)</f>
        <v>#N/A</v>
      </c>
      <c r="S369" t="s">
        <v>574</v>
      </c>
      <c r="T369" t="s">
        <v>648</v>
      </c>
      <c r="U369">
        <v>83.8</v>
      </c>
      <c r="V369">
        <v>16.2</v>
      </c>
      <c r="W369">
        <v>0</v>
      </c>
      <c r="X369">
        <v>66.3</v>
      </c>
      <c r="Y369">
        <v>7</v>
      </c>
      <c r="Z369">
        <v>26.8</v>
      </c>
      <c r="AA369">
        <v>97.2</v>
      </c>
      <c r="AB369">
        <v>2.8</v>
      </c>
      <c r="AC369">
        <v>0</v>
      </c>
      <c r="AE369" t="s">
        <v>491</v>
      </c>
      <c r="AF369" t="s">
        <v>573</v>
      </c>
      <c r="AG369" t="s">
        <v>574</v>
      </c>
      <c r="AH369" t="s">
        <v>648</v>
      </c>
      <c r="AI369">
        <v>83.8</v>
      </c>
      <c r="AJ369">
        <v>16.2</v>
      </c>
      <c r="AK369">
        <v>90.5</v>
      </c>
      <c r="AL369">
        <v>9.5</v>
      </c>
      <c r="AM369">
        <v>97.2</v>
      </c>
      <c r="AN369">
        <v>2.8</v>
      </c>
      <c r="AP369" t="s">
        <v>491</v>
      </c>
      <c r="AQ369" t="s">
        <v>573</v>
      </c>
      <c r="AR369" t="s">
        <v>574</v>
      </c>
      <c r="AS369" t="s">
        <v>648</v>
      </c>
      <c r="AT369">
        <v>72.599999999999994</v>
      </c>
      <c r="AU369">
        <v>83.8</v>
      </c>
      <c r="AV369">
        <v>86.6</v>
      </c>
      <c r="AW369">
        <v>100</v>
      </c>
      <c r="AX369">
        <v>90.5</v>
      </c>
      <c r="AY369">
        <v>100</v>
      </c>
      <c r="AZ369">
        <v>93.4</v>
      </c>
      <c r="BA369">
        <v>97.2</v>
      </c>
      <c r="BB369">
        <v>99.6</v>
      </c>
      <c r="BF369" t="b">
        <f t="shared" si="5"/>
        <v>1</v>
      </c>
      <c r="BI369" t="s">
        <v>491</v>
      </c>
      <c r="BJ369" t="s">
        <v>573</v>
      </c>
      <c r="BK369" t="s">
        <v>574</v>
      </c>
      <c r="BL369" t="s">
        <v>648</v>
      </c>
      <c r="BM369">
        <f>INDEX('2021MF'!$C$205:$BB$404,MATCH(Sheet2!$BJ369,'2021MF'!$B$205:$B$404,0),MATCH(Sheet2!BM$3,'2021MF'!$C$4:$BB$4,0))</f>
        <v>85.379375146816997</v>
      </c>
      <c r="BN369">
        <f>INDEX('2021MF'!$C$205:$BB$404,MATCH(Sheet2!$BJ369,'2021MF'!$B$205:$B$404,0),MATCH(Sheet2!BN$3,'2021MF'!$C$4:$BB$4,0))</f>
        <v>13.638712708480099</v>
      </c>
      <c r="BO369">
        <f>INDEX('2021MF'!$C$205:$BB$404,MATCH(Sheet2!$BJ369,'2021MF'!$B$205:$B$404,0),MATCH(Sheet2!BO$3,'2021MF'!$C$4:$BB$4,0))</f>
        <v>59.0321822879962</v>
      </c>
      <c r="BP369">
        <f>INDEX('2021MF'!$C$205:$BB$404,MATCH(Sheet2!$BJ369,'2021MF'!$B$205:$B$404,0),MATCH(Sheet2!BP$3,'2021MF'!$C$4:$BB$4,0))</f>
        <v>10.1338971106413</v>
      </c>
      <c r="BQ369">
        <f>INDEX('2021MF'!$C$205:$BB$404,MATCH(Sheet2!$BJ369,'2021MF'!$B$205:$B$404,0),MATCH(Sheet2!BQ$3,'2021MF'!$C$4:$BB$4,0))</f>
        <v>48.40967817712</v>
      </c>
      <c r="BR369">
        <f>INDEX('2021MF'!$C$205:$BB$404,MATCH(Sheet2!$BJ369,'2021MF'!$B$205:$B$404,0),MATCH(Sheet2!BR$3,'2021MF'!$C$4:$BB$4,0))</f>
        <v>20.7564012215175</v>
      </c>
      <c r="BS369">
        <f>INDEX('2021MF'!$C$205:$BB$404,MATCH(Sheet2!$BJ369,'2021MF'!$B$205:$B$404,0),MATCH(Sheet2!BS$3,'2021MF'!$C$4:$BB$4,0))</f>
        <v>96.645525017617999</v>
      </c>
      <c r="BT369">
        <f>INDEX('2021MF'!$C$205:$BB$404,MATCH(Sheet2!$BJ369,'2021MF'!$B$205:$B$404,0),MATCH(Sheet2!BT$3,'2021MF'!$C$4:$BB$4,0))</f>
        <v>2.3725628376791201</v>
      </c>
      <c r="BU369">
        <f>INDEX('2021MF'!$C$205:$BB$404,MATCH(Sheet2!$BJ369,'2021MF'!$B$205:$B$404,0),MATCH(Sheet2!BU$3,'2021MF'!$C$4:$BB$4,0))</f>
        <v>7.1176885130373497</v>
      </c>
      <c r="BV369">
        <f>INDEX('2021MF'!$C$205:$BB$404,MATCH(Sheet2!$BJ369,'2021MF'!$B$205:$B$404,0),MATCH(Sheet2!BV$3,'2021MF'!$C$4:$BB$4,0))</f>
        <v>9.3258163025604901</v>
      </c>
      <c r="BW369">
        <f>INDEX('2021MF'!$C$205:$BB$404,MATCH(Sheet2!$BJ369,'2021MF'!$B$205:$B$404,0),MATCH(Sheet2!BW$3,'2021MF'!$C$4:$BB$4,0))</f>
        <v>2.6544514916607902</v>
      </c>
      <c r="BX369">
        <f>INDEX('2021MF'!$C$205:$BB$404,MATCH(Sheet2!$BJ369,'2021MF'!$B$205:$B$404,0),MATCH(Sheet2!BX$3,'2021MF'!$C$4:$BB$4,0))</f>
        <v>60.343886462882097</v>
      </c>
      <c r="BY369">
        <f>INDEX('2021MF'!$C$205:$BB$404,MATCH(Sheet2!$BJ369,'2021MF'!$B$205:$B$404,0),MATCH(Sheet2!BY$3,'2021MF'!$C$4:$BB$4,0))</f>
        <v>35.7150655021834</v>
      </c>
      <c r="BZ369">
        <f>INDEX('2021MF'!$C$205:$BB$404,MATCH(Sheet2!$BJ369,'2021MF'!$B$205:$B$404,0),MATCH(Sheet2!BZ$3,'2021MF'!$C$4:$BB$4,0))</f>
        <v>53.073144104803497</v>
      </c>
      <c r="CA369">
        <f>INDEX('2021MF'!$C$205:$BB$404,MATCH(Sheet2!$BJ369,'2021MF'!$B$205:$B$404,0),MATCH(Sheet2!CA$3,'2021MF'!$C$4:$BB$4,0))</f>
        <v>44.012008733624498</v>
      </c>
      <c r="CB369">
        <f>INDEX('2021MF'!$C$205:$BB$404,MATCH(Sheet2!$BJ369,'2021MF'!$B$205:$B$404,0),MATCH(Sheet2!CB$3,'2021MF'!$C$4:$BB$4,0))</f>
        <v>2.5792811839323502</v>
      </c>
      <c r="CC369">
        <f>INDEX('2021MF'!$C$205:$BB$404,MATCH(Sheet2!$BJ369,'2021MF'!$B$205:$B$404,0),MATCH(Sheet2!CC$3,'2021MF'!$C$4:$BB$4,0))</f>
        <v>97.420718816067605</v>
      </c>
    </row>
    <row r="370" spans="14:81" x14ac:dyDescent="0.3">
      <c r="N370" t="e">
        <f>VLOOKUP(P370,Sheet1!A$6:A$378,1,FALSE)</f>
        <v>#N/A</v>
      </c>
      <c r="O370" t="s">
        <v>491</v>
      </c>
      <c r="P370" t="s">
        <v>575</v>
      </c>
      <c r="Q370" t="e">
        <f>VLOOKUP(P370,classifications!A$1:B$357,2,FALSE)</f>
        <v>#N/A</v>
      </c>
      <c r="R370" t="e">
        <f>VLOOKUP(P370,classifications!A$1:D$357,4,FALSE)</f>
        <v>#N/A</v>
      </c>
      <c r="S370" t="s">
        <v>576</v>
      </c>
      <c r="T370" t="s">
        <v>648</v>
      </c>
      <c r="U370">
        <v>86.9</v>
      </c>
      <c r="V370">
        <v>11.7</v>
      </c>
      <c r="W370">
        <v>1.4</v>
      </c>
      <c r="X370">
        <v>68.599999999999994</v>
      </c>
      <c r="Y370">
        <v>6</v>
      </c>
      <c r="Z370">
        <v>25.4</v>
      </c>
      <c r="AA370">
        <v>98.3</v>
      </c>
      <c r="AB370">
        <v>1.7</v>
      </c>
      <c r="AC370">
        <v>0</v>
      </c>
      <c r="AE370" t="s">
        <v>491</v>
      </c>
      <c r="AF370" t="s">
        <v>575</v>
      </c>
      <c r="AG370" t="s">
        <v>576</v>
      </c>
      <c r="AH370" t="s">
        <v>648</v>
      </c>
      <c r="AI370">
        <v>88.2</v>
      </c>
      <c r="AJ370">
        <v>11.8</v>
      </c>
      <c r="AK370">
        <v>92</v>
      </c>
      <c r="AL370">
        <v>8</v>
      </c>
      <c r="AM370">
        <v>98.3</v>
      </c>
      <c r="AN370">
        <v>1.7</v>
      </c>
      <c r="AP370" t="s">
        <v>491</v>
      </c>
      <c r="AQ370" t="s">
        <v>575</v>
      </c>
      <c r="AR370" t="s">
        <v>576</v>
      </c>
      <c r="AS370" t="s">
        <v>648</v>
      </c>
      <c r="AT370">
        <v>79.3</v>
      </c>
      <c r="AU370">
        <v>88.2</v>
      </c>
      <c r="AV370">
        <v>90.7</v>
      </c>
      <c r="AW370">
        <v>87</v>
      </c>
      <c r="AX370">
        <v>92</v>
      </c>
      <c r="AY370">
        <v>97</v>
      </c>
      <c r="AZ370">
        <v>95.4</v>
      </c>
      <c r="BA370">
        <v>98.3</v>
      </c>
      <c r="BB370">
        <v>100</v>
      </c>
      <c r="BF370" t="b">
        <f t="shared" si="5"/>
        <v>1</v>
      </c>
      <c r="BI370" t="s">
        <v>491</v>
      </c>
      <c r="BJ370" t="s">
        <v>575</v>
      </c>
      <c r="BK370" t="s">
        <v>576</v>
      </c>
      <c r="BL370" t="s">
        <v>648</v>
      </c>
      <c r="BM370">
        <f>INDEX('2021MF'!$C$205:$BB$404,MATCH(Sheet2!$BJ370,'2021MF'!$B$205:$B$404,0),MATCH(Sheet2!BM$3,'2021MF'!$C$4:$BB$4,0))</f>
        <v>85.222967064995601</v>
      </c>
      <c r="BN370">
        <f>INDEX('2021MF'!$C$205:$BB$404,MATCH(Sheet2!$BJ370,'2021MF'!$B$205:$B$404,0),MATCH(Sheet2!BN$3,'2021MF'!$C$4:$BB$4,0))</f>
        <v>14.777032935004399</v>
      </c>
      <c r="BO370">
        <f>INDEX('2021MF'!$C$205:$BB$404,MATCH(Sheet2!$BJ370,'2021MF'!$B$205:$B$404,0),MATCH(Sheet2!BO$3,'2021MF'!$C$4:$BB$4,0))</f>
        <v>60.629554065870003</v>
      </c>
      <c r="BP370">
        <f>INDEX('2021MF'!$C$205:$BB$404,MATCH(Sheet2!$BJ370,'2021MF'!$B$205:$B$404,0),MATCH(Sheet2!BP$3,'2021MF'!$C$4:$BB$4,0))</f>
        <v>9.2276304284465205</v>
      </c>
      <c r="BQ370">
        <f>INDEX('2021MF'!$C$205:$BB$404,MATCH(Sheet2!$BJ370,'2021MF'!$B$205:$B$404,0),MATCH(Sheet2!BQ$3,'2021MF'!$C$4:$BB$4,0))</f>
        <v>52.124744972311298</v>
      </c>
      <c r="BR370">
        <f>INDEX('2021MF'!$C$205:$BB$404,MATCH(Sheet2!$BJ370,'2021MF'!$B$205:$B$404,0),MATCH(Sheet2!BR$3,'2021MF'!$C$4:$BB$4,0))</f>
        <v>17.732439522005201</v>
      </c>
      <c r="BS370">
        <f>INDEX('2021MF'!$C$205:$BB$404,MATCH(Sheet2!$BJ370,'2021MF'!$B$205:$B$404,0),MATCH(Sheet2!BS$3,'2021MF'!$C$4:$BB$4,0))</f>
        <v>96.735645584377707</v>
      </c>
      <c r="BT370">
        <f>INDEX('2021MF'!$C$205:$BB$404,MATCH(Sheet2!$BJ370,'2021MF'!$B$205:$B$404,0),MATCH(Sheet2!BT$3,'2021MF'!$C$4:$BB$4,0))</f>
        <v>3.2643544156222699</v>
      </c>
      <c r="BU370">
        <f>INDEX('2021MF'!$C$205:$BB$404,MATCH(Sheet2!$BJ370,'2021MF'!$B$205:$B$404,0),MATCH(Sheet2!BU$3,'2021MF'!$C$4:$BB$4,0))</f>
        <v>12.4978140483824</v>
      </c>
      <c r="BV370">
        <f>INDEX('2021MF'!$C$205:$BB$404,MATCH(Sheet2!$BJ370,'2021MF'!$B$205:$B$404,0),MATCH(Sheet2!BV$3,'2021MF'!$C$4:$BB$4,0))</f>
        <v>12.7542990381813</v>
      </c>
      <c r="BW370">
        <f>INDEX('2021MF'!$C$205:$BB$404,MATCH(Sheet2!$BJ370,'2021MF'!$B$205:$B$404,0),MATCH(Sheet2!BW$3,'2021MF'!$C$4:$BB$4,0))</f>
        <v>1.6438356164383601</v>
      </c>
      <c r="BX370">
        <f>INDEX('2021MF'!$C$205:$BB$404,MATCH(Sheet2!$BJ370,'2021MF'!$B$205:$B$404,0),MATCH(Sheet2!BX$3,'2021MF'!$C$4:$BB$4,0))</f>
        <v>52.519021180341397</v>
      </c>
      <c r="BY370">
        <f>INDEX('2021MF'!$C$205:$BB$404,MATCH(Sheet2!$BJ370,'2021MF'!$B$205:$B$404,0),MATCH(Sheet2!BY$3,'2021MF'!$C$4:$BB$4,0))</f>
        <v>45.198437178696302</v>
      </c>
      <c r="BZ370">
        <f>INDEX('2021MF'!$C$205:$BB$404,MATCH(Sheet2!$BJ370,'2021MF'!$B$205:$B$404,0),MATCH(Sheet2!BZ$3,'2021MF'!$C$4:$BB$4,0))</f>
        <v>56.940160394818001</v>
      </c>
      <c r="CA370">
        <f>INDEX('2021MF'!$C$205:$BB$404,MATCH(Sheet2!$BJ370,'2021MF'!$B$205:$B$404,0),MATCH(Sheet2!CA$3,'2021MF'!$C$4:$BB$4,0))</f>
        <v>41.771197477551603</v>
      </c>
      <c r="CB370">
        <f>INDEX('2021MF'!$C$205:$BB$404,MATCH(Sheet2!$BJ370,'2021MF'!$B$205:$B$404,0),MATCH(Sheet2!CB$3,'2021MF'!$C$4:$BB$4,0))</f>
        <v>2.3841445642669798</v>
      </c>
      <c r="CC370">
        <f>INDEX('2021MF'!$C$205:$BB$404,MATCH(Sheet2!$BJ370,'2021MF'!$B$205:$B$404,0),MATCH(Sheet2!CC$3,'2021MF'!$C$4:$BB$4,0))</f>
        <v>97.615855435732996</v>
      </c>
    </row>
    <row r="371" spans="14:81" x14ac:dyDescent="0.3">
      <c r="N371" t="e">
        <f>VLOOKUP(P371,Sheet1!A$6:A$378,1,FALSE)</f>
        <v>#N/A</v>
      </c>
      <c r="O371" t="s">
        <v>491</v>
      </c>
      <c r="P371" t="s">
        <v>577</v>
      </c>
      <c r="Q371" t="e">
        <f>VLOOKUP(P371,classifications!A$1:B$357,2,FALSE)</f>
        <v>#N/A</v>
      </c>
      <c r="R371" t="e">
        <f>VLOOKUP(P371,classifications!A$1:D$357,4,FALSE)</f>
        <v>#N/A</v>
      </c>
      <c r="S371" t="s">
        <v>578</v>
      </c>
      <c r="T371" t="s">
        <v>648</v>
      </c>
      <c r="U371">
        <v>85.8</v>
      </c>
      <c r="V371">
        <v>13.2</v>
      </c>
      <c r="W371">
        <v>0.9</v>
      </c>
      <c r="X371">
        <v>72.400000000000006</v>
      </c>
      <c r="Y371">
        <v>6.3</v>
      </c>
      <c r="Z371">
        <v>21.3</v>
      </c>
      <c r="AA371">
        <v>97.5</v>
      </c>
      <c r="AB371">
        <v>2.5</v>
      </c>
      <c r="AC371">
        <v>0</v>
      </c>
      <c r="AE371" t="s">
        <v>491</v>
      </c>
      <c r="AF371" t="s">
        <v>577</v>
      </c>
      <c r="AG371" t="s">
        <v>578</v>
      </c>
      <c r="AH371" t="s">
        <v>648</v>
      </c>
      <c r="AI371">
        <v>86.6</v>
      </c>
      <c r="AJ371">
        <v>13.4</v>
      </c>
      <c r="AK371">
        <v>92</v>
      </c>
      <c r="AL371">
        <v>8</v>
      </c>
      <c r="AM371">
        <v>97.5</v>
      </c>
      <c r="AN371">
        <v>2.5</v>
      </c>
      <c r="AP371" t="s">
        <v>491</v>
      </c>
      <c r="AQ371" t="s">
        <v>577</v>
      </c>
      <c r="AR371" t="s">
        <v>578</v>
      </c>
      <c r="AS371" t="s">
        <v>648</v>
      </c>
      <c r="AT371">
        <v>77.5</v>
      </c>
      <c r="AU371">
        <v>86.6</v>
      </c>
      <c r="AV371">
        <v>89.6</v>
      </c>
      <c r="AW371">
        <v>87.1</v>
      </c>
      <c r="AX371">
        <v>92</v>
      </c>
      <c r="AY371">
        <v>96.8</v>
      </c>
      <c r="AZ371">
        <v>94.1</v>
      </c>
      <c r="BA371">
        <v>97.5</v>
      </c>
      <c r="BB371">
        <v>99.6</v>
      </c>
      <c r="BF371" t="b">
        <f t="shared" si="5"/>
        <v>1</v>
      </c>
      <c r="BI371" t="s">
        <v>491</v>
      </c>
      <c r="BJ371" t="s">
        <v>577</v>
      </c>
      <c r="BK371" t="s">
        <v>578</v>
      </c>
      <c r="BL371" t="s">
        <v>648</v>
      </c>
      <c r="BM371">
        <f>INDEX('2021MF'!$C$205:$BB$404,MATCH(Sheet2!$BJ371,'2021MF'!$B$205:$B$404,0),MATCH(Sheet2!BM$3,'2021MF'!$C$4:$BB$4,0))</f>
        <v>87.603513964545499</v>
      </c>
      <c r="BN371">
        <f>INDEX('2021MF'!$C$205:$BB$404,MATCH(Sheet2!$BJ371,'2021MF'!$B$205:$B$404,0),MATCH(Sheet2!BN$3,'2021MF'!$C$4:$BB$4,0))</f>
        <v>11.432979627822</v>
      </c>
      <c r="BO371">
        <f>INDEX('2021MF'!$C$205:$BB$404,MATCH(Sheet2!$BJ371,'2021MF'!$B$205:$B$404,0),MATCH(Sheet2!BO$3,'2021MF'!$C$4:$BB$4,0))</f>
        <v>57.114518719103202</v>
      </c>
      <c r="BP371">
        <f>INDEX('2021MF'!$C$205:$BB$404,MATCH(Sheet2!$BJ371,'2021MF'!$B$205:$B$404,0),MATCH(Sheet2!BP$3,'2021MF'!$C$4:$BB$4,0))</f>
        <v>13.454453855600001</v>
      </c>
      <c r="BQ371">
        <f>INDEX('2021MF'!$C$205:$BB$404,MATCH(Sheet2!$BJ371,'2021MF'!$B$205:$B$404,0),MATCH(Sheet2!BQ$3,'2021MF'!$C$4:$BB$4,0))</f>
        <v>56.793349916559102</v>
      </c>
      <c r="BR371">
        <f>INDEX('2021MF'!$C$205:$BB$404,MATCH(Sheet2!$BJ371,'2021MF'!$B$205:$B$404,0),MATCH(Sheet2!BR$3,'2021MF'!$C$4:$BB$4,0))</f>
        <v>13.775622658144099</v>
      </c>
      <c r="BS371">
        <f>INDEX('2021MF'!$C$205:$BB$404,MATCH(Sheet2!$BJ371,'2021MF'!$B$205:$B$404,0),MATCH(Sheet2!BS$3,'2021MF'!$C$4:$BB$4,0))</f>
        <v>99.156144714883993</v>
      </c>
      <c r="BT371" t="str">
        <f>INDEX('2021MF'!$C$205:$BB$404,MATCH(Sheet2!$BJ371,'2021MF'!$B$205:$B$404,0),MATCH(Sheet2!BT$3,'2021MF'!$C$4:$BB$4,0))</f>
        <v>*</v>
      </c>
      <c r="BU371">
        <f>INDEX('2021MF'!$C$205:$BB$404,MATCH(Sheet2!$BJ371,'2021MF'!$B$205:$B$404,0),MATCH(Sheet2!BU$3,'2021MF'!$C$4:$BB$4,0))</f>
        <v>8.4102144274063999</v>
      </c>
      <c r="BV371">
        <f>INDEX('2021MF'!$C$205:$BB$404,MATCH(Sheet2!$BJ371,'2021MF'!$B$205:$B$404,0),MATCH(Sheet2!BV$3,'2021MF'!$C$4:$BB$4,0))</f>
        <v>8.3755785761516393</v>
      </c>
      <c r="BW371">
        <f>INDEX('2021MF'!$C$205:$BB$404,MATCH(Sheet2!$BJ371,'2021MF'!$B$205:$B$404,0),MATCH(Sheet2!BW$3,'2021MF'!$C$4:$BB$4,0))</f>
        <v>1.7632797002424501</v>
      </c>
      <c r="BX371">
        <f>INDEX('2021MF'!$C$205:$BB$404,MATCH(Sheet2!$BJ371,'2021MF'!$B$205:$B$404,0),MATCH(Sheet2!BX$3,'2021MF'!$C$4:$BB$4,0))</f>
        <v>55.568874238337798</v>
      </c>
      <c r="BY371">
        <f>INDEX('2021MF'!$C$205:$BB$404,MATCH(Sheet2!$BJ371,'2021MF'!$B$205:$B$404,0),MATCH(Sheet2!BY$3,'2021MF'!$C$4:$BB$4,0))</f>
        <v>44.431125761662202</v>
      </c>
      <c r="BZ371">
        <f>INDEX('2021MF'!$C$205:$BB$404,MATCH(Sheet2!$BJ371,'2021MF'!$B$205:$B$404,0),MATCH(Sheet2!BZ$3,'2021MF'!$C$4:$BB$4,0))</f>
        <v>57.060566709952397</v>
      </c>
      <c r="CA371">
        <f>INDEX('2021MF'!$C$205:$BB$404,MATCH(Sheet2!$BJ371,'2021MF'!$B$205:$B$404,0),MATCH(Sheet2!CA$3,'2021MF'!$C$4:$BB$4,0))</f>
        <v>41.231312223221103</v>
      </c>
      <c r="CB371">
        <f>INDEX('2021MF'!$C$205:$BB$404,MATCH(Sheet2!$BJ371,'2021MF'!$B$205:$B$404,0),MATCH(Sheet2!CB$3,'2021MF'!$C$4:$BB$4,0))</f>
        <v>3.6997386567587101</v>
      </c>
      <c r="CC371">
        <f>INDEX('2021MF'!$C$205:$BB$404,MATCH(Sheet2!$BJ371,'2021MF'!$B$205:$B$404,0),MATCH(Sheet2!CC$3,'2021MF'!$C$4:$BB$4,0))</f>
        <v>96.300261343241303</v>
      </c>
    </row>
    <row r="372" spans="14:81" x14ac:dyDescent="0.3">
      <c r="N372" t="e">
        <f>VLOOKUP(P372,Sheet1!A$6:A$378,1,FALSE)</f>
        <v>#N/A</v>
      </c>
      <c r="O372" t="s">
        <v>491</v>
      </c>
      <c r="P372" t="s">
        <v>579</v>
      </c>
      <c r="Q372" t="e">
        <f>VLOOKUP(P372,classifications!A$1:B$357,2,FALSE)</f>
        <v>#N/A</v>
      </c>
      <c r="R372" t="e">
        <f>VLOOKUP(P372,classifications!A$1:D$357,4,FALSE)</f>
        <v>#N/A</v>
      </c>
      <c r="S372" t="s">
        <v>580</v>
      </c>
      <c r="T372" t="s">
        <v>648</v>
      </c>
      <c r="U372">
        <v>83.6</v>
      </c>
      <c r="V372">
        <v>15.2</v>
      </c>
      <c r="W372">
        <v>1.3</v>
      </c>
      <c r="X372">
        <v>70</v>
      </c>
      <c r="Y372">
        <v>6.5</v>
      </c>
      <c r="Z372">
        <v>23.4</v>
      </c>
      <c r="AA372">
        <v>97</v>
      </c>
      <c r="AB372">
        <v>3</v>
      </c>
      <c r="AC372">
        <v>0</v>
      </c>
      <c r="AE372" t="s">
        <v>491</v>
      </c>
      <c r="AF372" t="s">
        <v>579</v>
      </c>
      <c r="AG372" t="s">
        <v>580</v>
      </c>
      <c r="AH372" t="s">
        <v>648</v>
      </c>
      <c r="AI372">
        <v>84.6</v>
      </c>
      <c r="AJ372">
        <v>15.4</v>
      </c>
      <c r="AK372">
        <v>91.5</v>
      </c>
      <c r="AL372">
        <v>8.5</v>
      </c>
      <c r="AM372">
        <v>97</v>
      </c>
      <c r="AN372">
        <v>3</v>
      </c>
      <c r="AP372" t="s">
        <v>491</v>
      </c>
      <c r="AQ372" t="s">
        <v>579</v>
      </c>
      <c r="AR372" t="s">
        <v>580</v>
      </c>
      <c r="AS372" t="s">
        <v>648</v>
      </c>
      <c r="AT372">
        <v>74.7</v>
      </c>
      <c r="AU372">
        <v>84.6</v>
      </c>
      <c r="AV372">
        <v>87.3</v>
      </c>
      <c r="AW372">
        <v>86.9</v>
      </c>
      <c r="AX372">
        <v>91.5</v>
      </c>
      <c r="AY372">
        <v>96</v>
      </c>
      <c r="AZ372">
        <v>92.9</v>
      </c>
      <c r="BA372">
        <v>97</v>
      </c>
      <c r="BB372">
        <v>99.5</v>
      </c>
      <c r="BF372" t="b">
        <f t="shared" si="5"/>
        <v>1</v>
      </c>
      <c r="BI372" t="s">
        <v>491</v>
      </c>
      <c r="BJ372" t="s">
        <v>579</v>
      </c>
      <c r="BK372" t="s">
        <v>580</v>
      </c>
      <c r="BL372" t="s">
        <v>648</v>
      </c>
      <c r="BM372">
        <f>INDEX('2021MF'!$C$205:$BB$404,MATCH(Sheet2!$BJ372,'2021MF'!$B$205:$B$404,0),MATCH(Sheet2!BM$3,'2021MF'!$C$4:$BB$4,0))</f>
        <v>86.913506716961194</v>
      </c>
      <c r="BN372">
        <f>INDEX('2021MF'!$C$205:$BB$404,MATCH(Sheet2!$BJ372,'2021MF'!$B$205:$B$404,0),MATCH(Sheet2!BN$3,'2021MF'!$C$4:$BB$4,0))</f>
        <v>12.7291377142479</v>
      </c>
      <c r="BO372">
        <f>INDEX('2021MF'!$C$205:$BB$404,MATCH(Sheet2!$BJ372,'2021MF'!$B$205:$B$404,0),MATCH(Sheet2!BO$3,'2021MF'!$C$4:$BB$4,0))</f>
        <v>65.303421348686399</v>
      </c>
      <c r="BP372">
        <f>INDEX('2021MF'!$C$205:$BB$404,MATCH(Sheet2!$BJ372,'2021MF'!$B$205:$B$404,0),MATCH(Sheet2!BP$3,'2021MF'!$C$4:$BB$4,0))</f>
        <v>10.0919859704851</v>
      </c>
      <c r="BQ372">
        <f>INDEX('2021MF'!$C$205:$BB$404,MATCH(Sheet2!$BJ372,'2021MF'!$B$205:$B$404,0),MATCH(Sheet2!BQ$3,'2021MF'!$C$4:$BB$4,0))</f>
        <v>47.445569452716597</v>
      </c>
      <c r="BR372">
        <f>INDEX('2021MF'!$C$205:$BB$404,MATCH(Sheet2!$BJ372,'2021MF'!$B$205:$B$404,0),MATCH(Sheet2!BR$3,'2021MF'!$C$4:$BB$4,0))</f>
        <v>27.949837866454899</v>
      </c>
      <c r="BS372">
        <f>INDEX('2021MF'!$C$205:$BB$404,MATCH(Sheet2!$BJ372,'2021MF'!$B$205:$B$404,0),MATCH(Sheet2!BS$3,'2021MF'!$C$4:$BB$4,0))</f>
        <v>98.044470915227294</v>
      </c>
      <c r="BT372" t="str">
        <f>INDEX('2021MF'!$C$205:$BB$404,MATCH(Sheet2!$BJ372,'2021MF'!$B$205:$B$404,0),MATCH(Sheet2!BT$3,'2021MF'!$C$4:$BB$4,0))</f>
        <v>*</v>
      </c>
      <c r="BU372">
        <f>INDEX('2021MF'!$C$205:$BB$404,MATCH(Sheet2!$BJ372,'2021MF'!$B$205:$B$404,0),MATCH(Sheet2!BU$3,'2021MF'!$C$4:$BB$4,0))</f>
        <v>13.2651710674343</v>
      </c>
      <c r="BV372">
        <f>INDEX('2021MF'!$C$205:$BB$404,MATCH(Sheet2!$BJ372,'2021MF'!$B$205:$B$404,0),MATCH(Sheet2!BV$3,'2021MF'!$C$4:$BB$4,0))</f>
        <v>11.0350076103501</v>
      </c>
      <c r="BW372" t="str">
        <f>INDEX('2021MF'!$C$205:$BB$404,MATCH(Sheet2!$BJ372,'2021MF'!$B$205:$B$404,0),MATCH(Sheet2!BW$3,'2021MF'!$C$4:$BB$4,0))</f>
        <v>*</v>
      </c>
      <c r="BX372">
        <f>INDEX('2021MF'!$C$205:$BB$404,MATCH(Sheet2!$BJ372,'2021MF'!$B$205:$B$404,0),MATCH(Sheet2!BX$3,'2021MF'!$C$4:$BB$4,0))</f>
        <v>43.713778432883302</v>
      </c>
      <c r="BY372">
        <f>INDEX('2021MF'!$C$205:$BB$404,MATCH(Sheet2!$BJ372,'2021MF'!$B$205:$B$404,0),MATCH(Sheet2!BY$3,'2021MF'!$C$4:$BB$4,0))</f>
        <v>53.813942581488099</v>
      </c>
      <c r="BZ372">
        <f>INDEX('2021MF'!$C$205:$BB$404,MATCH(Sheet2!$BJ372,'2021MF'!$B$205:$B$404,0),MATCH(Sheet2!BZ$3,'2021MF'!$C$4:$BB$4,0))</f>
        <v>45.8611101805635</v>
      </c>
      <c r="CA372">
        <f>INDEX('2021MF'!$C$205:$BB$404,MATCH(Sheet2!$BJ372,'2021MF'!$B$205:$B$404,0),MATCH(Sheet2!CA$3,'2021MF'!$C$4:$BB$4,0))</f>
        <v>50.675019262336299</v>
      </c>
      <c r="CB372">
        <f>INDEX('2021MF'!$C$205:$BB$404,MATCH(Sheet2!$BJ372,'2021MF'!$B$205:$B$404,0),MATCH(Sheet2!CB$3,'2021MF'!$C$4:$BB$4,0))</f>
        <v>3.6794388194030798</v>
      </c>
      <c r="CC372">
        <f>INDEX('2021MF'!$C$205:$BB$404,MATCH(Sheet2!$BJ372,'2021MF'!$B$205:$B$404,0),MATCH(Sheet2!CC$3,'2021MF'!$C$4:$BB$4,0))</f>
        <v>96.320561180596897</v>
      </c>
    </row>
    <row r="373" spans="14:81" x14ac:dyDescent="0.3">
      <c r="N373" t="e">
        <f>VLOOKUP(P373,Sheet1!A$6:A$378,1,FALSE)</f>
        <v>#N/A</v>
      </c>
      <c r="O373" t="s">
        <v>491</v>
      </c>
      <c r="P373" t="s">
        <v>581</v>
      </c>
      <c r="Q373" t="e">
        <f>VLOOKUP(P373,classifications!A$1:B$357,2,FALSE)</f>
        <v>#N/A</v>
      </c>
      <c r="R373" t="e">
        <f>VLOOKUP(P373,classifications!A$1:D$357,4,FALSE)</f>
        <v>#N/A</v>
      </c>
      <c r="S373" t="s">
        <v>582</v>
      </c>
      <c r="T373" t="s">
        <v>648</v>
      </c>
      <c r="U373">
        <v>80.5</v>
      </c>
      <c r="V373">
        <v>18.8</v>
      </c>
      <c r="W373">
        <v>0.7</v>
      </c>
      <c r="X373">
        <v>71.900000000000006</v>
      </c>
      <c r="Y373">
        <v>8.6999999999999993</v>
      </c>
      <c r="Z373">
        <v>19.399999999999999</v>
      </c>
      <c r="AA373" t="s">
        <v>417</v>
      </c>
      <c r="AB373" t="s">
        <v>417</v>
      </c>
      <c r="AC373" t="s">
        <v>417</v>
      </c>
      <c r="AE373" t="s">
        <v>491</v>
      </c>
      <c r="AF373" t="s">
        <v>581</v>
      </c>
      <c r="AG373" t="s">
        <v>582</v>
      </c>
      <c r="AH373" t="s">
        <v>648</v>
      </c>
      <c r="AI373">
        <v>81</v>
      </c>
      <c r="AJ373">
        <v>19</v>
      </c>
      <c r="AK373">
        <v>89.2</v>
      </c>
      <c r="AL373">
        <v>10.8</v>
      </c>
      <c r="AM373" t="s">
        <v>417</v>
      </c>
      <c r="AN373" t="s">
        <v>417</v>
      </c>
      <c r="AP373" t="s">
        <v>491</v>
      </c>
      <c r="AQ373" t="s">
        <v>581</v>
      </c>
      <c r="AR373" t="s">
        <v>582</v>
      </c>
      <c r="AS373" t="s">
        <v>648</v>
      </c>
      <c r="AT373">
        <v>70.7</v>
      </c>
      <c r="AU373">
        <v>81</v>
      </c>
      <c r="AV373">
        <v>85.4</v>
      </c>
      <c r="AW373">
        <v>94.6</v>
      </c>
      <c r="AX373">
        <v>89.2</v>
      </c>
      <c r="AY373">
        <v>100</v>
      </c>
      <c r="AZ373" t="s">
        <v>417</v>
      </c>
      <c r="BA373" t="s">
        <v>417</v>
      </c>
      <c r="BB373" t="s">
        <v>417</v>
      </c>
      <c r="BF373" t="b">
        <f t="shared" si="5"/>
        <v>1</v>
      </c>
      <c r="BI373" t="s">
        <v>491</v>
      </c>
      <c r="BJ373" t="s">
        <v>581</v>
      </c>
      <c r="BK373" t="s">
        <v>582</v>
      </c>
      <c r="BL373" t="s">
        <v>648</v>
      </c>
      <c r="BM373">
        <f>INDEX('2021MF'!$C$205:$BB$404,MATCH(Sheet2!$BJ373,'2021MF'!$B$205:$B$404,0),MATCH(Sheet2!BM$3,'2021MF'!$C$4:$BB$4,0))</f>
        <v>81.925201485103699</v>
      </c>
      <c r="BN373">
        <f>INDEX('2021MF'!$C$205:$BB$404,MATCH(Sheet2!$BJ373,'2021MF'!$B$205:$B$404,0),MATCH(Sheet2!BN$3,'2021MF'!$C$4:$BB$4,0))</f>
        <v>17.345829937516999</v>
      </c>
      <c r="BO373">
        <f>INDEX('2021MF'!$C$205:$BB$404,MATCH(Sheet2!$BJ373,'2021MF'!$B$205:$B$404,0),MATCH(Sheet2!BO$3,'2021MF'!$C$4:$BB$4,0))</f>
        <v>60.857556823327002</v>
      </c>
      <c r="BP373">
        <f>INDEX('2021MF'!$C$205:$BB$404,MATCH(Sheet2!$BJ373,'2021MF'!$B$205:$B$404,0),MATCH(Sheet2!BP$3,'2021MF'!$C$4:$BB$4,0))</f>
        <v>13.379516435751199</v>
      </c>
      <c r="BQ373">
        <f>INDEX('2021MF'!$C$205:$BB$404,MATCH(Sheet2!$BJ373,'2021MF'!$B$205:$B$404,0),MATCH(Sheet2!BQ$3,'2021MF'!$C$4:$BB$4,0))</f>
        <v>47.831205288417998</v>
      </c>
      <c r="BR373">
        <f>INDEX('2021MF'!$C$205:$BB$404,MATCH(Sheet2!$BJ373,'2021MF'!$B$205:$B$404,0),MATCH(Sheet2!BR$3,'2021MF'!$C$4:$BB$4,0))</f>
        <v>26.4058679706601</v>
      </c>
      <c r="BS373">
        <f>INDEX('2021MF'!$C$205:$BB$404,MATCH(Sheet2!$BJ373,'2021MF'!$B$205:$B$404,0),MATCH(Sheet2!BS$3,'2021MF'!$C$4:$BB$4,0))</f>
        <v>98.175314678982204</v>
      </c>
      <c r="BT373" t="str">
        <f>INDEX('2021MF'!$C$205:$BB$404,MATCH(Sheet2!$BJ373,'2021MF'!$B$205:$B$404,0),MATCH(Sheet2!BT$3,'2021MF'!$C$4:$BB$4,0))</f>
        <v>*</v>
      </c>
      <c r="BU373">
        <f>INDEX('2021MF'!$C$205:$BB$404,MATCH(Sheet2!$BJ373,'2021MF'!$B$205:$B$404,0),MATCH(Sheet2!BU$3,'2021MF'!$C$4:$BB$4,0))</f>
        <v>2.2865163451960502</v>
      </c>
      <c r="BV373">
        <f>INDEX('2021MF'!$C$205:$BB$404,MATCH(Sheet2!$BJ373,'2021MF'!$B$205:$B$404,0),MATCH(Sheet2!BV$3,'2021MF'!$C$4:$BB$4,0))</f>
        <v>20.062483020918201</v>
      </c>
      <c r="BW373" t="str">
        <f>INDEX('2021MF'!$C$205:$BB$404,MATCH(Sheet2!$BJ373,'2021MF'!$B$205:$B$404,0),MATCH(Sheet2!BW$3,'2021MF'!$C$4:$BB$4,0))</f>
        <v>*</v>
      </c>
      <c r="BX373">
        <f>INDEX('2021MF'!$C$205:$BB$404,MATCH(Sheet2!$BJ373,'2021MF'!$B$205:$B$404,0),MATCH(Sheet2!BX$3,'2021MF'!$C$4:$BB$4,0))</f>
        <v>45.874366574242302</v>
      </c>
      <c r="BY373">
        <f>INDEX('2021MF'!$C$205:$BB$404,MATCH(Sheet2!$BJ373,'2021MF'!$B$205:$B$404,0),MATCH(Sheet2!BY$3,'2021MF'!$C$4:$BB$4,0))</f>
        <v>52.744048188163298</v>
      </c>
      <c r="BZ373">
        <f>INDEX('2021MF'!$C$205:$BB$404,MATCH(Sheet2!$BJ373,'2021MF'!$B$205:$B$404,0),MATCH(Sheet2!BZ$3,'2021MF'!$C$4:$BB$4,0))</f>
        <v>54.087388851706699</v>
      </c>
      <c r="CA373">
        <f>INDEX('2021MF'!$C$205:$BB$404,MATCH(Sheet2!$BJ373,'2021MF'!$B$205:$B$404,0),MATCH(Sheet2!CA$3,'2021MF'!$C$4:$BB$4,0))</f>
        <v>43.135098957835403</v>
      </c>
      <c r="CB373">
        <f>INDEX('2021MF'!$C$205:$BB$404,MATCH(Sheet2!$BJ373,'2021MF'!$B$205:$B$404,0),MATCH(Sheet2!CB$3,'2021MF'!$C$4:$BB$4,0))</f>
        <v>6.6965498505840797</v>
      </c>
      <c r="CC373">
        <f>INDEX('2021MF'!$C$205:$BB$404,MATCH(Sheet2!$BJ373,'2021MF'!$B$205:$B$404,0),MATCH(Sheet2!CC$3,'2021MF'!$C$4:$BB$4,0))</f>
        <v>93.303450149415895</v>
      </c>
    </row>
    <row r="374" spans="14:81" x14ac:dyDescent="0.3">
      <c r="N374" t="e">
        <f>VLOOKUP(P374,Sheet1!A$6:A$378,1,FALSE)</f>
        <v>#N/A</v>
      </c>
      <c r="O374" t="s">
        <v>491</v>
      </c>
      <c r="P374" t="s">
        <v>583</v>
      </c>
      <c r="Q374" t="e">
        <f>VLOOKUP(P374,classifications!A$1:B$357,2,FALSE)</f>
        <v>#N/A</v>
      </c>
      <c r="R374" t="e">
        <f>VLOOKUP(P374,classifications!A$1:D$357,4,FALSE)</f>
        <v>#N/A</v>
      </c>
      <c r="S374" t="s">
        <v>584</v>
      </c>
      <c r="T374" t="s">
        <v>648</v>
      </c>
      <c r="U374">
        <v>79.900000000000006</v>
      </c>
      <c r="V374">
        <v>19.3</v>
      </c>
      <c r="W374">
        <v>0.8</v>
      </c>
      <c r="X374">
        <v>71.599999999999994</v>
      </c>
      <c r="Y374">
        <v>8.5</v>
      </c>
      <c r="Z374">
        <v>19.8</v>
      </c>
      <c r="AA374">
        <v>96.4</v>
      </c>
      <c r="AB374">
        <v>2.8</v>
      </c>
      <c r="AC374">
        <v>0.8</v>
      </c>
      <c r="AE374" t="s">
        <v>491</v>
      </c>
      <c r="AF374" t="s">
        <v>583</v>
      </c>
      <c r="AG374" t="s">
        <v>584</v>
      </c>
      <c r="AH374" t="s">
        <v>648</v>
      </c>
      <c r="AI374">
        <v>80.5</v>
      </c>
      <c r="AJ374">
        <v>19.5</v>
      </c>
      <c r="AK374">
        <v>89.4</v>
      </c>
      <c r="AL374">
        <v>10.6</v>
      </c>
      <c r="AM374">
        <v>97.2</v>
      </c>
      <c r="AN374">
        <v>2.8</v>
      </c>
      <c r="AP374" t="s">
        <v>491</v>
      </c>
      <c r="AQ374" t="s">
        <v>583</v>
      </c>
      <c r="AR374" t="s">
        <v>584</v>
      </c>
      <c r="AS374" t="s">
        <v>648</v>
      </c>
      <c r="AT374">
        <v>70.8</v>
      </c>
      <c r="AU374">
        <v>80.5</v>
      </c>
      <c r="AV374">
        <v>84.3</v>
      </c>
      <c r="AW374">
        <v>97.3</v>
      </c>
      <c r="AX374">
        <v>89.4</v>
      </c>
      <c r="AY374">
        <v>100</v>
      </c>
      <c r="AZ374">
        <v>93.3</v>
      </c>
      <c r="BA374">
        <v>97.2</v>
      </c>
      <c r="BB374">
        <v>100</v>
      </c>
      <c r="BF374" t="b">
        <f t="shared" si="5"/>
        <v>1</v>
      </c>
      <c r="BI374" t="s">
        <v>491</v>
      </c>
      <c r="BJ374" t="s">
        <v>583</v>
      </c>
      <c r="BK374" t="s">
        <v>584</v>
      </c>
      <c r="BL374" t="s">
        <v>648</v>
      </c>
      <c r="BM374">
        <f>INDEX('2021MF'!$C$205:$BB$404,MATCH(Sheet2!$BJ374,'2021MF'!$B$205:$B$404,0),MATCH(Sheet2!BM$3,'2021MF'!$C$4:$BB$4,0))</f>
        <v>88.675677568457203</v>
      </c>
      <c r="BN374">
        <f>INDEX('2021MF'!$C$205:$BB$404,MATCH(Sheet2!$BJ374,'2021MF'!$B$205:$B$404,0),MATCH(Sheet2!BN$3,'2021MF'!$C$4:$BB$4,0))</f>
        <v>11.3243224315428</v>
      </c>
      <c r="BO374">
        <f>INDEX('2021MF'!$C$205:$BB$404,MATCH(Sheet2!$BJ374,'2021MF'!$B$205:$B$404,0),MATCH(Sheet2!BO$3,'2021MF'!$C$4:$BB$4,0))</f>
        <v>79.7885005952798</v>
      </c>
      <c r="BP374">
        <f>INDEX('2021MF'!$C$205:$BB$404,MATCH(Sheet2!$BJ374,'2021MF'!$B$205:$B$404,0),MATCH(Sheet2!BP$3,'2021MF'!$C$4:$BB$4,0))</f>
        <v>6.7861895090692599</v>
      </c>
      <c r="BQ374">
        <f>INDEX('2021MF'!$C$205:$BB$404,MATCH(Sheet2!$BJ374,'2021MF'!$B$205:$B$404,0),MATCH(Sheet2!BQ$3,'2021MF'!$C$4:$BB$4,0))</f>
        <v>63.323762168219098</v>
      </c>
      <c r="BR374">
        <f>INDEX('2021MF'!$C$205:$BB$404,MATCH(Sheet2!$BJ374,'2021MF'!$B$205:$B$404,0),MATCH(Sheet2!BR$3,'2021MF'!$C$4:$BB$4,0))</f>
        <v>23.250927936130001</v>
      </c>
      <c r="BS374">
        <f>INDEX('2021MF'!$C$205:$BB$404,MATCH(Sheet2!$BJ374,'2021MF'!$B$205:$B$404,0),MATCH(Sheet2!BS$3,'2021MF'!$C$4:$BB$4,0))</f>
        <v>96.239232439246507</v>
      </c>
      <c r="BT374">
        <f>INDEX('2021MF'!$C$205:$BB$404,MATCH(Sheet2!$BJ374,'2021MF'!$B$205:$B$404,0),MATCH(Sheet2!BT$3,'2021MF'!$C$4:$BB$4,0))</f>
        <v>3.7607675607535498</v>
      </c>
      <c r="BU374">
        <f>INDEX('2021MF'!$C$205:$BB$404,MATCH(Sheet2!$BJ374,'2021MF'!$B$205:$B$404,0),MATCH(Sheet2!BU$3,'2021MF'!$C$4:$BB$4,0))</f>
        <v>8.8871769731773895</v>
      </c>
      <c r="BV374">
        <f>INDEX('2021MF'!$C$205:$BB$404,MATCH(Sheet2!$BJ374,'2021MF'!$B$205:$B$404,0),MATCH(Sheet2!BV$3,'2021MF'!$C$4:$BB$4,0))</f>
        <v>15.9534981441277</v>
      </c>
      <c r="BW374" t="str">
        <f>INDEX('2021MF'!$C$205:$BB$404,MATCH(Sheet2!$BJ374,'2021MF'!$B$205:$B$404,0),MATCH(Sheet2!BW$3,'2021MF'!$C$4:$BB$4,0))</f>
        <v>*</v>
      </c>
      <c r="BX374">
        <f>INDEX('2021MF'!$C$205:$BB$404,MATCH(Sheet2!$BJ374,'2021MF'!$B$205:$B$404,0),MATCH(Sheet2!BX$3,'2021MF'!$C$4:$BB$4,0))</f>
        <v>56.346878927524102</v>
      </c>
      <c r="BY374">
        <f>INDEX('2021MF'!$C$205:$BB$404,MATCH(Sheet2!$BJ374,'2021MF'!$B$205:$B$404,0),MATCH(Sheet2!BY$3,'2021MF'!$C$4:$BB$4,0))</f>
        <v>41.160452450774997</v>
      </c>
      <c r="BZ374">
        <f>INDEX('2021MF'!$C$205:$BB$404,MATCH(Sheet2!$BJ374,'2021MF'!$B$205:$B$404,0),MATCH(Sheet2!BZ$3,'2021MF'!$C$4:$BB$4,0))</f>
        <v>66.156961318251604</v>
      </c>
      <c r="CA374">
        <f>INDEX('2021MF'!$C$205:$BB$404,MATCH(Sheet2!$BJ374,'2021MF'!$B$205:$B$404,0),MATCH(Sheet2!CA$3,'2021MF'!$C$4:$BB$4,0))</f>
        <v>32.509426057813201</v>
      </c>
      <c r="CB374">
        <f>INDEX('2021MF'!$C$205:$BB$404,MATCH(Sheet2!$BJ374,'2021MF'!$B$205:$B$404,0),MATCH(Sheet2!CB$3,'2021MF'!$C$4:$BB$4,0))</f>
        <v>2.9974087821276001</v>
      </c>
      <c r="CC374">
        <f>INDEX('2021MF'!$C$205:$BB$404,MATCH(Sheet2!$BJ374,'2021MF'!$B$205:$B$404,0),MATCH(Sheet2!CC$3,'2021MF'!$C$4:$BB$4,0))</f>
        <v>97.002591217872407</v>
      </c>
    </row>
    <row r="375" spans="14:81" x14ac:dyDescent="0.3">
      <c r="N375" t="e">
        <f>VLOOKUP(P375,Sheet1!A$6:A$378,1,FALSE)</f>
        <v>#N/A</v>
      </c>
      <c r="O375" t="s">
        <v>585</v>
      </c>
      <c r="P375" t="s">
        <v>586</v>
      </c>
      <c r="Q375" t="e">
        <f>VLOOKUP(P375,classifications!A$1:B$357,2,FALSE)</f>
        <v>#N/A</v>
      </c>
      <c r="R375" t="e">
        <f>VLOOKUP(P375,classifications!A$1:D$357,4,FALSE)</f>
        <v>#N/A</v>
      </c>
      <c r="S375" t="s">
        <v>587</v>
      </c>
      <c r="T375" t="s">
        <v>648</v>
      </c>
      <c r="U375">
        <v>86.3</v>
      </c>
      <c r="V375">
        <v>12.8</v>
      </c>
      <c r="W375">
        <v>0.9</v>
      </c>
      <c r="X375">
        <v>61.3</v>
      </c>
      <c r="Y375">
        <v>20.3</v>
      </c>
      <c r="Z375">
        <v>18.399999999999999</v>
      </c>
      <c r="AA375">
        <v>98.6</v>
      </c>
      <c r="AB375">
        <v>1.4</v>
      </c>
      <c r="AC375">
        <v>0</v>
      </c>
      <c r="AE375" t="s">
        <v>585</v>
      </c>
      <c r="AF375" t="s">
        <v>586</v>
      </c>
      <c r="AG375" t="s">
        <v>587</v>
      </c>
      <c r="AH375" t="s">
        <v>648</v>
      </c>
      <c r="AI375">
        <v>87.1</v>
      </c>
      <c r="AJ375">
        <v>12.9</v>
      </c>
      <c r="AK375">
        <v>75.099999999999994</v>
      </c>
      <c r="AL375">
        <v>24.9</v>
      </c>
      <c r="AM375">
        <v>98.6</v>
      </c>
      <c r="AN375">
        <v>1.4</v>
      </c>
      <c r="AP375" t="s">
        <v>585</v>
      </c>
      <c r="AQ375" t="s">
        <v>586</v>
      </c>
      <c r="AR375" t="s">
        <v>587</v>
      </c>
      <c r="AS375" t="s">
        <v>648</v>
      </c>
      <c r="AT375">
        <v>79.599999999999994</v>
      </c>
      <c r="AU375">
        <v>87.1</v>
      </c>
      <c r="AV375">
        <v>90.7</v>
      </c>
      <c r="AW375">
        <v>90.4</v>
      </c>
      <c r="AX375">
        <v>75.099999999999994</v>
      </c>
      <c r="AY375">
        <v>98.3</v>
      </c>
      <c r="AZ375">
        <v>96.5</v>
      </c>
      <c r="BA375">
        <v>98.6</v>
      </c>
      <c r="BB375">
        <v>100</v>
      </c>
      <c r="BF375" t="b">
        <f t="shared" si="5"/>
        <v>1</v>
      </c>
      <c r="BI375" t="s">
        <v>585</v>
      </c>
      <c r="BJ375" t="s">
        <v>586</v>
      </c>
      <c r="BK375" t="s">
        <v>587</v>
      </c>
      <c r="BL375" t="s">
        <v>648</v>
      </c>
      <c r="BM375">
        <f>INDEX('2021MF'!$C$205:$BB$404,MATCH(Sheet2!$BJ375,'2021MF'!$B$205:$B$404,0),MATCH(Sheet2!BM$3,'2021MF'!$C$4:$BB$4,0))</f>
        <v>92.728120501956298</v>
      </c>
      <c r="BN375">
        <f>INDEX('2021MF'!$C$205:$BB$404,MATCH(Sheet2!$BJ375,'2021MF'!$B$205:$B$404,0),MATCH(Sheet2!BN$3,'2021MF'!$C$4:$BB$4,0))</f>
        <v>7.2718794980436696</v>
      </c>
      <c r="BO375">
        <f>INDEX('2021MF'!$C$205:$BB$404,MATCH(Sheet2!$BJ375,'2021MF'!$B$205:$B$404,0),MATCH(Sheet2!BO$3,'2021MF'!$C$4:$BB$4,0))</f>
        <v>64.9076570640825</v>
      </c>
      <c r="BP375">
        <f>INDEX('2021MF'!$C$205:$BB$404,MATCH(Sheet2!$BJ375,'2021MF'!$B$205:$B$404,0),MATCH(Sheet2!BP$3,'2021MF'!$C$4:$BB$4,0))</f>
        <v>12.9604476250329</v>
      </c>
      <c r="BQ375">
        <f>INDEX('2021MF'!$C$205:$BB$404,MATCH(Sheet2!$BJ375,'2021MF'!$B$205:$B$404,0),MATCH(Sheet2!BQ$3,'2021MF'!$C$4:$BB$4,0))</f>
        <v>67.107263770348894</v>
      </c>
      <c r="BR375">
        <f>INDEX('2021MF'!$C$205:$BB$404,MATCH(Sheet2!$BJ375,'2021MF'!$B$205:$B$404,0),MATCH(Sheet2!BR$3,'2021MF'!$C$4:$BB$4,0))</f>
        <v>10.760840918766601</v>
      </c>
      <c r="BS375">
        <f>INDEX('2021MF'!$C$205:$BB$404,MATCH(Sheet2!$BJ375,'2021MF'!$B$205:$B$404,0),MATCH(Sheet2!BS$3,'2021MF'!$C$4:$BB$4,0))</f>
        <v>98.978247207411798</v>
      </c>
      <c r="BT375" t="str">
        <f>INDEX('2021MF'!$C$205:$BB$404,MATCH(Sheet2!$BJ375,'2021MF'!$B$205:$B$404,0),MATCH(Sheet2!BT$3,'2021MF'!$C$4:$BB$4,0))</f>
        <v>*</v>
      </c>
      <c r="BU375">
        <f>INDEX('2021MF'!$C$205:$BB$404,MATCH(Sheet2!$BJ375,'2021MF'!$B$205:$B$404,0),MATCH(Sheet2!BU$3,'2021MF'!$C$4:$BB$4,0))</f>
        <v>4.4924686277292398</v>
      </c>
      <c r="BV375">
        <f>INDEX('2021MF'!$C$205:$BB$404,MATCH(Sheet2!$BJ375,'2021MF'!$B$205:$B$404,0),MATCH(Sheet2!BV$3,'2021MF'!$C$4:$BB$4,0))</f>
        <v>13.7064893466053</v>
      </c>
      <c r="BW375">
        <f>INDEX('2021MF'!$C$205:$BB$404,MATCH(Sheet2!$BJ375,'2021MF'!$B$205:$B$404,0),MATCH(Sheet2!BW$3,'2021MF'!$C$4:$BB$4,0))</f>
        <v>0</v>
      </c>
      <c r="BX375">
        <f>INDEX('2021MF'!$C$205:$BB$404,MATCH(Sheet2!$BJ375,'2021MF'!$B$205:$B$404,0),MATCH(Sheet2!BX$3,'2021MF'!$C$4:$BB$4,0))</f>
        <v>41.021593924421303</v>
      </c>
      <c r="BY375">
        <f>INDEX('2021MF'!$C$205:$BB$404,MATCH(Sheet2!$BJ375,'2021MF'!$B$205:$B$404,0),MATCH(Sheet2!BY$3,'2021MF'!$C$4:$BB$4,0))</f>
        <v>58.978406075578697</v>
      </c>
      <c r="BZ375">
        <f>INDEX('2021MF'!$C$205:$BB$404,MATCH(Sheet2!$BJ375,'2021MF'!$B$205:$B$404,0),MATCH(Sheet2!BZ$3,'2021MF'!$C$4:$BB$4,0))</f>
        <v>53.229938695214599</v>
      </c>
      <c r="CA375">
        <f>INDEX('2021MF'!$C$205:$BB$404,MATCH(Sheet2!$BJ375,'2021MF'!$B$205:$B$404,0),MATCH(Sheet2!CA$3,'2021MF'!$C$4:$BB$4,0))</f>
        <v>46.770061304785401</v>
      </c>
      <c r="CB375">
        <f>INDEX('2021MF'!$C$205:$BB$404,MATCH(Sheet2!$BJ375,'2021MF'!$B$205:$B$404,0),MATCH(Sheet2!CB$3,'2021MF'!$C$4:$BB$4,0))</f>
        <v>2.2948892087497699</v>
      </c>
      <c r="CC375">
        <f>INDEX('2021MF'!$C$205:$BB$404,MATCH(Sheet2!$BJ375,'2021MF'!$B$205:$B$404,0),MATCH(Sheet2!CC$3,'2021MF'!$C$4:$BB$4,0))</f>
        <v>97.705110791250206</v>
      </c>
    </row>
    <row r="376" spans="14:81" x14ac:dyDescent="0.3">
      <c r="N376" t="e">
        <f>VLOOKUP(P376,Sheet1!A$6:A$378,1,FALSE)</f>
        <v>#N/A</v>
      </c>
      <c r="O376" t="s">
        <v>585</v>
      </c>
      <c r="P376" t="s">
        <v>588</v>
      </c>
      <c r="Q376" t="e">
        <f>VLOOKUP(P376,classifications!A$1:B$357,2,FALSE)</f>
        <v>#N/A</v>
      </c>
      <c r="R376" t="e">
        <f>VLOOKUP(P376,classifications!A$1:D$357,4,FALSE)</f>
        <v>#N/A</v>
      </c>
      <c r="S376" t="s">
        <v>589</v>
      </c>
      <c r="T376" t="s">
        <v>648</v>
      </c>
      <c r="U376">
        <v>85</v>
      </c>
      <c r="V376">
        <v>15</v>
      </c>
      <c r="W376">
        <v>0</v>
      </c>
      <c r="X376">
        <v>61.7</v>
      </c>
      <c r="Y376">
        <v>21.4</v>
      </c>
      <c r="Z376">
        <v>16.899999999999999</v>
      </c>
      <c r="AA376">
        <v>98.7</v>
      </c>
      <c r="AB376">
        <v>1.3</v>
      </c>
      <c r="AC376">
        <v>0</v>
      </c>
      <c r="AE376" t="s">
        <v>585</v>
      </c>
      <c r="AF376" t="s">
        <v>588</v>
      </c>
      <c r="AG376" t="s">
        <v>589</v>
      </c>
      <c r="AH376" t="s">
        <v>648</v>
      </c>
      <c r="AI376">
        <v>85</v>
      </c>
      <c r="AJ376">
        <v>15</v>
      </c>
      <c r="AK376">
        <v>74.3</v>
      </c>
      <c r="AL376">
        <v>25.7</v>
      </c>
      <c r="AM376">
        <v>98.7</v>
      </c>
      <c r="AN376">
        <v>1.3</v>
      </c>
      <c r="AP376" t="s">
        <v>585</v>
      </c>
      <c r="AQ376" t="s">
        <v>588</v>
      </c>
      <c r="AR376" t="s">
        <v>589</v>
      </c>
      <c r="AS376" t="s">
        <v>648</v>
      </c>
      <c r="AT376">
        <v>74.400000000000006</v>
      </c>
      <c r="AU376">
        <v>85</v>
      </c>
      <c r="AV376">
        <v>90.5</v>
      </c>
      <c r="AW376">
        <v>89.2</v>
      </c>
      <c r="AX376">
        <v>74.3</v>
      </c>
      <c r="AY376">
        <v>99.9</v>
      </c>
      <c r="AZ376">
        <v>96.2</v>
      </c>
      <c r="BA376">
        <v>98.7</v>
      </c>
      <c r="BB376">
        <v>100</v>
      </c>
      <c r="BF376" t="b">
        <f t="shared" si="5"/>
        <v>1</v>
      </c>
      <c r="BI376" t="s">
        <v>585</v>
      </c>
      <c r="BJ376" t="s">
        <v>588</v>
      </c>
      <c r="BK376" t="s">
        <v>589</v>
      </c>
      <c r="BL376" t="s">
        <v>648</v>
      </c>
      <c r="BM376">
        <f>INDEX('2021MF'!$C$205:$BB$404,MATCH(Sheet2!$BJ376,'2021MF'!$B$205:$B$404,0),MATCH(Sheet2!BM$3,'2021MF'!$C$4:$BB$4,0))</f>
        <v>91.358589033007604</v>
      </c>
      <c r="BN376">
        <f>INDEX('2021MF'!$C$205:$BB$404,MATCH(Sheet2!$BJ376,'2021MF'!$B$205:$B$404,0),MATCH(Sheet2!BN$3,'2021MF'!$C$4:$BB$4,0))</f>
        <v>7.6719425556634899</v>
      </c>
      <c r="BO376">
        <f>INDEX('2021MF'!$C$205:$BB$404,MATCH(Sheet2!$BJ376,'2021MF'!$B$205:$B$404,0),MATCH(Sheet2!BO$3,'2021MF'!$C$4:$BB$4,0))</f>
        <v>62.5830904900672</v>
      </c>
      <c r="BP376">
        <f>INDEX('2021MF'!$C$205:$BB$404,MATCH(Sheet2!$BJ376,'2021MF'!$B$205:$B$404,0),MATCH(Sheet2!BP$3,'2021MF'!$C$4:$BB$4,0))</f>
        <v>16.9895053615984</v>
      </c>
      <c r="BQ376">
        <f>INDEX('2021MF'!$C$205:$BB$404,MATCH(Sheet2!$BJ376,'2021MF'!$B$205:$B$404,0),MATCH(Sheet2!BQ$3,'2021MF'!$C$4:$BB$4,0))</f>
        <v>61.126030893472802</v>
      </c>
      <c r="BR376">
        <f>INDEX('2021MF'!$C$205:$BB$404,MATCH(Sheet2!$BJ376,'2021MF'!$B$205:$B$404,0),MATCH(Sheet2!BR$3,'2021MF'!$C$4:$BB$4,0))</f>
        <v>18.446564958192901</v>
      </c>
      <c r="BS376">
        <f>INDEX('2021MF'!$C$205:$BB$404,MATCH(Sheet2!$BJ376,'2021MF'!$B$205:$B$404,0),MATCH(Sheet2!BS$3,'2021MF'!$C$4:$BB$4,0))</f>
        <v>99.354322610136606</v>
      </c>
      <c r="BT376" t="str">
        <f>INDEX('2021MF'!$C$205:$BB$404,MATCH(Sheet2!$BJ376,'2021MF'!$B$205:$B$404,0),MATCH(Sheet2!BT$3,'2021MF'!$C$4:$BB$4,0))</f>
        <v>*</v>
      </c>
      <c r="BU376">
        <f>INDEX('2021MF'!$C$205:$BB$404,MATCH(Sheet2!$BJ376,'2021MF'!$B$205:$B$404,0),MATCH(Sheet2!BU$3,'2021MF'!$C$4:$BB$4,0))</f>
        <v>8.6223644363179304</v>
      </c>
      <c r="BV376">
        <f>INDEX('2021MF'!$C$205:$BB$404,MATCH(Sheet2!$BJ376,'2021MF'!$B$205:$B$404,0),MATCH(Sheet2!BV$3,'2021MF'!$C$4:$BB$4,0))</f>
        <v>10.0203797878216</v>
      </c>
      <c r="BW376" t="str">
        <f>INDEX('2021MF'!$C$205:$BB$404,MATCH(Sheet2!$BJ376,'2021MF'!$B$205:$B$404,0),MATCH(Sheet2!BW$3,'2021MF'!$C$4:$BB$4,0))</f>
        <v>*</v>
      </c>
      <c r="BX376">
        <f>INDEX('2021MF'!$C$205:$BB$404,MATCH(Sheet2!$BJ376,'2021MF'!$B$205:$B$404,0),MATCH(Sheet2!BX$3,'2021MF'!$C$4:$BB$4,0))</f>
        <v>38.0102391086875</v>
      </c>
      <c r="BY376">
        <f>INDEX('2021MF'!$C$205:$BB$404,MATCH(Sheet2!$BJ376,'2021MF'!$B$205:$B$404,0),MATCH(Sheet2!BY$3,'2021MF'!$C$4:$BB$4,0))</f>
        <v>59.996861575881198</v>
      </c>
      <c r="BZ376">
        <f>INDEX('2021MF'!$C$205:$BB$404,MATCH(Sheet2!$BJ376,'2021MF'!$B$205:$B$404,0),MATCH(Sheet2!BZ$3,'2021MF'!$C$4:$BB$4,0))</f>
        <v>47.166591475255501</v>
      </c>
      <c r="CA376">
        <f>INDEX('2021MF'!$C$205:$BB$404,MATCH(Sheet2!$BJ376,'2021MF'!$B$205:$B$404,0),MATCH(Sheet2!CA$3,'2021MF'!$C$4:$BB$4,0))</f>
        <v>49.724407132068798</v>
      </c>
      <c r="CB376">
        <f>INDEX('2021MF'!$C$205:$BB$404,MATCH(Sheet2!$BJ376,'2021MF'!$B$205:$B$404,0),MATCH(Sheet2!CB$3,'2021MF'!$C$4:$BB$4,0))</f>
        <v>4.0988134011389796</v>
      </c>
      <c r="CC376">
        <f>INDEX('2021MF'!$C$205:$BB$404,MATCH(Sheet2!$BJ376,'2021MF'!$B$205:$B$404,0),MATCH(Sheet2!CC$3,'2021MF'!$C$4:$BB$4,0))</f>
        <v>95.901186598861003</v>
      </c>
    </row>
    <row r="377" spans="14:81" x14ac:dyDescent="0.3">
      <c r="N377" t="e">
        <f>VLOOKUP(P377,Sheet1!A$6:A$378,1,FALSE)</f>
        <v>#N/A</v>
      </c>
      <c r="O377" t="s">
        <v>590</v>
      </c>
      <c r="P377" t="s">
        <v>591</v>
      </c>
      <c r="Q377" t="e">
        <f>VLOOKUP(P377,classifications!A$1:B$357,2,FALSE)</f>
        <v>#N/A</v>
      </c>
      <c r="R377" t="e">
        <f>VLOOKUP(P377,classifications!A$1:D$357,4,FALSE)</f>
        <v>#N/A</v>
      </c>
      <c r="S377" t="s">
        <v>592</v>
      </c>
      <c r="T377" t="s">
        <v>648</v>
      </c>
      <c r="U377">
        <v>85.8</v>
      </c>
      <c r="V377">
        <v>13.3</v>
      </c>
      <c r="W377">
        <v>0.9</v>
      </c>
      <c r="X377">
        <v>75.3</v>
      </c>
      <c r="Y377">
        <v>9.1</v>
      </c>
      <c r="Z377">
        <v>15.7</v>
      </c>
      <c r="AA377" t="s">
        <v>417</v>
      </c>
      <c r="AB377" t="s">
        <v>417</v>
      </c>
      <c r="AC377" t="s">
        <v>417</v>
      </c>
      <c r="AE377" t="s">
        <v>590</v>
      </c>
      <c r="AF377" t="s">
        <v>591</v>
      </c>
      <c r="AG377" t="s">
        <v>592</v>
      </c>
      <c r="AH377" t="s">
        <v>648</v>
      </c>
      <c r="AI377">
        <v>86.6</v>
      </c>
      <c r="AJ377">
        <v>13.4</v>
      </c>
      <c r="AK377">
        <v>89.3</v>
      </c>
      <c r="AL377">
        <v>10.7</v>
      </c>
      <c r="AM377" t="s">
        <v>417</v>
      </c>
      <c r="AN377" t="s">
        <v>417</v>
      </c>
      <c r="AP377" t="s">
        <v>590</v>
      </c>
      <c r="AQ377" t="s">
        <v>591</v>
      </c>
      <c r="AR377" t="s">
        <v>592</v>
      </c>
      <c r="AS377" t="s">
        <v>648</v>
      </c>
      <c r="AT377">
        <v>78.599999999999994</v>
      </c>
      <c r="AU377">
        <v>86.6</v>
      </c>
      <c r="AV377">
        <v>91.1</v>
      </c>
      <c r="AW377">
        <v>100</v>
      </c>
      <c r="AX377">
        <v>89.3</v>
      </c>
      <c r="AY377">
        <v>100</v>
      </c>
      <c r="AZ377" t="s">
        <v>417</v>
      </c>
      <c r="BA377" t="s">
        <v>417</v>
      </c>
      <c r="BB377" t="s">
        <v>417</v>
      </c>
      <c r="BF377" t="b">
        <f t="shared" si="5"/>
        <v>1</v>
      </c>
      <c r="BI377" t="s">
        <v>590</v>
      </c>
      <c r="BJ377" t="s">
        <v>591</v>
      </c>
      <c r="BK377" t="s">
        <v>592</v>
      </c>
      <c r="BL377" t="s">
        <v>648</v>
      </c>
      <c r="BM377">
        <f>INDEX('2021MF'!$C$205:$BB$404,MATCH(Sheet2!$BJ377,'2021MF'!$B$205:$B$404,0),MATCH(Sheet2!BM$3,'2021MF'!$C$4:$BB$4,0))</f>
        <v>86.882662858831097</v>
      </c>
      <c r="BN377">
        <f>INDEX('2021MF'!$C$205:$BB$404,MATCH(Sheet2!$BJ377,'2021MF'!$B$205:$B$404,0),MATCH(Sheet2!BN$3,'2021MF'!$C$4:$BB$4,0))</f>
        <v>13.1173371411689</v>
      </c>
      <c r="BO377">
        <f>INDEX('2021MF'!$C$205:$BB$404,MATCH(Sheet2!$BJ377,'2021MF'!$B$205:$B$404,0),MATCH(Sheet2!BO$3,'2021MF'!$C$4:$BB$4,0))</f>
        <v>72.155202127135794</v>
      </c>
      <c r="BP377">
        <f>INDEX('2021MF'!$C$205:$BB$404,MATCH(Sheet2!$BJ377,'2021MF'!$B$205:$B$404,0),MATCH(Sheet2!BP$3,'2021MF'!$C$4:$BB$4,0))</f>
        <v>11.261017282978001</v>
      </c>
      <c r="BQ377">
        <f>INDEX('2021MF'!$C$205:$BB$404,MATCH(Sheet2!$BJ377,'2021MF'!$B$205:$B$404,0),MATCH(Sheet2!BQ$3,'2021MF'!$C$4:$BB$4,0))</f>
        <v>71.510167905854502</v>
      </c>
      <c r="BR377">
        <f>INDEX('2021MF'!$C$205:$BB$404,MATCH(Sheet2!$BJ377,'2021MF'!$B$205:$B$404,0),MATCH(Sheet2!BR$3,'2021MF'!$C$4:$BB$4,0))</f>
        <v>11.906051504259199</v>
      </c>
      <c r="BS377">
        <f>INDEX('2021MF'!$C$205:$BB$404,MATCH(Sheet2!$BJ377,'2021MF'!$B$205:$B$404,0),MATCH(Sheet2!BS$3,'2021MF'!$C$4:$BB$4,0))</f>
        <v>97.956570978383994</v>
      </c>
      <c r="BT377" t="str">
        <f>INDEX('2021MF'!$C$205:$BB$404,MATCH(Sheet2!$BJ377,'2021MF'!$B$205:$B$404,0),MATCH(Sheet2!BT$3,'2021MF'!$C$4:$BB$4,0))</f>
        <v>*</v>
      </c>
      <c r="BU377">
        <f>INDEX('2021MF'!$C$205:$BB$404,MATCH(Sheet2!$BJ377,'2021MF'!$B$205:$B$404,0),MATCH(Sheet2!BU$3,'2021MF'!$C$4:$BB$4,0))</f>
        <v>9.4637845290265403</v>
      </c>
      <c r="BV377">
        <f>INDEX('2021MF'!$C$205:$BB$404,MATCH(Sheet2!$BJ377,'2021MF'!$B$205:$B$404,0),MATCH(Sheet2!BV$3,'2021MF'!$C$4:$BB$4,0))</f>
        <v>14.0381111822345</v>
      </c>
      <c r="BW377" t="str">
        <f>INDEX('2021MF'!$C$205:$BB$404,MATCH(Sheet2!$BJ377,'2021MF'!$B$205:$B$404,0),MATCH(Sheet2!BW$3,'2021MF'!$C$4:$BB$4,0))</f>
        <v>*</v>
      </c>
      <c r="BX377">
        <f>INDEX('2021MF'!$C$205:$BB$404,MATCH(Sheet2!$BJ377,'2021MF'!$B$205:$B$404,0),MATCH(Sheet2!BX$3,'2021MF'!$C$4:$BB$4,0))</f>
        <v>51.6137255901698</v>
      </c>
      <c r="BY377">
        <f>INDEX('2021MF'!$C$205:$BB$404,MATCH(Sheet2!$BJ377,'2021MF'!$B$205:$B$404,0),MATCH(Sheet2!BY$3,'2021MF'!$C$4:$BB$4,0))</f>
        <v>46.877071330240099</v>
      </c>
      <c r="BZ377">
        <f>INDEX('2021MF'!$C$205:$BB$404,MATCH(Sheet2!$BJ377,'2021MF'!$B$205:$B$404,0),MATCH(Sheet2!BZ$3,'2021MF'!$C$4:$BB$4,0))</f>
        <v>54.071279253556298</v>
      </c>
      <c r="CA377">
        <f>INDEX('2021MF'!$C$205:$BB$404,MATCH(Sheet2!$BJ377,'2021MF'!$B$205:$B$404,0),MATCH(Sheet2!CA$3,'2021MF'!$C$4:$BB$4,0))</f>
        <v>44.353235099168899</v>
      </c>
      <c r="CB377" t="str">
        <f>INDEX('2021MF'!$C$205:$BB$404,MATCH(Sheet2!$BJ377,'2021MF'!$B$205:$B$404,0),MATCH(Sheet2!CB$3,'2021MF'!$C$4:$BB$4,0))</f>
        <v>*</v>
      </c>
      <c r="CC377">
        <f>INDEX('2021MF'!$C$205:$BB$404,MATCH(Sheet2!$BJ377,'2021MF'!$B$205:$B$404,0),MATCH(Sheet2!CC$3,'2021MF'!$C$4:$BB$4,0))</f>
        <v>97.4887980698213</v>
      </c>
    </row>
    <row r="378" spans="14:81" x14ac:dyDescent="0.3">
      <c r="N378" t="e">
        <f>VLOOKUP(P378,Sheet1!A$6:A$378,1,FALSE)</f>
        <v>#N/A</v>
      </c>
      <c r="O378" t="s">
        <v>590</v>
      </c>
      <c r="P378" t="s">
        <v>593</v>
      </c>
      <c r="Q378" t="e">
        <f>VLOOKUP(P378,classifications!A$1:B$357,2,FALSE)</f>
        <v>#N/A</v>
      </c>
      <c r="R378" t="e">
        <f>VLOOKUP(P378,classifications!A$1:D$357,4,FALSE)</f>
        <v>#N/A</v>
      </c>
      <c r="S378" t="s">
        <v>594</v>
      </c>
      <c r="T378" t="s">
        <v>648</v>
      </c>
      <c r="U378">
        <v>87.3</v>
      </c>
      <c r="V378">
        <v>12.2</v>
      </c>
      <c r="W378">
        <v>0.5</v>
      </c>
      <c r="X378">
        <v>81.099999999999994</v>
      </c>
      <c r="Y378">
        <v>5.5</v>
      </c>
      <c r="Z378">
        <v>13.5</v>
      </c>
      <c r="AA378">
        <v>98</v>
      </c>
      <c r="AB378">
        <v>2</v>
      </c>
      <c r="AC378">
        <v>0</v>
      </c>
      <c r="AE378" t="s">
        <v>590</v>
      </c>
      <c r="AF378" t="s">
        <v>593</v>
      </c>
      <c r="AG378" t="s">
        <v>594</v>
      </c>
      <c r="AH378" t="s">
        <v>648</v>
      </c>
      <c r="AI378">
        <v>87.8</v>
      </c>
      <c r="AJ378">
        <v>12.2</v>
      </c>
      <c r="AK378">
        <v>93.7</v>
      </c>
      <c r="AL378">
        <v>6.3</v>
      </c>
      <c r="AM378">
        <v>98</v>
      </c>
      <c r="AN378">
        <v>2</v>
      </c>
      <c r="AP378" t="s">
        <v>590</v>
      </c>
      <c r="AQ378" t="s">
        <v>593</v>
      </c>
      <c r="AR378" t="s">
        <v>594</v>
      </c>
      <c r="AS378" t="s">
        <v>648</v>
      </c>
      <c r="AT378">
        <v>80.7</v>
      </c>
      <c r="AU378">
        <v>87.8</v>
      </c>
      <c r="AV378">
        <v>91.7</v>
      </c>
      <c r="AW378">
        <v>89</v>
      </c>
      <c r="AX378">
        <v>93.7</v>
      </c>
      <c r="AY378">
        <v>98.4</v>
      </c>
      <c r="AZ378">
        <v>95.6</v>
      </c>
      <c r="BA378">
        <v>98</v>
      </c>
      <c r="BB378">
        <v>99.9</v>
      </c>
      <c r="BF378" t="b">
        <f t="shared" si="5"/>
        <v>1</v>
      </c>
      <c r="BI378" t="s">
        <v>590</v>
      </c>
      <c r="BJ378" t="s">
        <v>593</v>
      </c>
      <c r="BK378" t="s">
        <v>594</v>
      </c>
      <c r="BL378" t="s">
        <v>648</v>
      </c>
      <c r="BM378">
        <f>INDEX('2021MF'!$C$205:$BB$404,MATCH(Sheet2!$BJ378,'2021MF'!$B$205:$B$404,0),MATCH(Sheet2!BM$3,'2021MF'!$C$4:$BB$4,0))</f>
        <v>86.757486499754506</v>
      </c>
      <c r="BN378">
        <f>INDEX('2021MF'!$C$205:$BB$404,MATCH(Sheet2!$BJ378,'2021MF'!$B$205:$B$404,0),MATCH(Sheet2!BN$3,'2021MF'!$C$4:$BB$4,0))</f>
        <v>13.242513500245501</v>
      </c>
      <c r="BO378">
        <f>INDEX('2021MF'!$C$205:$BB$404,MATCH(Sheet2!$BJ378,'2021MF'!$B$205:$B$404,0),MATCH(Sheet2!BO$3,'2021MF'!$C$4:$BB$4,0))</f>
        <v>58.730158730158699</v>
      </c>
      <c r="BP378">
        <f>INDEX('2021MF'!$C$205:$BB$404,MATCH(Sheet2!$BJ378,'2021MF'!$B$205:$B$404,0),MATCH(Sheet2!BP$3,'2021MF'!$C$4:$BB$4,0))</f>
        <v>14.821633120602201</v>
      </c>
      <c r="BQ378">
        <f>INDEX('2021MF'!$C$205:$BB$404,MATCH(Sheet2!$BJ378,'2021MF'!$B$205:$B$404,0),MATCH(Sheet2!BQ$3,'2021MF'!$C$4:$BB$4,0))</f>
        <v>59.319260350188202</v>
      </c>
      <c r="BR378">
        <f>INDEX('2021MF'!$C$205:$BB$404,MATCH(Sheet2!$BJ378,'2021MF'!$B$205:$B$404,0),MATCH(Sheet2!BR$3,'2021MF'!$C$4:$BB$4,0))</f>
        <v>14.2325315005727</v>
      </c>
      <c r="BS378">
        <f>INDEX('2021MF'!$C$205:$BB$404,MATCH(Sheet2!$BJ378,'2021MF'!$B$205:$B$404,0),MATCH(Sheet2!BS$3,'2021MF'!$C$4:$BB$4,0))</f>
        <v>99.112256586483397</v>
      </c>
      <c r="BT378" t="str">
        <f>INDEX('2021MF'!$C$205:$BB$404,MATCH(Sheet2!$BJ378,'2021MF'!$B$205:$B$404,0),MATCH(Sheet2!BT$3,'2021MF'!$C$4:$BB$4,0))</f>
        <v>*</v>
      </c>
      <c r="BU378">
        <f>INDEX('2021MF'!$C$205:$BB$404,MATCH(Sheet2!$BJ378,'2021MF'!$B$205:$B$404,0),MATCH(Sheet2!BU$3,'2021MF'!$C$4:$BB$4,0))</f>
        <v>6.9505809196530803</v>
      </c>
      <c r="BV378">
        <f>INDEX('2021MF'!$C$205:$BB$404,MATCH(Sheet2!$BJ378,'2021MF'!$B$205:$B$404,0),MATCH(Sheet2!BV$3,'2021MF'!$C$4:$BB$4,0))</f>
        <v>23.294059891998</v>
      </c>
      <c r="BW378">
        <f>INDEX('2021MF'!$C$205:$BB$404,MATCH(Sheet2!$BJ378,'2021MF'!$B$205:$B$404,0),MATCH(Sheet2!BW$3,'2021MF'!$C$4:$BB$4,0))</f>
        <v>3.5427916871215799</v>
      </c>
      <c r="BX378">
        <f>INDEX('2021MF'!$C$205:$BB$404,MATCH(Sheet2!$BJ378,'2021MF'!$B$205:$B$404,0),MATCH(Sheet2!BX$3,'2021MF'!$C$4:$BB$4,0))</f>
        <v>56.559778464502102</v>
      </c>
      <c r="BY378">
        <f>INDEX('2021MF'!$C$205:$BB$404,MATCH(Sheet2!$BJ378,'2021MF'!$B$205:$B$404,0),MATCH(Sheet2!BY$3,'2021MF'!$C$4:$BB$4,0))</f>
        <v>41.754625356182501</v>
      </c>
      <c r="BZ378">
        <f>INDEX('2021MF'!$C$205:$BB$404,MATCH(Sheet2!$BJ378,'2021MF'!$B$205:$B$404,0),MATCH(Sheet2!BZ$3,'2021MF'!$C$4:$BB$4,0))</f>
        <v>50.652165188425599</v>
      </c>
      <c r="CA378">
        <f>INDEX('2021MF'!$C$205:$BB$404,MATCH(Sheet2!$BJ378,'2021MF'!$B$205:$B$404,0),MATCH(Sheet2!CA$3,'2021MF'!$C$4:$BB$4,0))</f>
        <v>45.210097523778899</v>
      </c>
      <c r="CB378">
        <f>INDEX('2021MF'!$C$205:$BB$404,MATCH(Sheet2!$BJ378,'2021MF'!$B$205:$B$404,0),MATCH(Sheet2!CB$3,'2021MF'!$C$4:$BB$4,0))</f>
        <v>4.4796269023073103</v>
      </c>
      <c r="CC378">
        <f>INDEX('2021MF'!$C$205:$BB$404,MATCH(Sheet2!$BJ378,'2021MF'!$B$205:$B$404,0),MATCH(Sheet2!CC$3,'2021MF'!$C$4:$BB$4,0))</f>
        <v>95.520373097692698</v>
      </c>
    </row>
    <row r="379" spans="14:81" x14ac:dyDescent="0.3">
      <c r="N379" t="e">
        <f>VLOOKUP(P379,Sheet1!A$6:A$378,1,FALSE)</f>
        <v>#N/A</v>
      </c>
      <c r="O379" t="s">
        <v>590</v>
      </c>
      <c r="P379" t="s">
        <v>595</v>
      </c>
      <c r="Q379" t="e">
        <f>VLOOKUP(P379,classifications!A$1:B$357,2,FALSE)</f>
        <v>#N/A</v>
      </c>
      <c r="R379" t="e">
        <f>VLOOKUP(P379,classifications!A$1:D$357,4,FALSE)</f>
        <v>#N/A</v>
      </c>
      <c r="S379" t="s">
        <v>596</v>
      </c>
      <c r="T379" t="s">
        <v>648</v>
      </c>
      <c r="U379">
        <v>84.9</v>
      </c>
      <c r="V379">
        <v>15.1</v>
      </c>
      <c r="W379">
        <v>0</v>
      </c>
      <c r="X379">
        <v>63.7</v>
      </c>
      <c r="Y379">
        <v>24.8</v>
      </c>
      <c r="Z379">
        <v>11.5</v>
      </c>
      <c r="AA379" t="s">
        <v>417</v>
      </c>
      <c r="AB379" t="s">
        <v>417</v>
      </c>
      <c r="AC379" t="s">
        <v>417</v>
      </c>
      <c r="AE379" t="s">
        <v>590</v>
      </c>
      <c r="AF379" t="s">
        <v>595</v>
      </c>
      <c r="AG379" t="s">
        <v>596</v>
      </c>
      <c r="AH379" t="s">
        <v>648</v>
      </c>
      <c r="AI379">
        <v>84.9</v>
      </c>
      <c r="AJ379">
        <v>15.1</v>
      </c>
      <c r="AK379">
        <v>71.900000000000006</v>
      </c>
      <c r="AL379">
        <v>28.1</v>
      </c>
      <c r="AM379" t="s">
        <v>417</v>
      </c>
      <c r="AN379" t="s">
        <v>417</v>
      </c>
      <c r="AP379" t="s">
        <v>590</v>
      </c>
      <c r="AQ379" t="s">
        <v>595</v>
      </c>
      <c r="AR379" t="s">
        <v>596</v>
      </c>
      <c r="AS379" t="s">
        <v>648</v>
      </c>
      <c r="AT379">
        <v>77.599999999999994</v>
      </c>
      <c r="AU379">
        <v>84.9</v>
      </c>
      <c r="AV379">
        <v>89.1</v>
      </c>
      <c r="AW379">
        <v>85.9</v>
      </c>
      <c r="AX379">
        <v>71.900000000000006</v>
      </c>
      <c r="AY379">
        <v>95.9</v>
      </c>
      <c r="AZ379" t="s">
        <v>417</v>
      </c>
      <c r="BA379" t="s">
        <v>417</v>
      </c>
      <c r="BB379" t="s">
        <v>417</v>
      </c>
      <c r="BF379" t="b">
        <f t="shared" si="5"/>
        <v>1</v>
      </c>
      <c r="BI379" t="s">
        <v>590</v>
      </c>
      <c r="BJ379" t="s">
        <v>595</v>
      </c>
      <c r="BK379" t="s">
        <v>596</v>
      </c>
      <c r="BL379" t="s">
        <v>648</v>
      </c>
      <c r="BM379">
        <f>INDEX('2021MF'!$C$205:$BB$404,MATCH(Sheet2!$BJ379,'2021MF'!$B$205:$B$404,0),MATCH(Sheet2!BM$3,'2021MF'!$C$4:$BB$4,0))</f>
        <v>84.265160088148505</v>
      </c>
      <c r="BN379">
        <f>INDEX('2021MF'!$C$205:$BB$404,MATCH(Sheet2!$BJ379,'2021MF'!$B$205:$B$404,0),MATCH(Sheet2!BN$3,'2021MF'!$C$4:$BB$4,0))</f>
        <v>14.0731223783066</v>
      </c>
      <c r="BO379">
        <f>INDEX('2021MF'!$C$205:$BB$404,MATCH(Sheet2!$BJ379,'2021MF'!$B$205:$B$404,0),MATCH(Sheet2!BO$3,'2021MF'!$C$4:$BB$4,0))</f>
        <v>61.279343821524897</v>
      </c>
      <c r="BP379">
        <f>INDEX('2021MF'!$C$205:$BB$404,MATCH(Sheet2!$BJ379,'2021MF'!$B$205:$B$404,0),MATCH(Sheet2!BP$3,'2021MF'!$C$4:$BB$4,0))</f>
        <v>12.3356788537297</v>
      </c>
      <c r="BQ379">
        <f>INDEX('2021MF'!$C$205:$BB$404,MATCH(Sheet2!$BJ379,'2021MF'!$B$205:$B$404,0),MATCH(Sheet2!BQ$3,'2021MF'!$C$4:$BB$4,0))</f>
        <v>67.163848922393598</v>
      </c>
      <c r="BR379">
        <f>INDEX('2021MF'!$C$205:$BB$404,MATCH(Sheet2!$BJ379,'2021MF'!$B$205:$B$404,0),MATCH(Sheet2!BR$3,'2021MF'!$C$4:$BB$4,0))</f>
        <v>6.451173752861</v>
      </c>
      <c r="BS379">
        <f>INDEX('2021MF'!$C$205:$BB$404,MATCH(Sheet2!$BJ379,'2021MF'!$B$205:$B$404,0),MATCH(Sheet2!BS$3,'2021MF'!$C$4:$BB$4,0))</f>
        <v>98.012405448867895</v>
      </c>
      <c r="BT379">
        <f>INDEX('2021MF'!$C$205:$BB$404,MATCH(Sheet2!$BJ379,'2021MF'!$B$205:$B$404,0),MATCH(Sheet2!BT$3,'2021MF'!$C$4:$BB$4,0))</f>
        <v>1.9875945511320601</v>
      </c>
      <c r="BU379">
        <f>INDEX('2021MF'!$C$205:$BB$404,MATCH(Sheet2!$BJ379,'2021MF'!$B$205:$B$404,0),MATCH(Sheet2!BU$3,'2021MF'!$C$4:$BB$4,0))</f>
        <v>4.4389044406061497</v>
      </c>
      <c r="BV379">
        <f>INDEX('2021MF'!$C$205:$BB$404,MATCH(Sheet2!$BJ379,'2021MF'!$B$205:$B$404,0),MATCH(Sheet2!BV$3,'2021MF'!$C$4:$BB$4,0))</f>
        <v>22.1009282815305</v>
      </c>
      <c r="BW379" t="str">
        <f>INDEX('2021MF'!$C$205:$BB$404,MATCH(Sheet2!$BJ379,'2021MF'!$B$205:$B$404,0),MATCH(Sheet2!BW$3,'2021MF'!$C$4:$BB$4,0))</f>
        <v>*</v>
      </c>
      <c r="BX379">
        <f>INDEX('2021MF'!$C$205:$BB$404,MATCH(Sheet2!$BJ379,'2021MF'!$B$205:$B$404,0),MATCH(Sheet2!BX$3,'2021MF'!$C$4:$BB$4,0))</f>
        <v>57.602636534839903</v>
      </c>
      <c r="BY379">
        <f>INDEX('2021MF'!$C$205:$BB$404,MATCH(Sheet2!$BJ379,'2021MF'!$B$205:$B$404,0),MATCH(Sheet2!BY$3,'2021MF'!$C$4:$BB$4,0))</f>
        <v>38.122410546139399</v>
      </c>
      <c r="BZ379">
        <f>INDEX('2021MF'!$C$205:$BB$404,MATCH(Sheet2!$BJ379,'2021MF'!$B$205:$B$404,0),MATCH(Sheet2!BZ$3,'2021MF'!$C$4:$BB$4,0))</f>
        <v>56.526365348399203</v>
      </c>
      <c r="CA379">
        <f>INDEX('2021MF'!$C$205:$BB$404,MATCH(Sheet2!$BJ379,'2021MF'!$B$205:$B$404,0),MATCH(Sheet2!CA$3,'2021MF'!$C$4:$BB$4,0))</f>
        <v>42.026365348399203</v>
      </c>
      <c r="CB379">
        <f>INDEX('2021MF'!$C$205:$BB$404,MATCH(Sheet2!$BJ379,'2021MF'!$B$205:$B$404,0),MATCH(Sheet2!CB$3,'2021MF'!$C$4:$BB$4,0))</f>
        <v>2.90566583566609</v>
      </c>
      <c r="CC379">
        <f>INDEX('2021MF'!$C$205:$BB$404,MATCH(Sheet2!$BJ379,'2021MF'!$B$205:$B$404,0),MATCH(Sheet2!CC$3,'2021MF'!$C$4:$BB$4,0))</f>
        <v>97.094334164333901</v>
      </c>
    </row>
    <row r="380" spans="14:81" x14ac:dyDescent="0.3">
      <c r="N380" t="e">
        <f>VLOOKUP(P380,Sheet1!A$6:A$378,1,FALSE)</f>
        <v>#N/A</v>
      </c>
      <c r="O380" t="s">
        <v>590</v>
      </c>
      <c r="P380" t="s">
        <v>597</v>
      </c>
      <c r="Q380" t="e">
        <f>VLOOKUP(P380,classifications!A$1:B$357,2,FALSE)</f>
        <v>#N/A</v>
      </c>
      <c r="R380" t="e">
        <f>VLOOKUP(P380,classifications!A$1:D$357,4,FALSE)</f>
        <v>#N/A</v>
      </c>
      <c r="S380" t="s">
        <v>598</v>
      </c>
      <c r="T380" t="s">
        <v>648</v>
      </c>
      <c r="U380">
        <v>83.9</v>
      </c>
      <c r="V380">
        <v>16.100000000000001</v>
      </c>
      <c r="W380">
        <v>0</v>
      </c>
      <c r="X380">
        <v>75.599999999999994</v>
      </c>
      <c r="Y380">
        <v>7.7</v>
      </c>
      <c r="Z380">
        <v>16.7</v>
      </c>
      <c r="AA380" t="s">
        <v>417</v>
      </c>
      <c r="AB380" t="s">
        <v>417</v>
      </c>
      <c r="AC380" t="s">
        <v>417</v>
      </c>
      <c r="AE380" t="s">
        <v>590</v>
      </c>
      <c r="AF380" t="s">
        <v>597</v>
      </c>
      <c r="AG380" t="s">
        <v>598</v>
      </c>
      <c r="AH380" t="s">
        <v>648</v>
      </c>
      <c r="AI380">
        <v>83.9</v>
      </c>
      <c r="AJ380">
        <v>16.100000000000001</v>
      </c>
      <c r="AK380">
        <v>90.8</v>
      </c>
      <c r="AL380">
        <v>9.1999999999999993</v>
      </c>
      <c r="AM380" t="s">
        <v>417</v>
      </c>
      <c r="AN380" t="s">
        <v>417</v>
      </c>
      <c r="AP380" t="s">
        <v>590</v>
      </c>
      <c r="AQ380" t="s">
        <v>597</v>
      </c>
      <c r="AR380" t="s">
        <v>598</v>
      </c>
      <c r="AS380" t="s">
        <v>648</v>
      </c>
      <c r="AT380">
        <v>74.7</v>
      </c>
      <c r="AU380">
        <v>83.9</v>
      </c>
      <c r="AV380">
        <v>87.7</v>
      </c>
      <c r="AW380">
        <v>85.9</v>
      </c>
      <c r="AX380">
        <v>90.8</v>
      </c>
      <c r="AY380">
        <v>95.6</v>
      </c>
      <c r="AZ380" t="s">
        <v>417</v>
      </c>
      <c r="BA380" t="s">
        <v>417</v>
      </c>
      <c r="BB380" t="s">
        <v>417</v>
      </c>
      <c r="BF380" t="b">
        <f t="shared" si="5"/>
        <v>1</v>
      </c>
      <c r="BI380" t="s">
        <v>590</v>
      </c>
      <c r="BJ380" t="s">
        <v>597</v>
      </c>
      <c r="BK380" t="s">
        <v>598</v>
      </c>
      <c r="BL380" t="s">
        <v>648</v>
      </c>
      <c r="BM380">
        <f>INDEX('2021MF'!$C$205:$BB$404,MATCH(Sheet2!$BJ380,'2021MF'!$B$205:$B$404,0),MATCH(Sheet2!BM$3,'2021MF'!$C$4:$BB$4,0))</f>
        <v>86.899581648500799</v>
      </c>
      <c r="BN380">
        <f>INDEX('2021MF'!$C$205:$BB$404,MATCH(Sheet2!$BJ380,'2021MF'!$B$205:$B$404,0),MATCH(Sheet2!BN$3,'2021MF'!$C$4:$BB$4,0))</f>
        <v>13.100418351499201</v>
      </c>
      <c r="BO380">
        <f>INDEX('2021MF'!$C$205:$BB$404,MATCH(Sheet2!$BJ380,'2021MF'!$B$205:$B$404,0),MATCH(Sheet2!BO$3,'2021MF'!$C$4:$BB$4,0))</f>
        <v>54.381497390550003</v>
      </c>
      <c r="BP380">
        <f>INDEX('2021MF'!$C$205:$BB$404,MATCH(Sheet2!$BJ380,'2021MF'!$B$205:$B$404,0),MATCH(Sheet2!BP$3,'2021MF'!$C$4:$BB$4,0))</f>
        <v>24.554014915140399</v>
      </c>
      <c r="BQ380">
        <f>INDEX('2021MF'!$C$205:$BB$404,MATCH(Sheet2!$BJ380,'2021MF'!$B$205:$B$404,0),MATCH(Sheet2!BQ$3,'2021MF'!$C$4:$BB$4,0))</f>
        <v>56.512431615620301</v>
      </c>
      <c r="BR380">
        <f>INDEX('2021MF'!$C$205:$BB$404,MATCH(Sheet2!$BJ380,'2021MF'!$B$205:$B$404,0),MATCH(Sheet2!BR$3,'2021MF'!$C$4:$BB$4,0))</f>
        <v>22.423080690070101</v>
      </c>
      <c r="BS380">
        <f>INDEX('2021MF'!$C$205:$BB$404,MATCH(Sheet2!$BJ380,'2021MF'!$B$205:$B$404,0),MATCH(Sheet2!BS$3,'2021MF'!$C$4:$BB$4,0))</f>
        <v>98.001986819829</v>
      </c>
      <c r="BT380">
        <f>INDEX('2021MF'!$C$205:$BB$404,MATCH(Sheet2!$BJ380,'2021MF'!$B$205:$B$404,0),MATCH(Sheet2!BT$3,'2021MF'!$C$4:$BB$4,0))</f>
        <v>1.99801318017098</v>
      </c>
      <c r="BU380">
        <f>INDEX('2021MF'!$C$205:$BB$404,MATCH(Sheet2!$BJ380,'2021MF'!$B$205:$B$404,0),MATCH(Sheet2!BU$3,'2021MF'!$C$4:$BB$4,0))</f>
        <v>11.9726882231954</v>
      </c>
      <c r="BV380">
        <f>INDEX('2021MF'!$C$205:$BB$404,MATCH(Sheet2!$BJ380,'2021MF'!$B$205:$B$404,0),MATCH(Sheet2!BV$3,'2021MF'!$C$4:$BB$4,0))</f>
        <v>12.1419876593304</v>
      </c>
      <c r="BW380">
        <f>INDEX('2021MF'!$C$205:$BB$404,MATCH(Sheet2!$BJ380,'2021MF'!$B$205:$B$404,0),MATCH(Sheet2!BW$3,'2021MF'!$C$4:$BB$4,0))</f>
        <v>3.31882861580221</v>
      </c>
      <c r="BX380">
        <f>INDEX('2021MF'!$C$205:$BB$404,MATCH(Sheet2!$BJ380,'2021MF'!$B$205:$B$404,0),MATCH(Sheet2!BX$3,'2021MF'!$C$4:$BB$4,0))</f>
        <v>54.883987797027601</v>
      </c>
      <c r="BY380">
        <f>INDEX('2021MF'!$C$205:$BB$404,MATCH(Sheet2!$BJ380,'2021MF'!$B$205:$B$404,0),MATCH(Sheet2!BY$3,'2021MF'!$C$4:$BB$4,0))</f>
        <v>44.761958073273803</v>
      </c>
      <c r="BZ380">
        <f>INDEX('2021MF'!$C$205:$BB$404,MATCH(Sheet2!$BJ380,'2021MF'!$B$205:$B$404,0),MATCH(Sheet2!BZ$3,'2021MF'!$C$4:$BB$4,0))</f>
        <v>45.0768283467212</v>
      </c>
      <c r="CA380">
        <f>INDEX('2021MF'!$C$205:$BB$404,MATCH(Sheet2!$BJ380,'2021MF'!$B$205:$B$404,0),MATCH(Sheet2!CA$3,'2021MF'!$C$4:$BB$4,0))</f>
        <v>54.1912731954435</v>
      </c>
      <c r="CB380">
        <f>INDEX('2021MF'!$C$205:$BB$404,MATCH(Sheet2!$BJ380,'2021MF'!$B$205:$B$404,0),MATCH(Sheet2!CB$3,'2021MF'!$C$4:$BB$4,0))</f>
        <v>4.0967665206867103</v>
      </c>
      <c r="CC380">
        <f>INDEX('2021MF'!$C$205:$BB$404,MATCH(Sheet2!$BJ380,'2021MF'!$B$205:$B$404,0),MATCH(Sheet2!CC$3,'2021MF'!$C$4:$BB$4,0))</f>
        <v>95.9032334793133</v>
      </c>
    </row>
    <row r="381" spans="14:81" x14ac:dyDescent="0.3">
      <c r="N381" t="e">
        <f>VLOOKUP(P381,Sheet1!A$6:A$378,1,FALSE)</f>
        <v>#N/A</v>
      </c>
      <c r="O381" t="s">
        <v>590</v>
      </c>
      <c r="P381" t="s">
        <v>599</v>
      </c>
      <c r="Q381" t="e">
        <f>VLOOKUP(P381,classifications!A$1:B$357,2,FALSE)</f>
        <v>#N/A</v>
      </c>
      <c r="R381" t="e">
        <f>VLOOKUP(P381,classifications!A$1:D$357,4,FALSE)</f>
        <v>#N/A</v>
      </c>
      <c r="S381" t="s">
        <v>600</v>
      </c>
      <c r="T381" t="s">
        <v>648</v>
      </c>
      <c r="U381">
        <v>86.2</v>
      </c>
      <c r="V381">
        <v>13.3</v>
      </c>
      <c r="W381">
        <v>0.5</v>
      </c>
      <c r="X381">
        <v>78.900000000000006</v>
      </c>
      <c r="Y381">
        <v>7.3</v>
      </c>
      <c r="Z381">
        <v>13.8</v>
      </c>
      <c r="AA381">
        <v>98.3</v>
      </c>
      <c r="AB381">
        <v>1.7</v>
      </c>
      <c r="AC381">
        <v>0</v>
      </c>
      <c r="AE381" t="s">
        <v>590</v>
      </c>
      <c r="AF381" t="s">
        <v>599</v>
      </c>
      <c r="AG381" t="s">
        <v>600</v>
      </c>
      <c r="AH381" t="s">
        <v>648</v>
      </c>
      <c r="AI381">
        <v>86.6</v>
      </c>
      <c r="AJ381">
        <v>13.4</v>
      </c>
      <c r="AK381">
        <v>91.6</v>
      </c>
      <c r="AL381">
        <v>8.4</v>
      </c>
      <c r="AM381">
        <v>98.3</v>
      </c>
      <c r="AN381">
        <v>1.7</v>
      </c>
      <c r="AP381" t="s">
        <v>590</v>
      </c>
      <c r="AQ381" t="s">
        <v>599</v>
      </c>
      <c r="AR381" t="s">
        <v>600</v>
      </c>
      <c r="AS381" t="s">
        <v>648</v>
      </c>
      <c r="AT381">
        <v>79.099999999999994</v>
      </c>
      <c r="AU381">
        <v>86.6</v>
      </c>
      <c r="AV381">
        <v>91.5</v>
      </c>
      <c r="AW381">
        <v>86.6</v>
      </c>
      <c r="AX381">
        <v>91.6</v>
      </c>
      <c r="AY381">
        <v>96.5</v>
      </c>
      <c r="AZ381">
        <v>96</v>
      </c>
      <c r="BA381">
        <v>98.3</v>
      </c>
      <c r="BB381">
        <v>100</v>
      </c>
      <c r="BF381" t="b">
        <f t="shared" si="5"/>
        <v>1</v>
      </c>
      <c r="BI381" t="s">
        <v>590</v>
      </c>
      <c r="BJ381" t="s">
        <v>599</v>
      </c>
      <c r="BK381" t="s">
        <v>600</v>
      </c>
      <c r="BL381" t="s">
        <v>648</v>
      </c>
      <c r="BM381">
        <f>INDEX('2021MF'!$C$205:$BB$404,MATCH(Sheet2!$BJ381,'2021MF'!$B$205:$B$404,0),MATCH(Sheet2!BM$3,'2021MF'!$C$4:$BB$4,0))</f>
        <v>89.428366419516905</v>
      </c>
      <c r="BN381">
        <f>INDEX('2021MF'!$C$205:$BB$404,MATCH(Sheet2!$BJ381,'2021MF'!$B$205:$B$404,0),MATCH(Sheet2!BN$3,'2021MF'!$C$4:$BB$4,0))</f>
        <v>8.4764410428127199</v>
      </c>
      <c r="BO381">
        <f>INDEX('2021MF'!$C$205:$BB$404,MATCH(Sheet2!$BJ381,'2021MF'!$B$205:$B$404,0),MATCH(Sheet2!BO$3,'2021MF'!$C$4:$BB$4,0))</f>
        <v>52.5233197799569</v>
      </c>
      <c r="BP381">
        <f>INDEX('2021MF'!$C$205:$BB$404,MATCH(Sheet2!$BJ381,'2021MF'!$B$205:$B$404,0),MATCH(Sheet2!BP$3,'2021MF'!$C$4:$BB$4,0))</f>
        <v>17.483855536952898</v>
      </c>
      <c r="BQ381">
        <f>INDEX('2021MF'!$C$205:$BB$404,MATCH(Sheet2!$BJ381,'2021MF'!$B$205:$B$404,0),MATCH(Sheet2!BQ$3,'2021MF'!$C$4:$BB$4,0))</f>
        <v>57.833054293231299</v>
      </c>
      <c r="BR381">
        <f>INDEX('2021MF'!$C$205:$BB$404,MATCH(Sheet2!$BJ381,'2021MF'!$B$205:$B$404,0),MATCH(Sheet2!BR$3,'2021MF'!$C$4:$BB$4,0))</f>
        <v>12.1741210236785</v>
      </c>
      <c r="BS381">
        <f>INDEX('2021MF'!$C$205:$BB$404,MATCH(Sheet2!$BJ381,'2021MF'!$B$205:$B$404,0),MATCH(Sheet2!BS$3,'2021MF'!$C$4:$BB$4,0))</f>
        <v>100</v>
      </c>
      <c r="BT381">
        <f>INDEX('2021MF'!$C$205:$BB$404,MATCH(Sheet2!$BJ381,'2021MF'!$B$205:$B$404,0),MATCH(Sheet2!BT$3,'2021MF'!$C$4:$BB$4,0))</f>
        <v>0</v>
      </c>
      <c r="BU381">
        <f>INDEX('2021MF'!$C$205:$BB$404,MATCH(Sheet2!$BJ381,'2021MF'!$B$205:$B$404,0),MATCH(Sheet2!BU$3,'2021MF'!$C$4:$BB$4,0))</f>
        <v>8.5099258550586008</v>
      </c>
      <c r="BV381">
        <f>INDEX('2021MF'!$C$205:$BB$404,MATCH(Sheet2!$BJ381,'2021MF'!$B$205:$B$404,0),MATCH(Sheet2!BV$3,'2021MF'!$C$4:$BB$4,0))</f>
        <v>11.102607031810599</v>
      </c>
      <c r="BW381">
        <f>INDEX('2021MF'!$C$205:$BB$404,MATCH(Sheet2!$BJ381,'2021MF'!$B$205:$B$404,0),MATCH(Sheet2!BW$3,'2021MF'!$C$4:$BB$4,0))</f>
        <v>2.65486725663717</v>
      </c>
      <c r="BX381">
        <f>INDEX('2021MF'!$C$205:$BB$404,MATCH(Sheet2!$BJ381,'2021MF'!$B$205:$B$404,0),MATCH(Sheet2!BX$3,'2021MF'!$C$4:$BB$4,0))</f>
        <v>65.4283838494365</v>
      </c>
      <c r="BY381">
        <f>INDEX('2021MF'!$C$205:$BB$404,MATCH(Sheet2!$BJ381,'2021MF'!$B$205:$B$404,0),MATCH(Sheet2!BY$3,'2021MF'!$C$4:$BB$4,0))</f>
        <v>34.5716161505635</v>
      </c>
      <c r="BZ381">
        <f>INDEX('2021MF'!$C$205:$BB$404,MATCH(Sheet2!$BJ381,'2021MF'!$B$205:$B$404,0),MATCH(Sheet2!BZ$3,'2021MF'!$C$4:$BB$4,0))</f>
        <v>45.0651055914214</v>
      </c>
      <c r="CA381">
        <f>INDEX('2021MF'!$C$205:$BB$404,MATCH(Sheet2!$BJ381,'2021MF'!$B$205:$B$404,0),MATCH(Sheet2!CA$3,'2021MF'!$C$4:$BB$4,0))</f>
        <v>54.9348944085786</v>
      </c>
      <c r="CB381">
        <f>INDEX('2021MF'!$C$205:$BB$404,MATCH(Sheet2!$BJ381,'2021MF'!$B$205:$B$404,0),MATCH(Sheet2!CB$3,'2021MF'!$C$4:$BB$4,0))</f>
        <v>0</v>
      </c>
      <c r="CC381">
        <f>INDEX('2021MF'!$C$205:$BB$404,MATCH(Sheet2!$BJ381,'2021MF'!$B$205:$B$404,0),MATCH(Sheet2!CC$3,'2021MF'!$C$4:$BB$4,0))</f>
        <v>100</v>
      </c>
    </row>
    <row r="382" spans="14:81" x14ac:dyDescent="0.3">
      <c r="N382" t="e">
        <f>VLOOKUP(P382,Sheet1!A$6:A$378,1,FALSE)</f>
        <v>#N/A</v>
      </c>
      <c r="O382" t="s">
        <v>590</v>
      </c>
      <c r="P382" t="s">
        <v>601</v>
      </c>
      <c r="Q382" t="e">
        <f>VLOOKUP(P382,classifications!A$1:B$357,2,FALSE)</f>
        <v>#N/A</v>
      </c>
      <c r="R382" t="e">
        <f>VLOOKUP(P382,classifications!A$1:D$357,4,FALSE)</f>
        <v>#N/A</v>
      </c>
      <c r="S382" t="s">
        <v>602</v>
      </c>
      <c r="T382" t="s">
        <v>648</v>
      </c>
      <c r="U382">
        <v>90.3</v>
      </c>
      <c r="V382">
        <v>8.6</v>
      </c>
      <c r="W382">
        <v>1.1000000000000001</v>
      </c>
      <c r="X382">
        <v>83</v>
      </c>
      <c r="Y382">
        <v>3.4</v>
      </c>
      <c r="Z382">
        <v>13.6</v>
      </c>
      <c r="AA382">
        <v>98.1</v>
      </c>
      <c r="AB382">
        <v>1.9</v>
      </c>
      <c r="AC382">
        <v>0</v>
      </c>
      <c r="AE382" t="s">
        <v>590</v>
      </c>
      <c r="AF382" t="s">
        <v>601</v>
      </c>
      <c r="AG382" t="s">
        <v>602</v>
      </c>
      <c r="AH382" t="s">
        <v>648</v>
      </c>
      <c r="AI382">
        <v>91.3</v>
      </c>
      <c r="AJ382">
        <v>8.6999999999999993</v>
      </c>
      <c r="AK382">
        <v>96</v>
      </c>
      <c r="AL382">
        <v>4</v>
      </c>
      <c r="AM382">
        <v>98.1</v>
      </c>
      <c r="AN382">
        <v>1.9</v>
      </c>
      <c r="AP382" t="s">
        <v>590</v>
      </c>
      <c r="AQ382" t="s">
        <v>601</v>
      </c>
      <c r="AR382" t="s">
        <v>602</v>
      </c>
      <c r="AS382" t="s">
        <v>648</v>
      </c>
      <c r="AT382">
        <v>85.7</v>
      </c>
      <c r="AU382">
        <v>91.3</v>
      </c>
      <c r="AV382">
        <v>94.9</v>
      </c>
      <c r="AW382">
        <v>92.6</v>
      </c>
      <c r="AX382">
        <v>96</v>
      </c>
      <c r="AY382">
        <v>99.5</v>
      </c>
      <c r="AZ382">
        <v>95.4</v>
      </c>
      <c r="BA382">
        <v>98.1</v>
      </c>
      <c r="BB382">
        <v>100</v>
      </c>
      <c r="BF382" t="b">
        <f t="shared" si="5"/>
        <v>1</v>
      </c>
      <c r="BI382" t="s">
        <v>590</v>
      </c>
      <c r="BJ382" t="s">
        <v>601</v>
      </c>
      <c r="BK382" t="s">
        <v>602</v>
      </c>
      <c r="BL382" t="s">
        <v>648</v>
      </c>
      <c r="BM382" t="e">
        <f>INDEX('2021MF'!$C$205:$BB$404,MATCH(Sheet2!$BJ382,'2021MF'!$B$205:$B$404,0),MATCH(Sheet2!BM$3,'2021MF'!$C$4:$BB$4,0))</f>
        <v>#N/A</v>
      </c>
      <c r="BN382" t="e">
        <f>INDEX('2021MF'!$C$205:$BB$404,MATCH(Sheet2!$BJ382,'2021MF'!$B$205:$B$404,0),MATCH(Sheet2!BN$3,'2021MF'!$C$4:$BB$4,0))</f>
        <v>#N/A</v>
      </c>
      <c r="BO382" t="e">
        <f>INDEX('2021MF'!$C$205:$BB$404,MATCH(Sheet2!$BJ382,'2021MF'!$B$205:$B$404,0),MATCH(Sheet2!BO$3,'2021MF'!$C$4:$BB$4,0))</f>
        <v>#N/A</v>
      </c>
      <c r="BP382" t="e">
        <f>INDEX('2021MF'!$C$205:$BB$404,MATCH(Sheet2!$BJ382,'2021MF'!$B$205:$B$404,0),MATCH(Sheet2!BP$3,'2021MF'!$C$4:$BB$4,0))</f>
        <v>#N/A</v>
      </c>
      <c r="BQ382" t="e">
        <f>INDEX('2021MF'!$C$205:$BB$404,MATCH(Sheet2!$BJ382,'2021MF'!$B$205:$B$404,0),MATCH(Sheet2!BQ$3,'2021MF'!$C$4:$BB$4,0))</f>
        <v>#N/A</v>
      </c>
      <c r="BR382" t="e">
        <f>INDEX('2021MF'!$C$205:$BB$404,MATCH(Sheet2!$BJ382,'2021MF'!$B$205:$B$404,0),MATCH(Sheet2!BR$3,'2021MF'!$C$4:$BB$4,0))</f>
        <v>#N/A</v>
      </c>
      <c r="BS382" t="e">
        <f>INDEX('2021MF'!$C$205:$BB$404,MATCH(Sheet2!$BJ382,'2021MF'!$B$205:$B$404,0),MATCH(Sheet2!BS$3,'2021MF'!$C$4:$BB$4,0))</f>
        <v>#N/A</v>
      </c>
      <c r="BT382" t="e">
        <f>INDEX('2021MF'!$C$205:$BB$404,MATCH(Sheet2!$BJ382,'2021MF'!$B$205:$B$404,0),MATCH(Sheet2!BT$3,'2021MF'!$C$4:$BB$4,0))</f>
        <v>#N/A</v>
      </c>
      <c r="BU382" t="e">
        <f>INDEX('2021MF'!$C$205:$BB$404,MATCH(Sheet2!$BJ382,'2021MF'!$B$205:$B$404,0),MATCH(Sheet2!BU$3,'2021MF'!$C$4:$BB$4,0))</f>
        <v>#N/A</v>
      </c>
      <c r="BV382" t="e">
        <f>INDEX('2021MF'!$C$205:$BB$404,MATCH(Sheet2!$BJ382,'2021MF'!$B$205:$B$404,0),MATCH(Sheet2!BV$3,'2021MF'!$C$4:$BB$4,0))</f>
        <v>#N/A</v>
      </c>
      <c r="BW382" t="e">
        <f>INDEX('2021MF'!$C$205:$BB$404,MATCH(Sheet2!$BJ382,'2021MF'!$B$205:$B$404,0),MATCH(Sheet2!BW$3,'2021MF'!$C$4:$BB$4,0))</f>
        <v>#N/A</v>
      </c>
      <c r="BX382" t="e">
        <f>INDEX('2021MF'!$C$205:$BB$404,MATCH(Sheet2!$BJ382,'2021MF'!$B$205:$B$404,0),MATCH(Sheet2!BX$3,'2021MF'!$C$4:$BB$4,0))</f>
        <v>#N/A</v>
      </c>
      <c r="BY382" t="e">
        <f>INDEX('2021MF'!$C$205:$BB$404,MATCH(Sheet2!$BJ382,'2021MF'!$B$205:$B$404,0),MATCH(Sheet2!BY$3,'2021MF'!$C$4:$BB$4,0))</f>
        <v>#N/A</v>
      </c>
      <c r="BZ382" t="e">
        <f>INDEX('2021MF'!$C$205:$BB$404,MATCH(Sheet2!$BJ382,'2021MF'!$B$205:$B$404,0),MATCH(Sheet2!BZ$3,'2021MF'!$C$4:$BB$4,0))</f>
        <v>#N/A</v>
      </c>
      <c r="CA382" t="e">
        <f>INDEX('2021MF'!$C$205:$BB$404,MATCH(Sheet2!$BJ382,'2021MF'!$B$205:$B$404,0),MATCH(Sheet2!CA$3,'2021MF'!$C$4:$BB$4,0))</f>
        <v>#N/A</v>
      </c>
      <c r="CB382" t="e">
        <f>INDEX('2021MF'!$C$205:$BB$404,MATCH(Sheet2!$BJ382,'2021MF'!$B$205:$B$404,0),MATCH(Sheet2!CB$3,'2021MF'!$C$4:$BB$4,0))</f>
        <v>#N/A</v>
      </c>
      <c r="CC382" t="e">
        <f>INDEX('2021MF'!$C$205:$BB$404,MATCH(Sheet2!$BJ382,'2021MF'!$B$205:$B$404,0),MATCH(Sheet2!CC$3,'2021MF'!$C$4:$BB$4,0))</f>
        <v>#N/A</v>
      </c>
    </row>
    <row r="383" spans="14:81" x14ac:dyDescent="0.3">
      <c r="N383" t="e">
        <f>VLOOKUP(P383,Sheet1!A$6:A$378,1,FALSE)</f>
        <v>#N/A</v>
      </c>
      <c r="O383" t="s">
        <v>603</v>
      </c>
      <c r="P383" t="s">
        <v>604</v>
      </c>
      <c r="Q383" t="e">
        <f>VLOOKUP(P383,classifications!A$1:B$357,2,FALSE)</f>
        <v>#N/A</v>
      </c>
      <c r="R383" t="e">
        <f>VLOOKUP(P383,classifications!A$1:D$357,4,FALSE)</f>
        <v>#N/A</v>
      </c>
      <c r="S383" t="s">
        <v>605</v>
      </c>
      <c r="T383" t="s">
        <v>648</v>
      </c>
      <c r="U383">
        <v>86.2</v>
      </c>
      <c r="V383">
        <v>12.2</v>
      </c>
      <c r="W383">
        <v>1.6</v>
      </c>
      <c r="X383">
        <v>84.8</v>
      </c>
      <c r="Y383">
        <v>2.6</v>
      </c>
      <c r="Z383">
        <v>12.6</v>
      </c>
      <c r="AA383" t="s">
        <v>417</v>
      </c>
      <c r="AB383" t="s">
        <v>417</v>
      </c>
      <c r="AC383" t="s">
        <v>417</v>
      </c>
      <c r="AE383" t="s">
        <v>603</v>
      </c>
      <c r="AF383" t="s">
        <v>604</v>
      </c>
      <c r="AG383" t="s">
        <v>605</v>
      </c>
      <c r="AH383" t="s">
        <v>648</v>
      </c>
      <c r="AI383">
        <v>87.6</v>
      </c>
      <c r="AJ383">
        <v>12.4</v>
      </c>
      <c r="AK383">
        <v>97</v>
      </c>
      <c r="AL383">
        <v>3</v>
      </c>
      <c r="AM383" t="s">
        <v>417</v>
      </c>
      <c r="AN383" t="s">
        <v>417</v>
      </c>
      <c r="AP383" t="s">
        <v>603</v>
      </c>
      <c r="AQ383" t="s">
        <v>604</v>
      </c>
      <c r="AR383" t="s">
        <v>605</v>
      </c>
      <c r="AS383" t="s">
        <v>648</v>
      </c>
      <c r="AT383">
        <v>80.5</v>
      </c>
      <c r="AU383">
        <v>87.6</v>
      </c>
      <c r="AV383">
        <v>91.8</v>
      </c>
      <c r="AW383">
        <v>94.3</v>
      </c>
      <c r="AX383">
        <v>97</v>
      </c>
      <c r="AY383">
        <v>99.7</v>
      </c>
      <c r="AZ383" t="s">
        <v>417</v>
      </c>
      <c r="BA383" t="s">
        <v>417</v>
      </c>
      <c r="BB383" t="s">
        <v>417</v>
      </c>
      <c r="BF383" t="b">
        <f t="shared" si="5"/>
        <v>1</v>
      </c>
      <c r="BI383" t="s">
        <v>603</v>
      </c>
      <c r="BJ383" t="s">
        <v>604</v>
      </c>
      <c r="BK383" t="s">
        <v>605</v>
      </c>
      <c r="BL383" t="s">
        <v>648</v>
      </c>
      <c r="BM383">
        <f>INDEX('2021MF'!$C$205:$BB$404,MATCH(Sheet2!$BJ383,'2021MF'!$B$205:$B$404,0),MATCH(Sheet2!BM$3,'2021MF'!$C$4:$BB$4,0))</f>
        <v>86.6896126579677</v>
      </c>
      <c r="BN383">
        <f>INDEX('2021MF'!$C$205:$BB$404,MATCH(Sheet2!$BJ383,'2021MF'!$B$205:$B$404,0),MATCH(Sheet2!BN$3,'2021MF'!$C$4:$BB$4,0))</f>
        <v>13.3103873420323</v>
      </c>
      <c r="BO383">
        <f>INDEX('2021MF'!$C$205:$BB$404,MATCH(Sheet2!$BJ383,'2021MF'!$B$205:$B$404,0),MATCH(Sheet2!BO$3,'2021MF'!$C$4:$BB$4,0))</f>
        <v>68.601664440562999</v>
      </c>
      <c r="BP383">
        <f>INDEX('2021MF'!$C$205:$BB$404,MATCH(Sheet2!$BJ383,'2021MF'!$B$205:$B$404,0),MATCH(Sheet2!BP$3,'2021MF'!$C$4:$BB$4,0))</f>
        <v>13.084352203842601</v>
      </c>
      <c r="BQ383">
        <f>INDEX('2021MF'!$C$205:$BB$404,MATCH(Sheet2!$BJ383,'2021MF'!$B$205:$B$404,0),MATCH(Sheet2!BQ$3,'2021MF'!$C$4:$BB$4,0))</f>
        <v>65.072433987465303</v>
      </c>
      <c r="BR383">
        <f>INDEX('2021MF'!$C$205:$BB$404,MATCH(Sheet2!$BJ383,'2021MF'!$B$205:$B$404,0),MATCH(Sheet2!BR$3,'2021MF'!$C$4:$BB$4,0))</f>
        <v>16.613582656940299</v>
      </c>
      <c r="BS383">
        <f>INDEX('2021MF'!$C$205:$BB$404,MATCH(Sheet2!$BJ383,'2021MF'!$B$205:$B$404,0),MATCH(Sheet2!BS$3,'2021MF'!$C$4:$BB$4,0))</f>
        <v>99.362991883283698</v>
      </c>
      <c r="BT383">
        <f>INDEX('2021MF'!$C$205:$BB$404,MATCH(Sheet2!$BJ383,'2021MF'!$B$205:$B$404,0),MATCH(Sheet2!BT$3,'2021MF'!$C$4:$BB$4,0))</f>
        <v>0</v>
      </c>
      <c r="BU383">
        <f>INDEX('2021MF'!$C$205:$BB$404,MATCH(Sheet2!$BJ383,'2021MF'!$B$205:$B$404,0),MATCH(Sheet2!BU$3,'2021MF'!$C$4:$BB$4,0))</f>
        <v>9.7760197267029696</v>
      </c>
      <c r="BV383">
        <f>INDEX('2021MF'!$C$205:$BB$404,MATCH(Sheet2!$BJ383,'2021MF'!$B$205:$B$404,0),MATCH(Sheet2!BV$3,'2021MF'!$C$4:$BB$4,0))</f>
        <v>13.002157608137299</v>
      </c>
      <c r="BW383">
        <f>INDEX('2021MF'!$C$205:$BB$404,MATCH(Sheet2!$BJ383,'2021MF'!$B$205:$B$404,0),MATCH(Sheet2!BW$3,'2021MF'!$C$4:$BB$4,0))</f>
        <v>0</v>
      </c>
      <c r="BX383">
        <f>INDEX('2021MF'!$C$205:$BB$404,MATCH(Sheet2!$BJ383,'2021MF'!$B$205:$B$404,0),MATCH(Sheet2!BX$3,'2021MF'!$C$4:$BB$4,0))</f>
        <v>49.215872638707403</v>
      </c>
      <c r="BY383">
        <f>INDEX('2021MF'!$C$205:$BB$404,MATCH(Sheet2!$BJ383,'2021MF'!$B$205:$B$404,0),MATCH(Sheet2!BY$3,'2021MF'!$C$4:$BB$4,0))</f>
        <v>48.283236307472997</v>
      </c>
      <c r="BZ383">
        <f>INDEX('2021MF'!$C$205:$BB$404,MATCH(Sheet2!$BJ383,'2021MF'!$B$205:$B$404,0),MATCH(Sheet2!BZ$3,'2021MF'!$C$4:$BB$4,0))</f>
        <v>49.108946180349299</v>
      </c>
      <c r="CA383">
        <f>INDEX('2021MF'!$C$205:$BB$404,MATCH(Sheet2!$BJ383,'2021MF'!$B$205:$B$404,0),MATCH(Sheet2!CA$3,'2021MF'!$C$4:$BB$4,0))</f>
        <v>49.714862777711801</v>
      </c>
      <c r="CB383">
        <f>INDEX('2021MF'!$C$205:$BB$404,MATCH(Sheet2!$BJ383,'2021MF'!$B$205:$B$404,0),MATCH(Sheet2!CB$3,'2021MF'!$C$4:$BB$4,0))</f>
        <v>3.6679338333504599</v>
      </c>
      <c r="CC383">
        <f>INDEX('2021MF'!$C$205:$BB$404,MATCH(Sheet2!$BJ383,'2021MF'!$B$205:$B$404,0),MATCH(Sheet2!CC$3,'2021MF'!$C$4:$BB$4,0))</f>
        <v>96.332066166649497</v>
      </c>
    </row>
    <row r="384" spans="14:81" x14ac:dyDescent="0.3">
      <c r="N384" t="e">
        <f>VLOOKUP(P384,Sheet1!A$6:A$378,1,FALSE)</f>
        <v>#N/A</v>
      </c>
      <c r="O384" t="s">
        <v>603</v>
      </c>
      <c r="P384" t="s">
        <v>606</v>
      </c>
      <c r="Q384" t="e">
        <f>VLOOKUP(P384,classifications!A$1:B$357,2,FALSE)</f>
        <v>#N/A</v>
      </c>
      <c r="R384" t="e">
        <f>VLOOKUP(P384,classifications!A$1:D$357,4,FALSE)</f>
        <v>#N/A</v>
      </c>
      <c r="S384" t="s">
        <v>607</v>
      </c>
      <c r="T384" t="s">
        <v>648</v>
      </c>
      <c r="U384">
        <v>86.9</v>
      </c>
      <c r="V384">
        <v>11.7</v>
      </c>
      <c r="W384">
        <v>1.4</v>
      </c>
      <c r="X384">
        <v>67.599999999999994</v>
      </c>
      <c r="Y384">
        <v>20.5</v>
      </c>
      <c r="Z384">
        <v>11.9</v>
      </c>
      <c r="AA384" t="s">
        <v>417</v>
      </c>
      <c r="AB384" t="s">
        <v>417</v>
      </c>
      <c r="AC384" t="s">
        <v>417</v>
      </c>
      <c r="AE384" t="s">
        <v>603</v>
      </c>
      <c r="AF384" t="s">
        <v>606</v>
      </c>
      <c r="AG384" t="s">
        <v>607</v>
      </c>
      <c r="AH384" t="s">
        <v>648</v>
      </c>
      <c r="AI384">
        <v>88.2</v>
      </c>
      <c r="AJ384">
        <v>11.8</v>
      </c>
      <c r="AK384">
        <v>76.7</v>
      </c>
      <c r="AL384">
        <v>23.3</v>
      </c>
      <c r="AM384" t="s">
        <v>417</v>
      </c>
      <c r="AN384" t="s">
        <v>417</v>
      </c>
      <c r="AP384" t="s">
        <v>603</v>
      </c>
      <c r="AQ384" t="s">
        <v>606</v>
      </c>
      <c r="AR384" t="s">
        <v>607</v>
      </c>
      <c r="AS384" t="s">
        <v>648</v>
      </c>
      <c r="AT384">
        <v>81.8</v>
      </c>
      <c r="AU384">
        <v>88.2</v>
      </c>
      <c r="AV384">
        <v>92.6</v>
      </c>
      <c r="AW384">
        <v>69.400000000000006</v>
      </c>
      <c r="AX384">
        <v>76.7</v>
      </c>
      <c r="AY384">
        <v>83.9</v>
      </c>
      <c r="AZ384" t="s">
        <v>417</v>
      </c>
      <c r="BA384" t="s">
        <v>417</v>
      </c>
      <c r="BB384" t="s">
        <v>417</v>
      </c>
      <c r="BF384" t="b">
        <f t="shared" si="5"/>
        <v>1</v>
      </c>
      <c r="BI384" t="s">
        <v>603</v>
      </c>
      <c r="BJ384" t="s">
        <v>606</v>
      </c>
      <c r="BK384" t="s">
        <v>607</v>
      </c>
      <c r="BL384" t="s">
        <v>648</v>
      </c>
      <c r="BM384">
        <f>INDEX('2021MF'!$C$205:$BB$404,MATCH(Sheet2!$BJ384,'2021MF'!$B$205:$B$404,0),MATCH(Sheet2!BM$3,'2021MF'!$C$4:$BB$4,0))</f>
        <v>89.072455852903701</v>
      </c>
      <c r="BN384">
        <f>INDEX('2021MF'!$C$205:$BB$404,MATCH(Sheet2!$BJ384,'2021MF'!$B$205:$B$404,0),MATCH(Sheet2!BN$3,'2021MF'!$C$4:$BB$4,0))</f>
        <v>10.927544147096301</v>
      </c>
      <c r="BO384">
        <f>INDEX('2021MF'!$C$205:$BB$404,MATCH(Sheet2!$BJ384,'2021MF'!$B$205:$B$404,0),MATCH(Sheet2!BO$3,'2021MF'!$C$4:$BB$4,0))</f>
        <v>58.174039686874202</v>
      </c>
      <c r="BP384">
        <f>INDEX('2021MF'!$C$205:$BB$404,MATCH(Sheet2!$BJ384,'2021MF'!$B$205:$B$404,0),MATCH(Sheet2!BP$3,'2021MF'!$C$4:$BB$4,0))</f>
        <v>14.240851993446199</v>
      </c>
      <c r="BQ384">
        <f>INDEX('2021MF'!$C$205:$BB$404,MATCH(Sheet2!$BJ384,'2021MF'!$B$205:$B$404,0),MATCH(Sheet2!BQ$3,'2021MF'!$C$4:$BB$4,0))</f>
        <v>65.178408884034198</v>
      </c>
      <c r="BR384">
        <f>INDEX('2021MF'!$C$205:$BB$404,MATCH(Sheet2!$BJ384,'2021MF'!$B$205:$B$404,0),MATCH(Sheet2!BR$3,'2021MF'!$C$4:$BB$4,0))</f>
        <v>7.2364827962861797</v>
      </c>
      <c r="BS384">
        <f>INDEX('2021MF'!$C$205:$BB$404,MATCH(Sheet2!$BJ384,'2021MF'!$B$205:$B$404,0),MATCH(Sheet2!BS$3,'2021MF'!$C$4:$BB$4,0))</f>
        <v>96.2088112142727</v>
      </c>
      <c r="BT384">
        <f>INDEX('2021MF'!$C$205:$BB$404,MATCH(Sheet2!$BJ384,'2021MF'!$B$205:$B$404,0),MATCH(Sheet2!BT$3,'2021MF'!$C$4:$BB$4,0))</f>
        <v>3.7911887857272899</v>
      </c>
      <c r="BU384">
        <f>INDEX('2021MF'!$C$205:$BB$404,MATCH(Sheet2!$BJ384,'2021MF'!$B$205:$B$404,0),MATCH(Sheet2!BU$3,'2021MF'!$C$4:$BB$4,0))</f>
        <v>4.25541598397961</v>
      </c>
      <c r="BV384">
        <f>INDEX('2021MF'!$C$205:$BB$404,MATCH(Sheet2!$BJ384,'2021MF'!$B$205:$B$404,0),MATCH(Sheet2!BV$3,'2021MF'!$C$4:$BB$4,0))</f>
        <v>15.096486437283801</v>
      </c>
      <c r="BW384">
        <f>INDEX('2021MF'!$C$205:$BB$404,MATCH(Sheet2!$BJ384,'2021MF'!$B$205:$B$404,0),MATCH(Sheet2!BW$3,'2021MF'!$C$4:$BB$4,0))</f>
        <v>2.066266156927</v>
      </c>
      <c r="BX384">
        <f>INDEX('2021MF'!$C$205:$BB$404,MATCH(Sheet2!$BJ384,'2021MF'!$B$205:$B$404,0),MATCH(Sheet2!BX$3,'2021MF'!$C$4:$BB$4,0))</f>
        <v>49.861666154319103</v>
      </c>
      <c r="BY384">
        <f>INDEX('2021MF'!$C$205:$BB$404,MATCH(Sheet2!$BJ384,'2021MF'!$B$205:$B$404,0),MATCH(Sheet2!BY$3,'2021MF'!$C$4:$BB$4,0))</f>
        <v>49.210984732042199</v>
      </c>
      <c r="BZ384">
        <f>INDEX('2021MF'!$C$205:$BB$404,MATCH(Sheet2!$BJ384,'2021MF'!$B$205:$B$404,0),MATCH(Sheet2!BZ$3,'2021MF'!$C$4:$BB$4,0))</f>
        <v>52.536120504149999</v>
      </c>
      <c r="CA384">
        <f>INDEX('2021MF'!$C$205:$BB$404,MATCH(Sheet2!$BJ384,'2021MF'!$B$205:$B$404,0),MATCH(Sheet2!CA$3,'2021MF'!$C$4:$BB$4,0))</f>
        <v>47.463879495850001</v>
      </c>
      <c r="CB384">
        <f>INDEX('2021MF'!$C$205:$BB$404,MATCH(Sheet2!$BJ384,'2021MF'!$B$205:$B$404,0),MATCH(Sheet2!CB$3,'2021MF'!$C$4:$BB$4,0))</f>
        <v>6.4218095758237697</v>
      </c>
      <c r="CC384">
        <f>INDEX('2021MF'!$C$205:$BB$404,MATCH(Sheet2!$BJ384,'2021MF'!$B$205:$B$404,0),MATCH(Sheet2!CC$3,'2021MF'!$C$4:$BB$4,0))</f>
        <v>93.578190424176199</v>
      </c>
    </row>
    <row r="385" spans="14:81" x14ac:dyDescent="0.3">
      <c r="N385" t="e">
        <f>VLOOKUP(P385,Sheet1!A$6:A$378,1,FALSE)</f>
        <v>#N/A</v>
      </c>
      <c r="O385" t="s">
        <v>603</v>
      </c>
      <c r="P385" t="s">
        <v>608</v>
      </c>
      <c r="Q385" t="e">
        <f>VLOOKUP(P385,classifications!A$1:B$357,2,FALSE)</f>
        <v>#N/A</v>
      </c>
      <c r="R385" t="e">
        <f>VLOOKUP(P385,classifications!A$1:D$357,4,FALSE)</f>
        <v>#N/A</v>
      </c>
      <c r="S385" t="s">
        <v>609</v>
      </c>
      <c r="T385" t="s">
        <v>648</v>
      </c>
      <c r="U385">
        <v>86.9</v>
      </c>
      <c r="V385">
        <v>11.3</v>
      </c>
      <c r="W385">
        <v>1.8</v>
      </c>
      <c r="X385">
        <v>68.8</v>
      </c>
      <c r="Y385">
        <v>20.399999999999999</v>
      </c>
      <c r="Z385">
        <v>10.8</v>
      </c>
      <c r="AA385">
        <v>98.1</v>
      </c>
      <c r="AB385">
        <v>1.3</v>
      </c>
      <c r="AC385">
        <v>0.6</v>
      </c>
      <c r="AE385" t="s">
        <v>603</v>
      </c>
      <c r="AF385" t="s">
        <v>608</v>
      </c>
      <c r="AG385" t="s">
        <v>609</v>
      </c>
      <c r="AH385" t="s">
        <v>648</v>
      </c>
      <c r="AI385">
        <v>88.5</v>
      </c>
      <c r="AJ385">
        <v>11.5</v>
      </c>
      <c r="AK385">
        <v>77.099999999999994</v>
      </c>
      <c r="AL385">
        <v>22.9</v>
      </c>
      <c r="AM385">
        <v>98.7</v>
      </c>
      <c r="AN385">
        <v>1.3</v>
      </c>
      <c r="AP385" t="s">
        <v>603</v>
      </c>
      <c r="AQ385" t="s">
        <v>608</v>
      </c>
      <c r="AR385" t="s">
        <v>609</v>
      </c>
      <c r="AS385" t="s">
        <v>648</v>
      </c>
      <c r="AT385">
        <v>81.900000000000006</v>
      </c>
      <c r="AU385">
        <v>88.5</v>
      </c>
      <c r="AV385">
        <v>92.9</v>
      </c>
      <c r="AW385">
        <v>69.7</v>
      </c>
      <c r="AX385">
        <v>77.099999999999994</v>
      </c>
      <c r="AY385">
        <v>84.3</v>
      </c>
      <c r="AZ385">
        <v>96.5</v>
      </c>
      <c r="BA385">
        <v>98.7</v>
      </c>
      <c r="BB385">
        <v>100</v>
      </c>
      <c r="BF385" t="b">
        <f t="shared" si="5"/>
        <v>1</v>
      </c>
      <c r="BI385" t="s">
        <v>603</v>
      </c>
      <c r="BJ385" t="s">
        <v>608</v>
      </c>
      <c r="BK385" t="s">
        <v>609</v>
      </c>
      <c r="BL385" t="s">
        <v>648</v>
      </c>
      <c r="BM385">
        <f>INDEX('2021MF'!$C$205:$BB$404,MATCH(Sheet2!$BJ385,'2021MF'!$B$205:$B$404,0),MATCH(Sheet2!BM$3,'2021MF'!$C$4:$BB$4,0))</f>
        <v>89.109837407884001</v>
      </c>
      <c r="BN385">
        <f>INDEX('2021MF'!$C$205:$BB$404,MATCH(Sheet2!$BJ385,'2021MF'!$B$205:$B$404,0),MATCH(Sheet2!BN$3,'2021MF'!$C$4:$BB$4,0))</f>
        <v>10.890162592116001</v>
      </c>
      <c r="BO385">
        <f>INDEX('2021MF'!$C$205:$BB$404,MATCH(Sheet2!$BJ385,'2021MF'!$B$205:$B$404,0),MATCH(Sheet2!BO$3,'2021MF'!$C$4:$BB$4,0))</f>
        <v>48.426716575038</v>
      </c>
      <c r="BP385">
        <f>INDEX('2021MF'!$C$205:$BB$404,MATCH(Sheet2!$BJ385,'2021MF'!$B$205:$B$404,0),MATCH(Sheet2!BP$3,'2021MF'!$C$4:$BB$4,0))</f>
        <v>18.0898350684291</v>
      </c>
      <c r="BQ385">
        <f>INDEX('2021MF'!$C$205:$BB$404,MATCH(Sheet2!$BJ385,'2021MF'!$B$205:$B$404,0),MATCH(Sheet2!BQ$3,'2021MF'!$C$4:$BB$4,0))</f>
        <v>61.089016259211597</v>
      </c>
      <c r="BR385">
        <f>INDEX('2021MF'!$C$205:$BB$404,MATCH(Sheet2!$BJ385,'2021MF'!$B$205:$B$404,0),MATCH(Sheet2!BR$3,'2021MF'!$C$4:$BB$4,0))</f>
        <v>5.4275353842554699</v>
      </c>
      <c r="BS385">
        <f>INDEX('2021MF'!$C$205:$BB$404,MATCH(Sheet2!$BJ385,'2021MF'!$B$205:$B$404,0),MATCH(Sheet2!BS$3,'2021MF'!$C$4:$BB$4,0))</f>
        <v>100</v>
      </c>
      <c r="BT385">
        <f>INDEX('2021MF'!$C$205:$BB$404,MATCH(Sheet2!$BJ385,'2021MF'!$B$205:$B$404,0),MATCH(Sheet2!BT$3,'2021MF'!$C$4:$BB$4,0))</f>
        <v>0</v>
      </c>
      <c r="BU385">
        <f>INDEX('2021MF'!$C$205:$BB$404,MATCH(Sheet2!$BJ385,'2021MF'!$B$205:$B$404,0),MATCH(Sheet2!BU$3,'2021MF'!$C$4:$BB$4,0))</f>
        <v>3.5793660077201999</v>
      </c>
      <c r="BV385">
        <f>INDEX('2021MF'!$C$205:$BB$404,MATCH(Sheet2!$BJ385,'2021MF'!$B$205:$B$404,0),MATCH(Sheet2!BV$3,'2021MF'!$C$4:$BB$4,0))</f>
        <v>23.388700432799201</v>
      </c>
      <c r="BW385">
        <f>INDEX('2021MF'!$C$205:$BB$404,MATCH(Sheet2!$BJ385,'2021MF'!$B$205:$B$404,0),MATCH(Sheet2!BW$3,'2021MF'!$C$4:$BB$4,0))</f>
        <v>1.9651421218856</v>
      </c>
      <c r="BX385">
        <f>INDEX('2021MF'!$C$205:$BB$404,MATCH(Sheet2!$BJ385,'2021MF'!$B$205:$B$404,0),MATCH(Sheet2!BX$3,'2021MF'!$C$4:$BB$4,0))</f>
        <v>56.687468375780099</v>
      </c>
      <c r="BY385">
        <f>INDEX('2021MF'!$C$205:$BB$404,MATCH(Sheet2!$BJ385,'2021MF'!$B$205:$B$404,0),MATCH(Sheet2!BY$3,'2021MF'!$C$4:$BB$4,0))</f>
        <v>41.434755720470001</v>
      </c>
      <c r="BZ385">
        <f>INDEX('2021MF'!$C$205:$BB$404,MATCH(Sheet2!$BJ385,'2021MF'!$B$205:$B$404,0),MATCH(Sheet2!BZ$3,'2021MF'!$C$4:$BB$4,0))</f>
        <v>62.028447742733498</v>
      </c>
      <c r="CA385">
        <f>INDEX('2021MF'!$C$205:$BB$404,MATCH(Sheet2!$BJ385,'2021MF'!$B$205:$B$404,0),MATCH(Sheet2!CA$3,'2021MF'!$C$4:$BB$4,0))</f>
        <v>35.514701748467999</v>
      </c>
      <c r="CB385" t="str">
        <f>INDEX('2021MF'!$C$205:$BB$404,MATCH(Sheet2!$BJ385,'2021MF'!$B$205:$B$404,0),MATCH(Sheet2!CB$3,'2021MF'!$C$4:$BB$4,0))</f>
        <v>*</v>
      </c>
      <c r="CC385">
        <f>INDEX('2021MF'!$C$205:$BB$404,MATCH(Sheet2!$BJ385,'2021MF'!$B$205:$B$404,0),MATCH(Sheet2!CC$3,'2021MF'!$C$4:$BB$4,0))</f>
        <v>99.058369399929802</v>
      </c>
    </row>
    <row r="386" spans="14:81" x14ac:dyDescent="0.3">
      <c r="N386" t="e">
        <f>VLOOKUP(P386,Sheet1!A$6:A$378,1,FALSE)</f>
        <v>#N/A</v>
      </c>
      <c r="O386" t="s">
        <v>603</v>
      </c>
      <c r="P386" t="s">
        <v>610</v>
      </c>
      <c r="Q386" t="e">
        <f>VLOOKUP(P386,classifications!A$1:B$357,2,FALSE)</f>
        <v>#N/A</v>
      </c>
      <c r="R386" t="e">
        <f>VLOOKUP(P386,classifications!A$1:D$357,4,FALSE)</f>
        <v>#N/A</v>
      </c>
      <c r="S386" t="s">
        <v>611</v>
      </c>
      <c r="T386" t="s">
        <v>648</v>
      </c>
      <c r="U386">
        <v>81.3</v>
      </c>
      <c r="V386">
        <v>18.2</v>
      </c>
      <c r="W386">
        <v>0.5</v>
      </c>
      <c r="X386">
        <v>81.7</v>
      </c>
      <c r="Y386">
        <v>6.2</v>
      </c>
      <c r="Z386">
        <v>12.1</v>
      </c>
      <c r="AA386">
        <v>98.2</v>
      </c>
      <c r="AB386">
        <v>1.8</v>
      </c>
      <c r="AC386">
        <v>0</v>
      </c>
      <c r="AE386" t="s">
        <v>603</v>
      </c>
      <c r="AF386" t="s">
        <v>610</v>
      </c>
      <c r="AG386" t="s">
        <v>611</v>
      </c>
      <c r="AH386" t="s">
        <v>648</v>
      </c>
      <c r="AI386">
        <v>81.8</v>
      </c>
      <c r="AJ386">
        <v>18.2</v>
      </c>
      <c r="AK386">
        <v>93</v>
      </c>
      <c r="AL386">
        <v>7</v>
      </c>
      <c r="AM386">
        <v>98.2</v>
      </c>
      <c r="AN386">
        <v>1.8</v>
      </c>
      <c r="AP386" t="s">
        <v>603</v>
      </c>
      <c r="AQ386" t="s">
        <v>610</v>
      </c>
      <c r="AR386" t="s">
        <v>611</v>
      </c>
      <c r="AS386" t="s">
        <v>648</v>
      </c>
      <c r="AT386">
        <v>73.099999999999994</v>
      </c>
      <c r="AU386">
        <v>81.8</v>
      </c>
      <c r="AV386">
        <v>86.9</v>
      </c>
      <c r="AW386">
        <v>88.2</v>
      </c>
      <c r="AX386">
        <v>93</v>
      </c>
      <c r="AY386">
        <v>97.6</v>
      </c>
      <c r="AZ386">
        <v>95.7</v>
      </c>
      <c r="BA386">
        <v>98.2</v>
      </c>
      <c r="BB386">
        <v>100</v>
      </c>
      <c r="BF386" t="b">
        <f t="shared" si="5"/>
        <v>1</v>
      </c>
      <c r="BI386" t="s">
        <v>603</v>
      </c>
      <c r="BJ386" t="s">
        <v>610</v>
      </c>
      <c r="BK386" t="s">
        <v>611</v>
      </c>
      <c r="BL386" t="s">
        <v>648</v>
      </c>
      <c r="BM386">
        <f>INDEX('2021MF'!$C$205:$BB$404,MATCH(Sheet2!$BJ386,'2021MF'!$B$205:$B$404,0),MATCH(Sheet2!BM$3,'2021MF'!$C$4:$BB$4,0))</f>
        <v>82.331456088801801</v>
      </c>
      <c r="BN386">
        <f>INDEX('2021MF'!$C$205:$BB$404,MATCH(Sheet2!$BJ386,'2021MF'!$B$205:$B$404,0),MATCH(Sheet2!BN$3,'2021MF'!$C$4:$BB$4,0))</f>
        <v>17.668543911198199</v>
      </c>
      <c r="BO386">
        <f>INDEX('2021MF'!$C$205:$BB$404,MATCH(Sheet2!$BJ386,'2021MF'!$B$205:$B$404,0),MATCH(Sheet2!BO$3,'2021MF'!$C$4:$BB$4,0))</f>
        <v>50.564533681575803</v>
      </c>
      <c r="BP386">
        <f>INDEX('2021MF'!$C$205:$BB$404,MATCH(Sheet2!$BJ386,'2021MF'!$B$205:$B$404,0),MATCH(Sheet2!BP$3,'2021MF'!$C$4:$BB$4,0))</f>
        <v>12.809473283273499</v>
      </c>
      <c r="BQ386">
        <f>INDEX('2021MF'!$C$205:$BB$404,MATCH(Sheet2!$BJ386,'2021MF'!$B$205:$B$404,0),MATCH(Sheet2!BQ$3,'2021MF'!$C$4:$BB$4,0))</f>
        <v>52.631543149417801</v>
      </c>
      <c r="BR386">
        <f>INDEX('2021MF'!$C$205:$BB$404,MATCH(Sheet2!$BJ386,'2021MF'!$B$205:$B$404,0),MATCH(Sheet2!BR$3,'2021MF'!$C$4:$BB$4,0))</f>
        <v>10.742463815431501</v>
      </c>
      <c r="BS386">
        <f>INDEX('2021MF'!$C$205:$BB$404,MATCH(Sheet2!$BJ386,'2021MF'!$B$205:$B$404,0),MATCH(Sheet2!BS$3,'2021MF'!$C$4:$BB$4,0))</f>
        <v>98.783191859832399</v>
      </c>
      <c r="BT386">
        <f>INDEX('2021MF'!$C$205:$BB$404,MATCH(Sheet2!$BJ386,'2021MF'!$B$205:$B$404,0),MATCH(Sheet2!BT$3,'2021MF'!$C$4:$BB$4,0))</f>
        <v>1.2168081401675901</v>
      </c>
      <c r="BU386">
        <f>INDEX('2021MF'!$C$205:$BB$404,MATCH(Sheet2!$BJ386,'2021MF'!$B$205:$B$404,0),MATCH(Sheet2!BU$3,'2021MF'!$C$4:$BB$4,0))</f>
        <v>12.459870497333799</v>
      </c>
      <c r="BV386">
        <f>INDEX('2021MF'!$C$205:$BB$404,MATCH(Sheet2!$BJ386,'2021MF'!$B$205:$B$404,0),MATCH(Sheet2!BV$3,'2021MF'!$C$4:$BB$4,0))</f>
        <v>8.8121667210795493</v>
      </c>
      <c r="BW386">
        <f>INDEX('2021MF'!$C$205:$BB$404,MATCH(Sheet2!$BJ386,'2021MF'!$B$205:$B$404,0),MATCH(Sheet2!BW$3,'2021MF'!$C$4:$BB$4,0))</f>
        <v>1.4589454782892599</v>
      </c>
      <c r="BX386">
        <f>INDEX('2021MF'!$C$205:$BB$404,MATCH(Sheet2!$BJ386,'2021MF'!$B$205:$B$404,0),MATCH(Sheet2!BX$3,'2021MF'!$C$4:$BB$4,0))</f>
        <v>46.973292456445499</v>
      </c>
      <c r="BY386">
        <f>INDEX('2021MF'!$C$205:$BB$404,MATCH(Sheet2!$BJ386,'2021MF'!$B$205:$B$404,0),MATCH(Sheet2!BY$3,'2021MF'!$C$4:$BB$4,0))</f>
        <v>53.026707543554501</v>
      </c>
      <c r="BZ386">
        <f>INDEX('2021MF'!$C$205:$BB$404,MATCH(Sheet2!$BJ386,'2021MF'!$B$205:$B$404,0),MATCH(Sheet2!BZ$3,'2021MF'!$C$4:$BB$4,0))</f>
        <v>43.547887863691301</v>
      </c>
      <c r="CA386">
        <f>INDEX('2021MF'!$C$205:$BB$404,MATCH(Sheet2!$BJ386,'2021MF'!$B$205:$B$404,0),MATCH(Sheet2!CA$3,'2021MF'!$C$4:$BB$4,0))</f>
        <v>55.763788580019501</v>
      </c>
      <c r="CB386" t="str">
        <f>INDEX('2021MF'!$C$205:$BB$404,MATCH(Sheet2!$BJ386,'2021MF'!$B$205:$B$404,0),MATCH(Sheet2!CB$3,'2021MF'!$C$4:$BB$4,0))</f>
        <v>*</v>
      </c>
      <c r="CC386">
        <f>INDEX('2021MF'!$C$205:$BB$404,MATCH(Sheet2!$BJ386,'2021MF'!$B$205:$B$404,0),MATCH(Sheet2!CC$3,'2021MF'!$C$4:$BB$4,0))</f>
        <v>98.849167482859897</v>
      </c>
    </row>
    <row r="387" spans="14:81" x14ac:dyDescent="0.3">
      <c r="N387" t="e">
        <f>VLOOKUP(P387,Sheet1!A$6:A$378,1,FALSE)</f>
        <v>#N/A</v>
      </c>
      <c r="O387" t="s">
        <v>603</v>
      </c>
      <c r="P387" t="s">
        <v>612</v>
      </c>
      <c r="Q387" t="e">
        <f>VLOOKUP(P387,classifications!A$1:B$357,2,FALSE)</f>
        <v>#N/A</v>
      </c>
      <c r="R387" t="e">
        <f>VLOOKUP(P387,classifications!A$1:D$357,4,FALSE)</f>
        <v>#N/A</v>
      </c>
      <c r="S387" t="s">
        <v>613</v>
      </c>
      <c r="T387" t="s">
        <v>648</v>
      </c>
      <c r="U387">
        <v>85.8</v>
      </c>
      <c r="V387">
        <v>13.8</v>
      </c>
      <c r="W387">
        <v>0.4</v>
      </c>
      <c r="X387">
        <v>78.400000000000006</v>
      </c>
      <c r="Y387">
        <v>5.7</v>
      </c>
      <c r="Z387">
        <v>15.9</v>
      </c>
      <c r="AA387" t="s">
        <v>417</v>
      </c>
      <c r="AB387" t="s">
        <v>417</v>
      </c>
      <c r="AC387" t="s">
        <v>417</v>
      </c>
      <c r="AE387" t="s">
        <v>603</v>
      </c>
      <c r="AF387" t="s">
        <v>612</v>
      </c>
      <c r="AG387" t="s">
        <v>613</v>
      </c>
      <c r="AH387" t="s">
        <v>648</v>
      </c>
      <c r="AI387">
        <v>86.1</v>
      </c>
      <c r="AJ387">
        <v>13.9</v>
      </c>
      <c r="AK387">
        <v>93.2</v>
      </c>
      <c r="AL387">
        <v>6.8</v>
      </c>
      <c r="AM387" t="s">
        <v>417</v>
      </c>
      <c r="AN387" t="s">
        <v>417</v>
      </c>
      <c r="AP387" t="s">
        <v>603</v>
      </c>
      <c r="AQ387" t="s">
        <v>612</v>
      </c>
      <c r="AR387" t="s">
        <v>613</v>
      </c>
      <c r="AS387" t="s">
        <v>648</v>
      </c>
      <c r="AT387">
        <v>78.3</v>
      </c>
      <c r="AU387">
        <v>86.1</v>
      </c>
      <c r="AV387">
        <v>89.9</v>
      </c>
      <c r="AW387">
        <v>100</v>
      </c>
      <c r="AX387">
        <v>93.2</v>
      </c>
      <c r="AY387">
        <v>100</v>
      </c>
      <c r="AZ387" t="s">
        <v>417</v>
      </c>
      <c r="BA387" t="s">
        <v>417</v>
      </c>
      <c r="BB387" t="s">
        <v>417</v>
      </c>
      <c r="BF387" t="b">
        <f t="shared" si="5"/>
        <v>1</v>
      </c>
      <c r="BI387" t="s">
        <v>603</v>
      </c>
      <c r="BJ387" t="s">
        <v>612</v>
      </c>
      <c r="BK387" t="s">
        <v>613</v>
      </c>
      <c r="BL387" t="s">
        <v>648</v>
      </c>
      <c r="BM387">
        <f>INDEX('2021MF'!$C$205:$BB$404,MATCH(Sheet2!$BJ387,'2021MF'!$B$205:$B$404,0),MATCH(Sheet2!BM$3,'2021MF'!$C$4:$BB$4,0))</f>
        <v>88.447481328460199</v>
      </c>
      <c r="BN387">
        <f>INDEX('2021MF'!$C$205:$BB$404,MATCH(Sheet2!$BJ387,'2021MF'!$B$205:$B$404,0),MATCH(Sheet2!BN$3,'2021MF'!$C$4:$BB$4,0))</f>
        <v>10.2971555696806</v>
      </c>
      <c r="BO387">
        <f>INDEX('2021MF'!$C$205:$BB$404,MATCH(Sheet2!$BJ387,'2021MF'!$B$205:$B$404,0),MATCH(Sheet2!BO$3,'2021MF'!$C$4:$BB$4,0))</f>
        <v>60.087928386037397</v>
      </c>
      <c r="BP387">
        <f>INDEX('2021MF'!$C$205:$BB$404,MATCH(Sheet2!$BJ387,'2021MF'!$B$205:$B$404,0),MATCH(Sheet2!BP$3,'2021MF'!$C$4:$BB$4,0))</f>
        <v>15.477514698871801</v>
      </c>
      <c r="BQ387">
        <f>INDEX('2021MF'!$C$205:$BB$404,MATCH(Sheet2!$BJ387,'2021MF'!$B$205:$B$404,0),MATCH(Sheet2!BQ$3,'2021MF'!$C$4:$BB$4,0))</f>
        <v>57.105778907781101</v>
      </c>
      <c r="BR387">
        <f>INDEX('2021MF'!$C$205:$BB$404,MATCH(Sheet2!$BJ387,'2021MF'!$B$205:$B$404,0),MATCH(Sheet2!BR$3,'2021MF'!$C$4:$BB$4,0))</f>
        <v>18.459664177128001</v>
      </c>
      <c r="BS387">
        <f>INDEX('2021MF'!$C$205:$BB$404,MATCH(Sheet2!$BJ387,'2021MF'!$B$205:$B$404,0),MATCH(Sheet2!BS$3,'2021MF'!$C$4:$BB$4,0))</f>
        <v>99.454420255310097</v>
      </c>
      <c r="BT387">
        <f>INDEX('2021MF'!$C$205:$BB$404,MATCH(Sheet2!$BJ387,'2021MF'!$B$205:$B$404,0),MATCH(Sheet2!BT$3,'2021MF'!$C$4:$BB$4,0))</f>
        <v>0.54557974468986703</v>
      </c>
      <c r="BU387">
        <f>INDEX('2021MF'!$C$205:$BB$404,MATCH(Sheet2!$BJ387,'2021MF'!$B$205:$B$404,0),MATCH(Sheet2!BU$3,'2021MF'!$C$4:$BB$4,0))</f>
        <v>8.7610572593887408</v>
      </c>
      <c r="BV387">
        <f>INDEX('2021MF'!$C$205:$BB$404,MATCH(Sheet2!$BJ387,'2021MF'!$B$205:$B$404,0),MATCH(Sheet2!BV$3,'2021MF'!$C$4:$BB$4,0))</f>
        <v>8.8034323851898897</v>
      </c>
      <c r="BW387">
        <f>INDEX('2021MF'!$C$205:$BB$404,MATCH(Sheet2!$BJ387,'2021MF'!$B$205:$B$404,0),MATCH(Sheet2!BW$3,'2021MF'!$C$4:$BB$4,0))</f>
        <v>3.4694634249695402</v>
      </c>
      <c r="BX387">
        <f>INDEX('2021MF'!$C$205:$BB$404,MATCH(Sheet2!$BJ387,'2021MF'!$B$205:$B$404,0),MATCH(Sheet2!BX$3,'2021MF'!$C$4:$BB$4,0))</f>
        <v>45.452619312463597</v>
      </c>
      <c r="BY387">
        <f>INDEX('2021MF'!$C$205:$BB$404,MATCH(Sheet2!$BJ387,'2021MF'!$B$205:$B$404,0),MATCH(Sheet2!BY$3,'2021MF'!$C$4:$BB$4,0))</f>
        <v>53.943535144869998</v>
      </c>
      <c r="BZ387">
        <f>INDEX('2021MF'!$C$205:$BB$404,MATCH(Sheet2!$BJ387,'2021MF'!$B$205:$B$404,0),MATCH(Sheet2!BZ$3,'2021MF'!$C$4:$BB$4,0))</f>
        <v>47.730282324275599</v>
      </c>
      <c r="CA387">
        <f>INDEX('2021MF'!$C$205:$BB$404,MATCH(Sheet2!$BJ387,'2021MF'!$B$205:$B$404,0),MATCH(Sheet2!CA$3,'2021MF'!$C$4:$BB$4,0))</f>
        <v>51.665872133057903</v>
      </c>
      <c r="CB387" t="str">
        <f>INDEX('2021MF'!$C$205:$BB$404,MATCH(Sheet2!$BJ387,'2021MF'!$B$205:$B$404,0),MATCH(Sheet2!CB$3,'2021MF'!$C$4:$BB$4,0))</f>
        <v>*</v>
      </c>
      <c r="CC387">
        <f>INDEX('2021MF'!$C$205:$BB$404,MATCH(Sheet2!$BJ387,'2021MF'!$B$205:$B$404,0),MATCH(Sheet2!CC$3,'2021MF'!$C$4:$BB$4,0))</f>
        <v>99.221357063403801</v>
      </c>
    </row>
    <row r="388" spans="14:81" x14ac:dyDescent="0.3">
      <c r="N388" t="e">
        <f>VLOOKUP(P388,Sheet1!A$6:A$378,1,FALSE)</f>
        <v>#N/A</v>
      </c>
      <c r="O388" t="s">
        <v>603</v>
      </c>
      <c r="P388" t="s">
        <v>614</v>
      </c>
      <c r="Q388" t="e">
        <f>VLOOKUP(P388,classifications!A$1:B$357,2,FALSE)</f>
        <v>#N/A</v>
      </c>
      <c r="R388" t="e">
        <f>VLOOKUP(P388,classifications!A$1:D$357,4,FALSE)</f>
        <v>#N/A</v>
      </c>
      <c r="S388" t="s">
        <v>615</v>
      </c>
      <c r="T388" t="s">
        <v>648</v>
      </c>
      <c r="U388">
        <v>83.5</v>
      </c>
      <c r="V388">
        <v>14.3</v>
      </c>
      <c r="W388">
        <v>2.1</v>
      </c>
      <c r="X388">
        <v>78.2</v>
      </c>
      <c r="Y388">
        <v>7.3</v>
      </c>
      <c r="Z388">
        <v>14.5</v>
      </c>
      <c r="AA388">
        <v>98.2</v>
      </c>
      <c r="AB388">
        <v>1.8</v>
      </c>
      <c r="AC388">
        <v>0</v>
      </c>
      <c r="AE388" t="s">
        <v>603</v>
      </c>
      <c r="AF388" t="s">
        <v>614</v>
      </c>
      <c r="AG388" t="s">
        <v>615</v>
      </c>
      <c r="AH388" t="s">
        <v>648</v>
      </c>
      <c r="AI388">
        <v>85.4</v>
      </c>
      <c r="AJ388">
        <v>14.6</v>
      </c>
      <c r="AK388">
        <v>91.5</v>
      </c>
      <c r="AL388">
        <v>8.5</v>
      </c>
      <c r="AM388">
        <v>98.2</v>
      </c>
      <c r="AN388">
        <v>1.8</v>
      </c>
      <c r="AP388" t="s">
        <v>603</v>
      </c>
      <c r="AQ388" t="s">
        <v>614</v>
      </c>
      <c r="AR388" t="s">
        <v>615</v>
      </c>
      <c r="AS388" t="s">
        <v>648</v>
      </c>
      <c r="AT388">
        <v>77.3</v>
      </c>
      <c r="AU388">
        <v>85.4</v>
      </c>
      <c r="AV388">
        <v>89.6</v>
      </c>
      <c r="AW388">
        <v>86.3</v>
      </c>
      <c r="AX388">
        <v>91.5</v>
      </c>
      <c r="AY388">
        <v>96.5</v>
      </c>
      <c r="AZ388">
        <v>95.5</v>
      </c>
      <c r="BA388">
        <v>98.2</v>
      </c>
      <c r="BB388">
        <v>100</v>
      </c>
      <c r="BF388" t="b">
        <f t="shared" ref="BF388:BF451" si="6">IF(AQ388=AF388,IF(AF388=P388,TRUE,FALSE),FALSE)</f>
        <v>1</v>
      </c>
      <c r="BI388" t="s">
        <v>603</v>
      </c>
      <c r="BJ388" t="s">
        <v>614</v>
      </c>
      <c r="BK388" t="s">
        <v>615</v>
      </c>
      <c r="BL388" t="s">
        <v>648</v>
      </c>
      <c r="BM388">
        <f>INDEX('2021MF'!$C$205:$BB$404,MATCH(Sheet2!$BJ388,'2021MF'!$B$205:$B$404,0),MATCH(Sheet2!BM$3,'2021MF'!$C$4:$BB$4,0))</f>
        <v>90.369123170573801</v>
      </c>
      <c r="BN388">
        <f>INDEX('2021MF'!$C$205:$BB$404,MATCH(Sheet2!$BJ388,'2021MF'!$B$205:$B$404,0),MATCH(Sheet2!BN$3,'2021MF'!$C$4:$BB$4,0))</f>
        <v>9.6308768294262403</v>
      </c>
      <c r="BO388">
        <f>INDEX('2021MF'!$C$205:$BB$404,MATCH(Sheet2!$BJ388,'2021MF'!$B$205:$B$404,0),MATCH(Sheet2!BO$3,'2021MF'!$C$4:$BB$4,0))</f>
        <v>49.6425333506022</v>
      </c>
      <c r="BP388">
        <f>INDEX('2021MF'!$C$205:$BB$404,MATCH(Sheet2!$BJ388,'2021MF'!$B$205:$B$404,0),MATCH(Sheet2!BP$3,'2021MF'!$C$4:$BB$4,0))</f>
        <v>8.9483227561196692</v>
      </c>
      <c r="BQ388">
        <f>INDEX('2021MF'!$C$205:$BB$404,MATCH(Sheet2!$BJ388,'2021MF'!$B$205:$B$404,0),MATCH(Sheet2!BQ$3,'2021MF'!$C$4:$BB$4,0))</f>
        <v>47.746405905970697</v>
      </c>
      <c r="BR388">
        <f>INDEX('2021MF'!$C$205:$BB$404,MATCH(Sheet2!$BJ388,'2021MF'!$B$205:$B$404,0),MATCH(Sheet2!BR$3,'2021MF'!$C$4:$BB$4,0))</f>
        <v>10.844450200751201</v>
      </c>
      <c r="BS388">
        <f>INDEX('2021MF'!$C$205:$BB$404,MATCH(Sheet2!$BJ388,'2021MF'!$B$205:$B$404,0),MATCH(Sheet2!BS$3,'2021MF'!$C$4:$BB$4,0))</f>
        <v>97.202434917756804</v>
      </c>
      <c r="BT388">
        <f>INDEX('2021MF'!$C$205:$BB$404,MATCH(Sheet2!$BJ388,'2021MF'!$B$205:$B$404,0),MATCH(Sheet2!BT$3,'2021MF'!$C$4:$BB$4,0))</f>
        <v>2.7975650822432301</v>
      </c>
      <c r="BU388">
        <f>INDEX('2021MF'!$C$205:$BB$404,MATCH(Sheet2!$BJ388,'2021MF'!$B$205:$B$404,0),MATCH(Sheet2!BU$3,'2021MF'!$C$4:$BB$4,0))</f>
        <v>6.77502914130294</v>
      </c>
      <c r="BV388">
        <f>INDEX('2021MF'!$C$205:$BB$404,MATCH(Sheet2!$BJ388,'2021MF'!$B$205:$B$404,0),MATCH(Sheet2!BV$3,'2021MF'!$C$4:$BB$4,0))</f>
        <v>7.7515865820489598</v>
      </c>
      <c r="BW388">
        <f>INDEX('2021MF'!$C$205:$BB$404,MATCH(Sheet2!$BJ388,'2021MF'!$B$205:$B$404,0),MATCH(Sheet2!BW$3,'2021MF'!$C$4:$BB$4,0))</f>
        <v>2.4880196865691002</v>
      </c>
      <c r="BX388">
        <f>INDEX('2021MF'!$C$205:$BB$404,MATCH(Sheet2!$BJ388,'2021MF'!$B$205:$B$404,0),MATCH(Sheet2!BX$3,'2021MF'!$C$4:$BB$4,0))</f>
        <v>52.604600161177402</v>
      </c>
      <c r="BY388">
        <f>INDEX('2021MF'!$C$205:$BB$404,MATCH(Sheet2!$BJ388,'2021MF'!$B$205:$B$404,0),MATCH(Sheet2!BY$3,'2021MF'!$C$4:$BB$4,0))</f>
        <v>46.135045512795102</v>
      </c>
      <c r="BZ388">
        <f>INDEX('2021MF'!$C$205:$BB$404,MATCH(Sheet2!$BJ388,'2021MF'!$B$205:$B$404,0),MATCH(Sheet2!BZ$3,'2021MF'!$C$4:$BB$4,0))</f>
        <v>43.232531409773699</v>
      </c>
      <c r="CA388">
        <f>INDEX('2021MF'!$C$205:$BB$404,MATCH(Sheet2!$BJ388,'2021MF'!$B$205:$B$404,0),MATCH(Sheet2!CA$3,'2021MF'!$C$4:$BB$4,0))</f>
        <v>56.767468590226301</v>
      </c>
      <c r="CB388">
        <f>INDEX('2021MF'!$C$205:$BB$404,MATCH(Sheet2!$BJ388,'2021MF'!$B$205:$B$404,0),MATCH(Sheet2!CB$3,'2021MF'!$C$4:$BB$4,0))</f>
        <v>2.52428441911669</v>
      </c>
      <c r="CC388">
        <f>INDEX('2021MF'!$C$205:$BB$404,MATCH(Sheet2!$BJ388,'2021MF'!$B$205:$B$404,0),MATCH(Sheet2!CC$3,'2021MF'!$C$4:$BB$4,0))</f>
        <v>97.475715580883303</v>
      </c>
    </row>
    <row r="389" spans="14:81" x14ac:dyDescent="0.3">
      <c r="N389" t="e">
        <f>VLOOKUP(P389,Sheet1!A$6:A$378,1,FALSE)</f>
        <v>#N/A</v>
      </c>
      <c r="O389" t="s">
        <v>603</v>
      </c>
      <c r="P389" t="s">
        <v>616</v>
      </c>
      <c r="Q389" t="e">
        <f>VLOOKUP(P389,classifications!A$1:B$357,2,FALSE)</f>
        <v>#N/A</v>
      </c>
      <c r="R389" t="e">
        <f>VLOOKUP(P389,classifications!A$1:D$357,4,FALSE)</f>
        <v>#N/A</v>
      </c>
      <c r="S389" t="s">
        <v>617</v>
      </c>
      <c r="T389" t="s">
        <v>648</v>
      </c>
      <c r="U389">
        <v>90.3</v>
      </c>
      <c r="V389">
        <v>9.1</v>
      </c>
      <c r="W389">
        <v>0.6</v>
      </c>
      <c r="X389">
        <v>78.5</v>
      </c>
      <c r="Y389">
        <v>6</v>
      </c>
      <c r="Z389">
        <v>15.4</v>
      </c>
      <c r="AA389">
        <v>100</v>
      </c>
      <c r="AB389">
        <v>0</v>
      </c>
      <c r="AC389">
        <v>0</v>
      </c>
      <c r="AE389" t="s">
        <v>603</v>
      </c>
      <c r="AF389" t="s">
        <v>616</v>
      </c>
      <c r="AG389" t="s">
        <v>617</v>
      </c>
      <c r="AH389" t="s">
        <v>648</v>
      </c>
      <c r="AI389">
        <v>90.9</v>
      </c>
      <c r="AJ389">
        <v>9.1</v>
      </c>
      <c r="AK389">
        <v>92.9</v>
      </c>
      <c r="AL389">
        <v>7.1</v>
      </c>
      <c r="AM389">
        <v>100</v>
      </c>
      <c r="AN389">
        <v>0</v>
      </c>
      <c r="AP389" t="s">
        <v>603</v>
      </c>
      <c r="AQ389" t="s">
        <v>616</v>
      </c>
      <c r="AR389" t="s">
        <v>617</v>
      </c>
      <c r="AS389" t="s">
        <v>648</v>
      </c>
      <c r="AT389">
        <v>83.6</v>
      </c>
      <c r="AU389">
        <v>90.9</v>
      </c>
      <c r="AV389">
        <v>95.5</v>
      </c>
      <c r="AW389">
        <v>88.4</v>
      </c>
      <c r="AX389">
        <v>92.9</v>
      </c>
      <c r="AY389">
        <v>97.3</v>
      </c>
      <c r="AZ389">
        <v>100</v>
      </c>
      <c r="BA389">
        <v>100</v>
      </c>
      <c r="BB389">
        <v>100</v>
      </c>
      <c r="BF389" t="b">
        <f t="shared" si="6"/>
        <v>1</v>
      </c>
      <c r="BI389" t="s">
        <v>603</v>
      </c>
      <c r="BJ389" t="s">
        <v>616</v>
      </c>
      <c r="BK389" t="s">
        <v>617</v>
      </c>
      <c r="BL389" t="s">
        <v>648</v>
      </c>
      <c r="BM389">
        <f>INDEX('2021MF'!$C$205:$BB$404,MATCH(Sheet2!$BJ389,'2021MF'!$B$205:$B$404,0),MATCH(Sheet2!BM$3,'2021MF'!$C$4:$BB$4,0))</f>
        <v>85.828568739559103</v>
      </c>
      <c r="BN389">
        <f>INDEX('2021MF'!$C$205:$BB$404,MATCH(Sheet2!$BJ389,'2021MF'!$B$205:$B$404,0),MATCH(Sheet2!BN$3,'2021MF'!$C$4:$BB$4,0))</f>
        <v>13.5173290040234</v>
      </c>
      <c r="BO389">
        <f>INDEX('2021MF'!$C$205:$BB$404,MATCH(Sheet2!$BJ389,'2021MF'!$B$205:$B$404,0),MATCH(Sheet2!BO$3,'2021MF'!$C$4:$BB$4,0))</f>
        <v>62.120891273146498</v>
      </c>
      <c r="BP389">
        <f>INDEX('2021MF'!$C$205:$BB$404,MATCH(Sheet2!$BJ389,'2021MF'!$B$205:$B$404,0),MATCH(Sheet2!BP$3,'2021MF'!$C$4:$BB$4,0))</f>
        <v>5.4634008611562104</v>
      </c>
      <c r="BQ389">
        <f>INDEX('2021MF'!$C$205:$BB$404,MATCH(Sheet2!$BJ389,'2021MF'!$B$205:$B$404,0),MATCH(Sheet2!BQ$3,'2021MF'!$C$4:$BB$4,0))</f>
        <v>56.5563163219689</v>
      </c>
      <c r="BR389">
        <f>INDEX('2021MF'!$C$205:$BB$404,MATCH(Sheet2!$BJ389,'2021MF'!$B$205:$B$404,0),MATCH(Sheet2!BR$3,'2021MF'!$C$4:$BB$4,0))</f>
        <v>11.0279758123338</v>
      </c>
      <c r="BS389">
        <f>INDEX('2021MF'!$C$205:$BB$404,MATCH(Sheet2!$BJ389,'2021MF'!$B$205:$B$404,0),MATCH(Sheet2!BS$3,'2021MF'!$C$4:$BB$4,0))</f>
        <v>99.576480553398696</v>
      </c>
      <c r="BT389" t="str">
        <f>INDEX('2021MF'!$C$205:$BB$404,MATCH(Sheet2!$BJ389,'2021MF'!$B$205:$B$404,0),MATCH(Sheet2!BT$3,'2021MF'!$C$4:$BB$4,0))</f>
        <v>*</v>
      </c>
      <c r="BU389">
        <f>INDEX('2021MF'!$C$205:$BB$404,MATCH(Sheet2!$BJ389,'2021MF'!$B$205:$B$404,0),MATCH(Sheet2!BU$3,'2021MF'!$C$4:$BB$4,0))</f>
        <v>10.0703512858521</v>
      </c>
      <c r="BV389">
        <f>INDEX('2021MF'!$C$205:$BB$404,MATCH(Sheet2!$BJ389,'2021MF'!$B$205:$B$404,0),MATCH(Sheet2!BV$3,'2021MF'!$C$4:$BB$4,0))</f>
        <v>17.2466530199289</v>
      </c>
      <c r="BW389">
        <f>INDEX('2021MF'!$C$205:$BB$404,MATCH(Sheet2!$BJ389,'2021MF'!$B$205:$B$404,0),MATCH(Sheet2!BW$3,'2021MF'!$C$4:$BB$4,0))</f>
        <v>1.7928989906119901</v>
      </c>
      <c r="BX389">
        <f>INDEX('2021MF'!$C$205:$BB$404,MATCH(Sheet2!$BJ389,'2021MF'!$B$205:$B$404,0),MATCH(Sheet2!BX$3,'2021MF'!$C$4:$BB$4,0))</f>
        <v>59.744908361840501</v>
      </c>
      <c r="BY389">
        <f>INDEX('2021MF'!$C$205:$BB$404,MATCH(Sheet2!$BJ389,'2021MF'!$B$205:$B$404,0),MATCH(Sheet2!BY$3,'2021MF'!$C$4:$BB$4,0))</f>
        <v>40.255091638159499</v>
      </c>
      <c r="BZ389">
        <f>INDEX('2021MF'!$C$205:$BB$404,MATCH(Sheet2!$BJ389,'2021MF'!$B$205:$B$404,0),MATCH(Sheet2!BZ$3,'2021MF'!$C$4:$BB$4,0))</f>
        <v>51.448766452957599</v>
      </c>
      <c r="CA389">
        <f>INDEX('2021MF'!$C$205:$BB$404,MATCH(Sheet2!$BJ389,'2021MF'!$B$205:$B$404,0),MATCH(Sheet2!CA$3,'2021MF'!$C$4:$BB$4,0))</f>
        <v>48.551233547042401</v>
      </c>
      <c r="CB389">
        <f>INDEX('2021MF'!$C$205:$BB$404,MATCH(Sheet2!$BJ389,'2021MF'!$B$205:$B$404,0),MATCH(Sheet2!CB$3,'2021MF'!$C$4:$BB$4,0))</f>
        <v>2.67993694266017</v>
      </c>
      <c r="CC389">
        <f>INDEX('2021MF'!$C$205:$BB$404,MATCH(Sheet2!$BJ389,'2021MF'!$B$205:$B$404,0),MATCH(Sheet2!CC$3,'2021MF'!$C$4:$BB$4,0))</f>
        <v>97.320063057339794</v>
      </c>
    </row>
    <row r="390" spans="14:81" x14ac:dyDescent="0.3">
      <c r="N390" t="e">
        <f>VLOOKUP(P390,Sheet1!A$6:A$378,1,FALSE)</f>
        <v>#N/A</v>
      </c>
      <c r="O390" t="s">
        <v>603</v>
      </c>
      <c r="P390" t="s">
        <v>618</v>
      </c>
      <c r="Q390" t="e">
        <f>VLOOKUP(P390,classifications!A$1:B$357,2,FALSE)</f>
        <v>#N/A</v>
      </c>
      <c r="R390" t="e">
        <f>VLOOKUP(P390,classifications!A$1:D$357,4,FALSE)</f>
        <v>#N/A</v>
      </c>
      <c r="S390" t="s">
        <v>619</v>
      </c>
      <c r="T390" t="s">
        <v>648</v>
      </c>
      <c r="U390">
        <v>89.3</v>
      </c>
      <c r="V390">
        <v>10.199999999999999</v>
      </c>
      <c r="W390">
        <v>0.5</v>
      </c>
      <c r="X390">
        <v>83.5</v>
      </c>
      <c r="Y390">
        <v>3.6</v>
      </c>
      <c r="Z390">
        <v>12.9</v>
      </c>
      <c r="AA390" t="s">
        <v>417</v>
      </c>
      <c r="AB390" t="s">
        <v>417</v>
      </c>
      <c r="AC390" t="s">
        <v>417</v>
      </c>
      <c r="AE390" t="s">
        <v>603</v>
      </c>
      <c r="AF390" t="s">
        <v>618</v>
      </c>
      <c r="AG390" t="s">
        <v>619</v>
      </c>
      <c r="AH390" t="s">
        <v>648</v>
      </c>
      <c r="AI390">
        <v>89.7</v>
      </c>
      <c r="AJ390">
        <v>10.3</v>
      </c>
      <c r="AK390">
        <v>95.8</v>
      </c>
      <c r="AL390">
        <v>4.2</v>
      </c>
      <c r="AM390" t="s">
        <v>417</v>
      </c>
      <c r="AN390" t="s">
        <v>417</v>
      </c>
      <c r="AP390" t="s">
        <v>603</v>
      </c>
      <c r="AQ390" t="s">
        <v>618</v>
      </c>
      <c r="AR390" t="s">
        <v>619</v>
      </c>
      <c r="AS390" t="s">
        <v>648</v>
      </c>
      <c r="AT390">
        <v>83.3</v>
      </c>
      <c r="AU390">
        <v>89.7</v>
      </c>
      <c r="AV390">
        <v>93.4</v>
      </c>
      <c r="AW390">
        <v>92.4</v>
      </c>
      <c r="AX390">
        <v>95.8</v>
      </c>
      <c r="AY390">
        <v>99.3</v>
      </c>
      <c r="AZ390" t="s">
        <v>417</v>
      </c>
      <c r="BA390" t="s">
        <v>417</v>
      </c>
      <c r="BB390" t="s">
        <v>417</v>
      </c>
      <c r="BF390" t="b">
        <f t="shared" si="6"/>
        <v>1</v>
      </c>
      <c r="BI390" t="s">
        <v>603</v>
      </c>
      <c r="BJ390" t="s">
        <v>618</v>
      </c>
      <c r="BK390" t="s">
        <v>619</v>
      </c>
      <c r="BL390" t="s">
        <v>648</v>
      </c>
      <c r="BM390">
        <f>INDEX('2021MF'!$C$205:$BB$404,MATCH(Sheet2!$BJ390,'2021MF'!$B$205:$B$404,0),MATCH(Sheet2!BM$3,'2021MF'!$C$4:$BB$4,0))</f>
        <v>89.497921419873194</v>
      </c>
      <c r="BN390">
        <f>INDEX('2021MF'!$C$205:$BB$404,MATCH(Sheet2!$BJ390,'2021MF'!$B$205:$B$404,0),MATCH(Sheet2!BN$3,'2021MF'!$C$4:$BB$4,0))</f>
        <v>10.502078580126801</v>
      </c>
      <c r="BO390">
        <f>INDEX('2021MF'!$C$205:$BB$404,MATCH(Sheet2!$BJ390,'2021MF'!$B$205:$B$404,0),MATCH(Sheet2!BO$3,'2021MF'!$C$4:$BB$4,0))</f>
        <v>61.853505591870402</v>
      </c>
      <c r="BP390">
        <f>INDEX('2021MF'!$C$205:$BB$404,MATCH(Sheet2!$BJ390,'2021MF'!$B$205:$B$404,0),MATCH(Sheet2!BP$3,'2021MF'!$C$4:$BB$4,0))</f>
        <v>6.9859888302562902</v>
      </c>
      <c r="BQ390">
        <f>INDEX('2021MF'!$C$205:$BB$404,MATCH(Sheet2!$BJ390,'2021MF'!$B$205:$B$404,0),MATCH(Sheet2!BQ$3,'2021MF'!$C$4:$BB$4,0))</f>
        <v>57.4443962319612</v>
      </c>
      <c r="BR390">
        <f>INDEX('2021MF'!$C$205:$BB$404,MATCH(Sheet2!$BJ390,'2021MF'!$B$205:$B$404,0),MATCH(Sheet2!BR$3,'2021MF'!$C$4:$BB$4,0))</f>
        <v>11.3950981901656</v>
      </c>
      <c r="BS390">
        <f>INDEX('2021MF'!$C$205:$BB$404,MATCH(Sheet2!$BJ390,'2021MF'!$B$205:$B$404,0),MATCH(Sheet2!BS$3,'2021MF'!$C$4:$BB$4,0))</f>
        <v>98.612880198200003</v>
      </c>
      <c r="BT390" t="str">
        <f>INDEX('2021MF'!$C$205:$BB$404,MATCH(Sheet2!$BJ390,'2021MF'!$B$205:$B$404,0),MATCH(Sheet2!BT$3,'2021MF'!$C$4:$BB$4,0))</f>
        <v>*</v>
      </c>
      <c r="BU390">
        <f>INDEX('2021MF'!$C$205:$BB$404,MATCH(Sheet2!$BJ390,'2021MF'!$B$205:$B$404,0),MATCH(Sheet2!BU$3,'2021MF'!$C$4:$BB$4,0))</f>
        <v>9.3081197598085197</v>
      </c>
      <c r="BV390">
        <f>INDEX('2021MF'!$C$205:$BB$404,MATCH(Sheet2!$BJ390,'2021MF'!$B$205:$B$404,0),MATCH(Sheet2!BV$3,'2021MF'!$C$4:$BB$4,0))</f>
        <v>12.8200103579077</v>
      </c>
      <c r="BW390" t="str">
        <f>INDEX('2021MF'!$C$205:$BB$404,MATCH(Sheet2!$BJ390,'2021MF'!$B$205:$B$404,0),MATCH(Sheet2!BW$3,'2021MF'!$C$4:$BB$4,0))</f>
        <v>*</v>
      </c>
      <c r="BX390">
        <f>INDEX('2021MF'!$C$205:$BB$404,MATCH(Sheet2!$BJ390,'2021MF'!$B$205:$B$404,0),MATCH(Sheet2!BX$3,'2021MF'!$C$4:$BB$4,0))</f>
        <v>45.374449339206997</v>
      </c>
      <c r="BY390">
        <f>INDEX('2021MF'!$C$205:$BB$404,MATCH(Sheet2!$BJ390,'2021MF'!$B$205:$B$404,0),MATCH(Sheet2!BY$3,'2021MF'!$C$4:$BB$4,0))</f>
        <v>53.996991511765302</v>
      </c>
      <c r="BZ390">
        <f>INDEX('2021MF'!$C$205:$BB$404,MATCH(Sheet2!$BJ390,'2021MF'!$B$205:$B$404,0),MATCH(Sheet2!BZ$3,'2021MF'!$C$4:$BB$4,0))</f>
        <v>39.194960782206898</v>
      </c>
      <c r="CA390">
        <f>INDEX('2021MF'!$C$205:$BB$404,MATCH(Sheet2!$BJ390,'2021MF'!$B$205:$B$404,0),MATCH(Sheet2!CA$3,'2021MF'!$C$4:$BB$4,0))</f>
        <v>60.488073493069699</v>
      </c>
      <c r="CB390" t="str">
        <f>INDEX('2021MF'!$C$205:$BB$404,MATCH(Sheet2!$BJ390,'2021MF'!$B$205:$B$404,0),MATCH(Sheet2!CB$3,'2021MF'!$C$4:$BB$4,0))</f>
        <v>*</v>
      </c>
      <c r="CC390">
        <f>INDEX('2021MF'!$C$205:$BB$404,MATCH(Sheet2!$BJ390,'2021MF'!$B$205:$B$404,0),MATCH(Sheet2!CC$3,'2021MF'!$C$4:$BB$4,0))</f>
        <v>98.647873129627797</v>
      </c>
    </row>
    <row r="391" spans="14:81" x14ac:dyDescent="0.3">
      <c r="N391" t="e">
        <f>VLOOKUP(P391,Sheet1!A$6:A$378,1,FALSE)</f>
        <v>#N/A</v>
      </c>
      <c r="O391" t="s">
        <v>491</v>
      </c>
      <c r="P391" t="s">
        <v>620</v>
      </c>
      <c r="Q391" t="e">
        <f>VLOOKUP(P391,classifications!A$1:B$357,2,FALSE)</f>
        <v>#N/A</v>
      </c>
      <c r="R391" t="e">
        <f>VLOOKUP(P391,classifications!A$1:D$357,4,FALSE)</f>
        <v>#N/A</v>
      </c>
      <c r="S391" t="s">
        <v>621</v>
      </c>
      <c r="T391" t="s">
        <v>648</v>
      </c>
      <c r="U391">
        <v>86.5</v>
      </c>
      <c r="V391">
        <v>13.5</v>
      </c>
      <c r="W391">
        <v>0</v>
      </c>
      <c r="X391">
        <v>75.8</v>
      </c>
      <c r="Y391">
        <v>6.2</v>
      </c>
      <c r="Z391">
        <v>18.100000000000001</v>
      </c>
      <c r="AA391" t="s">
        <v>417</v>
      </c>
      <c r="AB391" t="s">
        <v>417</v>
      </c>
      <c r="AC391" t="s">
        <v>417</v>
      </c>
      <c r="AE391" t="s">
        <v>491</v>
      </c>
      <c r="AF391" t="s">
        <v>620</v>
      </c>
      <c r="AG391" t="s">
        <v>621</v>
      </c>
      <c r="AH391" t="s">
        <v>648</v>
      </c>
      <c r="AI391">
        <v>86.5</v>
      </c>
      <c r="AJ391">
        <v>13.5</v>
      </c>
      <c r="AK391">
        <v>92.5</v>
      </c>
      <c r="AL391">
        <v>7.5</v>
      </c>
      <c r="AM391" t="s">
        <v>417</v>
      </c>
      <c r="AN391" t="s">
        <v>417</v>
      </c>
      <c r="AP391" t="s">
        <v>491</v>
      </c>
      <c r="AQ391" t="s">
        <v>620</v>
      </c>
      <c r="AR391" t="s">
        <v>621</v>
      </c>
      <c r="AS391" t="s">
        <v>648</v>
      </c>
      <c r="AT391">
        <v>79</v>
      </c>
      <c r="AU391">
        <v>86.5</v>
      </c>
      <c r="AV391">
        <v>89.8</v>
      </c>
      <c r="AW391">
        <v>100</v>
      </c>
      <c r="AX391">
        <v>92.5</v>
      </c>
      <c r="AY391">
        <v>100</v>
      </c>
      <c r="AZ391" t="s">
        <v>417</v>
      </c>
      <c r="BA391" t="s">
        <v>417</v>
      </c>
      <c r="BB391" t="s">
        <v>417</v>
      </c>
      <c r="BF391" t="b">
        <f t="shared" si="6"/>
        <v>1</v>
      </c>
      <c r="BI391" t="s">
        <v>491</v>
      </c>
      <c r="BJ391" t="s">
        <v>620</v>
      </c>
      <c r="BK391" t="s">
        <v>621</v>
      </c>
      <c r="BL391" t="s">
        <v>648</v>
      </c>
      <c r="BM391">
        <f>INDEX('2021MF'!$C$205:$BB$404,MATCH(Sheet2!$BJ391,'2021MF'!$B$205:$B$404,0),MATCH(Sheet2!BM$3,'2021MF'!$C$4:$BB$4,0))</f>
        <v>80.567465321563702</v>
      </c>
      <c r="BN391">
        <f>INDEX('2021MF'!$C$205:$BB$404,MATCH(Sheet2!$BJ391,'2021MF'!$B$205:$B$404,0),MATCH(Sheet2!BN$3,'2021MF'!$C$4:$BB$4,0))</f>
        <v>18.554014291719199</v>
      </c>
      <c r="BO391">
        <f>INDEX('2021MF'!$C$205:$BB$404,MATCH(Sheet2!$BJ391,'2021MF'!$B$205:$B$404,0),MATCH(Sheet2!BO$3,'2021MF'!$C$4:$BB$4,0))</f>
        <v>50.769230769230802</v>
      </c>
      <c r="BP391">
        <f>INDEX('2021MF'!$C$205:$BB$404,MATCH(Sheet2!$BJ391,'2021MF'!$B$205:$B$404,0),MATCH(Sheet2!BP$3,'2021MF'!$C$4:$BB$4,0))</f>
        <v>17.6544766708701</v>
      </c>
      <c r="BQ391">
        <f>INDEX('2021MF'!$C$205:$BB$404,MATCH(Sheet2!$BJ391,'2021MF'!$B$205:$B$404,0),MATCH(Sheet2!BQ$3,'2021MF'!$C$4:$BB$4,0))</f>
        <v>47.885666246322003</v>
      </c>
      <c r="BR391">
        <f>INDEX('2021MF'!$C$205:$BB$404,MATCH(Sheet2!$BJ391,'2021MF'!$B$205:$B$404,0),MATCH(Sheet2!BR$3,'2021MF'!$C$4:$BB$4,0))</f>
        <v>20.538041193778898</v>
      </c>
      <c r="BS391">
        <f>INDEX('2021MF'!$C$205:$BB$404,MATCH(Sheet2!$BJ391,'2021MF'!$B$205:$B$404,0),MATCH(Sheet2!BS$3,'2021MF'!$C$4:$BB$4,0))</f>
        <v>99.121479613282901</v>
      </c>
      <c r="BT391">
        <f>INDEX('2021MF'!$C$205:$BB$404,MATCH(Sheet2!$BJ391,'2021MF'!$B$205:$B$404,0),MATCH(Sheet2!BT$3,'2021MF'!$C$4:$BB$4,0))</f>
        <v>0</v>
      </c>
      <c r="BU391">
        <f>INDEX('2021MF'!$C$205:$BB$404,MATCH(Sheet2!$BJ391,'2021MF'!$B$205:$B$404,0),MATCH(Sheet2!BU$3,'2021MF'!$C$4:$BB$4,0))</f>
        <v>11.647751155947899</v>
      </c>
      <c r="BV391">
        <f>INDEX('2021MF'!$C$205:$BB$404,MATCH(Sheet2!$BJ391,'2021MF'!$B$205:$B$404,0),MATCH(Sheet2!BV$3,'2021MF'!$C$4:$BB$4,0))</f>
        <v>22.362337116435501</v>
      </c>
      <c r="BW391">
        <f>INDEX('2021MF'!$C$205:$BB$404,MATCH(Sheet2!$BJ391,'2021MF'!$B$205:$B$404,0),MATCH(Sheet2!BW$3,'2021MF'!$C$4:$BB$4,0))</f>
        <v>3.4216057166876799</v>
      </c>
      <c r="BX391">
        <f>INDEX('2021MF'!$C$205:$BB$404,MATCH(Sheet2!$BJ391,'2021MF'!$B$205:$B$404,0),MATCH(Sheet2!BX$3,'2021MF'!$C$4:$BB$4,0))</f>
        <v>51.807067642334502</v>
      </c>
      <c r="BY391">
        <f>INDEX('2021MF'!$C$205:$BB$404,MATCH(Sheet2!$BJ391,'2021MF'!$B$205:$B$404,0),MATCH(Sheet2!BY$3,'2021MF'!$C$4:$BB$4,0))</f>
        <v>44.534178118864901</v>
      </c>
      <c r="BZ391">
        <f>INDEX('2021MF'!$C$205:$BB$404,MATCH(Sheet2!$BJ391,'2021MF'!$B$205:$B$404,0),MATCH(Sheet2!BZ$3,'2021MF'!$C$4:$BB$4,0))</f>
        <v>44.163840799571702</v>
      </c>
      <c r="CA391">
        <f>INDEX('2021MF'!$C$205:$BB$404,MATCH(Sheet2!$BJ391,'2021MF'!$B$205:$B$404,0),MATCH(Sheet2!CA$3,'2021MF'!$C$4:$BB$4,0))</f>
        <v>54.015705871854401</v>
      </c>
      <c r="CB391">
        <f>INDEX('2021MF'!$C$205:$BB$404,MATCH(Sheet2!$BJ391,'2021MF'!$B$205:$B$404,0),MATCH(Sheet2!CB$3,'2021MF'!$C$4:$BB$4,0))</f>
        <v>2.8751576292559902</v>
      </c>
      <c r="CC391">
        <f>INDEX('2021MF'!$C$205:$BB$404,MATCH(Sheet2!$BJ391,'2021MF'!$B$205:$B$404,0),MATCH(Sheet2!CC$3,'2021MF'!$C$4:$BB$4,0))</f>
        <v>97.124842370744005</v>
      </c>
    </row>
    <row r="392" spans="14:81" x14ac:dyDescent="0.3">
      <c r="N392" t="e">
        <f>VLOOKUP(P392,Sheet1!A$6:A$378,1,FALSE)</f>
        <v>#N/A</v>
      </c>
      <c r="O392" t="s">
        <v>491</v>
      </c>
      <c r="P392" t="s">
        <v>622</v>
      </c>
      <c r="Q392" t="e">
        <f>VLOOKUP(P392,classifications!A$1:B$357,2,FALSE)</f>
        <v>#N/A</v>
      </c>
      <c r="R392" t="e">
        <f>VLOOKUP(P392,classifications!A$1:D$357,4,FALSE)</f>
        <v>#N/A</v>
      </c>
      <c r="S392" t="s">
        <v>623</v>
      </c>
      <c r="T392" t="s">
        <v>648</v>
      </c>
      <c r="U392">
        <v>85.5</v>
      </c>
      <c r="V392">
        <v>12.6</v>
      </c>
      <c r="W392">
        <v>1.8</v>
      </c>
      <c r="X392">
        <v>70.099999999999994</v>
      </c>
      <c r="Y392">
        <v>10.4</v>
      </c>
      <c r="Z392">
        <v>19.5</v>
      </c>
      <c r="AA392" t="s">
        <v>417</v>
      </c>
      <c r="AB392" t="s">
        <v>417</v>
      </c>
      <c r="AC392" t="s">
        <v>417</v>
      </c>
      <c r="AE392" t="s">
        <v>491</v>
      </c>
      <c r="AF392" t="s">
        <v>622</v>
      </c>
      <c r="AG392" t="s">
        <v>623</v>
      </c>
      <c r="AH392" t="s">
        <v>648</v>
      </c>
      <c r="AI392">
        <v>87.1</v>
      </c>
      <c r="AJ392">
        <v>12.9</v>
      </c>
      <c r="AK392">
        <v>87.1</v>
      </c>
      <c r="AL392">
        <v>12.9</v>
      </c>
      <c r="AM392" t="s">
        <v>417</v>
      </c>
      <c r="AN392" t="s">
        <v>417</v>
      </c>
      <c r="AP392" t="s">
        <v>491</v>
      </c>
      <c r="AQ392" t="s">
        <v>622</v>
      </c>
      <c r="AR392" t="s">
        <v>623</v>
      </c>
      <c r="AS392" t="s">
        <v>648</v>
      </c>
      <c r="AT392">
        <v>78.8</v>
      </c>
      <c r="AU392">
        <v>87.1</v>
      </c>
      <c r="AV392">
        <v>91</v>
      </c>
      <c r="AW392">
        <v>80.900000000000006</v>
      </c>
      <c r="AX392">
        <v>87.1</v>
      </c>
      <c r="AY392">
        <v>93.3</v>
      </c>
      <c r="AZ392" t="s">
        <v>417</v>
      </c>
      <c r="BA392" t="s">
        <v>417</v>
      </c>
      <c r="BB392" t="s">
        <v>417</v>
      </c>
      <c r="BF392" t="b">
        <f t="shared" si="6"/>
        <v>1</v>
      </c>
      <c r="BI392" t="s">
        <v>491</v>
      </c>
      <c r="BJ392" t="s">
        <v>622</v>
      </c>
      <c r="BK392" t="s">
        <v>623</v>
      </c>
      <c r="BL392" t="s">
        <v>648</v>
      </c>
      <c r="BM392">
        <f>INDEX('2021MF'!$C$205:$BB$404,MATCH(Sheet2!$BJ392,'2021MF'!$B$205:$B$404,0),MATCH(Sheet2!BM$3,'2021MF'!$C$4:$BB$4,0))</f>
        <v>82.841557153483805</v>
      </c>
      <c r="BN392">
        <f>INDEX('2021MF'!$C$205:$BB$404,MATCH(Sheet2!$BJ392,'2021MF'!$B$205:$B$404,0),MATCH(Sheet2!BN$3,'2021MF'!$C$4:$BB$4,0))</f>
        <v>16.1170344656583</v>
      </c>
      <c r="BO392">
        <f>INDEX('2021MF'!$C$205:$BB$404,MATCH(Sheet2!$BJ392,'2021MF'!$B$205:$B$404,0),MATCH(Sheet2!BO$3,'2021MF'!$C$4:$BB$4,0))</f>
        <v>53.3163897842797</v>
      </c>
      <c r="BP392">
        <f>INDEX('2021MF'!$C$205:$BB$404,MATCH(Sheet2!$BJ392,'2021MF'!$B$205:$B$404,0),MATCH(Sheet2!BP$3,'2021MF'!$C$4:$BB$4,0))</f>
        <v>23.295313662286102</v>
      </c>
      <c r="BQ392">
        <f>INDEX('2021MF'!$C$205:$BB$404,MATCH(Sheet2!$BJ392,'2021MF'!$B$205:$B$404,0),MATCH(Sheet2!BQ$3,'2021MF'!$C$4:$BB$4,0))</f>
        <v>54.029258616414602</v>
      </c>
      <c r="BR392">
        <f>INDEX('2021MF'!$C$205:$BB$404,MATCH(Sheet2!$BJ392,'2021MF'!$B$205:$B$404,0),MATCH(Sheet2!BR$3,'2021MF'!$C$4:$BB$4,0))</f>
        <v>22.582444830151299</v>
      </c>
      <c r="BS392">
        <f>INDEX('2021MF'!$C$205:$BB$404,MATCH(Sheet2!$BJ392,'2021MF'!$B$205:$B$404,0),MATCH(Sheet2!BS$3,'2021MF'!$C$4:$BB$4,0))</f>
        <v>99.200347136126993</v>
      </c>
      <c r="BT392" t="str">
        <f>INDEX('2021MF'!$C$205:$BB$404,MATCH(Sheet2!$BJ392,'2021MF'!$B$205:$B$404,0),MATCH(Sheet2!BT$3,'2021MF'!$C$4:$BB$4,0))</f>
        <v>*</v>
      </c>
      <c r="BU392">
        <f>INDEX('2021MF'!$C$205:$BB$404,MATCH(Sheet2!$BJ392,'2021MF'!$B$205:$B$404,0),MATCH(Sheet2!BU$3,'2021MF'!$C$4:$BB$4,0))</f>
        <v>10.9099925613687</v>
      </c>
      <c r="BV392">
        <f>INDEX('2021MF'!$C$205:$BB$404,MATCH(Sheet2!$BJ392,'2021MF'!$B$205:$B$404,0),MATCH(Sheet2!BV$3,'2021MF'!$C$4:$BB$4,0))</f>
        <v>13.3089511529879</v>
      </c>
      <c r="BW392">
        <f>INDEX('2021MF'!$C$205:$BB$404,MATCH(Sheet2!$BJ392,'2021MF'!$B$205:$B$404,0),MATCH(Sheet2!BW$3,'2021MF'!$C$4:$BB$4,0))</f>
        <v>3.0870319861145501</v>
      </c>
      <c r="BX392">
        <f>INDEX('2021MF'!$C$205:$BB$404,MATCH(Sheet2!$BJ392,'2021MF'!$B$205:$B$404,0),MATCH(Sheet2!BX$3,'2021MF'!$C$4:$BB$4,0))</f>
        <v>51.578546976036499</v>
      </c>
      <c r="BY392">
        <f>INDEX('2021MF'!$C$205:$BB$404,MATCH(Sheet2!$BJ392,'2021MF'!$B$205:$B$404,0),MATCH(Sheet2!BY$3,'2021MF'!$C$4:$BB$4,0))</f>
        <v>45.803220489413</v>
      </c>
      <c r="BZ392">
        <f>INDEX('2021MF'!$C$205:$BB$404,MATCH(Sheet2!$BJ392,'2021MF'!$B$205:$B$404,0),MATCH(Sheet2!BZ$3,'2021MF'!$C$4:$BB$4,0))</f>
        <v>51.299606948142497</v>
      </c>
      <c r="CA392">
        <f>INDEX('2021MF'!$C$205:$BB$404,MATCH(Sheet2!$BJ392,'2021MF'!$B$205:$B$404,0),MATCH(Sheet2!CA$3,'2021MF'!$C$4:$BB$4,0))</f>
        <v>45.9743882338025</v>
      </c>
      <c r="CB392">
        <f>INDEX('2021MF'!$C$205:$BB$404,MATCH(Sheet2!$BJ392,'2021MF'!$B$205:$B$404,0),MATCH(Sheet2!CB$3,'2021MF'!$C$4:$BB$4,0))</f>
        <v>3.8184973964790498</v>
      </c>
      <c r="CC392">
        <f>INDEX('2021MF'!$C$205:$BB$404,MATCH(Sheet2!$BJ392,'2021MF'!$B$205:$B$404,0),MATCH(Sheet2!CC$3,'2021MF'!$C$4:$BB$4,0))</f>
        <v>96.181502603520997</v>
      </c>
    </row>
    <row r="393" spans="14:81" x14ac:dyDescent="0.3">
      <c r="N393" t="e">
        <f>VLOOKUP(P393,Sheet1!A$6:A$378,1,FALSE)</f>
        <v>#N/A</v>
      </c>
      <c r="O393" t="s">
        <v>491</v>
      </c>
      <c r="P393" t="s">
        <v>624</v>
      </c>
      <c r="Q393" t="e">
        <f>VLOOKUP(P393,classifications!A$1:B$357,2,FALSE)</f>
        <v>#N/A</v>
      </c>
      <c r="R393" t="e">
        <f>VLOOKUP(P393,classifications!A$1:D$357,4,FALSE)</f>
        <v>#N/A</v>
      </c>
      <c r="S393" t="s">
        <v>625</v>
      </c>
      <c r="T393" t="s">
        <v>648</v>
      </c>
      <c r="U393">
        <v>85.5</v>
      </c>
      <c r="V393">
        <v>14.5</v>
      </c>
      <c r="W393">
        <v>0</v>
      </c>
      <c r="X393">
        <v>74.2</v>
      </c>
      <c r="Y393">
        <v>5.6</v>
      </c>
      <c r="Z393">
        <v>20.2</v>
      </c>
      <c r="AA393">
        <v>97.1</v>
      </c>
      <c r="AB393">
        <v>2.9</v>
      </c>
      <c r="AC393">
        <v>0</v>
      </c>
      <c r="AE393" t="s">
        <v>491</v>
      </c>
      <c r="AF393" t="s">
        <v>624</v>
      </c>
      <c r="AG393" t="s">
        <v>625</v>
      </c>
      <c r="AH393" t="s">
        <v>648</v>
      </c>
      <c r="AI393">
        <v>85.5</v>
      </c>
      <c r="AJ393">
        <v>14.5</v>
      </c>
      <c r="AK393">
        <v>93</v>
      </c>
      <c r="AL393">
        <v>7</v>
      </c>
      <c r="AM393">
        <v>97.1</v>
      </c>
      <c r="AN393">
        <v>2.9</v>
      </c>
      <c r="AP393" t="s">
        <v>491</v>
      </c>
      <c r="AQ393" t="s">
        <v>624</v>
      </c>
      <c r="AR393" t="s">
        <v>625</v>
      </c>
      <c r="AS393" t="s">
        <v>648</v>
      </c>
      <c r="AT393">
        <v>75.2</v>
      </c>
      <c r="AU393">
        <v>85.5</v>
      </c>
      <c r="AV393">
        <v>91.4</v>
      </c>
      <c r="AW393">
        <v>87</v>
      </c>
      <c r="AX393">
        <v>93</v>
      </c>
      <c r="AY393">
        <v>99</v>
      </c>
      <c r="AZ393">
        <v>92.7</v>
      </c>
      <c r="BA393">
        <v>97.1</v>
      </c>
      <c r="BB393">
        <v>100</v>
      </c>
      <c r="BF393" t="b">
        <f t="shared" si="6"/>
        <v>1</v>
      </c>
      <c r="BI393" t="s">
        <v>491</v>
      </c>
      <c r="BJ393" t="s">
        <v>624</v>
      </c>
      <c r="BK393" t="s">
        <v>625</v>
      </c>
      <c r="BL393" t="s">
        <v>648</v>
      </c>
      <c r="BM393">
        <f>INDEX('2021MF'!$C$205:$BB$404,MATCH(Sheet2!$BJ393,'2021MF'!$B$205:$B$404,0),MATCH(Sheet2!BM$3,'2021MF'!$C$4:$BB$4,0))</f>
        <v>90.9072997734213</v>
      </c>
      <c r="BN393">
        <f>INDEX('2021MF'!$C$205:$BB$404,MATCH(Sheet2!$BJ393,'2021MF'!$B$205:$B$404,0),MATCH(Sheet2!BN$3,'2021MF'!$C$4:$BB$4,0))</f>
        <v>9.0927002265786605</v>
      </c>
      <c r="BO393">
        <f>INDEX('2021MF'!$C$205:$BB$404,MATCH(Sheet2!$BJ393,'2021MF'!$B$205:$B$404,0),MATCH(Sheet2!BO$3,'2021MF'!$C$4:$BB$4,0))</f>
        <v>54.644862575115802</v>
      </c>
      <c r="BP393">
        <f>INDEX('2021MF'!$C$205:$BB$404,MATCH(Sheet2!$BJ393,'2021MF'!$B$205:$B$404,0),MATCH(Sheet2!BP$3,'2021MF'!$C$4:$BB$4,0))</f>
        <v>20.2344596591469</v>
      </c>
      <c r="BQ393">
        <f>INDEX('2021MF'!$C$205:$BB$404,MATCH(Sheet2!$BJ393,'2021MF'!$B$205:$B$404,0),MATCH(Sheet2!BQ$3,'2021MF'!$C$4:$BB$4,0))</f>
        <v>60.595015269431599</v>
      </c>
      <c r="BR393">
        <f>INDEX('2021MF'!$C$205:$BB$404,MATCH(Sheet2!$BJ393,'2021MF'!$B$205:$B$404,0),MATCH(Sheet2!BR$3,'2021MF'!$C$4:$BB$4,0))</f>
        <v>14.284306964831</v>
      </c>
      <c r="BS393">
        <f>INDEX('2021MF'!$C$205:$BB$404,MATCH(Sheet2!$BJ393,'2021MF'!$B$205:$B$404,0),MATCH(Sheet2!BS$3,'2021MF'!$C$4:$BB$4,0))</f>
        <v>96.463402620431495</v>
      </c>
      <c r="BT393" t="str">
        <f>INDEX('2021MF'!$C$205:$BB$404,MATCH(Sheet2!$BJ393,'2021MF'!$B$205:$B$404,0),MATCH(Sheet2!BT$3,'2021MF'!$C$4:$BB$4,0))</f>
        <v>*</v>
      </c>
      <c r="BU393">
        <f>INDEX('2021MF'!$C$205:$BB$404,MATCH(Sheet2!$BJ393,'2021MF'!$B$205:$B$404,0),MATCH(Sheet2!BU$3,'2021MF'!$C$4:$BB$4,0))</f>
        <v>11.575214264604501</v>
      </c>
      <c r="BV393">
        <f>INDEX('2021MF'!$C$205:$BB$404,MATCH(Sheet2!$BJ393,'2021MF'!$B$205:$B$404,0),MATCH(Sheet2!BV$3,'2021MF'!$C$4:$BB$4,0))</f>
        <v>20.795980691557499</v>
      </c>
      <c r="BW393">
        <f>INDEX('2021MF'!$C$205:$BB$404,MATCH(Sheet2!$BJ393,'2021MF'!$B$205:$B$404,0),MATCH(Sheet2!BW$3,'2021MF'!$C$4:$BB$4,0))</f>
        <v>0</v>
      </c>
      <c r="BX393">
        <f>INDEX('2021MF'!$C$205:$BB$404,MATCH(Sheet2!$BJ393,'2021MF'!$B$205:$B$404,0),MATCH(Sheet2!BX$3,'2021MF'!$C$4:$BB$4,0))</f>
        <v>35.339145226451201</v>
      </c>
      <c r="BY393">
        <f>INDEX('2021MF'!$C$205:$BB$404,MATCH(Sheet2!$BJ393,'2021MF'!$B$205:$B$404,0),MATCH(Sheet2!BY$3,'2021MF'!$C$4:$BB$4,0))</f>
        <v>64.660854773548806</v>
      </c>
      <c r="BZ393">
        <f>INDEX('2021MF'!$C$205:$BB$404,MATCH(Sheet2!$BJ393,'2021MF'!$B$205:$B$404,0),MATCH(Sheet2!BZ$3,'2021MF'!$C$4:$BB$4,0))</f>
        <v>37.943865617690797</v>
      </c>
      <c r="CA393">
        <f>INDEX('2021MF'!$C$205:$BB$404,MATCH(Sheet2!$BJ393,'2021MF'!$B$205:$B$404,0),MATCH(Sheet2!CA$3,'2021MF'!$C$4:$BB$4,0))</f>
        <v>62.056134382309203</v>
      </c>
      <c r="CB393" t="str">
        <f>INDEX('2021MF'!$C$205:$BB$404,MATCH(Sheet2!$BJ393,'2021MF'!$B$205:$B$404,0),MATCH(Sheet2!CB$3,'2021MF'!$C$4:$BB$4,0))</f>
        <v>*</v>
      </c>
      <c r="CC393">
        <f>INDEX('2021MF'!$C$205:$BB$404,MATCH(Sheet2!$BJ393,'2021MF'!$B$205:$B$404,0),MATCH(Sheet2!CC$3,'2021MF'!$C$4:$BB$4,0))</f>
        <v>96.640725051719002</v>
      </c>
    </row>
    <row r="394" spans="14:81" x14ac:dyDescent="0.3">
      <c r="N394" t="e">
        <f>VLOOKUP(P394,Sheet1!A$6:A$378,1,FALSE)</f>
        <v>#N/A</v>
      </c>
      <c r="O394" t="s">
        <v>491</v>
      </c>
      <c r="P394" t="s">
        <v>626</v>
      </c>
      <c r="Q394" t="e">
        <f>VLOOKUP(P394,classifications!A$1:B$357,2,FALSE)</f>
        <v>#N/A</v>
      </c>
      <c r="R394" t="e">
        <f>VLOOKUP(P394,classifications!A$1:D$357,4,FALSE)</f>
        <v>#N/A</v>
      </c>
      <c r="S394" t="s">
        <v>627</v>
      </c>
      <c r="T394" t="s">
        <v>648</v>
      </c>
      <c r="U394">
        <v>81.8</v>
      </c>
      <c r="V394">
        <v>17.2</v>
      </c>
      <c r="W394">
        <v>0.9</v>
      </c>
      <c r="X394">
        <v>72.5</v>
      </c>
      <c r="Y394">
        <v>9</v>
      </c>
      <c r="Z394">
        <v>18.399999999999999</v>
      </c>
      <c r="AA394" t="s">
        <v>417</v>
      </c>
      <c r="AB394" t="s">
        <v>417</v>
      </c>
      <c r="AC394" t="s">
        <v>417</v>
      </c>
      <c r="AE394" t="s">
        <v>491</v>
      </c>
      <c r="AF394" t="s">
        <v>626</v>
      </c>
      <c r="AG394" t="s">
        <v>627</v>
      </c>
      <c r="AH394" t="s">
        <v>648</v>
      </c>
      <c r="AI394">
        <v>82.6</v>
      </c>
      <c r="AJ394">
        <v>17.399999999999999</v>
      </c>
      <c r="AK394">
        <v>88.9</v>
      </c>
      <c r="AL394">
        <v>11.1</v>
      </c>
      <c r="AM394" t="s">
        <v>417</v>
      </c>
      <c r="AN394" t="s">
        <v>417</v>
      </c>
      <c r="AP394" t="s">
        <v>491</v>
      </c>
      <c r="AQ394" t="s">
        <v>626</v>
      </c>
      <c r="AR394" t="s">
        <v>627</v>
      </c>
      <c r="AS394" t="s">
        <v>648</v>
      </c>
      <c r="AT394">
        <v>72.8</v>
      </c>
      <c r="AU394">
        <v>82.6</v>
      </c>
      <c r="AV394">
        <v>86.5</v>
      </c>
      <c r="AW394">
        <v>83.2</v>
      </c>
      <c r="AX394">
        <v>88.9</v>
      </c>
      <c r="AY394">
        <v>94.5</v>
      </c>
      <c r="AZ394" t="s">
        <v>417</v>
      </c>
      <c r="BA394" t="s">
        <v>417</v>
      </c>
      <c r="BB394" t="s">
        <v>417</v>
      </c>
      <c r="BF394" t="b">
        <f t="shared" si="6"/>
        <v>1</v>
      </c>
      <c r="BI394" t="s">
        <v>491</v>
      </c>
      <c r="BJ394" t="s">
        <v>626</v>
      </c>
      <c r="BK394" t="s">
        <v>627</v>
      </c>
      <c r="BL394" t="s">
        <v>648</v>
      </c>
      <c r="BM394">
        <f>INDEX('2021MF'!$C$205:$BB$404,MATCH(Sheet2!$BJ394,'2021MF'!$B$205:$B$404,0),MATCH(Sheet2!BM$3,'2021MF'!$C$4:$BB$4,0))</f>
        <v>84.958846237890597</v>
      </c>
      <c r="BN394">
        <f>INDEX('2021MF'!$C$205:$BB$404,MATCH(Sheet2!$BJ394,'2021MF'!$B$205:$B$404,0),MATCH(Sheet2!BN$3,'2021MF'!$C$4:$BB$4,0))</f>
        <v>15.041153762109399</v>
      </c>
      <c r="BO394">
        <f>INDEX('2021MF'!$C$205:$BB$404,MATCH(Sheet2!$BJ394,'2021MF'!$B$205:$B$404,0),MATCH(Sheet2!BO$3,'2021MF'!$C$4:$BB$4,0))</f>
        <v>67.612353412484495</v>
      </c>
      <c r="BP394">
        <f>INDEX('2021MF'!$C$205:$BB$404,MATCH(Sheet2!$BJ394,'2021MF'!$B$205:$B$404,0),MATCH(Sheet2!BP$3,'2021MF'!$C$4:$BB$4,0))</f>
        <v>7.2947774783305404</v>
      </c>
      <c r="BQ394">
        <f>INDEX('2021MF'!$C$205:$BB$404,MATCH(Sheet2!$BJ394,'2021MF'!$B$205:$B$404,0),MATCH(Sheet2!BQ$3,'2021MF'!$C$4:$BB$4,0))</f>
        <v>49.646733192512201</v>
      </c>
      <c r="BR394">
        <f>INDEX('2021MF'!$C$205:$BB$404,MATCH(Sheet2!$BJ394,'2021MF'!$B$205:$B$404,0),MATCH(Sheet2!BR$3,'2021MF'!$C$4:$BB$4,0))</f>
        <v>25.260397698302899</v>
      </c>
      <c r="BS394">
        <f>INDEX('2021MF'!$C$205:$BB$404,MATCH(Sheet2!$BJ394,'2021MF'!$B$205:$B$404,0),MATCH(Sheet2!BS$3,'2021MF'!$C$4:$BB$4,0))</f>
        <v>95.054264695170801</v>
      </c>
      <c r="BT394">
        <f>INDEX('2021MF'!$C$205:$BB$404,MATCH(Sheet2!$BJ394,'2021MF'!$B$205:$B$404,0),MATCH(Sheet2!BT$3,'2021MF'!$C$4:$BB$4,0))</f>
        <v>4.9512039310610998</v>
      </c>
      <c r="BU394">
        <f>INDEX('2021MF'!$C$205:$BB$404,MATCH(Sheet2!$BJ394,'2021MF'!$B$205:$B$404,0),MATCH(Sheet2!BU$3,'2021MF'!$C$4:$BB$4,0))</f>
        <v>13.245684317867299</v>
      </c>
      <c r="BV394">
        <f>INDEX('2021MF'!$C$205:$BB$404,MATCH(Sheet2!$BJ394,'2021MF'!$B$205:$B$404,0),MATCH(Sheet2!BV$3,'2021MF'!$C$4:$BB$4,0))</f>
        <v>8.1251365722193896</v>
      </c>
      <c r="BW394">
        <f>INDEX('2021MF'!$C$205:$BB$404,MATCH(Sheet2!$BJ394,'2021MF'!$B$205:$B$404,0),MATCH(Sheet2!BW$3,'2021MF'!$C$4:$BB$4,0))</f>
        <v>0</v>
      </c>
      <c r="BX394">
        <f>INDEX('2021MF'!$C$205:$BB$404,MATCH(Sheet2!$BJ394,'2021MF'!$B$205:$B$404,0),MATCH(Sheet2!BX$3,'2021MF'!$C$4:$BB$4,0))</f>
        <v>45.050544197913602</v>
      </c>
      <c r="BY394">
        <f>INDEX('2021MF'!$C$205:$BB$404,MATCH(Sheet2!$BJ394,'2021MF'!$B$205:$B$404,0),MATCH(Sheet2!BY$3,'2021MF'!$C$4:$BB$4,0))</f>
        <v>53.509026903077903</v>
      </c>
      <c r="BZ394">
        <f>INDEX('2021MF'!$C$205:$BB$404,MATCH(Sheet2!$BJ394,'2021MF'!$B$205:$B$404,0),MATCH(Sheet2!BZ$3,'2021MF'!$C$4:$BB$4,0))</f>
        <v>52.407712430966001</v>
      </c>
      <c r="CA394">
        <f>INDEX('2021MF'!$C$205:$BB$404,MATCH(Sheet2!$BJ394,'2021MF'!$B$205:$B$404,0),MATCH(Sheet2!CA$3,'2021MF'!$C$4:$BB$4,0))</f>
        <v>46.755805316022297</v>
      </c>
      <c r="CB394">
        <f>INDEX('2021MF'!$C$205:$BB$404,MATCH(Sheet2!$BJ394,'2021MF'!$B$205:$B$404,0),MATCH(Sheet2!CB$3,'2021MF'!$C$4:$BB$4,0))</f>
        <v>2.9317503095637001</v>
      </c>
      <c r="CC394">
        <f>INDEX('2021MF'!$C$205:$BB$404,MATCH(Sheet2!$BJ394,'2021MF'!$B$205:$B$404,0),MATCH(Sheet2!CC$3,'2021MF'!$C$4:$BB$4,0))</f>
        <v>97.068249690436303</v>
      </c>
    </row>
    <row r="395" spans="14:81" x14ac:dyDescent="0.3">
      <c r="N395" t="e">
        <f>VLOOKUP(P395,Sheet1!A$6:A$378,1,FALSE)</f>
        <v>#N/A</v>
      </c>
      <c r="O395" t="s">
        <v>491</v>
      </c>
      <c r="P395" t="s">
        <v>628</v>
      </c>
      <c r="Q395" t="e">
        <f>VLOOKUP(P395,classifications!A$1:B$357,2,FALSE)</f>
        <v>#N/A</v>
      </c>
      <c r="R395" t="e">
        <f>VLOOKUP(P395,classifications!A$1:D$357,4,FALSE)</f>
        <v>#N/A</v>
      </c>
      <c r="S395" t="s">
        <v>629</v>
      </c>
      <c r="T395" t="s">
        <v>648</v>
      </c>
      <c r="U395">
        <v>88.3</v>
      </c>
      <c r="V395">
        <v>11.1</v>
      </c>
      <c r="W395">
        <v>0.6</v>
      </c>
      <c r="X395">
        <v>76.400000000000006</v>
      </c>
      <c r="Y395">
        <v>4.7</v>
      </c>
      <c r="Z395">
        <v>18.899999999999999</v>
      </c>
      <c r="AA395">
        <v>98.9</v>
      </c>
      <c r="AB395">
        <v>1.1000000000000001</v>
      </c>
      <c r="AC395">
        <v>0</v>
      </c>
      <c r="AE395" t="s">
        <v>491</v>
      </c>
      <c r="AF395" t="s">
        <v>628</v>
      </c>
      <c r="AG395" t="s">
        <v>629</v>
      </c>
      <c r="AH395" t="s">
        <v>648</v>
      </c>
      <c r="AI395">
        <v>88.8</v>
      </c>
      <c r="AJ395">
        <v>11.2</v>
      </c>
      <c r="AK395">
        <v>94.2</v>
      </c>
      <c r="AL395">
        <v>5.8</v>
      </c>
      <c r="AM395">
        <v>98.9</v>
      </c>
      <c r="AN395">
        <v>1.1000000000000001</v>
      </c>
      <c r="AP395" t="s">
        <v>491</v>
      </c>
      <c r="AQ395" t="s">
        <v>628</v>
      </c>
      <c r="AR395" t="s">
        <v>629</v>
      </c>
      <c r="AS395" t="s">
        <v>648</v>
      </c>
      <c r="AT395">
        <v>80.900000000000006</v>
      </c>
      <c r="AU395">
        <v>88.8</v>
      </c>
      <c r="AV395">
        <v>92.6</v>
      </c>
      <c r="AW395">
        <v>89.6</v>
      </c>
      <c r="AX395">
        <v>94.2</v>
      </c>
      <c r="AY395">
        <v>98.7</v>
      </c>
      <c r="AZ395">
        <v>97</v>
      </c>
      <c r="BA395">
        <v>98.9</v>
      </c>
      <c r="BB395">
        <v>100</v>
      </c>
      <c r="BF395" t="b">
        <f t="shared" si="6"/>
        <v>1</v>
      </c>
      <c r="BI395" t="s">
        <v>491</v>
      </c>
      <c r="BJ395" t="s">
        <v>628</v>
      </c>
      <c r="BK395" t="s">
        <v>629</v>
      </c>
      <c r="BL395" t="s">
        <v>648</v>
      </c>
      <c r="BM395">
        <f>INDEX('2021MF'!$C$205:$BB$404,MATCH(Sheet2!$BJ395,'2021MF'!$B$205:$B$404,0),MATCH(Sheet2!BM$3,'2021MF'!$C$4:$BB$4,0))</f>
        <v>86.934277843368804</v>
      </c>
      <c r="BN395">
        <f>INDEX('2021MF'!$C$205:$BB$404,MATCH(Sheet2!$BJ395,'2021MF'!$B$205:$B$404,0),MATCH(Sheet2!BN$3,'2021MF'!$C$4:$BB$4,0))</f>
        <v>11.849009576282301</v>
      </c>
      <c r="BO395">
        <f>INDEX('2021MF'!$C$205:$BB$404,MATCH(Sheet2!$BJ395,'2021MF'!$B$205:$B$404,0),MATCH(Sheet2!BO$3,'2021MF'!$C$4:$BB$4,0))</f>
        <v>57.385543749180101</v>
      </c>
      <c r="BP395">
        <f>INDEX('2021MF'!$C$205:$BB$404,MATCH(Sheet2!$BJ395,'2021MF'!$B$205:$B$404,0),MATCH(Sheet2!BP$3,'2021MF'!$C$4:$BB$4,0))</f>
        <v>13.938082119900301</v>
      </c>
      <c r="BQ395">
        <f>INDEX('2021MF'!$C$205:$BB$404,MATCH(Sheet2!$BJ395,'2021MF'!$B$205:$B$404,0),MATCH(Sheet2!BQ$3,'2021MF'!$C$4:$BB$4,0))</f>
        <v>56.129476584022001</v>
      </c>
      <c r="BR395">
        <f>INDEX('2021MF'!$C$205:$BB$404,MATCH(Sheet2!$BJ395,'2021MF'!$B$205:$B$404,0),MATCH(Sheet2!BR$3,'2021MF'!$C$4:$BB$4,0))</f>
        <v>15.194149285058399</v>
      </c>
      <c r="BS395">
        <f>INDEX('2021MF'!$C$205:$BB$404,MATCH(Sheet2!$BJ395,'2021MF'!$B$205:$B$404,0),MATCH(Sheet2!BS$3,'2021MF'!$C$4:$BB$4,0))</f>
        <v>97.769906860815993</v>
      </c>
      <c r="BT395">
        <f>INDEX('2021MF'!$C$205:$BB$404,MATCH(Sheet2!$BJ395,'2021MF'!$B$205:$B$404,0),MATCH(Sheet2!BT$3,'2021MF'!$C$4:$BB$4,0))</f>
        <v>2.2300931391840502</v>
      </c>
      <c r="BU395">
        <f>INDEX('2021MF'!$C$205:$BB$404,MATCH(Sheet2!$BJ395,'2021MF'!$B$205:$B$404,0),MATCH(Sheet2!BU$3,'2021MF'!$C$4:$BB$4,0))</f>
        <v>7.1494162403253299</v>
      </c>
      <c r="BV395">
        <f>INDEX('2021MF'!$C$205:$BB$404,MATCH(Sheet2!$BJ395,'2021MF'!$B$205:$B$404,0),MATCH(Sheet2!BV$3,'2021MF'!$C$4:$BB$4,0))</f>
        <v>22.281254099435898</v>
      </c>
      <c r="BW395">
        <f>INDEX('2021MF'!$C$205:$BB$404,MATCH(Sheet2!$BJ395,'2021MF'!$B$205:$B$404,0),MATCH(Sheet2!BW$3,'2021MF'!$C$4:$BB$4,0))</f>
        <v>1.49547422274695</v>
      </c>
      <c r="BX395">
        <f>INDEX('2021MF'!$C$205:$BB$404,MATCH(Sheet2!$BJ395,'2021MF'!$B$205:$B$404,0),MATCH(Sheet2!BX$3,'2021MF'!$C$4:$BB$4,0))</f>
        <v>64.651816608996498</v>
      </c>
      <c r="BY395">
        <f>INDEX('2021MF'!$C$205:$BB$404,MATCH(Sheet2!$BJ395,'2021MF'!$B$205:$B$404,0),MATCH(Sheet2!BY$3,'2021MF'!$C$4:$BB$4,0))</f>
        <v>35.348183391003502</v>
      </c>
      <c r="BZ395">
        <f>INDEX('2021MF'!$C$205:$BB$404,MATCH(Sheet2!$BJ395,'2021MF'!$B$205:$B$404,0),MATCH(Sheet2!BZ$3,'2021MF'!$C$4:$BB$4,0))</f>
        <v>43.591407151095702</v>
      </c>
      <c r="CA395">
        <f>INDEX('2021MF'!$C$205:$BB$404,MATCH(Sheet2!$BJ395,'2021MF'!$B$205:$B$404,0),MATCH(Sheet2!CA$3,'2021MF'!$C$4:$BB$4,0))</f>
        <v>56.152681660899702</v>
      </c>
      <c r="CB395">
        <f>INDEX('2021MF'!$C$205:$BB$404,MATCH(Sheet2!$BJ395,'2021MF'!$B$205:$B$404,0),MATCH(Sheet2!CB$3,'2021MF'!$C$4:$BB$4,0))</f>
        <v>2.5416502689230001</v>
      </c>
      <c r="CC395">
        <f>INDEX('2021MF'!$C$205:$BB$404,MATCH(Sheet2!$BJ395,'2021MF'!$B$205:$B$404,0),MATCH(Sheet2!CC$3,'2021MF'!$C$4:$BB$4,0))</f>
        <v>97.458349731077007</v>
      </c>
    </row>
    <row r="396" spans="14:81" x14ac:dyDescent="0.3">
      <c r="N396" t="e">
        <f>VLOOKUP(P396,Sheet1!A$6:A$378,1,FALSE)</f>
        <v>#N/A</v>
      </c>
      <c r="O396" t="s">
        <v>491</v>
      </c>
      <c r="P396" t="s">
        <v>630</v>
      </c>
      <c r="Q396" t="e">
        <f>VLOOKUP(P396,classifications!A$1:B$357,2,FALSE)</f>
        <v>#N/A</v>
      </c>
      <c r="R396" t="e">
        <f>VLOOKUP(P396,classifications!A$1:D$357,4,FALSE)</f>
        <v>#N/A</v>
      </c>
      <c r="S396" t="s">
        <v>631</v>
      </c>
      <c r="T396" t="s">
        <v>648</v>
      </c>
      <c r="U396">
        <v>82</v>
      </c>
      <c r="V396">
        <v>17.399999999999999</v>
      </c>
      <c r="W396">
        <v>0.6</v>
      </c>
      <c r="X396">
        <v>75.2</v>
      </c>
      <c r="Y396">
        <v>5.2</v>
      </c>
      <c r="Z396">
        <v>19.600000000000001</v>
      </c>
      <c r="AA396" t="s">
        <v>417</v>
      </c>
      <c r="AB396" t="s">
        <v>417</v>
      </c>
      <c r="AC396" t="s">
        <v>417</v>
      </c>
      <c r="AE396" t="s">
        <v>491</v>
      </c>
      <c r="AF396" t="s">
        <v>630</v>
      </c>
      <c r="AG396" t="s">
        <v>631</v>
      </c>
      <c r="AH396" t="s">
        <v>648</v>
      </c>
      <c r="AI396">
        <v>82.5</v>
      </c>
      <c r="AJ396">
        <v>17.5</v>
      </c>
      <c r="AK396">
        <v>93.5</v>
      </c>
      <c r="AL396">
        <v>6.5</v>
      </c>
      <c r="AM396" t="s">
        <v>417</v>
      </c>
      <c r="AN396" t="s">
        <v>417</v>
      </c>
      <c r="AP396" t="s">
        <v>491</v>
      </c>
      <c r="AQ396" t="s">
        <v>630</v>
      </c>
      <c r="AR396" t="s">
        <v>631</v>
      </c>
      <c r="AS396" t="s">
        <v>648</v>
      </c>
      <c r="AT396">
        <v>72</v>
      </c>
      <c r="AU396">
        <v>82.5</v>
      </c>
      <c r="AV396">
        <v>86.6</v>
      </c>
      <c r="AW396">
        <v>89</v>
      </c>
      <c r="AX396">
        <v>93.5</v>
      </c>
      <c r="AY396">
        <v>98</v>
      </c>
      <c r="AZ396" t="s">
        <v>417</v>
      </c>
      <c r="BA396" t="s">
        <v>417</v>
      </c>
      <c r="BB396" t="s">
        <v>417</v>
      </c>
      <c r="BF396" t="b">
        <f t="shared" si="6"/>
        <v>1</v>
      </c>
      <c r="BI396" t="s">
        <v>491</v>
      </c>
      <c r="BJ396" t="s">
        <v>630</v>
      </c>
      <c r="BK396" t="s">
        <v>631</v>
      </c>
      <c r="BL396" t="s">
        <v>648</v>
      </c>
      <c r="BM396">
        <f>INDEX('2021MF'!$C$205:$BB$404,MATCH(Sheet2!$BJ396,'2021MF'!$B$205:$B$404,0),MATCH(Sheet2!BM$3,'2021MF'!$C$4:$BB$4,0))</f>
        <v>87.201233616037001</v>
      </c>
      <c r="BN396">
        <f>INDEX('2021MF'!$C$205:$BB$404,MATCH(Sheet2!$BJ396,'2021MF'!$B$205:$B$404,0),MATCH(Sheet2!BN$3,'2021MF'!$C$4:$BB$4,0))</f>
        <v>12.798766383963001</v>
      </c>
      <c r="BO396">
        <f>INDEX('2021MF'!$C$205:$BB$404,MATCH(Sheet2!$BJ396,'2021MF'!$B$205:$B$404,0),MATCH(Sheet2!BO$3,'2021MF'!$C$4:$BB$4,0))</f>
        <v>52.748100011014401</v>
      </c>
      <c r="BP396">
        <f>INDEX('2021MF'!$C$205:$BB$404,MATCH(Sheet2!$BJ396,'2021MF'!$B$205:$B$404,0),MATCH(Sheet2!BP$3,'2021MF'!$C$4:$BB$4,0))</f>
        <v>10.8969416602416</v>
      </c>
      <c r="BQ396">
        <f>INDEX('2021MF'!$C$205:$BB$404,MATCH(Sheet2!$BJ396,'2021MF'!$B$205:$B$404,0),MATCH(Sheet2!BQ$3,'2021MF'!$C$4:$BB$4,0))</f>
        <v>43.5694092594632</v>
      </c>
      <c r="BR396">
        <f>INDEX('2021MF'!$C$205:$BB$404,MATCH(Sheet2!$BJ396,'2021MF'!$B$205:$B$404,0),MATCH(Sheet2!BR$3,'2021MF'!$C$4:$BB$4,0))</f>
        <v>20.0756324117928</v>
      </c>
      <c r="BS396">
        <f>INDEX('2021MF'!$C$205:$BB$404,MATCH(Sheet2!$BJ396,'2021MF'!$B$205:$B$404,0),MATCH(Sheet2!BS$3,'2021MF'!$C$4:$BB$4,0))</f>
        <v>100</v>
      </c>
      <c r="BT396">
        <f>INDEX('2021MF'!$C$205:$BB$404,MATCH(Sheet2!$BJ396,'2021MF'!$B$205:$B$404,0),MATCH(Sheet2!BT$3,'2021MF'!$C$4:$BB$4,0))</f>
        <v>0</v>
      </c>
      <c r="BU396">
        <f>INDEX('2021MF'!$C$205:$BB$404,MATCH(Sheet2!$BJ396,'2021MF'!$B$205:$B$404,0),MATCH(Sheet2!BU$3,'2021MF'!$C$4:$BB$4,0))</f>
        <v>13.0153834856996</v>
      </c>
      <c r="BV396">
        <f>INDEX('2021MF'!$C$205:$BB$404,MATCH(Sheet2!$BJ396,'2021MF'!$B$205:$B$404,0),MATCH(Sheet2!BV$3,'2021MF'!$C$4:$BB$4,0))</f>
        <v>9.6082534787237996</v>
      </c>
      <c r="BW396">
        <f>INDEX('2021MF'!$C$205:$BB$404,MATCH(Sheet2!$BJ396,'2021MF'!$B$205:$B$404,0),MATCH(Sheet2!BW$3,'2021MF'!$C$4:$BB$4,0))</f>
        <v>0</v>
      </c>
      <c r="BX396">
        <f>INDEX('2021MF'!$C$205:$BB$404,MATCH(Sheet2!$BJ396,'2021MF'!$B$205:$B$404,0),MATCH(Sheet2!BX$3,'2021MF'!$C$4:$BB$4,0))</f>
        <v>48.316674484898797</v>
      </c>
      <c r="BY396">
        <f>INDEX('2021MF'!$C$205:$BB$404,MATCH(Sheet2!$BJ396,'2021MF'!$B$205:$B$404,0),MATCH(Sheet2!BY$3,'2021MF'!$C$4:$BB$4,0))</f>
        <v>51.149280121242697</v>
      </c>
      <c r="BZ396">
        <f>INDEX('2021MF'!$C$205:$BB$404,MATCH(Sheet2!$BJ396,'2021MF'!$B$205:$B$404,0),MATCH(Sheet2!BZ$3,'2021MF'!$C$4:$BB$4,0))</f>
        <v>53.361238407967399</v>
      </c>
      <c r="CA396">
        <f>INDEX('2021MF'!$C$205:$BB$404,MATCH(Sheet2!$BJ396,'2021MF'!$B$205:$B$404,0),MATCH(Sheet2!CA$3,'2021MF'!$C$4:$BB$4,0))</f>
        <v>46.104716198174103</v>
      </c>
      <c r="CB396">
        <f>INDEX('2021MF'!$C$205:$BB$404,MATCH(Sheet2!$BJ396,'2021MF'!$B$205:$B$404,0),MATCH(Sheet2!CB$3,'2021MF'!$C$4:$BB$4,0))</f>
        <v>4.47552961045636</v>
      </c>
      <c r="CC396">
        <f>INDEX('2021MF'!$C$205:$BB$404,MATCH(Sheet2!$BJ396,'2021MF'!$B$205:$B$404,0),MATCH(Sheet2!CC$3,'2021MF'!$C$4:$BB$4,0))</f>
        <v>95.524470389543595</v>
      </c>
    </row>
    <row r="397" spans="14:81" x14ac:dyDescent="0.3">
      <c r="N397" t="e">
        <f>VLOOKUP(P397,Sheet1!A$6:A$378,1,FALSE)</f>
        <v>#N/A</v>
      </c>
      <c r="O397" t="s">
        <v>491</v>
      </c>
      <c r="P397" t="s">
        <v>632</v>
      </c>
      <c r="Q397" t="e">
        <f>VLOOKUP(P397,classifications!A$1:B$357,2,FALSE)</f>
        <v>#N/A</v>
      </c>
      <c r="R397" t="e">
        <f>VLOOKUP(P397,classifications!A$1:D$357,4,FALSE)</f>
        <v>#N/A</v>
      </c>
      <c r="S397">
        <v>48</v>
      </c>
      <c r="T397" t="s">
        <v>648</v>
      </c>
      <c r="U397">
        <v>82.5</v>
      </c>
      <c r="V397">
        <v>17.5</v>
      </c>
      <c r="W397">
        <v>0</v>
      </c>
      <c r="X397">
        <v>83.8</v>
      </c>
      <c r="Y397">
        <v>2.6</v>
      </c>
      <c r="Z397">
        <v>13.7</v>
      </c>
      <c r="AA397">
        <v>97.5</v>
      </c>
      <c r="AB397">
        <v>2</v>
      </c>
      <c r="AC397">
        <v>0.5</v>
      </c>
      <c r="AE397" t="s">
        <v>491</v>
      </c>
      <c r="AF397" t="s">
        <v>632</v>
      </c>
      <c r="AG397">
        <v>48</v>
      </c>
      <c r="AH397" t="s">
        <v>648</v>
      </c>
      <c r="AI397">
        <v>82.5</v>
      </c>
      <c r="AJ397">
        <v>17.5</v>
      </c>
      <c r="AK397">
        <v>97</v>
      </c>
      <c r="AL397">
        <v>3</v>
      </c>
      <c r="AM397">
        <v>98</v>
      </c>
      <c r="AN397">
        <v>2</v>
      </c>
      <c r="AP397" t="s">
        <v>491</v>
      </c>
      <c r="AQ397" t="s">
        <v>632</v>
      </c>
      <c r="AR397">
        <v>48</v>
      </c>
      <c r="AS397" t="s">
        <v>648</v>
      </c>
      <c r="AT397">
        <v>73.7</v>
      </c>
      <c r="AU397">
        <v>82.5</v>
      </c>
      <c r="AV397">
        <v>88</v>
      </c>
      <c r="AW397">
        <v>94.4</v>
      </c>
      <c r="AX397">
        <v>97</v>
      </c>
      <c r="AY397">
        <v>99.6</v>
      </c>
      <c r="AZ397">
        <v>95</v>
      </c>
      <c r="BA397">
        <v>98</v>
      </c>
      <c r="BB397">
        <v>100</v>
      </c>
      <c r="BF397" t="b">
        <f t="shared" si="6"/>
        <v>1</v>
      </c>
      <c r="BI397" t="s">
        <v>491</v>
      </c>
      <c r="BJ397" t="s">
        <v>632</v>
      </c>
      <c r="BK397">
        <v>48</v>
      </c>
      <c r="BL397" t="s">
        <v>648</v>
      </c>
      <c r="BM397">
        <f>INDEX('2021MF'!$C$205:$BB$404,MATCH(Sheet2!$BJ397,'2021MF'!$B$205:$B$404,0),MATCH(Sheet2!BM$3,'2021MF'!$C$4:$BB$4,0))</f>
        <v>88.611838324500397</v>
      </c>
      <c r="BN397">
        <f>INDEX('2021MF'!$C$205:$BB$404,MATCH(Sheet2!$BJ397,'2021MF'!$B$205:$B$404,0),MATCH(Sheet2!BN$3,'2021MF'!$C$4:$BB$4,0))</f>
        <v>11.200593831811499</v>
      </c>
      <c r="BO397">
        <f>INDEX('2021MF'!$C$205:$BB$404,MATCH(Sheet2!$BJ397,'2021MF'!$B$205:$B$404,0),MATCH(Sheet2!BO$3,'2021MF'!$C$4:$BB$4,0))</f>
        <v>47.0364280697274</v>
      </c>
      <c r="BP397">
        <f>INDEX('2021MF'!$C$205:$BB$404,MATCH(Sheet2!$BJ397,'2021MF'!$B$205:$B$404,0),MATCH(Sheet2!BP$3,'2021MF'!$C$4:$BB$4,0))</f>
        <v>18.721665283187502</v>
      </c>
      <c r="BQ397">
        <f>INDEX('2021MF'!$C$205:$BB$404,MATCH(Sheet2!$BJ397,'2021MF'!$B$205:$B$404,0),MATCH(Sheet2!BQ$3,'2021MF'!$C$4:$BB$4,0))</f>
        <v>49.005491347934402</v>
      </c>
      <c r="BR397">
        <f>INDEX('2021MF'!$C$205:$BB$404,MATCH(Sheet2!$BJ397,'2021MF'!$B$205:$B$404,0),MATCH(Sheet2!BR$3,'2021MF'!$C$4:$BB$4,0))</f>
        <v>16.752602004980499</v>
      </c>
      <c r="BS397">
        <f>INDEX('2021MF'!$C$205:$BB$404,MATCH(Sheet2!$BJ397,'2021MF'!$B$205:$B$404,0),MATCH(Sheet2!BS$3,'2021MF'!$C$4:$BB$4,0))</f>
        <v>98.679043483813302</v>
      </c>
      <c r="BT397">
        <f>INDEX('2021MF'!$C$205:$BB$404,MATCH(Sheet2!$BJ397,'2021MF'!$B$205:$B$404,0),MATCH(Sheet2!BT$3,'2021MF'!$C$4:$BB$4,0))</f>
        <v>1.3209565161867101</v>
      </c>
      <c r="BU397">
        <f>INDEX('2021MF'!$C$205:$BB$404,MATCH(Sheet2!$BJ397,'2021MF'!$B$205:$B$404,0),MATCH(Sheet2!BU$3,'2021MF'!$C$4:$BB$4,0))</f>
        <v>10.0296915905753</v>
      </c>
      <c r="BV397">
        <f>INDEX('2021MF'!$C$205:$BB$404,MATCH(Sheet2!$BJ397,'2021MF'!$B$205:$B$404,0),MATCH(Sheet2!BV$3,'2021MF'!$C$4:$BB$4,0))</f>
        <v>16.0669816742226</v>
      </c>
      <c r="BW397" t="str">
        <f>INDEX('2021MF'!$C$205:$BB$404,MATCH(Sheet2!$BJ397,'2021MF'!$B$205:$B$404,0),MATCH(Sheet2!BW$3,'2021MF'!$C$4:$BB$4,0))</f>
        <v>*</v>
      </c>
      <c r="BX397">
        <f>INDEX('2021MF'!$C$205:$BB$404,MATCH(Sheet2!$BJ397,'2021MF'!$B$205:$B$404,0),MATCH(Sheet2!BX$3,'2021MF'!$C$4:$BB$4,0))</f>
        <v>58.149316508938</v>
      </c>
      <c r="BY397">
        <f>INDEX('2021MF'!$C$205:$BB$404,MATCH(Sheet2!$BJ397,'2021MF'!$B$205:$B$404,0),MATCH(Sheet2!BY$3,'2021MF'!$C$4:$BB$4,0))</f>
        <v>40.568119547992502</v>
      </c>
      <c r="BZ397">
        <f>INDEX('2021MF'!$C$205:$BB$404,MATCH(Sheet2!$BJ397,'2021MF'!$B$205:$B$404,0),MATCH(Sheet2!BZ$3,'2021MF'!$C$4:$BB$4,0))</f>
        <v>55.187275069978199</v>
      </c>
      <c r="CA397">
        <f>INDEX('2021MF'!$C$205:$BB$404,MATCH(Sheet2!$BJ397,'2021MF'!$B$205:$B$404,0),MATCH(Sheet2!CA$3,'2021MF'!$C$4:$BB$4,0))</f>
        <v>43.359103093852298</v>
      </c>
      <c r="CB397">
        <f>INDEX('2021MF'!$C$205:$BB$404,MATCH(Sheet2!$BJ397,'2021MF'!$B$205:$B$404,0),MATCH(Sheet2!CB$3,'2021MF'!$C$4:$BB$4,0))</f>
        <v>3.6922929570270102</v>
      </c>
      <c r="CC397">
        <f>INDEX('2021MF'!$C$205:$BB$404,MATCH(Sheet2!$BJ397,'2021MF'!$B$205:$B$404,0),MATCH(Sheet2!CC$3,'2021MF'!$C$4:$BB$4,0))</f>
        <v>96.307707042972993</v>
      </c>
    </row>
    <row r="398" spans="14:81" x14ac:dyDescent="0.3">
      <c r="N398" t="e">
        <f>VLOOKUP(P398,Sheet1!A$6:A$378,1,FALSE)</f>
        <v>#N/A</v>
      </c>
      <c r="O398" t="s">
        <v>491</v>
      </c>
      <c r="P398" t="s">
        <v>633</v>
      </c>
      <c r="Q398" t="e">
        <f>VLOOKUP(P398,classifications!A$1:B$357,2,FALSE)</f>
        <v>#N/A</v>
      </c>
      <c r="R398" t="e">
        <f>VLOOKUP(P398,classifications!A$1:D$357,4,FALSE)</f>
        <v>#N/A</v>
      </c>
      <c r="S398" t="s">
        <v>634</v>
      </c>
      <c r="T398" t="s">
        <v>648</v>
      </c>
      <c r="U398">
        <v>84.8</v>
      </c>
      <c r="V398">
        <v>14.4</v>
      </c>
      <c r="W398">
        <v>0.9</v>
      </c>
      <c r="X398">
        <v>71.099999999999994</v>
      </c>
      <c r="Y398">
        <v>7.3</v>
      </c>
      <c r="Z398">
        <v>21.6</v>
      </c>
      <c r="AA398" t="s">
        <v>417</v>
      </c>
      <c r="AB398" t="s">
        <v>417</v>
      </c>
      <c r="AC398" t="s">
        <v>417</v>
      </c>
      <c r="AE398" t="s">
        <v>491</v>
      </c>
      <c r="AF398" t="s">
        <v>633</v>
      </c>
      <c r="AG398" t="s">
        <v>634</v>
      </c>
      <c r="AH398" t="s">
        <v>648</v>
      </c>
      <c r="AI398">
        <v>85.5</v>
      </c>
      <c r="AJ398">
        <v>14.5</v>
      </c>
      <c r="AK398">
        <v>90.6</v>
      </c>
      <c r="AL398">
        <v>9.4</v>
      </c>
      <c r="AM398" t="s">
        <v>417</v>
      </c>
      <c r="AN398" t="s">
        <v>417</v>
      </c>
      <c r="AP398" t="s">
        <v>491</v>
      </c>
      <c r="AQ398" t="s">
        <v>633</v>
      </c>
      <c r="AR398" t="s">
        <v>634</v>
      </c>
      <c r="AS398" t="s">
        <v>648</v>
      </c>
      <c r="AT398">
        <v>76.3</v>
      </c>
      <c r="AU398">
        <v>85.5</v>
      </c>
      <c r="AV398">
        <v>88.3</v>
      </c>
      <c r="AW398">
        <v>84.7</v>
      </c>
      <c r="AX398">
        <v>90.6</v>
      </c>
      <c r="AY398">
        <v>96.3</v>
      </c>
      <c r="AZ398" t="s">
        <v>417</v>
      </c>
      <c r="BA398" t="s">
        <v>417</v>
      </c>
      <c r="BB398" t="s">
        <v>417</v>
      </c>
      <c r="BF398" t="b">
        <f t="shared" si="6"/>
        <v>1</v>
      </c>
      <c r="BI398" t="s">
        <v>491</v>
      </c>
      <c r="BJ398" t="s">
        <v>633</v>
      </c>
      <c r="BK398" t="s">
        <v>634</v>
      </c>
      <c r="BL398" t="s">
        <v>648</v>
      </c>
      <c r="BM398">
        <f>INDEX('2021MF'!$C$205:$BB$404,MATCH(Sheet2!$BJ398,'2021MF'!$B$205:$B$404,0),MATCH(Sheet2!BM$3,'2021MF'!$C$4:$BB$4,0))</f>
        <v>93.863408660803699</v>
      </c>
      <c r="BN398">
        <f>INDEX('2021MF'!$C$205:$BB$404,MATCH(Sheet2!$BJ398,'2021MF'!$B$205:$B$404,0),MATCH(Sheet2!BN$3,'2021MF'!$C$4:$BB$4,0))</f>
        <v>6.1365913391962597</v>
      </c>
      <c r="BO398">
        <f>INDEX('2021MF'!$C$205:$BB$404,MATCH(Sheet2!$BJ398,'2021MF'!$B$205:$B$404,0),MATCH(Sheet2!BO$3,'2021MF'!$C$4:$BB$4,0))</f>
        <v>67.444061004118893</v>
      </c>
      <c r="BP398">
        <f>INDEX('2021MF'!$C$205:$BB$404,MATCH(Sheet2!$BJ398,'2021MF'!$B$205:$B$404,0),MATCH(Sheet2!BP$3,'2021MF'!$C$4:$BB$4,0))</f>
        <v>10.6311922520316</v>
      </c>
      <c r="BQ398">
        <f>INDEX('2021MF'!$C$205:$BB$404,MATCH(Sheet2!$BJ398,'2021MF'!$B$205:$B$404,0),MATCH(Sheet2!BQ$3,'2021MF'!$C$4:$BB$4,0))</f>
        <v>63.698096404319301</v>
      </c>
      <c r="BR398">
        <f>INDEX('2021MF'!$C$205:$BB$404,MATCH(Sheet2!$BJ398,'2021MF'!$B$205:$B$404,0),MATCH(Sheet2!BR$3,'2021MF'!$C$4:$BB$4,0))</f>
        <v>14.377156851831201</v>
      </c>
      <c r="BS398">
        <f>INDEX('2021MF'!$C$205:$BB$404,MATCH(Sheet2!$BJ398,'2021MF'!$B$205:$B$404,0),MATCH(Sheet2!BS$3,'2021MF'!$C$4:$BB$4,0))</f>
        <v>95.881108760993001</v>
      </c>
      <c r="BT398">
        <f>INDEX('2021MF'!$C$205:$BB$404,MATCH(Sheet2!$BJ398,'2021MF'!$B$205:$B$404,0),MATCH(Sheet2!BT$3,'2021MF'!$C$4:$BB$4,0))</f>
        <v>4.1188912390070103</v>
      </c>
      <c r="BU398">
        <f>INDEX('2021MF'!$C$205:$BB$404,MATCH(Sheet2!$BJ398,'2021MF'!$B$205:$B$404,0),MATCH(Sheet2!BU$3,'2021MF'!$C$4:$BB$4,0))</f>
        <v>16.798396972058299</v>
      </c>
      <c r="BV398">
        <f>INDEX('2021MF'!$C$205:$BB$404,MATCH(Sheet2!$BJ398,'2021MF'!$B$205:$B$404,0),MATCH(Sheet2!BV$3,'2021MF'!$C$4:$BB$4,0))</f>
        <v>9.6404319269731698</v>
      </c>
      <c r="BW398">
        <f>INDEX('2021MF'!$C$205:$BB$404,MATCH(Sheet2!$BJ398,'2021MF'!$B$205:$B$404,0),MATCH(Sheet2!BW$3,'2021MF'!$C$4:$BB$4,0))</f>
        <v>2.9861961482800798</v>
      </c>
      <c r="BX398">
        <f>INDEX('2021MF'!$C$205:$BB$404,MATCH(Sheet2!$BJ398,'2021MF'!$B$205:$B$404,0),MATCH(Sheet2!BX$3,'2021MF'!$C$4:$BB$4,0))</f>
        <v>48.598521824013403</v>
      </c>
      <c r="BY398">
        <f>INDEX('2021MF'!$C$205:$BB$404,MATCH(Sheet2!$BJ398,'2021MF'!$B$205:$B$404,0),MATCH(Sheet2!BY$3,'2021MF'!$C$4:$BB$4,0))</f>
        <v>51.401478175986597</v>
      </c>
      <c r="BZ398">
        <f>INDEX('2021MF'!$C$205:$BB$404,MATCH(Sheet2!$BJ398,'2021MF'!$B$205:$B$404,0),MATCH(Sheet2!BZ$3,'2021MF'!$C$4:$BB$4,0))</f>
        <v>48.392134988146701</v>
      </c>
      <c r="CA398">
        <f>INDEX('2021MF'!$C$205:$BB$404,MATCH(Sheet2!$BJ398,'2021MF'!$B$205:$B$404,0),MATCH(Sheet2!CA$3,'2021MF'!$C$4:$BB$4,0))</f>
        <v>51.607865011853299</v>
      </c>
      <c r="CB398" t="str">
        <f>INDEX('2021MF'!$C$205:$BB$404,MATCH(Sheet2!$BJ398,'2021MF'!$B$205:$B$404,0),MATCH(Sheet2!CB$3,'2021MF'!$C$4:$BB$4,0))</f>
        <v>*</v>
      </c>
      <c r="CC398">
        <f>INDEX('2021MF'!$C$205:$BB$404,MATCH(Sheet2!$BJ398,'2021MF'!$B$205:$B$404,0),MATCH(Sheet2!CC$3,'2021MF'!$C$4:$BB$4,0))</f>
        <v>98.683624624290303</v>
      </c>
    </row>
    <row r="399" spans="14:81" x14ac:dyDescent="0.3">
      <c r="N399" t="e">
        <f>VLOOKUP(P399,Sheet1!A$6:A$378,1,FALSE)</f>
        <v>#N/A</v>
      </c>
      <c r="O399" t="s">
        <v>491</v>
      </c>
      <c r="P399" t="s">
        <v>635</v>
      </c>
      <c r="Q399" t="e">
        <f>VLOOKUP(P399,classifications!A$1:B$357,2,FALSE)</f>
        <v>#N/A</v>
      </c>
      <c r="R399" t="e">
        <f>VLOOKUP(P399,classifications!A$1:D$357,4,FALSE)</f>
        <v>#N/A</v>
      </c>
      <c r="S399" t="s">
        <v>636</v>
      </c>
      <c r="T399" t="s">
        <v>648</v>
      </c>
      <c r="U399">
        <v>85.9</v>
      </c>
      <c r="V399">
        <v>11.9</v>
      </c>
      <c r="W399">
        <v>2.1</v>
      </c>
      <c r="X399">
        <v>79.400000000000006</v>
      </c>
      <c r="Y399">
        <v>2.7</v>
      </c>
      <c r="Z399">
        <v>17.899999999999999</v>
      </c>
      <c r="AA399" t="s">
        <v>417</v>
      </c>
      <c r="AB399" t="s">
        <v>417</v>
      </c>
      <c r="AC399" t="s">
        <v>417</v>
      </c>
      <c r="AE399" t="s">
        <v>491</v>
      </c>
      <c r="AF399" t="s">
        <v>635</v>
      </c>
      <c r="AG399" t="s">
        <v>636</v>
      </c>
      <c r="AH399" t="s">
        <v>648</v>
      </c>
      <c r="AI399">
        <v>87.8</v>
      </c>
      <c r="AJ399">
        <v>12.2</v>
      </c>
      <c r="AK399">
        <v>96.7</v>
      </c>
      <c r="AL399">
        <v>3.3</v>
      </c>
      <c r="AM399" t="s">
        <v>417</v>
      </c>
      <c r="AN399" t="s">
        <v>417</v>
      </c>
      <c r="AP399" t="s">
        <v>491</v>
      </c>
      <c r="AQ399" t="s">
        <v>635</v>
      </c>
      <c r="AR399" t="s">
        <v>636</v>
      </c>
      <c r="AS399" t="s">
        <v>648</v>
      </c>
      <c r="AT399">
        <v>79.8</v>
      </c>
      <c r="AU399">
        <v>87.8</v>
      </c>
      <c r="AV399">
        <v>92.2</v>
      </c>
      <c r="AW399">
        <v>93.5</v>
      </c>
      <c r="AX399">
        <v>96.7</v>
      </c>
      <c r="AY399">
        <v>99.9</v>
      </c>
      <c r="AZ399" t="s">
        <v>417</v>
      </c>
      <c r="BA399" t="s">
        <v>417</v>
      </c>
      <c r="BB399" t="s">
        <v>417</v>
      </c>
      <c r="BF399" t="b">
        <f t="shared" si="6"/>
        <v>1</v>
      </c>
      <c r="BI399" t="s">
        <v>491</v>
      </c>
      <c r="BJ399" t="s">
        <v>635</v>
      </c>
      <c r="BK399" t="s">
        <v>636</v>
      </c>
      <c r="BL399" t="s">
        <v>648</v>
      </c>
      <c r="BM399">
        <f>INDEX('2021MF'!$C$205:$BB$404,MATCH(Sheet2!$BJ399,'2021MF'!$B$205:$B$404,0),MATCH(Sheet2!BM$3,'2021MF'!$C$4:$BB$4,0))</f>
        <v>92.677263420091606</v>
      </c>
      <c r="BN399">
        <f>INDEX('2021MF'!$C$205:$BB$404,MATCH(Sheet2!$BJ399,'2021MF'!$B$205:$B$404,0),MATCH(Sheet2!BN$3,'2021MF'!$C$4:$BB$4,0))</f>
        <v>7.3227365799083897</v>
      </c>
      <c r="BO399">
        <f>INDEX('2021MF'!$C$205:$BB$404,MATCH(Sheet2!$BJ399,'2021MF'!$B$205:$B$404,0),MATCH(Sheet2!BO$3,'2021MF'!$C$4:$BB$4,0))</f>
        <v>67.692567496253105</v>
      </c>
      <c r="BP399">
        <f>INDEX('2021MF'!$C$205:$BB$404,MATCH(Sheet2!$BJ399,'2021MF'!$B$205:$B$404,0),MATCH(Sheet2!BP$3,'2021MF'!$C$4:$BB$4,0))</f>
        <v>14.4090515694594</v>
      </c>
      <c r="BQ399">
        <f>INDEX('2021MF'!$C$205:$BB$404,MATCH(Sheet2!$BJ399,'2021MF'!$B$205:$B$404,0),MATCH(Sheet2!BQ$3,'2021MF'!$C$4:$BB$4,0))</f>
        <v>65.123593608173394</v>
      </c>
      <c r="BR399">
        <f>INDEX('2021MF'!$C$205:$BB$404,MATCH(Sheet2!$BJ399,'2021MF'!$B$205:$B$404,0),MATCH(Sheet2!BR$3,'2021MF'!$C$4:$BB$4,0))</f>
        <v>16.978025457539101</v>
      </c>
      <c r="BS399">
        <f>INDEX('2021MF'!$C$205:$BB$404,MATCH(Sheet2!$BJ399,'2021MF'!$B$205:$B$404,0),MATCH(Sheet2!BS$3,'2021MF'!$C$4:$BB$4,0))</f>
        <v>100</v>
      </c>
      <c r="BT399">
        <f>INDEX('2021MF'!$C$205:$BB$404,MATCH(Sheet2!$BJ399,'2021MF'!$B$205:$B$404,0),MATCH(Sheet2!BT$3,'2021MF'!$C$4:$BB$4,0))</f>
        <v>0</v>
      </c>
      <c r="BU399">
        <f>INDEX('2021MF'!$C$205:$BB$404,MATCH(Sheet2!$BJ399,'2021MF'!$B$205:$B$404,0),MATCH(Sheet2!BU$3,'2021MF'!$C$4:$BB$4,0))</f>
        <v>2.8497245266290898</v>
      </c>
      <c r="BV399">
        <f>INDEX('2021MF'!$C$205:$BB$404,MATCH(Sheet2!$BJ399,'2021MF'!$B$205:$B$404,0),MATCH(Sheet2!BV$3,'2021MF'!$C$4:$BB$4,0))</f>
        <v>13.568910560868</v>
      </c>
      <c r="BW399" t="str">
        <f>INDEX('2021MF'!$C$205:$BB$404,MATCH(Sheet2!$BJ399,'2021MF'!$B$205:$B$404,0),MATCH(Sheet2!BW$3,'2021MF'!$C$4:$BB$4,0))</f>
        <v>*</v>
      </c>
      <c r="BX399">
        <f>INDEX('2021MF'!$C$205:$BB$404,MATCH(Sheet2!$BJ399,'2021MF'!$B$205:$B$404,0),MATCH(Sheet2!BX$3,'2021MF'!$C$4:$BB$4,0))</f>
        <v>55.806588961626503</v>
      </c>
      <c r="BY399">
        <f>INDEX('2021MF'!$C$205:$BB$404,MATCH(Sheet2!$BJ399,'2021MF'!$B$205:$B$404,0),MATCH(Sheet2!BY$3,'2021MF'!$C$4:$BB$4,0))</f>
        <v>35.837458087178703</v>
      </c>
      <c r="BZ399">
        <f>INDEX('2021MF'!$C$205:$BB$404,MATCH(Sheet2!$BJ399,'2021MF'!$B$205:$B$404,0),MATCH(Sheet2!BZ$3,'2021MF'!$C$4:$BB$4,0))</f>
        <v>43.610623237000397</v>
      </c>
      <c r="CA399">
        <f>INDEX('2021MF'!$C$205:$BB$404,MATCH(Sheet2!$BJ399,'2021MF'!$B$205:$B$404,0),MATCH(Sheet2!CA$3,'2021MF'!$C$4:$BB$4,0))</f>
        <v>51.375804992282703</v>
      </c>
      <c r="CB399" t="str">
        <f>INDEX('2021MF'!$C$205:$BB$404,MATCH(Sheet2!$BJ399,'2021MF'!$B$205:$B$404,0),MATCH(Sheet2!CB$3,'2021MF'!$C$4:$BB$4,0))</f>
        <v>*</v>
      </c>
      <c r="CC399">
        <f>INDEX('2021MF'!$C$205:$BB$404,MATCH(Sheet2!$BJ399,'2021MF'!$B$205:$B$404,0),MATCH(Sheet2!CC$3,'2021MF'!$C$4:$BB$4,0))</f>
        <v>98.817892048213096</v>
      </c>
    </row>
    <row r="400" spans="14:81" x14ac:dyDescent="0.3">
      <c r="N400" t="e">
        <f>VLOOKUP(P400,Sheet1!A$6:A$378,1,FALSE)</f>
        <v>#N/A</v>
      </c>
      <c r="O400" t="s">
        <v>491</v>
      </c>
      <c r="P400" t="s">
        <v>637</v>
      </c>
      <c r="Q400" t="e">
        <f>VLOOKUP(P400,classifications!A$1:B$357,2,FALSE)</f>
        <v>#N/A</v>
      </c>
      <c r="R400" t="e">
        <f>VLOOKUP(P400,classifications!A$1:D$357,4,FALSE)</f>
        <v>#N/A</v>
      </c>
      <c r="S400" t="s">
        <v>638</v>
      </c>
      <c r="T400" t="s">
        <v>648</v>
      </c>
      <c r="U400">
        <v>92.5</v>
      </c>
      <c r="V400">
        <v>6.9</v>
      </c>
      <c r="W400">
        <v>0.6</v>
      </c>
      <c r="X400">
        <v>76.8</v>
      </c>
      <c r="Y400">
        <v>5.7</v>
      </c>
      <c r="Z400">
        <v>17.5</v>
      </c>
      <c r="AA400">
        <v>99.2</v>
      </c>
      <c r="AB400">
        <v>0.8</v>
      </c>
      <c r="AC400">
        <v>0</v>
      </c>
      <c r="AE400" t="s">
        <v>491</v>
      </c>
      <c r="AF400" t="s">
        <v>637</v>
      </c>
      <c r="AG400" t="s">
        <v>638</v>
      </c>
      <c r="AH400" t="s">
        <v>648</v>
      </c>
      <c r="AI400">
        <v>93.1</v>
      </c>
      <c r="AJ400">
        <v>6.9</v>
      </c>
      <c r="AK400">
        <v>93.1</v>
      </c>
      <c r="AL400">
        <v>6.9</v>
      </c>
      <c r="AM400">
        <v>99.2</v>
      </c>
      <c r="AN400">
        <v>0.8</v>
      </c>
      <c r="AP400" t="s">
        <v>491</v>
      </c>
      <c r="AQ400" t="s">
        <v>637</v>
      </c>
      <c r="AR400" t="s">
        <v>638</v>
      </c>
      <c r="AS400" t="s">
        <v>648</v>
      </c>
      <c r="AT400">
        <v>86.7</v>
      </c>
      <c r="AU400">
        <v>93.1</v>
      </c>
      <c r="AV400">
        <v>96.8</v>
      </c>
      <c r="AW400">
        <v>95.1</v>
      </c>
      <c r="AX400">
        <v>93.1</v>
      </c>
      <c r="AY400">
        <v>100</v>
      </c>
      <c r="AZ400">
        <v>97.2</v>
      </c>
      <c r="BA400">
        <v>99.2</v>
      </c>
      <c r="BB400">
        <v>100</v>
      </c>
      <c r="BF400" t="b">
        <f t="shared" si="6"/>
        <v>1</v>
      </c>
      <c r="BI400" t="s">
        <v>491</v>
      </c>
      <c r="BJ400" t="s">
        <v>637</v>
      </c>
      <c r="BK400" t="s">
        <v>638</v>
      </c>
      <c r="BL400" t="s">
        <v>648</v>
      </c>
      <c r="BM400">
        <f>INDEX('2021MF'!$C$205:$BB$404,MATCH(Sheet2!$BJ400,'2021MF'!$B$205:$B$404,0),MATCH(Sheet2!BM$3,'2021MF'!$C$4:$BB$4,0))</f>
        <v>84.897216484705396</v>
      </c>
      <c r="BN400">
        <f>INDEX('2021MF'!$C$205:$BB$404,MATCH(Sheet2!$BJ400,'2021MF'!$B$205:$B$404,0),MATCH(Sheet2!BN$3,'2021MF'!$C$4:$BB$4,0))</f>
        <v>15.1027835152946</v>
      </c>
      <c r="BO400">
        <f>INDEX('2021MF'!$C$205:$BB$404,MATCH(Sheet2!$BJ400,'2021MF'!$B$205:$B$404,0),MATCH(Sheet2!BO$3,'2021MF'!$C$4:$BB$4,0))</f>
        <v>58.375135241467497</v>
      </c>
      <c r="BP400">
        <f>INDEX('2021MF'!$C$205:$BB$404,MATCH(Sheet2!$BJ400,'2021MF'!$B$205:$B$404,0),MATCH(Sheet2!BP$3,'2021MF'!$C$4:$BB$4,0))</f>
        <v>11.581587488934799</v>
      </c>
      <c r="BQ400">
        <f>INDEX('2021MF'!$C$205:$BB$404,MATCH(Sheet2!$BJ400,'2021MF'!$B$205:$B$404,0),MATCH(Sheet2!BQ$3,'2021MF'!$C$4:$BB$4,0))</f>
        <v>50.540965869971501</v>
      </c>
      <c r="BR400">
        <f>INDEX('2021MF'!$C$205:$BB$404,MATCH(Sheet2!$BJ400,'2021MF'!$B$205:$B$404,0),MATCH(Sheet2!BR$3,'2021MF'!$C$4:$BB$4,0))</f>
        <v>19.4157568604308</v>
      </c>
      <c r="BS400">
        <f>INDEX('2021MF'!$C$205:$BB$404,MATCH(Sheet2!$BJ400,'2021MF'!$B$205:$B$404,0),MATCH(Sheet2!BS$3,'2021MF'!$C$4:$BB$4,0))</f>
        <v>100</v>
      </c>
      <c r="BT400">
        <f>INDEX('2021MF'!$C$205:$BB$404,MATCH(Sheet2!$BJ400,'2021MF'!$B$205:$B$404,0),MATCH(Sheet2!BT$3,'2021MF'!$C$4:$BB$4,0))</f>
        <v>0</v>
      </c>
      <c r="BU400">
        <f>INDEX('2021MF'!$C$205:$BB$404,MATCH(Sheet2!$BJ400,'2021MF'!$B$205:$B$404,0),MATCH(Sheet2!BU$3,'2021MF'!$C$4:$BB$4,0))</f>
        <v>7.68171535359496</v>
      </c>
      <c r="BV400">
        <f>INDEX('2021MF'!$C$205:$BB$404,MATCH(Sheet2!$BJ400,'2021MF'!$B$205:$B$404,0),MATCH(Sheet2!BV$3,'2021MF'!$C$4:$BB$4,0))</f>
        <v>8.7046326349955692</v>
      </c>
      <c r="BW400">
        <f>INDEX('2021MF'!$C$205:$BB$404,MATCH(Sheet2!$BJ400,'2021MF'!$B$205:$B$404,0),MATCH(Sheet2!BW$3,'2021MF'!$C$4:$BB$4,0))</f>
        <v>1.45568997737779</v>
      </c>
      <c r="BX400">
        <f>INDEX('2021MF'!$C$205:$BB$404,MATCH(Sheet2!$BJ400,'2021MF'!$B$205:$B$404,0),MATCH(Sheet2!BX$3,'2021MF'!$C$4:$BB$4,0))</f>
        <v>48.537188879724397</v>
      </c>
      <c r="BY400">
        <f>INDEX('2021MF'!$C$205:$BB$404,MATCH(Sheet2!$BJ400,'2021MF'!$B$205:$B$404,0),MATCH(Sheet2!BY$3,'2021MF'!$C$4:$BB$4,0))</f>
        <v>48.959293581097498</v>
      </c>
      <c r="BZ400">
        <f>INDEX('2021MF'!$C$205:$BB$404,MATCH(Sheet2!$BJ400,'2021MF'!$B$205:$B$404,0),MATCH(Sheet2!BZ$3,'2021MF'!$C$4:$BB$4,0))</f>
        <v>53.1415263694144</v>
      </c>
      <c r="CA400">
        <f>INDEX('2021MF'!$C$205:$BB$404,MATCH(Sheet2!$BJ400,'2021MF'!$B$205:$B$404,0),MATCH(Sheet2!CA$3,'2021MF'!$C$4:$BB$4,0))</f>
        <v>43.297268448886499</v>
      </c>
      <c r="CB400" t="str">
        <f>INDEX('2021MF'!$C$205:$BB$404,MATCH(Sheet2!$BJ400,'2021MF'!$B$205:$B$404,0),MATCH(Sheet2!CB$3,'2021MF'!$C$4:$BB$4,0))</f>
        <v>*</v>
      </c>
      <c r="CC400">
        <f>INDEX('2021MF'!$C$205:$BB$404,MATCH(Sheet2!$BJ400,'2021MF'!$B$205:$B$404,0),MATCH(Sheet2!CC$3,'2021MF'!$C$4:$BB$4,0))</f>
        <v>97.895150978656403</v>
      </c>
    </row>
    <row r="401" spans="14:81" x14ac:dyDescent="0.3">
      <c r="N401" t="e">
        <f>VLOOKUP(P401,Sheet1!A$6:A$378,1,FALSE)</f>
        <v>#N/A</v>
      </c>
      <c r="O401" t="s">
        <v>491</v>
      </c>
      <c r="P401" t="s">
        <v>639</v>
      </c>
      <c r="Q401" t="e">
        <f>VLOOKUP(P401,classifications!A$1:B$357,2,FALSE)</f>
        <v>#N/A</v>
      </c>
      <c r="R401" t="e">
        <f>VLOOKUP(P401,classifications!A$1:D$357,4,FALSE)</f>
        <v>#N/A</v>
      </c>
      <c r="S401" t="s">
        <v>640</v>
      </c>
      <c r="T401" t="s">
        <v>648</v>
      </c>
      <c r="U401">
        <v>81.099999999999994</v>
      </c>
      <c r="V401">
        <v>18.899999999999999</v>
      </c>
      <c r="W401">
        <v>0</v>
      </c>
      <c r="X401">
        <v>73.900000000000006</v>
      </c>
      <c r="Y401">
        <v>7.2</v>
      </c>
      <c r="Z401">
        <v>18.899999999999999</v>
      </c>
      <c r="AA401" t="s">
        <v>417</v>
      </c>
      <c r="AB401" t="s">
        <v>417</v>
      </c>
      <c r="AC401" t="s">
        <v>417</v>
      </c>
      <c r="AE401" t="s">
        <v>491</v>
      </c>
      <c r="AF401" t="s">
        <v>639</v>
      </c>
      <c r="AG401" t="s">
        <v>640</v>
      </c>
      <c r="AH401" t="s">
        <v>648</v>
      </c>
      <c r="AI401">
        <v>81.099999999999994</v>
      </c>
      <c r="AJ401">
        <v>18.899999999999999</v>
      </c>
      <c r="AK401">
        <v>91.2</v>
      </c>
      <c r="AL401">
        <v>8.8000000000000007</v>
      </c>
      <c r="AM401" t="s">
        <v>417</v>
      </c>
      <c r="AN401" t="s">
        <v>417</v>
      </c>
      <c r="AP401" t="s">
        <v>491</v>
      </c>
      <c r="AQ401" t="s">
        <v>639</v>
      </c>
      <c r="AR401" t="s">
        <v>640</v>
      </c>
      <c r="AS401" t="s">
        <v>648</v>
      </c>
      <c r="AT401">
        <v>70.3</v>
      </c>
      <c r="AU401">
        <v>81.099999999999994</v>
      </c>
      <c r="AV401">
        <v>84.6</v>
      </c>
      <c r="AW401">
        <v>86.4</v>
      </c>
      <c r="AX401">
        <v>91.2</v>
      </c>
      <c r="AY401">
        <v>96</v>
      </c>
      <c r="AZ401" t="s">
        <v>417</v>
      </c>
      <c r="BA401" t="s">
        <v>417</v>
      </c>
      <c r="BB401" t="s">
        <v>417</v>
      </c>
      <c r="BF401" t="b">
        <f t="shared" si="6"/>
        <v>1</v>
      </c>
      <c r="BI401" t="s">
        <v>491</v>
      </c>
      <c r="BJ401" t="s">
        <v>639</v>
      </c>
      <c r="BK401" t="s">
        <v>640</v>
      </c>
      <c r="BL401" t="s">
        <v>648</v>
      </c>
      <c r="BM401">
        <f>INDEX('2021MF'!$C$205:$BB$404,MATCH(Sheet2!$BJ401,'2021MF'!$B$205:$B$404,0),MATCH(Sheet2!BM$3,'2021MF'!$C$4:$BB$4,0))</f>
        <v>85.284280936454806</v>
      </c>
      <c r="BN401">
        <f>INDEX('2021MF'!$C$205:$BB$404,MATCH(Sheet2!$BJ401,'2021MF'!$B$205:$B$404,0),MATCH(Sheet2!BN$3,'2021MF'!$C$4:$BB$4,0))</f>
        <v>14.715719063545199</v>
      </c>
      <c r="BO401">
        <f>INDEX('2021MF'!$C$205:$BB$404,MATCH(Sheet2!$BJ401,'2021MF'!$B$205:$B$404,0),MATCH(Sheet2!BO$3,'2021MF'!$C$4:$BB$4,0))</f>
        <v>54.5650251797178</v>
      </c>
      <c r="BP401">
        <f>INDEX('2021MF'!$C$205:$BB$404,MATCH(Sheet2!$BJ401,'2021MF'!$B$205:$B$404,0),MATCH(Sheet2!BP$3,'2021MF'!$C$4:$BB$4,0))</f>
        <v>7.0733863837312096</v>
      </c>
      <c r="BQ401">
        <f>INDEX('2021MF'!$C$205:$BB$404,MATCH(Sheet2!$BJ401,'2021MF'!$B$205:$B$404,0),MATCH(Sheet2!BQ$3,'2021MF'!$C$4:$BB$4,0))</f>
        <v>45.242763233767697</v>
      </c>
      <c r="BR401">
        <f>INDEX('2021MF'!$C$205:$BB$404,MATCH(Sheet2!$BJ401,'2021MF'!$B$205:$B$404,0),MATCH(Sheet2!BR$3,'2021MF'!$C$4:$BB$4,0))</f>
        <v>16.3956483296813</v>
      </c>
      <c r="BS401">
        <f>INDEX('2021MF'!$C$205:$BB$404,MATCH(Sheet2!$BJ401,'2021MF'!$B$205:$B$404,0),MATCH(Sheet2!BS$3,'2021MF'!$C$4:$BB$4,0))</f>
        <v>100</v>
      </c>
      <c r="BT401">
        <f>INDEX('2021MF'!$C$205:$BB$404,MATCH(Sheet2!$BJ401,'2021MF'!$B$205:$B$404,0),MATCH(Sheet2!BT$3,'2021MF'!$C$4:$BB$4,0))</f>
        <v>0</v>
      </c>
      <c r="BU401">
        <f>INDEX('2021MF'!$C$205:$BB$404,MATCH(Sheet2!$BJ401,'2021MF'!$B$205:$B$404,0),MATCH(Sheet2!BU$3,'2021MF'!$C$4:$BB$4,0))</f>
        <v>8.2458770614692707</v>
      </c>
      <c r="BV401">
        <f>INDEX('2021MF'!$C$205:$BB$404,MATCH(Sheet2!$BJ401,'2021MF'!$B$205:$B$404,0),MATCH(Sheet2!BV$3,'2021MF'!$C$4:$BB$4,0))</f>
        <v>8.5303502095106296</v>
      </c>
      <c r="BW401">
        <f>INDEX('2021MF'!$C$205:$BB$404,MATCH(Sheet2!$BJ401,'2021MF'!$B$205:$B$404,0),MATCH(Sheet2!BW$3,'2021MF'!$C$4:$BB$4,0))</f>
        <v>0</v>
      </c>
      <c r="BX401">
        <f>INDEX('2021MF'!$C$205:$BB$404,MATCH(Sheet2!$BJ401,'2021MF'!$B$205:$B$404,0),MATCH(Sheet2!BX$3,'2021MF'!$C$4:$BB$4,0))</f>
        <v>43.606936416185</v>
      </c>
      <c r="BY401">
        <f>INDEX('2021MF'!$C$205:$BB$404,MATCH(Sheet2!$BJ401,'2021MF'!$B$205:$B$404,0),MATCH(Sheet2!BY$3,'2021MF'!$C$4:$BB$4,0))</f>
        <v>54.0578034682081</v>
      </c>
      <c r="BZ401">
        <f>INDEX('2021MF'!$C$205:$BB$404,MATCH(Sheet2!$BJ401,'2021MF'!$B$205:$B$404,0),MATCH(Sheet2!BZ$3,'2021MF'!$C$4:$BB$4,0))</f>
        <v>47.244701348747597</v>
      </c>
      <c r="CA401">
        <f>INDEX('2021MF'!$C$205:$BB$404,MATCH(Sheet2!$BJ401,'2021MF'!$B$205:$B$404,0),MATCH(Sheet2!CA$3,'2021MF'!$C$4:$BB$4,0))</f>
        <v>49.953757225433499</v>
      </c>
      <c r="CB401">
        <f>INDEX('2021MF'!$C$205:$BB$404,MATCH(Sheet2!$BJ401,'2021MF'!$B$205:$B$404,0),MATCH(Sheet2!CB$3,'2021MF'!$C$4:$BB$4,0))</f>
        <v>0</v>
      </c>
      <c r="CC401">
        <f>INDEX('2021MF'!$C$205:$BB$404,MATCH(Sheet2!$BJ401,'2021MF'!$B$205:$B$404,0),MATCH(Sheet2!CC$3,'2021MF'!$C$4:$BB$4,0))</f>
        <v>100</v>
      </c>
    </row>
    <row r="402" spans="14:81" x14ac:dyDescent="0.3">
      <c r="N402" t="e">
        <f>VLOOKUP(P402,Sheet1!A$6:A$378,1,FALSE)</f>
        <v>#N/A</v>
      </c>
      <c r="O402" t="s">
        <v>491</v>
      </c>
      <c r="P402" t="s">
        <v>641</v>
      </c>
      <c r="Q402" t="e">
        <f>VLOOKUP(P402,classifications!A$1:B$357,2,FALSE)</f>
        <v>#N/A</v>
      </c>
      <c r="R402" t="e">
        <f>VLOOKUP(P402,classifications!A$1:D$357,4,FALSE)</f>
        <v>#N/A</v>
      </c>
      <c r="S402" t="s">
        <v>642</v>
      </c>
      <c r="T402" t="s">
        <v>648</v>
      </c>
      <c r="U402">
        <v>83</v>
      </c>
      <c r="V402">
        <v>17</v>
      </c>
      <c r="W402">
        <v>0</v>
      </c>
      <c r="X402">
        <v>72.7</v>
      </c>
      <c r="Y402">
        <v>11.5</v>
      </c>
      <c r="Z402">
        <v>15.8</v>
      </c>
      <c r="AA402" t="s">
        <v>417</v>
      </c>
      <c r="AB402" t="s">
        <v>417</v>
      </c>
      <c r="AC402" t="s">
        <v>417</v>
      </c>
      <c r="AE402" t="s">
        <v>491</v>
      </c>
      <c r="AF402" t="s">
        <v>641</v>
      </c>
      <c r="AG402" t="s">
        <v>642</v>
      </c>
      <c r="AH402" t="s">
        <v>648</v>
      </c>
      <c r="AI402">
        <v>83</v>
      </c>
      <c r="AJ402">
        <v>17</v>
      </c>
      <c r="AK402">
        <v>86.3</v>
      </c>
      <c r="AL402">
        <v>13.7</v>
      </c>
      <c r="AM402" t="s">
        <v>417</v>
      </c>
      <c r="AN402" t="s">
        <v>417</v>
      </c>
      <c r="AP402" t="s">
        <v>491</v>
      </c>
      <c r="AQ402" t="s">
        <v>641</v>
      </c>
      <c r="AR402" t="s">
        <v>642</v>
      </c>
      <c r="AS402" t="s">
        <v>648</v>
      </c>
      <c r="AT402">
        <v>74.8</v>
      </c>
      <c r="AU402">
        <v>83</v>
      </c>
      <c r="AV402">
        <v>87.5</v>
      </c>
      <c r="AW402">
        <v>78.8</v>
      </c>
      <c r="AX402">
        <v>86.3</v>
      </c>
      <c r="AY402">
        <v>93.9</v>
      </c>
      <c r="AZ402" t="s">
        <v>417</v>
      </c>
      <c r="BA402" t="s">
        <v>417</v>
      </c>
      <c r="BB402" t="s">
        <v>417</v>
      </c>
      <c r="BF402" t="b">
        <f t="shared" si="6"/>
        <v>1</v>
      </c>
      <c r="BI402" t="s">
        <v>491</v>
      </c>
      <c r="BJ402" t="s">
        <v>641</v>
      </c>
      <c r="BK402" t="s">
        <v>642</v>
      </c>
      <c r="BL402" t="s">
        <v>648</v>
      </c>
      <c r="BM402">
        <f>INDEX('2021MF'!$C$205:$BB$404,MATCH(Sheet2!$BJ402,'2021MF'!$B$205:$B$404,0),MATCH(Sheet2!BM$3,'2021MF'!$C$4:$BB$4,0))</f>
        <v>82.7936839518309</v>
      </c>
      <c r="BN402">
        <f>INDEX('2021MF'!$C$205:$BB$404,MATCH(Sheet2!$BJ402,'2021MF'!$B$205:$B$404,0),MATCH(Sheet2!BN$3,'2021MF'!$C$4:$BB$4,0))</f>
        <v>16.023593020398099</v>
      </c>
      <c r="BO402">
        <f>INDEX('2021MF'!$C$205:$BB$404,MATCH(Sheet2!$BJ402,'2021MF'!$B$205:$B$404,0),MATCH(Sheet2!BO$3,'2021MF'!$C$4:$BB$4,0))</f>
        <v>67.571884984025601</v>
      </c>
      <c r="BP402">
        <f>INDEX('2021MF'!$C$205:$BB$404,MATCH(Sheet2!$BJ402,'2021MF'!$B$205:$B$404,0),MATCH(Sheet2!BP$3,'2021MF'!$C$4:$BB$4,0))</f>
        <v>17.313836323421</v>
      </c>
      <c r="BQ402">
        <f>INDEX('2021MF'!$C$205:$BB$404,MATCH(Sheet2!$BJ402,'2021MF'!$B$205:$B$404,0),MATCH(Sheet2!BQ$3,'2021MF'!$C$4:$BB$4,0))</f>
        <v>63.390882280658602</v>
      </c>
      <c r="BR402">
        <f>INDEX('2021MF'!$C$205:$BB$404,MATCH(Sheet2!$BJ402,'2021MF'!$B$205:$B$404,0),MATCH(Sheet2!BR$3,'2021MF'!$C$4:$BB$4,0))</f>
        <v>21.494839026787901</v>
      </c>
      <c r="BS402">
        <f>INDEX('2021MF'!$C$205:$BB$404,MATCH(Sheet2!$BJ402,'2021MF'!$B$205:$B$404,0),MATCH(Sheet2!BS$3,'2021MF'!$C$4:$BB$4,0))</f>
        <v>99.615999016957502</v>
      </c>
      <c r="BT402" t="str">
        <f>INDEX('2021MF'!$C$205:$BB$404,MATCH(Sheet2!$BJ402,'2021MF'!$B$205:$B$404,0),MATCH(Sheet2!BT$3,'2021MF'!$C$4:$BB$4,0))</f>
        <v>*</v>
      </c>
      <c r="BU402">
        <f>INDEX('2021MF'!$C$205:$BB$404,MATCH(Sheet2!$BJ402,'2021MF'!$B$205:$B$404,0),MATCH(Sheet2!BU$3,'2021MF'!$C$4:$BB$4,0))</f>
        <v>11.4831653969034</v>
      </c>
      <c r="BV402">
        <f>INDEX('2021MF'!$C$205:$BB$404,MATCH(Sheet2!$BJ402,'2021MF'!$B$205:$B$404,0),MATCH(Sheet2!BV$3,'2021MF'!$C$4:$BB$4,0))</f>
        <v>15.0436225116736</v>
      </c>
      <c r="BW402" t="str">
        <f>INDEX('2021MF'!$C$205:$BB$404,MATCH(Sheet2!$BJ402,'2021MF'!$B$205:$B$404,0),MATCH(Sheet2!BW$3,'2021MF'!$C$4:$BB$4,0))</f>
        <v>*</v>
      </c>
      <c r="BX402">
        <f>INDEX('2021MF'!$C$205:$BB$404,MATCH(Sheet2!$BJ402,'2021MF'!$B$205:$B$404,0),MATCH(Sheet2!BX$3,'2021MF'!$C$4:$BB$4,0))</f>
        <v>63.388538296440998</v>
      </c>
      <c r="BY402">
        <f>INDEX('2021MF'!$C$205:$BB$404,MATCH(Sheet2!$BJ402,'2021MF'!$B$205:$B$404,0),MATCH(Sheet2!BY$3,'2021MF'!$C$4:$BB$4,0))</f>
        <v>34.090399461831701</v>
      </c>
      <c r="BZ402">
        <f>INDEX('2021MF'!$C$205:$BB$404,MATCH(Sheet2!$BJ402,'2021MF'!$B$205:$B$404,0),MATCH(Sheet2!BZ$3,'2021MF'!$C$4:$BB$4,0))</f>
        <v>55.197488547906602</v>
      </c>
      <c r="CA402">
        <f>INDEX('2021MF'!$C$205:$BB$404,MATCH(Sheet2!$BJ402,'2021MF'!$B$205:$B$404,0),MATCH(Sheet2!CA$3,'2021MF'!$C$4:$BB$4,0))</f>
        <v>41.989941378095303</v>
      </c>
      <c r="CB402">
        <f>INDEX('2021MF'!$C$205:$BB$404,MATCH(Sheet2!$BJ402,'2021MF'!$B$205:$B$404,0),MATCH(Sheet2!CB$3,'2021MF'!$C$4:$BB$4,0))</f>
        <v>1.8677807815187999</v>
      </c>
      <c r="CC402">
        <f>INDEX('2021MF'!$C$205:$BB$404,MATCH(Sheet2!$BJ402,'2021MF'!$B$205:$B$404,0),MATCH(Sheet2!CC$3,'2021MF'!$C$4:$BB$4,0))</f>
        <v>98.132219218481197</v>
      </c>
    </row>
    <row r="403" spans="14:81" x14ac:dyDescent="0.3">
      <c r="N403" t="e">
        <f>VLOOKUP(P403,Sheet1!A$6:A$378,1,FALSE)</f>
        <v>#N/A</v>
      </c>
      <c r="O403" t="s">
        <v>491</v>
      </c>
      <c r="P403" t="s">
        <v>643</v>
      </c>
      <c r="Q403" t="e">
        <f>VLOOKUP(P403,classifications!A$1:B$357,2,FALSE)</f>
        <v>#N/A</v>
      </c>
      <c r="R403" t="e">
        <f>VLOOKUP(P403,classifications!A$1:D$357,4,FALSE)</f>
        <v>#N/A</v>
      </c>
      <c r="S403" t="s">
        <v>644</v>
      </c>
      <c r="T403" t="s">
        <v>648</v>
      </c>
      <c r="U403">
        <v>85.8</v>
      </c>
      <c r="V403">
        <v>13.6</v>
      </c>
      <c r="W403">
        <v>0.6</v>
      </c>
      <c r="X403">
        <v>60.3</v>
      </c>
      <c r="Y403">
        <v>25.1</v>
      </c>
      <c r="Z403">
        <v>14.6</v>
      </c>
      <c r="AA403">
        <v>97.8</v>
      </c>
      <c r="AB403">
        <v>2.2000000000000002</v>
      </c>
      <c r="AC403">
        <v>0</v>
      </c>
      <c r="AE403" t="s">
        <v>491</v>
      </c>
      <c r="AF403" t="s">
        <v>643</v>
      </c>
      <c r="AG403" t="s">
        <v>644</v>
      </c>
      <c r="AH403" t="s">
        <v>648</v>
      </c>
      <c r="AI403">
        <v>86.3</v>
      </c>
      <c r="AJ403">
        <v>13.7</v>
      </c>
      <c r="AK403">
        <v>70.599999999999994</v>
      </c>
      <c r="AL403">
        <v>29.4</v>
      </c>
      <c r="AM403">
        <v>97.8</v>
      </c>
      <c r="AN403">
        <v>2.2000000000000002</v>
      </c>
      <c r="AP403" t="s">
        <v>491</v>
      </c>
      <c r="AQ403" t="s">
        <v>643</v>
      </c>
      <c r="AR403" t="s">
        <v>644</v>
      </c>
      <c r="AS403" t="s">
        <v>648</v>
      </c>
      <c r="AT403">
        <v>78.099999999999994</v>
      </c>
      <c r="AU403">
        <v>86.3</v>
      </c>
      <c r="AV403">
        <v>91.8</v>
      </c>
      <c r="AW403">
        <v>94.1</v>
      </c>
      <c r="AX403">
        <v>70.599999999999994</v>
      </c>
      <c r="AY403">
        <v>99.9</v>
      </c>
      <c r="AZ403">
        <v>94.7</v>
      </c>
      <c r="BA403">
        <v>97.8</v>
      </c>
      <c r="BB403">
        <v>100</v>
      </c>
      <c r="BF403" t="b">
        <f t="shared" si="6"/>
        <v>1</v>
      </c>
      <c r="BI403" t="s">
        <v>491</v>
      </c>
      <c r="BJ403" t="s">
        <v>643</v>
      </c>
      <c r="BK403" t="s">
        <v>644</v>
      </c>
      <c r="BL403" t="s">
        <v>648</v>
      </c>
      <c r="BM403">
        <f>INDEX('2021MF'!$C$205:$BB$404,MATCH(Sheet2!$BJ403,'2021MF'!$B$205:$B$404,0),MATCH(Sheet2!BM$3,'2021MF'!$C$4:$BB$4,0))</f>
        <v>90.442665637959294</v>
      </c>
      <c r="BN403">
        <f>INDEX('2021MF'!$C$205:$BB$404,MATCH(Sheet2!$BJ403,'2021MF'!$B$205:$B$404,0),MATCH(Sheet2!BN$3,'2021MF'!$C$4:$BB$4,0))</f>
        <v>8.9111775484617599</v>
      </c>
      <c r="BO403">
        <f>INDEX('2021MF'!$C$205:$BB$404,MATCH(Sheet2!$BJ403,'2021MF'!$B$205:$B$404,0),MATCH(Sheet2!BO$3,'2021MF'!$C$4:$BB$4,0))</f>
        <v>52.319413636801997</v>
      </c>
      <c r="BP403">
        <f>INDEX('2021MF'!$C$205:$BB$404,MATCH(Sheet2!$BJ403,'2021MF'!$B$205:$B$404,0),MATCH(Sheet2!BP$3,'2021MF'!$C$4:$BB$4,0))</f>
        <v>15.671713762175701</v>
      </c>
      <c r="BQ403">
        <f>INDEX('2021MF'!$C$205:$BB$404,MATCH(Sheet2!$BJ403,'2021MF'!$B$205:$B$404,0),MATCH(Sheet2!BQ$3,'2021MF'!$C$4:$BB$4,0))</f>
        <v>52.7726878194619</v>
      </c>
      <c r="BR403">
        <f>INDEX('2021MF'!$C$205:$BB$404,MATCH(Sheet2!$BJ403,'2021MF'!$B$205:$B$404,0),MATCH(Sheet2!BR$3,'2021MF'!$C$4:$BB$4,0))</f>
        <v>15.2184395795159</v>
      </c>
      <c r="BS403">
        <f>INDEX('2021MF'!$C$205:$BB$404,MATCH(Sheet2!$BJ403,'2021MF'!$B$205:$B$404,0),MATCH(Sheet2!BS$3,'2021MF'!$C$4:$BB$4,0))</f>
        <v>99.440640370334606</v>
      </c>
      <c r="BT403" t="str">
        <f>INDEX('2021MF'!$C$205:$BB$404,MATCH(Sheet2!$BJ403,'2021MF'!$B$205:$B$404,0),MATCH(Sheet2!BT$3,'2021MF'!$C$4:$BB$4,0))</f>
        <v>*</v>
      </c>
      <c r="BU403">
        <f>INDEX('2021MF'!$C$205:$BB$404,MATCH(Sheet2!$BJ403,'2021MF'!$B$205:$B$404,0),MATCH(Sheet2!BU$3,'2021MF'!$C$4:$BB$4,0))</f>
        <v>1.7745202044555899</v>
      </c>
      <c r="BV403">
        <f>INDEX('2021MF'!$C$205:$BB$404,MATCH(Sheet2!$BJ403,'2021MF'!$B$205:$B$404,0),MATCH(Sheet2!BV$3,'2021MF'!$C$4:$BB$4,0))</f>
        <v>16.6505931140901</v>
      </c>
      <c r="BW403" t="str">
        <f>INDEX('2021MF'!$C$205:$BB$404,MATCH(Sheet2!$BJ403,'2021MF'!$B$205:$B$404,0),MATCH(Sheet2!BW$3,'2021MF'!$C$4:$BB$4,0))</f>
        <v>*</v>
      </c>
      <c r="BX403">
        <f>INDEX('2021MF'!$C$205:$BB$404,MATCH(Sheet2!$BJ403,'2021MF'!$B$205:$B$404,0),MATCH(Sheet2!BX$3,'2021MF'!$C$4:$BB$4,0))</f>
        <v>38.637294615629699</v>
      </c>
      <c r="BY403">
        <f>INDEX('2021MF'!$C$205:$BB$404,MATCH(Sheet2!$BJ403,'2021MF'!$B$205:$B$404,0),MATCH(Sheet2!BY$3,'2021MF'!$C$4:$BB$4,0))</f>
        <v>59.278139365527302</v>
      </c>
      <c r="BZ403">
        <f>INDEX('2021MF'!$C$205:$BB$404,MATCH(Sheet2!$BJ403,'2021MF'!$B$205:$B$404,0),MATCH(Sheet2!BZ$3,'2021MF'!$C$4:$BB$4,0))</f>
        <v>46.602339447453502</v>
      </c>
      <c r="CA403">
        <f>INDEX('2021MF'!$C$205:$BB$404,MATCH(Sheet2!$BJ403,'2021MF'!$B$205:$B$404,0),MATCH(Sheet2!CA$3,'2021MF'!$C$4:$BB$4,0))</f>
        <v>52.733148240863002</v>
      </c>
      <c r="CB403">
        <f>INDEX('2021MF'!$C$205:$BB$404,MATCH(Sheet2!$BJ403,'2021MF'!$B$205:$B$404,0),MATCH(Sheet2!CB$3,'2021MF'!$C$4:$BB$4,0))</f>
        <v>4.53756389237149</v>
      </c>
      <c r="CC403">
        <f>INDEX('2021MF'!$C$205:$BB$404,MATCH(Sheet2!$BJ403,'2021MF'!$B$205:$B$404,0),MATCH(Sheet2!CC$3,'2021MF'!$C$4:$BB$4,0))</f>
        <v>95.462436107628506</v>
      </c>
    </row>
    <row r="404" spans="14:81" x14ac:dyDescent="0.3">
      <c r="N404" t="e">
        <f>VLOOKUP(P404,Sheet1!A$6:A$378,1,FALSE)</f>
        <v>#N/A</v>
      </c>
      <c r="O404" t="s">
        <v>491</v>
      </c>
      <c r="P404" t="s">
        <v>645</v>
      </c>
      <c r="Q404" t="e">
        <f>VLOOKUP(P404,classifications!A$1:B$357,2,FALSE)</f>
        <v>#N/A</v>
      </c>
      <c r="R404" t="e">
        <f>VLOOKUP(P404,classifications!A$1:D$357,4,FALSE)</f>
        <v>#N/A</v>
      </c>
      <c r="S404" t="s">
        <v>646</v>
      </c>
      <c r="T404" t="s">
        <v>648</v>
      </c>
      <c r="U404">
        <v>85</v>
      </c>
      <c r="V404">
        <v>14.3</v>
      </c>
      <c r="W404">
        <v>0.7</v>
      </c>
      <c r="X404">
        <v>57.1</v>
      </c>
      <c r="Y404">
        <v>21.9</v>
      </c>
      <c r="Z404">
        <v>21</v>
      </c>
      <c r="AA404">
        <v>99</v>
      </c>
      <c r="AB404">
        <v>1</v>
      </c>
      <c r="AC404">
        <v>0</v>
      </c>
      <c r="AE404" t="s">
        <v>491</v>
      </c>
      <c r="AF404" t="s">
        <v>645</v>
      </c>
      <c r="AG404" t="s">
        <v>646</v>
      </c>
      <c r="AH404" t="s">
        <v>648</v>
      </c>
      <c r="AI404">
        <v>85.6</v>
      </c>
      <c r="AJ404">
        <v>14.4</v>
      </c>
      <c r="AK404">
        <v>72.2</v>
      </c>
      <c r="AL404">
        <v>27.8</v>
      </c>
      <c r="AM404">
        <v>99</v>
      </c>
      <c r="AN404">
        <v>1</v>
      </c>
      <c r="AP404" t="s">
        <v>491</v>
      </c>
      <c r="AQ404" t="s">
        <v>645</v>
      </c>
      <c r="AR404" t="s">
        <v>646</v>
      </c>
      <c r="AS404" t="s">
        <v>648</v>
      </c>
      <c r="AT404">
        <v>76</v>
      </c>
      <c r="AU404">
        <v>85.6</v>
      </c>
      <c r="AV404">
        <v>89</v>
      </c>
      <c r="AW404">
        <v>82</v>
      </c>
      <c r="AX404">
        <v>72.2</v>
      </c>
      <c r="AY404">
        <v>94.4</v>
      </c>
      <c r="AZ404">
        <v>97.1</v>
      </c>
      <c r="BA404">
        <v>99</v>
      </c>
      <c r="BB404">
        <v>100</v>
      </c>
      <c r="BF404" t="b">
        <f t="shared" si="6"/>
        <v>1</v>
      </c>
      <c r="BI404" t="s">
        <v>491</v>
      </c>
      <c r="BJ404" t="s">
        <v>645</v>
      </c>
      <c r="BK404" t="s">
        <v>646</v>
      </c>
      <c r="BL404" t="s">
        <v>648</v>
      </c>
      <c r="BM404">
        <f>INDEX('2021MF'!$C$205:$BB$404,MATCH(Sheet2!$BJ404,'2021MF'!$B$205:$B$404,0),MATCH(Sheet2!BM$3,'2021MF'!$C$4:$BB$4,0))</f>
        <v>89.164572864321599</v>
      </c>
      <c r="BN404">
        <f>INDEX('2021MF'!$C$205:$BB$404,MATCH(Sheet2!$BJ404,'2021MF'!$B$205:$B$404,0),MATCH(Sheet2!BN$3,'2021MF'!$C$4:$BB$4,0))</f>
        <v>10.835427135678399</v>
      </c>
      <c r="BO404">
        <f>INDEX('2021MF'!$C$205:$BB$404,MATCH(Sheet2!$BJ404,'2021MF'!$B$205:$B$404,0),MATCH(Sheet2!BO$3,'2021MF'!$C$4:$BB$4,0))</f>
        <v>57.3963567839196</v>
      </c>
      <c r="BP404">
        <f>INDEX('2021MF'!$C$205:$BB$404,MATCH(Sheet2!$BJ404,'2021MF'!$B$205:$B$404,0),MATCH(Sheet2!BP$3,'2021MF'!$C$4:$BB$4,0))</f>
        <v>21.8226549413735</v>
      </c>
      <c r="BQ404">
        <f>INDEX('2021MF'!$C$205:$BB$404,MATCH(Sheet2!$BJ404,'2021MF'!$B$205:$B$404,0),MATCH(Sheet2!BQ$3,'2021MF'!$C$4:$BB$4,0))</f>
        <v>59.238902847571197</v>
      </c>
      <c r="BR404">
        <f>INDEX('2021MF'!$C$205:$BB$404,MATCH(Sheet2!$BJ404,'2021MF'!$B$205:$B$404,0),MATCH(Sheet2!BR$3,'2021MF'!$C$4:$BB$4,0))</f>
        <v>19.9801088777219</v>
      </c>
      <c r="BS404">
        <f>INDEX('2021MF'!$C$205:$BB$404,MATCH(Sheet2!$BJ404,'2021MF'!$B$205:$B$404,0),MATCH(Sheet2!BS$3,'2021MF'!$C$4:$BB$4,0))</f>
        <v>99.240996649916198</v>
      </c>
      <c r="BT404" t="str">
        <f>INDEX('2021MF'!$C$205:$BB$404,MATCH(Sheet2!$BJ404,'2021MF'!$B$205:$B$404,0),MATCH(Sheet2!BT$3,'2021MF'!$C$4:$BB$4,0))</f>
        <v>*</v>
      </c>
      <c r="BU404">
        <f>INDEX('2021MF'!$C$205:$BB$404,MATCH(Sheet2!$BJ404,'2021MF'!$B$205:$B$404,0),MATCH(Sheet2!BU$3,'2021MF'!$C$4:$BB$4,0))</f>
        <v>4.8785594639866003</v>
      </c>
      <c r="BV404">
        <f>INDEX('2021MF'!$C$205:$BB$404,MATCH(Sheet2!$BJ404,'2021MF'!$B$205:$B$404,0),MATCH(Sheet2!BV$3,'2021MF'!$C$4:$BB$4,0))</f>
        <v>20.257537688442198</v>
      </c>
      <c r="BW404" t="str">
        <f>INDEX('2021MF'!$C$205:$BB$404,MATCH(Sheet2!$BJ404,'2021MF'!$B$205:$B$404,0),MATCH(Sheet2!BW$3,'2021MF'!$C$4:$BB$4,0))</f>
        <v>*</v>
      </c>
      <c r="BX404">
        <f>INDEX('2021MF'!$C$205:$BB$404,MATCH(Sheet2!$BJ404,'2021MF'!$B$205:$B$404,0),MATCH(Sheet2!BX$3,'2021MF'!$C$4:$BB$4,0))</f>
        <v>42.562231058336501</v>
      </c>
      <c r="BY404">
        <f>INDEX('2021MF'!$C$205:$BB$404,MATCH(Sheet2!$BJ404,'2021MF'!$B$205:$B$404,0),MATCH(Sheet2!BY$3,'2021MF'!$C$4:$BB$4,0))</f>
        <v>55.013889645405499</v>
      </c>
      <c r="BZ404">
        <f>INDEX('2021MF'!$C$205:$BB$404,MATCH(Sheet2!$BJ404,'2021MF'!$B$205:$B$404,0),MATCH(Sheet2!BZ$3,'2021MF'!$C$4:$BB$4,0))</f>
        <v>47.469905768288001</v>
      </c>
      <c r="CA404">
        <f>INDEX('2021MF'!$C$205:$BB$404,MATCH(Sheet2!$BJ404,'2021MF'!$B$205:$B$404,0),MATCH(Sheet2!CA$3,'2021MF'!$C$4:$BB$4,0))</f>
        <v>50.585543874938701</v>
      </c>
      <c r="CB404" t="str">
        <f>INDEX('2021MF'!$C$205:$BB$404,MATCH(Sheet2!$BJ404,'2021MF'!$B$205:$B$404,0),MATCH(Sheet2!CB$3,'2021MF'!$C$4:$BB$4,0))</f>
        <v>*</v>
      </c>
      <c r="CC404">
        <f>INDEX('2021MF'!$C$205:$BB$404,MATCH(Sheet2!$BJ404,'2021MF'!$B$205:$B$404,0),MATCH(Sheet2!CC$3,'2021MF'!$C$4:$BB$4,0))</f>
        <v>98.120812395309898</v>
      </c>
    </row>
    <row r="405" spans="14:81" x14ac:dyDescent="0.3">
      <c r="N405" t="e">
        <f>VLOOKUP(P405,Sheet1!A$6:A$378,1,FALSE)</f>
        <v>#N/A</v>
      </c>
      <c r="O405" t="s">
        <v>491</v>
      </c>
      <c r="P405" t="s">
        <v>647</v>
      </c>
      <c r="Q405" t="e">
        <f>VLOOKUP(P405,classifications!A$1:B$357,2,FALSE)</f>
        <v>#N/A</v>
      </c>
      <c r="R405" t="e">
        <f>VLOOKUP(P405,classifications!A$1:D$357,4,FALSE)</f>
        <v>#N/A</v>
      </c>
      <c r="S405">
        <v>460</v>
      </c>
      <c r="T405" t="s">
        <v>648</v>
      </c>
      <c r="U405">
        <v>88.4</v>
      </c>
      <c r="V405">
        <v>11.1</v>
      </c>
      <c r="W405">
        <v>0.5</v>
      </c>
      <c r="X405">
        <v>74.5</v>
      </c>
      <c r="Y405">
        <v>7.7</v>
      </c>
      <c r="Z405">
        <v>17.8</v>
      </c>
      <c r="AA405">
        <v>96.6</v>
      </c>
      <c r="AB405">
        <v>3.3</v>
      </c>
      <c r="AC405">
        <v>0.1</v>
      </c>
      <c r="AE405" t="s">
        <v>491</v>
      </c>
      <c r="AF405" t="s">
        <v>647</v>
      </c>
      <c r="AG405">
        <v>460</v>
      </c>
      <c r="AH405" t="s">
        <v>648</v>
      </c>
      <c r="AI405">
        <v>88.9</v>
      </c>
      <c r="AJ405">
        <v>11.1</v>
      </c>
      <c r="AK405">
        <v>90.7</v>
      </c>
      <c r="AL405">
        <v>9.3000000000000007</v>
      </c>
      <c r="AM405">
        <v>96.7</v>
      </c>
      <c r="AN405">
        <v>3.3</v>
      </c>
      <c r="AP405" t="s">
        <v>491</v>
      </c>
      <c r="AQ405" t="s">
        <v>647</v>
      </c>
      <c r="AR405">
        <v>460</v>
      </c>
      <c r="AS405" t="s">
        <v>648</v>
      </c>
      <c r="AT405">
        <v>84.7</v>
      </c>
      <c r="AU405">
        <v>88.9</v>
      </c>
      <c r="AV405">
        <v>89.3</v>
      </c>
      <c r="AW405">
        <v>88.3</v>
      </c>
      <c r="AX405">
        <v>90.7</v>
      </c>
      <c r="AY405">
        <v>93</v>
      </c>
      <c r="AZ405">
        <v>94.8</v>
      </c>
      <c r="BA405">
        <v>96.7</v>
      </c>
      <c r="BB405">
        <v>97.4</v>
      </c>
      <c r="BF405" t="b">
        <f t="shared" si="6"/>
        <v>1</v>
      </c>
      <c r="BI405" t="s">
        <v>491</v>
      </c>
      <c r="BJ405" t="s">
        <v>647</v>
      </c>
      <c r="BK405">
        <v>460</v>
      </c>
      <c r="BL405" t="s">
        <v>648</v>
      </c>
      <c r="BM405" t="e">
        <f>INDEX('2021MF'!$C$205:$BB$404,MATCH(Sheet2!$BJ405,'2021MF'!$B$205:$B$404,0),MATCH(Sheet2!BM$3,'2021MF'!$C$4:$BB$4,0))</f>
        <v>#N/A</v>
      </c>
      <c r="BN405" t="e">
        <f>INDEX('2021MF'!$C$205:$BB$404,MATCH(Sheet2!$BJ405,'2021MF'!$B$205:$B$404,0),MATCH(Sheet2!BN$3,'2021MF'!$C$4:$BB$4,0))</f>
        <v>#N/A</v>
      </c>
      <c r="BO405" t="e">
        <f>INDEX('2021MF'!$C$205:$BB$404,MATCH(Sheet2!$BJ405,'2021MF'!$B$205:$B$404,0),MATCH(Sheet2!BO$3,'2021MF'!$C$4:$BB$4,0))</f>
        <v>#N/A</v>
      </c>
      <c r="BP405" t="e">
        <f>INDEX('2021MF'!$C$205:$BB$404,MATCH(Sheet2!$BJ405,'2021MF'!$B$205:$B$404,0),MATCH(Sheet2!BP$3,'2021MF'!$C$4:$BB$4,0))</f>
        <v>#N/A</v>
      </c>
      <c r="BQ405" t="e">
        <f>INDEX('2021MF'!$C$205:$BB$404,MATCH(Sheet2!$BJ405,'2021MF'!$B$205:$B$404,0),MATCH(Sheet2!BQ$3,'2021MF'!$C$4:$BB$4,0))</f>
        <v>#N/A</v>
      </c>
      <c r="BR405" t="e">
        <f>INDEX('2021MF'!$C$205:$BB$404,MATCH(Sheet2!$BJ405,'2021MF'!$B$205:$B$404,0),MATCH(Sheet2!BR$3,'2021MF'!$C$4:$BB$4,0))</f>
        <v>#N/A</v>
      </c>
      <c r="BS405" t="e">
        <f>INDEX('2021MF'!$C$205:$BB$404,MATCH(Sheet2!$BJ405,'2021MF'!$B$205:$B$404,0),MATCH(Sheet2!BS$3,'2021MF'!$C$4:$BB$4,0))</f>
        <v>#N/A</v>
      </c>
      <c r="BT405" t="e">
        <f>INDEX('2021MF'!$C$205:$BB$404,MATCH(Sheet2!$BJ405,'2021MF'!$B$205:$B$404,0),MATCH(Sheet2!BT$3,'2021MF'!$C$4:$BB$4,0))</f>
        <v>#N/A</v>
      </c>
      <c r="BU405" t="e">
        <f>INDEX('2021MF'!$C$205:$BB$404,MATCH(Sheet2!$BJ405,'2021MF'!$B$205:$B$404,0),MATCH(Sheet2!BU$3,'2021MF'!$C$4:$BB$4,0))</f>
        <v>#N/A</v>
      </c>
      <c r="BV405" t="e">
        <f>INDEX('2021MF'!$C$205:$BB$404,MATCH(Sheet2!$BJ405,'2021MF'!$B$205:$B$404,0),MATCH(Sheet2!BV$3,'2021MF'!$C$4:$BB$4,0))</f>
        <v>#N/A</v>
      </c>
      <c r="BW405" t="e">
        <f>INDEX('2021MF'!$C$205:$BB$404,MATCH(Sheet2!$BJ405,'2021MF'!$B$205:$B$404,0),MATCH(Sheet2!BW$3,'2021MF'!$C$4:$BB$4,0))</f>
        <v>#N/A</v>
      </c>
      <c r="BX405" t="e">
        <f>INDEX('2021MF'!$C$205:$BB$404,MATCH(Sheet2!$BJ405,'2021MF'!$B$205:$B$404,0),MATCH(Sheet2!BX$3,'2021MF'!$C$4:$BB$4,0))</f>
        <v>#N/A</v>
      </c>
      <c r="BY405" t="e">
        <f>INDEX('2021MF'!$C$205:$BB$404,MATCH(Sheet2!$BJ405,'2021MF'!$B$205:$B$404,0),MATCH(Sheet2!BY$3,'2021MF'!$C$4:$BB$4,0))</f>
        <v>#N/A</v>
      </c>
      <c r="BZ405" t="e">
        <f>INDEX('2021MF'!$C$205:$BB$404,MATCH(Sheet2!$BJ405,'2021MF'!$B$205:$B$404,0),MATCH(Sheet2!BZ$3,'2021MF'!$C$4:$BB$4,0))</f>
        <v>#N/A</v>
      </c>
      <c r="CA405" t="e">
        <f>INDEX('2021MF'!$C$205:$BB$404,MATCH(Sheet2!$BJ405,'2021MF'!$B$205:$B$404,0),MATCH(Sheet2!CA$3,'2021MF'!$C$4:$BB$4,0))</f>
        <v>#N/A</v>
      </c>
      <c r="CB405" t="e">
        <f>INDEX('2021MF'!$C$205:$BB$404,MATCH(Sheet2!$BJ405,'2021MF'!$B$205:$B$404,0),MATCH(Sheet2!CB$3,'2021MF'!$C$4:$BB$4,0))</f>
        <v>#N/A</v>
      </c>
      <c r="CC405" t="e">
        <f>INDEX('2021MF'!$C$205:$BB$404,MATCH(Sheet2!$BJ405,'2021MF'!$B$205:$B$404,0),MATCH(Sheet2!CC$3,'2021MF'!$C$4:$BB$4,0))</f>
        <v>#N/A</v>
      </c>
    </row>
    <row r="406" spans="14:81" x14ac:dyDescent="0.3">
      <c r="N406" t="str">
        <f>VLOOKUP(P406,Sheet1!A$6:A$378,1,FALSE)</f>
        <v>Cambridgeshire</v>
      </c>
      <c r="O406" t="s">
        <v>409</v>
      </c>
      <c r="P406" t="s">
        <v>341</v>
      </c>
      <c r="Q406" t="str">
        <f>VLOOKUP(P406,classifications!A$1:B$357,2,FALSE)</f>
        <v>Predominantly Rural</v>
      </c>
      <c r="R406" t="str">
        <f>VLOOKUP(P406,classifications!A$1:D$357,4,FALSE)</f>
        <v>Shire County</v>
      </c>
      <c r="S406">
        <v>12</v>
      </c>
      <c r="T406" t="s">
        <v>649</v>
      </c>
      <c r="U406">
        <v>83.1</v>
      </c>
      <c r="V406">
        <v>16.3</v>
      </c>
      <c r="W406">
        <v>0.6</v>
      </c>
      <c r="X406">
        <v>66.5</v>
      </c>
      <c r="Y406">
        <v>23.6</v>
      </c>
      <c r="Z406">
        <v>10</v>
      </c>
      <c r="AA406">
        <v>98.3</v>
      </c>
      <c r="AB406">
        <v>1.1000000000000001</v>
      </c>
      <c r="AC406">
        <v>0.6</v>
      </c>
      <c r="AE406" t="s">
        <v>409</v>
      </c>
      <c r="AF406" t="s">
        <v>341</v>
      </c>
      <c r="AG406">
        <v>12</v>
      </c>
      <c r="AH406" t="s">
        <v>649</v>
      </c>
      <c r="AI406">
        <v>83.6</v>
      </c>
      <c r="AJ406">
        <v>16.399999999999999</v>
      </c>
      <c r="AK406">
        <v>73.8</v>
      </c>
      <c r="AL406">
        <v>26.2</v>
      </c>
      <c r="AM406">
        <v>98.9</v>
      </c>
      <c r="AN406">
        <v>1.1000000000000001</v>
      </c>
      <c r="AP406" t="s">
        <v>409</v>
      </c>
      <c r="AQ406" t="s">
        <v>341</v>
      </c>
      <c r="AR406">
        <v>12</v>
      </c>
      <c r="AS406" t="s">
        <v>649</v>
      </c>
      <c r="AT406">
        <v>77.900000000000006</v>
      </c>
      <c r="AU406">
        <v>83.6</v>
      </c>
      <c r="AV406">
        <v>86.9</v>
      </c>
      <c r="AW406">
        <v>90.4</v>
      </c>
      <c r="AX406">
        <v>73.8</v>
      </c>
      <c r="AY406">
        <v>96.6</v>
      </c>
      <c r="AZ406">
        <v>97.7</v>
      </c>
      <c r="BA406">
        <v>98.9</v>
      </c>
      <c r="BB406">
        <v>99.9</v>
      </c>
      <c r="BF406" t="b">
        <f t="shared" si="6"/>
        <v>1</v>
      </c>
      <c r="BI406" t="s">
        <v>409</v>
      </c>
      <c r="BJ406" t="s">
        <v>341</v>
      </c>
      <c r="BK406">
        <v>12</v>
      </c>
      <c r="BL406" t="s">
        <v>649</v>
      </c>
      <c r="BM406">
        <f>INDEX('2021persons'!$C$5:$BA$204,MATCH(Sheet2!$BJ406,'2021persons'!$B$5:$B$204,0),MATCH(Sheet2!BM$3,'2021persons'!$C$4:$BA$4,0))</f>
        <v>81.021376391621999</v>
      </c>
      <c r="BN406">
        <f>INDEX('2021persons'!$C$5:$BA$204,MATCH(Sheet2!$BJ406,'2021persons'!$B$5:$B$204,0),MATCH(Sheet2!BN$3,'2021persons'!$C$4:$BA$4,0))</f>
        <v>18.380866377335099</v>
      </c>
      <c r="BO406">
        <f>INDEX('2021persons'!$C$5:$BA$204,MATCH(Sheet2!$BJ406,'2021persons'!$B$5:$B$204,0),MATCH(Sheet2!BO$3,'2021persons'!$C$4:$BA$4,0))</f>
        <v>53.2994581772111</v>
      </c>
      <c r="BP406">
        <f>INDEX('2021persons'!$C$5:$BA$204,MATCH(Sheet2!$BJ406,'2021persons'!$B$5:$B$204,0),MATCH(Sheet2!BP$3,'2021persons'!$C$4:$BA$4,0))</f>
        <v>15.3321023263337</v>
      </c>
      <c r="BQ406">
        <f>INDEX('2021persons'!$C$5:$BA$204,MATCH(Sheet2!$BJ406,'2021persons'!$B$5:$B$204,0),MATCH(Sheet2!BQ$3,'2021persons'!$C$4:$BA$4,0))</f>
        <v>60.806466830201899</v>
      </c>
      <c r="BR406">
        <f>INDEX('2021persons'!$C$5:$BA$204,MATCH(Sheet2!$BJ406,'2021persons'!$B$5:$B$204,0),MATCH(Sheet2!BR$3,'2021persons'!$C$4:$BA$4,0))</f>
        <v>7.8250936733428604</v>
      </c>
      <c r="BS406">
        <f>INDEX('2021persons'!$C$5:$BA$204,MATCH(Sheet2!$BJ406,'2021persons'!$B$5:$B$204,0),MATCH(Sheet2!BS$3,'2021persons'!$C$4:$BA$4,0))</f>
        <v>97.159810766369205</v>
      </c>
      <c r="BT406">
        <f>INDEX('2021persons'!$C$5:$BA$204,MATCH(Sheet2!$BJ406,'2021persons'!$B$5:$B$204,0),MATCH(Sheet2!BT$3,'2021persons'!$C$4:$BA$4,0))</f>
        <v>2.61004933013451</v>
      </c>
      <c r="BU406">
        <f>INDEX('2021persons'!$C$5:$BA$204,MATCH(Sheet2!$BJ406,'2021persons'!$B$5:$B$204,0),MATCH(Sheet2!BU$3,'2021persons'!$C$4:$BA$4,0))</f>
        <v>10.8752055422271</v>
      </c>
      <c r="BV406">
        <f>INDEX('2021persons'!$C$5:$BA$204,MATCH(Sheet2!$BJ406,'2021persons'!$B$5:$B$204,0),MATCH(Sheet2!BV$3,'2021persons'!$C$4:$BA$4,0))</f>
        <v>21.162425533061999</v>
      </c>
      <c r="BW406">
        <f>INDEX('2021persons'!$C$5:$BA$204,MATCH(Sheet2!$BJ406,'2021persons'!$B$5:$B$204,0),MATCH(Sheet2!BW$3,'2021persons'!$C$4:$BA$4,0))</f>
        <v>1.91457530258511</v>
      </c>
      <c r="BX406">
        <f>INDEX('2021persons'!$C$5:$BA$204,MATCH(Sheet2!$BJ406,'2021persons'!$B$5:$B$204,0),MATCH(Sheet2!BX$3,'2021persons'!$C$4:$BA$4,0))</f>
        <v>61.902058977011599</v>
      </c>
      <c r="BY406">
        <f>INDEX('2021persons'!$C$5:$BA$204,MATCH(Sheet2!$BJ406,'2021persons'!$B$5:$B$204,0),MATCH(Sheet2!BY$3,'2021persons'!$C$4:$BA$4,0))</f>
        <v>36.8751277896285</v>
      </c>
      <c r="BZ406">
        <f>INDEX('2021persons'!$C$5:$BA$204,MATCH(Sheet2!$BJ406,'2021persons'!$B$5:$B$204,0),MATCH(Sheet2!BZ$3,'2021persons'!$C$4:$BA$4,0))</f>
        <v>58.224159029805897</v>
      </c>
      <c r="CA406">
        <f>INDEX('2021persons'!$C$5:$BA$204,MATCH(Sheet2!$BJ406,'2021persons'!$B$5:$B$204,0),MATCH(Sheet2!CA$3,'2021persons'!$C$4:$BA$4,0))</f>
        <v>39.617989117664102</v>
      </c>
      <c r="CB406">
        <f>INDEX('2021persons'!$C$5:$BA$204,MATCH(Sheet2!$BJ406,'2021persons'!$B$5:$B$204,0),MATCH(Sheet2!CB$3,'2021persons'!$C$4:$BA$4,0))</f>
        <v>2.3512682966277598</v>
      </c>
      <c r="CC406">
        <f>INDEX('2021persons'!$C$5:$BA$204,MATCH(Sheet2!$BJ406,'2021persons'!$B$5:$B$204,0),MATCH(Sheet2!CC$3,'2021persons'!$C$4:$BA$4,0))</f>
        <v>97.648731703372206</v>
      </c>
    </row>
    <row r="407" spans="14:81" x14ac:dyDescent="0.3">
      <c r="N407" t="str">
        <f>VLOOKUP(P407,Sheet1!A$6:A$378,1,FALSE)</f>
        <v>Peterborough</v>
      </c>
      <c r="O407" t="s">
        <v>409</v>
      </c>
      <c r="P407" t="s">
        <v>287</v>
      </c>
      <c r="Q407" t="str">
        <f>VLOOKUP(P407,classifications!A$1:B$357,2,FALSE)</f>
        <v>Predominantly Urban</v>
      </c>
      <c r="R407" t="str">
        <f>VLOOKUP(P407,classifications!A$1:D$357,4,FALSE)</f>
        <v>Unitary Authority</v>
      </c>
      <c r="S407" t="s">
        <v>411</v>
      </c>
      <c r="T407" t="s">
        <v>649</v>
      </c>
      <c r="U407">
        <v>74.599999999999994</v>
      </c>
      <c r="V407">
        <v>25.2</v>
      </c>
      <c r="W407">
        <v>0.2</v>
      </c>
      <c r="X407">
        <v>74.900000000000006</v>
      </c>
      <c r="Y407">
        <v>8.6999999999999993</v>
      </c>
      <c r="Z407">
        <v>16.399999999999999</v>
      </c>
      <c r="AA407">
        <v>95.8</v>
      </c>
      <c r="AB407">
        <v>4.2</v>
      </c>
      <c r="AC407">
        <v>0</v>
      </c>
      <c r="AE407" t="s">
        <v>409</v>
      </c>
      <c r="AF407" t="s">
        <v>287</v>
      </c>
      <c r="AG407" t="s">
        <v>411</v>
      </c>
      <c r="AH407" t="s">
        <v>649</v>
      </c>
      <c r="AI407">
        <v>74.8</v>
      </c>
      <c r="AJ407">
        <v>25.2</v>
      </c>
      <c r="AK407">
        <v>89.6</v>
      </c>
      <c r="AL407">
        <v>10.4</v>
      </c>
      <c r="AM407">
        <v>95.8</v>
      </c>
      <c r="AN407">
        <v>4.2</v>
      </c>
      <c r="AP407" t="s">
        <v>409</v>
      </c>
      <c r="AQ407" t="s">
        <v>287</v>
      </c>
      <c r="AR407" t="s">
        <v>411</v>
      </c>
      <c r="AS407" t="s">
        <v>649</v>
      </c>
      <c r="AT407">
        <v>65.599999999999994</v>
      </c>
      <c r="AU407">
        <v>74.8</v>
      </c>
      <c r="AV407">
        <v>78.599999999999994</v>
      </c>
      <c r="AW407">
        <v>97.5</v>
      </c>
      <c r="AX407">
        <v>89.6</v>
      </c>
      <c r="AY407">
        <v>100</v>
      </c>
      <c r="AZ407">
        <v>92</v>
      </c>
      <c r="BA407">
        <v>95.8</v>
      </c>
      <c r="BB407">
        <v>98.7</v>
      </c>
      <c r="BF407" t="b">
        <f t="shared" si="6"/>
        <v>1</v>
      </c>
      <c r="BI407" t="s">
        <v>409</v>
      </c>
      <c r="BJ407" t="s">
        <v>287</v>
      </c>
      <c r="BK407" t="s">
        <v>411</v>
      </c>
      <c r="BL407" t="s">
        <v>649</v>
      </c>
      <c r="BM407">
        <f>INDEX('2021persons'!$C$5:$BA$204,MATCH(Sheet2!$BJ407,'2021persons'!$B$5:$B$204,0),MATCH(Sheet2!BM$3,'2021persons'!$C$4:$BA$4,0))</f>
        <v>80.096246614513703</v>
      </c>
      <c r="BN407">
        <f>INDEX('2021persons'!$C$5:$BA$204,MATCH(Sheet2!$BJ407,'2021persons'!$B$5:$B$204,0),MATCH(Sheet2!BN$3,'2021persons'!$C$4:$BA$4,0))</f>
        <v>18.189215264620099</v>
      </c>
      <c r="BO407">
        <f>INDEX('2021persons'!$C$5:$BA$204,MATCH(Sheet2!$BJ407,'2021persons'!$B$5:$B$204,0),MATCH(Sheet2!BO$3,'2021persons'!$C$4:$BA$4,0))</f>
        <v>61.571098118076499</v>
      </c>
      <c r="BP407">
        <f>INDEX('2021persons'!$C$5:$BA$204,MATCH(Sheet2!$BJ407,'2021persons'!$B$5:$B$204,0),MATCH(Sheet2!BP$3,'2021persons'!$C$4:$BA$4,0))</f>
        <v>10.1942368271164</v>
      </c>
      <c r="BQ407">
        <f>INDEX('2021persons'!$C$5:$BA$204,MATCH(Sheet2!$BJ407,'2021persons'!$B$5:$B$204,0),MATCH(Sheet2!BQ$3,'2021persons'!$C$4:$BA$4,0))</f>
        <v>58.022294807564897</v>
      </c>
      <c r="BR407">
        <f>INDEX('2021persons'!$C$5:$BA$204,MATCH(Sheet2!$BJ407,'2021persons'!$B$5:$B$204,0),MATCH(Sheet2!BR$3,'2021persons'!$C$4:$BA$4,0))</f>
        <v>13.743040137628</v>
      </c>
      <c r="BS407">
        <f>INDEX('2021persons'!$C$5:$BA$204,MATCH(Sheet2!$BJ407,'2021persons'!$B$5:$B$204,0),MATCH(Sheet2!BS$3,'2021persons'!$C$4:$BA$4,0))</f>
        <v>98.314521847284098</v>
      </c>
      <c r="BT407">
        <f>INDEX('2021persons'!$C$5:$BA$204,MATCH(Sheet2!$BJ407,'2021persons'!$B$5:$B$204,0),MATCH(Sheet2!BT$3,'2021persons'!$C$4:$BA$4,0))</f>
        <v>1.6854781527159399</v>
      </c>
      <c r="BU407">
        <f>INDEX('2021persons'!$C$5:$BA$204,MATCH(Sheet2!$BJ407,'2021persons'!$B$5:$B$204,0),MATCH(Sheet2!BU$3,'2021persons'!$C$4:$BA$4,0))</f>
        <v>15.980657685199199</v>
      </c>
      <c r="BV407">
        <f>INDEX('2021persons'!$C$5:$BA$204,MATCH(Sheet2!$BJ407,'2021persons'!$B$5:$B$204,0),MATCH(Sheet2!BV$3,'2021persons'!$C$4:$BA$4,0))</f>
        <v>11.468225830824499</v>
      </c>
      <c r="BW407">
        <f>INDEX('2021persons'!$C$5:$BA$204,MATCH(Sheet2!$BJ407,'2021persons'!$B$5:$B$204,0),MATCH(Sheet2!BW$3,'2021persons'!$C$4:$BA$4,0))</f>
        <v>2.7304746073998301</v>
      </c>
      <c r="BX407">
        <f>INDEX('2021persons'!$C$5:$BA$204,MATCH(Sheet2!$BJ407,'2021persons'!$B$5:$B$204,0),MATCH(Sheet2!BX$3,'2021persons'!$C$4:$BA$4,0))</f>
        <v>49.8290082478375</v>
      </c>
      <c r="BY407">
        <f>INDEX('2021persons'!$C$5:$BA$204,MATCH(Sheet2!$BJ407,'2021persons'!$B$5:$B$204,0),MATCH(Sheet2!BY$3,'2021persons'!$C$4:$BA$4,0))</f>
        <v>47.608630054315</v>
      </c>
      <c r="BZ407">
        <f>INDEX('2021persons'!$C$5:$BA$204,MATCH(Sheet2!$BJ407,'2021persons'!$B$5:$B$204,0),MATCH(Sheet2!BZ$3,'2021persons'!$C$4:$BA$4,0))</f>
        <v>51.530124723395701</v>
      </c>
      <c r="CA407">
        <f>INDEX('2021persons'!$C$5:$BA$204,MATCH(Sheet2!$BJ407,'2021persons'!$B$5:$B$204,0),MATCH(Sheet2!CA$3,'2021persons'!$C$4:$BA$4,0))</f>
        <v>45.894940655803701</v>
      </c>
      <c r="CB407">
        <f>INDEX('2021persons'!$C$5:$BA$204,MATCH(Sheet2!$BJ407,'2021persons'!$B$5:$B$204,0),MATCH(Sheet2!CB$3,'2021persons'!$C$4:$BA$4,0))</f>
        <v>3.50811935510119</v>
      </c>
      <c r="CC407">
        <f>INDEX('2021persons'!$C$5:$BA$204,MATCH(Sheet2!$BJ407,'2021persons'!$B$5:$B$204,0),MATCH(Sheet2!CC$3,'2021persons'!$C$4:$BA$4,0))</f>
        <v>96.491880644898799</v>
      </c>
    </row>
    <row r="408" spans="14:81" x14ac:dyDescent="0.3">
      <c r="N408" t="str">
        <f>VLOOKUP(P408,Sheet1!A$6:A$378,1,FALSE)</f>
        <v>Barking and Dagenham</v>
      </c>
      <c r="O408" t="s">
        <v>412</v>
      </c>
      <c r="P408" t="s">
        <v>5</v>
      </c>
      <c r="Q408" t="str">
        <f>VLOOKUP(P408,classifications!A$1:B$357,2,FALSE)</f>
        <v>Predominantly Urban</v>
      </c>
      <c r="R408" t="str">
        <f>VLOOKUP(P408,classifications!A$1:D$357,4,FALSE)</f>
        <v>London Borough</v>
      </c>
      <c r="S408" t="s">
        <v>413</v>
      </c>
      <c r="T408" t="s">
        <v>649</v>
      </c>
      <c r="U408">
        <v>83.5</v>
      </c>
      <c r="V408">
        <v>15.2</v>
      </c>
      <c r="W408">
        <v>1.3</v>
      </c>
      <c r="X408">
        <v>82.7</v>
      </c>
      <c r="Y408">
        <v>3.4</v>
      </c>
      <c r="Z408">
        <v>13.9</v>
      </c>
      <c r="AA408">
        <v>97.6</v>
      </c>
      <c r="AB408">
        <v>1.9</v>
      </c>
      <c r="AC408">
        <v>0.5</v>
      </c>
      <c r="AE408" t="s">
        <v>412</v>
      </c>
      <c r="AF408" t="s">
        <v>5</v>
      </c>
      <c r="AG408" t="s">
        <v>413</v>
      </c>
      <c r="AH408" t="s">
        <v>649</v>
      </c>
      <c r="AI408">
        <v>84.6</v>
      </c>
      <c r="AJ408">
        <v>15.4</v>
      </c>
      <c r="AK408">
        <v>96.1</v>
      </c>
      <c r="AL408">
        <v>3.9</v>
      </c>
      <c r="AM408">
        <v>98.1</v>
      </c>
      <c r="AN408">
        <v>1.9</v>
      </c>
      <c r="AP408" t="s">
        <v>412</v>
      </c>
      <c r="AQ408" t="s">
        <v>5</v>
      </c>
      <c r="AR408" t="s">
        <v>413</v>
      </c>
      <c r="AS408" t="s">
        <v>649</v>
      </c>
      <c r="AT408">
        <v>75.900000000000006</v>
      </c>
      <c r="AU408">
        <v>84.6</v>
      </c>
      <c r="AV408">
        <v>89.5</v>
      </c>
      <c r="AW408">
        <v>92.5</v>
      </c>
      <c r="AX408">
        <v>96.1</v>
      </c>
      <c r="AY408">
        <v>99.5</v>
      </c>
      <c r="AZ408">
        <v>95.7</v>
      </c>
      <c r="BA408">
        <v>98.1</v>
      </c>
      <c r="BB408">
        <v>99.9</v>
      </c>
      <c r="BF408" t="b">
        <f t="shared" si="6"/>
        <v>1</v>
      </c>
      <c r="BI408" t="s">
        <v>412</v>
      </c>
      <c r="BJ408" t="s">
        <v>5</v>
      </c>
      <c r="BK408" t="s">
        <v>413</v>
      </c>
      <c r="BL408" t="s">
        <v>649</v>
      </c>
      <c r="BM408">
        <f>INDEX('2021persons'!$C$5:$BA$204,MATCH(Sheet2!$BJ408,'2021persons'!$B$5:$B$204,0),MATCH(Sheet2!BM$3,'2021persons'!$C$4:$BA$4,0))</f>
        <v>87.066399696953297</v>
      </c>
      <c r="BN408">
        <f>INDEX('2021persons'!$C$5:$BA$204,MATCH(Sheet2!$BJ408,'2021persons'!$B$5:$B$204,0),MATCH(Sheet2!BN$3,'2021persons'!$C$4:$BA$4,0))</f>
        <v>12.309919367931199</v>
      </c>
      <c r="BO408">
        <f>INDEX('2021persons'!$C$5:$BA$204,MATCH(Sheet2!$BJ408,'2021persons'!$B$5:$B$204,0),MATCH(Sheet2!BO$3,'2021persons'!$C$4:$BA$4,0))</f>
        <v>55.833649006980899</v>
      </c>
      <c r="BP408">
        <f>INDEX('2021persons'!$C$5:$BA$204,MATCH(Sheet2!$BJ408,'2021persons'!$B$5:$B$204,0),MATCH(Sheet2!BP$3,'2021persons'!$C$4:$BA$4,0))</f>
        <v>8.0442664646355304</v>
      </c>
      <c r="BQ408">
        <f>INDEX('2021persons'!$C$5:$BA$204,MATCH(Sheet2!$BJ408,'2021persons'!$B$5:$B$204,0),MATCH(Sheet2!BQ$3,'2021persons'!$C$4:$BA$4,0))</f>
        <v>55.0841495751935</v>
      </c>
      <c r="BR408">
        <f>INDEX('2021persons'!$C$5:$BA$204,MATCH(Sheet2!$BJ408,'2021persons'!$B$5:$B$204,0),MATCH(Sheet2!BR$3,'2021persons'!$C$4:$BA$4,0))</f>
        <v>8.7937658964229701</v>
      </c>
      <c r="BS408">
        <f>INDEX('2021persons'!$C$5:$BA$204,MATCH(Sheet2!$BJ408,'2021persons'!$B$5:$B$204,0),MATCH(Sheet2!BS$3,'2021persons'!$C$4:$BA$4,0))</f>
        <v>97.700091996320197</v>
      </c>
      <c r="BT408" t="str">
        <f>INDEX('2021persons'!$C$5:$BA$204,MATCH(Sheet2!$BJ408,'2021persons'!$B$5:$B$204,0),MATCH(Sheet2!BT$3,'2021persons'!$C$4:$BA$4,0))</f>
        <v>*</v>
      </c>
      <c r="BU408">
        <f>INDEX('2021persons'!$C$5:$BA$204,MATCH(Sheet2!$BJ408,'2021persons'!$B$5:$B$204,0),MATCH(Sheet2!BU$3,'2021persons'!$C$4:$BA$4,0))</f>
        <v>9.3633313490989796</v>
      </c>
      <c r="BV408">
        <f>INDEX('2021persons'!$C$5:$BA$204,MATCH(Sheet2!$BJ408,'2021persons'!$B$5:$B$204,0),MATCH(Sheet2!BV$3,'2021persons'!$C$4:$BA$4,0))</f>
        <v>6.2165160452405397</v>
      </c>
      <c r="BW408">
        <f>INDEX('2021persons'!$C$5:$BA$204,MATCH(Sheet2!$BJ408,'2021persons'!$B$5:$B$204,0),MATCH(Sheet2!BW$3,'2021persons'!$C$4:$BA$4,0))</f>
        <v>0</v>
      </c>
      <c r="BX408">
        <f>INDEX('2021persons'!$C$5:$BA$204,MATCH(Sheet2!$BJ408,'2021persons'!$B$5:$B$204,0),MATCH(Sheet2!BX$3,'2021persons'!$C$4:$BA$4,0))</f>
        <v>70.608347409142894</v>
      </c>
      <c r="BY408">
        <f>INDEX('2021persons'!$C$5:$BA$204,MATCH(Sheet2!$BJ408,'2021persons'!$B$5:$B$204,0),MATCH(Sheet2!BY$3,'2021persons'!$C$4:$BA$4,0))</f>
        <v>28.6192992971176</v>
      </c>
      <c r="BZ408">
        <f>INDEX('2021persons'!$C$5:$BA$204,MATCH(Sheet2!$BJ408,'2021persons'!$B$5:$B$204,0),MATCH(Sheet2!BZ$3,'2021persons'!$C$4:$BA$4,0))</f>
        <v>62.888900997112202</v>
      </c>
      <c r="CA408">
        <f>INDEX('2021persons'!$C$5:$BA$204,MATCH(Sheet2!$BJ408,'2021persons'!$B$5:$B$204,0),MATCH(Sheet2!CA$3,'2021persons'!$C$4:$BA$4,0))</f>
        <v>37.111099002887798</v>
      </c>
      <c r="CB408">
        <f>INDEX('2021persons'!$C$5:$BA$204,MATCH(Sheet2!$BJ408,'2021persons'!$B$5:$B$204,0),MATCH(Sheet2!CB$3,'2021persons'!$C$4:$BA$4,0))</f>
        <v>3.5635045186427798</v>
      </c>
      <c r="CC408">
        <f>INDEX('2021persons'!$C$5:$BA$204,MATCH(Sheet2!$BJ408,'2021persons'!$B$5:$B$204,0),MATCH(Sheet2!CC$3,'2021persons'!$C$4:$BA$4,0))</f>
        <v>96.436495481357198</v>
      </c>
    </row>
    <row r="409" spans="14:81" x14ac:dyDescent="0.3">
      <c r="N409" t="str">
        <f>VLOOKUP(P409,Sheet1!A$6:A$378,1,FALSE)</f>
        <v>Barnet</v>
      </c>
      <c r="O409" t="s">
        <v>412</v>
      </c>
      <c r="P409" t="s">
        <v>6</v>
      </c>
      <c r="Q409" t="str">
        <f>VLOOKUP(P409,classifications!A$1:B$357,2,FALSE)</f>
        <v>Predominantly Urban</v>
      </c>
      <c r="R409" t="str">
        <f>VLOOKUP(P409,classifications!A$1:D$357,4,FALSE)</f>
        <v>London Borough</v>
      </c>
      <c r="S409" t="s">
        <v>414</v>
      </c>
      <c r="T409" t="s">
        <v>649</v>
      </c>
      <c r="U409">
        <v>73.099999999999994</v>
      </c>
      <c r="V409">
        <v>23.7</v>
      </c>
      <c r="W409">
        <v>3.2</v>
      </c>
      <c r="X409">
        <v>74.099999999999994</v>
      </c>
      <c r="Y409">
        <v>15.3</v>
      </c>
      <c r="Z409">
        <v>10.6</v>
      </c>
      <c r="AA409">
        <v>96.7</v>
      </c>
      <c r="AB409">
        <v>3.3</v>
      </c>
      <c r="AC409">
        <v>0</v>
      </c>
      <c r="AE409" t="s">
        <v>412</v>
      </c>
      <c r="AF409" t="s">
        <v>6</v>
      </c>
      <c r="AG409" t="s">
        <v>414</v>
      </c>
      <c r="AH409" t="s">
        <v>649</v>
      </c>
      <c r="AI409">
        <v>75.599999999999994</v>
      </c>
      <c r="AJ409">
        <v>24.4</v>
      </c>
      <c r="AK409">
        <v>82.9</v>
      </c>
      <c r="AL409">
        <v>17.100000000000001</v>
      </c>
      <c r="AM409">
        <v>96.7</v>
      </c>
      <c r="AN409">
        <v>3.3</v>
      </c>
      <c r="AP409" t="s">
        <v>412</v>
      </c>
      <c r="AQ409" t="s">
        <v>6</v>
      </c>
      <c r="AR409" t="s">
        <v>414</v>
      </c>
      <c r="AS409" t="s">
        <v>649</v>
      </c>
      <c r="AT409">
        <v>67.3</v>
      </c>
      <c r="AU409">
        <v>75.599999999999994</v>
      </c>
      <c r="AV409">
        <v>81.2</v>
      </c>
      <c r="AW409">
        <v>76.8</v>
      </c>
      <c r="AX409">
        <v>82.9</v>
      </c>
      <c r="AY409">
        <v>88.9</v>
      </c>
      <c r="AZ409">
        <v>93.6</v>
      </c>
      <c r="BA409">
        <v>96.7</v>
      </c>
      <c r="BB409">
        <v>99.3</v>
      </c>
      <c r="BF409" t="b">
        <f t="shared" si="6"/>
        <v>1</v>
      </c>
      <c r="BI409" t="s">
        <v>412</v>
      </c>
      <c r="BJ409" t="s">
        <v>6</v>
      </c>
      <c r="BK409" t="s">
        <v>414</v>
      </c>
      <c r="BL409" t="s">
        <v>649</v>
      </c>
      <c r="BM409">
        <f>INDEX('2021persons'!$C$5:$BA$204,MATCH(Sheet2!$BJ409,'2021persons'!$B$5:$B$204,0),MATCH(Sheet2!BM$3,'2021persons'!$C$4:$BA$4,0))</f>
        <v>77.869492547128402</v>
      </c>
      <c r="BN409">
        <f>INDEX('2021persons'!$C$5:$BA$204,MATCH(Sheet2!$BJ409,'2021persons'!$B$5:$B$204,0),MATCH(Sheet2!BN$3,'2021persons'!$C$4:$BA$4,0))</f>
        <v>21.071487286278</v>
      </c>
      <c r="BO409">
        <f>INDEX('2021persons'!$C$5:$BA$204,MATCH(Sheet2!$BJ409,'2021persons'!$B$5:$B$204,0),MATCH(Sheet2!BO$3,'2021persons'!$C$4:$BA$4,0))</f>
        <v>41.585379219640501</v>
      </c>
      <c r="BP409">
        <f>INDEX('2021persons'!$C$5:$BA$204,MATCH(Sheet2!$BJ409,'2021persons'!$B$5:$B$204,0),MATCH(Sheet2!BP$3,'2021persons'!$C$4:$BA$4,0))</f>
        <v>24.032085708022802</v>
      </c>
      <c r="BQ409">
        <f>INDEX('2021persons'!$C$5:$BA$204,MATCH(Sheet2!$BJ409,'2021persons'!$B$5:$B$204,0),MATCH(Sheet2!BQ$3,'2021persons'!$C$4:$BA$4,0))</f>
        <v>54.924512275317802</v>
      </c>
      <c r="BR409">
        <f>INDEX('2021persons'!$C$5:$BA$204,MATCH(Sheet2!$BJ409,'2021persons'!$B$5:$B$204,0),MATCH(Sheet2!BR$3,'2021persons'!$C$4:$BA$4,0))</f>
        <v>10.6929526523455</v>
      </c>
      <c r="BS409">
        <f>INDEX('2021persons'!$C$5:$BA$204,MATCH(Sheet2!$BJ409,'2021persons'!$B$5:$B$204,0),MATCH(Sheet2!BS$3,'2021persons'!$C$4:$BA$4,0))</f>
        <v>96.317404647084601</v>
      </c>
      <c r="BT409">
        <f>INDEX('2021persons'!$C$5:$BA$204,MATCH(Sheet2!$BJ409,'2021persons'!$B$5:$B$204,0),MATCH(Sheet2!BT$3,'2021persons'!$C$4:$BA$4,0))</f>
        <v>3.6825953529153899</v>
      </c>
      <c r="BU409">
        <f>INDEX('2021persons'!$C$5:$BA$204,MATCH(Sheet2!$BJ409,'2021persons'!$B$5:$B$204,0),MATCH(Sheet2!BU$3,'2021persons'!$C$4:$BA$4,0))</f>
        <v>3.1661003945637902</v>
      </c>
      <c r="BV409">
        <f>INDEX('2021persons'!$C$5:$BA$204,MATCH(Sheet2!$BJ409,'2021persons'!$B$5:$B$204,0),MATCH(Sheet2!BV$3,'2021persons'!$C$4:$BA$4,0))</f>
        <v>24.051950898728599</v>
      </c>
      <c r="BW409" t="str">
        <f>INDEX('2021persons'!$C$5:$BA$204,MATCH(Sheet2!$BJ409,'2021persons'!$B$5:$B$204,0),MATCH(Sheet2!BW$3,'2021persons'!$C$4:$BA$4,0))</f>
        <v>*</v>
      </c>
      <c r="BX409">
        <f>INDEX('2021persons'!$C$5:$BA$204,MATCH(Sheet2!$BJ409,'2021persons'!$B$5:$B$204,0),MATCH(Sheet2!BX$3,'2021persons'!$C$4:$BA$4,0))</f>
        <v>60.879455644758998</v>
      </c>
      <c r="BY409">
        <f>INDEX('2021persons'!$C$5:$BA$204,MATCH(Sheet2!$BJ409,'2021persons'!$B$5:$B$204,0),MATCH(Sheet2!BY$3,'2021persons'!$C$4:$BA$4,0))</f>
        <v>36.107434333490801</v>
      </c>
      <c r="BZ409">
        <f>INDEX('2021persons'!$C$5:$BA$204,MATCH(Sheet2!$BJ409,'2021persons'!$B$5:$B$204,0),MATCH(Sheet2!BZ$3,'2021persons'!$C$4:$BA$4,0))</f>
        <v>60.9060614727656</v>
      </c>
      <c r="CA409">
        <f>INDEX('2021persons'!$C$5:$BA$204,MATCH(Sheet2!$BJ409,'2021persons'!$B$5:$B$204,0),MATCH(Sheet2!CA$3,'2021persons'!$C$4:$BA$4,0))</f>
        <v>35.675754774083302</v>
      </c>
      <c r="CB409">
        <f>INDEX('2021persons'!$C$5:$BA$204,MATCH(Sheet2!$BJ409,'2021persons'!$B$5:$B$204,0),MATCH(Sheet2!CB$3,'2021persons'!$C$4:$BA$4,0))</f>
        <v>3.9655030688294599</v>
      </c>
      <c r="CC409">
        <f>INDEX('2021persons'!$C$5:$BA$204,MATCH(Sheet2!$BJ409,'2021persons'!$B$5:$B$204,0),MATCH(Sheet2!CC$3,'2021persons'!$C$4:$BA$4,0))</f>
        <v>96.034496931170494</v>
      </c>
    </row>
    <row r="410" spans="14:81" x14ac:dyDescent="0.3">
      <c r="N410" t="str">
        <f>VLOOKUP(P410,Sheet1!A$6:A$378,1,FALSE)</f>
        <v>Bexley</v>
      </c>
      <c r="O410" t="s">
        <v>412</v>
      </c>
      <c r="P410" t="s">
        <v>7</v>
      </c>
      <c r="Q410" t="str">
        <f>VLOOKUP(P410,classifications!A$1:B$357,2,FALSE)</f>
        <v>Predominantly Urban</v>
      </c>
      <c r="R410" t="str">
        <f>VLOOKUP(P410,classifications!A$1:D$357,4,FALSE)</f>
        <v>London Borough</v>
      </c>
      <c r="S410" t="s">
        <v>415</v>
      </c>
      <c r="T410" t="s">
        <v>649</v>
      </c>
      <c r="U410">
        <v>79</v>
      </c>
      <c r="V410">
        <v>21</v>
      </c>
      <c r="W410">
        <v>0</v>
      </c>
      <c r="X410">
        <v>74.900000000000006</v>
      </c>
      <c r="Y410">
        <v>16</v>
      </c>
      <c r="Z410">
        <v>9.1999999999999993</v>
      </c>
      <c r="AA410">
        <v>98.3</v>
      </c>
      <c r="AB410">
        <v>1.7</v>
      </c>
      <c r="AC410">
        <v>0</v>
      </c>
      <c r="AE410" t="s">
        <v>412</v>
      </c>
      <c r="AF410" t="s">
        <v>7</v>
      </c>
      <c r="AG410" t="s">
        <v>415</v>
      </c>
      <c r="AH410" t="s">
        <v>649</v>
      </c>
      <c r="AI410">
        <v>79</v>
      </c>
      <c r="AJ410">
        <v>21</v>
      </c>
      <c r="AK410">
        <v>82.4</v>
      </c>
      <c r="AL410">
        <v>17.600000000000001</v>
      </c>
      <c r="AM410">
        <v>98.3</v>
      </c>
      <c r="AN410">
        <v>1.7</v>
      </c>
      <c r="AP410" t="s">
        <v>412</v>
      </c>
      <c r="AQ410" t="s">
        <v>7</v>
      </c>
      <c r="AR410" t="s">
        <v>415</v>
      </c>
      <c r="AS410" t="s">
        <v>649</v>
      </c>
      <c r="AT410">
        <v>72.5</v>
      </c>
      <c r="AU410">
        <v>79</v>
      </c>
      <c r="AV410">
        <v>83.5</v>
      </c>
      <c r="AW410">
        <v>76.900000000000006</v>
      </c>
      <c r="AX410">
        <v>82.4</v>
      </c>
      <c r="AY410">
        <v>88</v>
      </c>
      <c r="AZ410">
        <v>96.3</v>
      </c>
      <c r="BA410">
        <v>98.3</v>
      </c>
      <c r="BB410">
        <v>100</v>
      </c>
      <c r="BF410" t="b">
        <f t="shared" si="6"/>
        <v>1</v>
      </c>
      <c r="BI410" t="s">
        <v>412</v>
      </c>
      <c r="BJ410" t="s">
        <v>7</v>
      </c>
      <c r="BK410" t="s">
        <v>415</v>
      </c>
      <c r="BL410" t="s">
        <v>649</v>
      </c>
      <c r="BM410">
        <f>INDEX('2021persons'!$C$5:$BA$204,MATCH(Sheet2!$BJ410,'2021persons'!$B$5:$B$204,0),MATCH(Sheet2!BM$3,'2021persons'!$C$4:$BA$4,0))</f>
        <v>79.978045055364603</v>
      </c>
      <c r="BN410">
        <f>INDEX('2021persons'!$C$5:$BA$204,MATCH(Sheet2!$BJ410,'2021persons'!$B$5:$B$204,0),MATCH(Sheet2!BN$3,'2021persons'!$C$4:$BA$4,0))</f>
        <v>19.430126002291001</v>
      </c>
      <c r="BO410">
        <f>INDEX('2021persons'!$C$5:$BA$204,MATCH(Sheet2!$BJ410,'2021persons'!$B$5:$B$204,0),MATCH(Sheet2!BO$3,'2021persons'!$C$4:$BA$4,0))</f>
        <v>48.301832760595602</v>
      </c>
      <c r="BP410">
        <f>INDEX('2021persons'!$C$5:$BA$204,MATCH(Sheet2!$BJ410,'2021persons'!$B$5:$B$204,0),MATCH(Sheet2!BP$3,'2021persons'!$C$4:$BA$4,0))</f>
        <v>12.651775486827001</v>
      </c>
      <c r="BQ410">
        <f>INDEX('2021persons'!$C$5:$BA$204,MATCH(Sheet2!$BJ410,'2021persons'!$B$5:$B$204,0),MATCH(Sheet2!BQ$3,'2021persons'!$C$4:$BA$4,0))</f>
        <v>51.590301641848001</v>
      </c>
      <c r="BR410">
        <f>INDEX('2021persons'!$C$5:$BA$204,MATCH(Sheet2!$BJ410,'2021persons'!$B$5:$B$204,0),MATCH(Sheet2!BR$3,'2021persons'!$C$4:$BA$4,0))</f>
        <v>9.3633066055746497</v>
      </c>
      <c r="BS410">
        <f>INDEX('2021persons'!$C$5:$BA$204,MATCH(Sheet2!$BJ410,'2021persons'!$B$5:$B$204,0),MATCH(Sheet2!BS$3,'2021persons'!$C$4:$BA$4,0))</f>
        <v>99.466399389079797</v>
      </c>
      <c r="BT410" t="str">
        <f>INDEX('2021persons'!$C$5:$BA$204,MATCH(Sheet2!$BJ410,'2021persons'!$B$5:$B$204,0),MATCH(Sheet2!BT$3,'2021persons'!$C$4:$BA$4,0))</f>
        <v>*</v>
      </c>
      <c r="BU410">
        <f>INDEX('2021persons'!$C$5:$BA$204,MATCH(Sheet2!$BJ410,'2021persons'!$B$5:$B$204,0),MATCH(Sheet2!BU$3,'2021persons'!$C$4:$BA$4,0))</f>
        <v>12.6575028636884</v>
      </c>
      <c r="BV410">
        <f>INDEX('2021persons'!$C$5:$BA$204,MATCH(Sheet2!$BJ410,'2021persons'!$B$5:$B$204,0),MATCH(Sheet2!BV$3,'2021persons'!$C$4:$BA$4,0))</f>
        <v>16.9864452080947</v>
      </c>
      <c r="BW410">
        <f>INDEX('2021persons'!$C$5:$BA$204,MATCH(Sheet2!$BJ410,'2021persons'!$B$5:$B$204,0),MATCH(Sheet2!BW$3,'2021persons'!$C$4:$BA$4,0))</f>
        <v>1.04142802596411</v>
      </c>
      <c r="BX410">
        <f>INDEX('2021persons'!$C$5:$BA$204,MATCH(Sheet2!$BJ410,'2021persons'!$B$5:$B$204,0),MATCH(Sheet2!BX$3,'2021persons'!$C$4:$BA$4,0))</f>
        <v>56.844661073764698</v>
      </c>
      <c r="BY410">
        <f>INDEX('2021persons'!$C$5:$BA$204,MATCH(Sheet2!$BJ410,'2021persons'!$B$5:$B$204,0),MATCH(Sheet2!BY$3,'2021persons'!$C$4:$BA$4,0))</f>
        <v>42.138832013625901</v>
      </c>
      <c r="BZ410">
        <f>INDEX('2021persons'!$C$5:$BA$204,MATCH(Sheet2!$BJ410,'2021persons'!$B$5:$B$204,0),MATCH(Sheet2!BZ$3,'2021persons'!$C$4:$BA$4,0))</f>
        <v>59.548098352932698</v>
      </c>
      <c r="CA410">
        <f>INDEX('2021persons'!$C$5:$BA$204,MATCH(Sheet2!$BJ410,'2021persons'!$B$5:$B$204,0),MATCH(Sheet2!CA$3,'2021persons'!$C$4:$BA$4,0))</f>
        <v>37.167732700357</v>
      </c>
      <c r="CB410">
        <f>INDEX('2021persons'!$C$5:$BA$204,MATCH(Sheet2!$BJ410,'2021persons'!$B$5:$B$204,0),MATCH(Sheet2!CB$3,'2021persons'!$C$4:$BA$4,0))</f>
        <v>3.0164184803360099</v>
      </c>
      <c r="CC410">
        <f>INDEX('2021persons'!$C$5:$BA$204,MATCH(Sheet2!$BJ410,'2021persons'!$B$5:$B$204,0),MATCH(Sheet2!CC$3,'2021persons'!$C$4:$BA$4,0))</f>
        <v>96.983581519664</v>
      </c>
    </row>
    <row r="411" spans="14:81" x14ac:dyDescent="0.3">
      <c r="N411" t="str">
        <f>VLOOKUP(P411,Sheet1!A$6:A$378,1,FALSE)</f>
        <v>Brent</v>
      </c>
      <c r="O411" t="s">
        <v>412</v>
      </c>
      <c r="P411" t="s">
        <v>8</v>
      </c>
      <c r="Q411" t="str">
        <f>VLOOKUP(P411,classifications!A$1:B$357,2,FALSE)</f>
        <v>Predominantly Urban</v>
      </c>
      <c r="R411" t="str">
        <f>VLOOKUP(P411,classifications!A$1:D$357,4,FALSE)</f>
        <v>London Borough</v>
      </c>
      <c r="S411" t="s">
        <v>416</v>
      </c>
      <c r="T411" t="s">
        <v>649</v>
      </c>
      <c r="U411">
        <v>85.8</v>
      </c>
      <c r="V411">
        <v>12.2</v>
      </c>
      <c r="W411">
        <v>1.9</v>
      </c>
      <c r="X411">
        <v>79.8</v>
      </c>
      <c r="Y411">
        <v>1.4</v>
      </c>
      <c r="Z411">
        <v>18.7</v>
      </c>
      <c r="AA411">
        <v>98.7</v>
      </c>
      <c r="AB411">
        <v>1.3</v>
      </c>
      <c r="AC411">
        <v>0</v>
      </c>
      <c r="AE411" t="s">
        <v>412</v>
      </c>
      <c r="AF411" t="s">
        <v>8</v>
      </c>
      <c r="AG411" t="s">
        <v>416</v>
      </c>
      <c r="AH411" t="s">
        <v>649</v>
      </c>
      <c r="AI411">
        <v>87.5</v>
      </c>
      <c r="AJ411">
        <v>12.5</v>
      </c>
      <c r="AK411">
        <v>98.2</v>
      </c>
      <c r="AL411">
        <v>1.8</v>
      </c>
      <c r="AM411">
        <v>98.7</v>
      </c>
      <c r="AN411">
        <v>1.3</v>
      </c>
      <c r="AP411" t="s">
        <v>412</v>
      </c>
      <c r="AQ411" t="s">
        <v>8</v>
      </c>
      <c r="AR411" t="s">
        <v>416</v>
      </c>
      <c r="AS411" t="s">
        <v>649</v>
      </c>
      <c r="AT411">
        <v>79.900000000000006</v>
      </c>
      <c r="AU411">
        <v>87.5</v>
      </c>
      <c r="AV411">
        <v>91.1</v>
      </c>
      <c r="AW411">
        <v>96.2</v>
      </c>
      <c r="AX411">
        <v>98.2</v>
      </c>
      <c r="AY411">
        <v>100</v>
      </c>
      <c r="AZ411">
        <v>96.6</v>
      </c>
      <c r="BA411">
        <v>98.7</v>
      </c>
      <c r="BB411">
        <v>100</v>
      </c>
      <c r="BF411" t="b">
        <f t="shared" si="6"/>
        <v>1</v>
      </c>
      <c r="BI411" t="s">
        <v>412</v>
      </c>
      <c r="BJ411" t="s">
        <v>8</v>
      </c>
      <c r="BK411" t="s">
        <v>416</v>
      </c>
      <c r="BL411" t="s">
        <v>649</v>
      </c>
      <c r="BM411">
        <f>INDEX('2021persons'!$C$5:$BA$204,MATCH(Sheet2!$BJ411,'2021persons'!$B$5:$B$204,0),MATCH(Sheet2!BM$3,'2021persons'!$C$4:$BA$4,0))</f>
        <v>78.473065108263995</v>
      </c>
      <c r="BN411">
        <f>INDEX('2021persons'!$C$5:$BA$204,MATCH(Sheet2!$BJ411,'2021persons'!$B$5:$B$204,0),MATCH(Sheet2!BN$3,'2021persons'!$C$4:$BA$4,0))</f>
        <v>19.462051397317801</v>
      </c>
      <c r="BO411">
        <f>INDEX('2021persons'!$C$5:$BA$204,MATCH(Sheet2!$BJ411,'2021persons'!$B$5:$B$204,0),MATCH(Sheet2!BO$3,'2021persons'!$C$4:$BA$4,0))</f>
        <v>49.590919307709598</v>
      </c>
      <c r="BP411">
        <f>INDEX('2021persons'!$C$5:$BA$204,MATCH(Sheet2!$BJ411,'2021persons'!$B$5:$B$204,0),MATCH(Sheet2!BP$3,'2021persons'!$C$4:$BA$4,0))</f>
        <v>7.0502734696935603</v>
      </c>
      <c r="BQ411">
        <f>INDEX('2021persons'!$C$5:$BA$204,MATCH(Sheet2!$BJ411,'2021persons'!$B$5:$B$204,0),MATCH(Sheet2!BQ$3,'2021persons'!$C$4:$BA$4,0))</f>
        <v>46.806023825578798</v>
      </c>
      <c r="BR411">
        <f>INDEX('2021persons'!$C$5:$BA$204,MATCH(Sheet2!$BJ411,'2021persons'!$B$5:$B$204,0),MATCH(Sheet2!BR$3,'2021persons'!$C$4:$BA$4,0))</f>
        <v>9.8351689518243806</v>
      </c>
      <c r="BS411">
        <f>INDEX('2021persons'!$C$5:$BA$204,MATCH(Sheet2!$BJ411,'2021persons'!$B$5:$B$204,0),MATCH(Sheet2!BS$3,'2021persons'!$C$4:$BA$4,0))</f>
        <v>97.308009290477301</v>
      </c>
      <c r="BT411">
        <f>INDEX('2021persons'!$C$5:$BA$204,MATCH(Sheet2!$BJ411,'2021persons'!$B$5:$B$204,0),MATCH(Sheet2!BT$3,'2021persons'!$C$4:$BA$4,0))</f>
        <v>2.6919907095227402</v>
      </c>
      <c r="BU411">
        <f>INDEX('2021persons'!$C$5:$BA$204,MATCH(Sheet2!$BJ411,'2021persons'!$B$5:$B$204,0),MATCH(Sheet2!BU$3,'2021persons'!$C$4:$BA$4,0))</f>
        <v>3.4442196748332998</v>
      </c>
      <c r="BV411">
        <f>INDEX('2021persons'!$C$5:$BA$204,MATCH(Sheet2!$BJ411,'2021persons'!$B$5:$B$204,0),MATCH(Sheet2!BV$3,'2021persons'!$C$4:$BA$4,0))</f>
        <v>16.043305611748</v>
      </c>
      <c r="BW411">
        <f>INDEX('2021persons'!$C$5:$BA$204,MATCH(Sheet2!$BJ411,'2021persons'!$B$5:$B$204,0),MATCH(Sheet2!BW$3,'2021persons'!$C$4:$BA$4,0))</f>
        <v>2.6957368697085502</v>
      </c>
      <c r="BX411">
        <f>INDEX('2021persons'!$C$5:$BA$204,MATCH(Sheet2!$BJ411,'2021persons'!$B$5:$B$204,0),MATCH(Sheet2!BX$3,'2021persons'!$C$4:$BA$4,0))</f>
        <v>49.225394005915298</v>
      </c>
      <c r="BY411">
        <f>INDEX('2021persons'!$C$5:$BA$204,MATCH(Sheet2!$BJ411,'2021persons'!$B$5:$B$204,0),MATCH(Sheet2!BY$3,'2021persons'!$C$4:$BA$4,0))</f>
        <v>40.339000092165101</v>
      </c>
      <c r="BZ411">
        <f>INDEX('2021persons'!$C$5:$BA$204,MATCH(Sheet2!$BJ411,'2021persons'!$B$5:$B$204,0),MATCH(Sheet2!BZ$3,'2021persons'!$C$4:$BA$4,0))</f>
        <v>45.170128444671597</v>
      </c>
      <c r="CA411">
        <f>INDEX('2021persons'!$C$5:$BA$204,MATCH(Sheet2!$BJ411,'2021persons'!$B$5:$B$204,0),MATCH(Sheet2!CA$3,'2021persons'!$C$4:$BA$4,0))</f>
        <v>41.082186156798002</v>
      </c>
      <c r="CB411">
        <f>INDEX('2021persons'!$C$5:$BA$204,MATCH(Sheet2!$BJ411,'2021persons'!$B$5:$B$204,0),MATCH(Sheet2!CB$3,'2021persons'!$C$4:$BA$4,0))</f>
        <v>5.5038585449913802</v>
      </c>
      <c r="CC411">
        <f>INDEX('2021persons'!$C$5:$BA$204,MATCH(Sheet2!$BJ411,'2021persons'!$B$5:$B$204,0),MATCH(Sheet2!CC$3,'2021persons'!$C$4:$BA$4,0))</f>
        <v>94.496141455008598</v>
      </c>
    </row>
    <row r="412" spans="14:81" x14ac:dyDescent="0.3">
      <c r="N412" t="str">
        <f>VLOOKUP(P412,Sheet1!A$6:A$378,1,FALSE)</f>
        <v>Bromley</v>
      </c>
      <c r="O412" t="s">
        <v>412</v>
      </c>
      <c r="P412" t="s">
        <v>9</v>
      </c>
      <c r="Q412" t="str">
        <f>VLOOKUP(P412,classifications!A$1:B$357,2,FALSE)</f>
        <v>Predominantly Urban</v>
      </c>
      <c r="R412" t="str">
        <f>VLOOKUP(P412,classifications!A$1:D$357,4,FALSE)</f>
        <v>London Borough</v>
      </c>
      <c r="S412" t="s">
        <v>418</v>
      </c>
      <c r="T412" t="s">
        <v>649</v>
      </c>
      <c r="U412">
        <v>76.599999999999994</v>
      </c>
      <c r="V412">
        <v>20.9</v>
      </c>
      <c r="W412">
        <v>2.5</v>
      </c>
      <c r="X412">
        <v>67.2</v>
      </c>
      <c r="Y412">
        <v>21</v>
      </c>
      <c r="Z412">
        <v>11.8</v>
      </c>
      <c r="AA412">
        <v>100</v>
      </c>
      <c r="AB412">
        <v>0</v>
      </c>
      <c r="AC412">
        <v>0</v>
      </c>
      <c r="AE412" t="s">
        <v>412</v>
      </c>
      <c r="AF412" t="s">
        <v>9</v>
      </c>
      <c r="AG412" t="s">
        <v>418</v>
      </c>
      <c r="AH412" t="s">
        <v>649</v>
      </c>
      <c r="AI412">
        <v>78.5</v>
      </c>
      <c r="AJ412">
        <v>21.5</v>
      </c>
      <c r="AK412">
        <v>76.2</v>
      </c>
      <c r="AL412">
        <v>23.8</v>
      </c>
      <c r="AM412">
        <v>100</v>
      </c>
      <c r="AN412">
        <v>0</v>
      </c>
      <c r="AP412" t="s">
        <v>412</v>
      </c>
      <c r="AQ412" t="s">
        <v>9</v>
      </c>
      <c r="AR412" t="s">
        <v>418</v>
      </c>
      <c r="AS412" t="s">
        <v>649</v>
      </c>
      <c r="AT412">
        <v>70.2</v>
      </c>
      <c r="AU412">
        <v>78.5</v>
      </c>
      <c r="AV412">
        <v>84</v>
      </c>
      <c r="AW412">
        <v>83</v>
      </c>
      <c r="AX412">
        <v>76.2</v>
      </c>
      <c r="AY412">
        <v>92.8</v>
      </c>
      <c r="AZ412">
        <v>100</v>
      </c>
      <c r="BA412">
        <v>100</v>
      </c>
      <c r="BB412">
        <v>100</v>
      </c>
      <c r="BF412" t="b">
        <f t="shared" si="6"/>
        <v>1</v>
      </c>
      <c r="BI412" t="s">
        <v>412</v>
      </c>
      <c r="BJ412" t="s">
        <v>9</v>
      </c>
      <c r="BK412" t="s">
        <v>418</v>
      </c>
      <c r="BL412" t="s">
        <v>649</v>
      </c>
      <c r="BM412">
        <f>INDEX('2021persons'!$C$5:$BA$204,MATCH(Sheet2!$BJ412,'2021persons'!$B$5:$B$204,0),MATCH(Sheet2!BM$3,'2021persons'!$C$4:$BA$4,0))</f>
        <v>80.581927954888499</v>
      </c>
      <c r="BN412">
        <f>INDEX('2021persons'!$C$5:$BA$204,MATCH(Sheet2!$BJ412,'2021persons'!$B$5:$B$204,0),MATCH(Sheet2!BN$3,'2021persons'!$C$4:$BA$4,0))</f>
        <v>18.297471952327101</v>
      </c>
      <c r="BO412">
        <f>INDEX('2021persons'!$C$5:$BA$204,MATCH(Sheet2!$BJ412,'2021persons'!$B$5:$B$204,0),MATCH(Sheet2!BO$3,'2021persons'!$C$4:$BA$4,0))</f>
        <v>56.429892252504203</v>
      </c>
      <c r="BP412">
        <f>INDEX('2021persons'!$C$5:$BA$204,MATCH(Sheet2!$BJ412,'2021persons'!$B$5:$B$204,0),MATCH(Sheet2!BP$3,'2021persons'!$C$4:$BA$4,0))</f>
        <v>14.853995282371599</v>
      </c>
      <c r="BQ412">
        <f>INDEX('2021persons'!$C$5:$BA$204,MATCH(Sheet2!$BJ412,'2021persons'!$B$5:$B$204,0),MATCH(Sheet2!BQ$3,'2021persons'!$C$4:$BA$4,0))</f>
        <v>66.3676221715466</v>
      </c>
      <c r="BR412">
        <f>INDEX('2021persons'!$C$5:$BA$204,MATCH(Sheet2!$BJ412,'2021persons'!$B$5:$B$204,0),MATCH(Sheet2!BR$3,'2021persons'!$C$4:$BA$4,0))</f>
        <v>4.9162653633292601</v>
      </c>
      <c r="BS412">
        <f>INDEX('2021persons'!$C$5:$BA$204,MATCH(Sheet2!$BJ412,'2021persons'!$B$5:$B$204,0),MATCH(Sheet2!BS$3,'2021persons'!$C$4:$BA$4,0))</f>
        <v>97.068144247041701</v>
      </c>
      <c r="BT412">
        <f>INDEX('2021persons'!$C$5:$BA$204,MATCH(Sheet2!$BJ412,'2021persons'!$B$5:$B$204,0),MATCH(Sheet2!BT$3,'2021persons'!$C$4:$BA$4,0))</f>
        <v>2.9318557529583198</v>
      </c>
      <c r="BU412">
        <f>INDEX('2021persons'!$C$5:$BA$204,MATCH(Sheet2!$BJ412,'2021persons'!$B$5:$B$204,0),MATCH(Sheet2!BU$3,'2021persons'!$C$4:$BA$4,0))</f>
        <v>6.4530883477192704</v>
      </c>
      <c r="BV412">
        <f>INDEX('2021persons'!$C$5:$BA$204,MATCH(Sheet2!$BJ412,'2021persons'!$B$5:$B$204,0),MATCH(Sheet2!BV$3,'2021persons'!$C$4:$BA$4,0))</f>
        <v>31.5597577151519</v>
      </c>
      <c r="BW412">
        <f>INDEX('2021persons'!$C$5:$BA$204,MATCH(Sheet2!$BJ412,'2021persons'!$B$5:$B$204,0),MATCH(Sheet2!BW$3,'2021persons'!$C$4:$BA$4,0))</f>
        <v>2.7619688584254098</v>
      </c>
      <c r="BX412">
        <f>INDEX('2021persons'!$C$5:$BA$204,MATCH(Sheet2!$BJ412,'2021persons'!$B$5:$B$204,0),MATCH(Sheet2!BX$3,'2021persons'!$C$4:$BA$4,0))</f>
        <v>54.784237882267597</v>
      </c>
      <c r="BY412">
        <f>INDEX('2021persons'!$C$5:$BA$204,MATCH(Sheet2!$BJ412,'2021persons'!$B$5:$B$204,0),MATCH(Sheet2!BY$3,'2021persons'!$C$4:$BA$4,0))</f>
        <v>43.397800072525101</v>
      </c>
      <c r="BZ412">
        <f>INDEX('2021persons'!$C$5:$BA$204,MATCH(Sheet2!$BJ412,'2021persons'!$B$5:$B$204,0),MATCH(Sheet2!BZ$3,'2021persons'!$C$4:$BA$4,0))</f>
        <v>48.7773479995165</v>
      </c>
      <c r="CA412">
        <f>INDEX('2021persons'!$C$5:$BA$204,MATCH(Sheet2!$BJ412,'2021persons'!$B$5:$B$204,0),MATCH(Sheet2!CA$3,'2021persons'!$C$4:$BA$4,0))</f>
        <v>48.574882146742397</v>
      </c>
      <c r="CB412">
        <f>INDEX('2021persons'!$C$5:$BA$204,MATCH(Sheet2!$BJ412,'2021persons'!$B$5:$B$204,0),MATCH(Sheet2!CB$3,'2021persons'!$C$4:$BA$4,0))</f>
        <v>2.58946831936123</v>
      </c>
      <c r="CC412">
        <f>INDEX('2021persons'!$C$5:$BA$204,MATCH(Sheet2!$BJ412,'2021persons'!$B$5:$B$204,0),MATCH(Sheet2!CC$3,'2021persons'!$C$4:$BA$4,0))</f>
        <v>97.410531680638798</v>
      </c>
    </row>
    <row r="413" spans="14:81" x14ac:dyDescent="0.3">
      <c r="N413" t="str">
        <f>VLOOKUP(P413,Sheet1!A$6:A$378,1,FALSE)</f>
        <v>Camden</v>
      </c>
      <c r="O413" t="s">
        <v>412</v>
      </c>
      <c r="P413" t="s">
        <v>10</v>
      </c>
      <c r="Q413" t="str">
        <f>VLOOKUP(P413,classifications!A$1:B$357,2,FALSE)</f>
        <v>Predominantly Urban</v>
      </c>
      <c r="R413" t="str">
        <f>VLOOKUP(P413,classifications!A$1:D$357,4,FALSE)</f>
        <v>London Borough</v>
      </c>
      <c r="S413" t="s">
        <v>419</v>
      </c>
      <c r="T413" t="s">
        <v>649</v>
      </c>
      <c r="U413">
        <v>72.900000000000006</v>
      </c>
      <c r="V413">
        <v>25.9</v>
      </c>
      <c r="W413">
        <v>1.2</v>
      </c>
      <c r="X413">
        <v>71.400000000000006</v>
      </c>
      <c r="Y413">
        <v>22.1</v>
      </c>
      <c r="Z413">
        <v>6.5</v>
      </c>
      <c r="AA413" t="s">
        <v>417</v>
      </c>
      <c r="AB413" t="s">
        <v>417</v>
      </c>
      <c r="AC413" t="s">
        <v>417</v>
      </c>
      <c r="AE413" t="s">
        <v>412</v>
      </c>
      <c r="AF413" t="s">
        <v>10</v>
      </c>
      <c r="AG413" t="s">
        <v>419</v>
      </c>
      <c r="AH413" t="s">
        <v>649</v>
      </c>
      <c r="AI413">
        <v>73.8</v>
      </c>
      <c r="AJ413">
        <v>26.2</v>
      </c>
      <c r="AK413">
        <v>76.400000000000006</v>
      </c>
      <c r="AL413">
        <v>23.6</v>
      </c>
      <c r="AM413" t="s">
        <v>417</v>
      </c>
      <c r="AN413" t="s">
        <v>417</v>
      </c>
      <c r="AP413" t="s">
        <v>412</v>
      </c>
      <c r="AQ413" t="s">
        <v>10</v>
      </c>
      <c r="AR413" t="s">
        <v>419</v>
      </c>
      <c r="AS413" t="s">
        <v>649</v>
      </c>
      <c r="AT413">
        <v>63.6</v>
      </c>
      <c r="AU413">
        <v>73.8</v>
      </c>
      <c r="AV413">
        <v>82.3</v>
      </c>
      <c r="AW413">
        <v>86.5</v>
      </c>
      <c r="AX413">
        <v>76.400000000000006</v>
      </c>
      <c r="AY413">
        <v>97.5</v>
      </c>
      <c r="AZ413" t="s">
        <v>417</v>
      </c>
      <c r="BA413" t="s">
        <v>417</v>
      </c>
      <c r="BB413" t="s">
        <v>417</v>
      </c>
      <c r="BF413" t="b">
        <f t="shared" si="6"/>
        <v>1</v>
      </c>
      <c r="BI413" t="s">
        <v>412</v>
      </c>
      <c r="BJ413" t="s">
        <v>10</v>
      </c>
      <c r="BK413" t="s">
        <v>419</v>
      </c>
      <c r="BL413" t="s">
        <v>649</v>
      </c>
      <c r="BM413">
        <f>INDEX('2021persons'!$C$5:$BA$204,MATCH(Sheet2!$BJ413,'2021persons'!$B$5:$B$204,0),MATCH(Sheet2!BM$3,'2021persons'!$C$4:$BA$4,0))</f>
        <v>77.557544757033199</v>
      </c>
      <c r="BN413">
        <f>INDEX('2021persons'!$C$5:$BA$204,MATCH(Sheet2!$BJ413,'2021persons'!$B$5:$B$204,0),MATCH(Sheet2!BN$3,'2021persons'!$C$4:$BA$4,0))</f>
        <v>21.037803708439899</v>
      </c>
      <c r="BO413">
        <f>INDEX('2021persons'!$C$5:$BA$204,MATCH(Sheet2!$BJ413,'2021persons'!$B$5:$B$204,0),MATCH(Sheet2!BO$3,'2021persons'!$C$4:$BA$4,0))</f>
        <v>60.721707161125302</v>
      </c>
      <c r="BP413">
        <f>INDEX('2021persons'!$C$5:$BA$204,MATCH(Sheet2!$BJ413,'2021persons'!$B$5:$B$204,0),MATCH(Sheet2!BP$3,'2021persons'!$C$4:$BA$4,0))</f>
        <v>17.3113810741688</v>
      </c>
      <c r="BQ413">
        <f>INDEX('2021persons'!$C$5:$BA$204,MATCH(Sheet2!$BJ413,'2021persons'!$B$5:$B$204,0),MATCH(Sheet2!BQ$3,'2021persons'!$C$4:$BA$4,0))</f>
        <v>71.017822890025599</v>
      </c>
      <c r="BR413">
        <f>INDEX('2021persons'!$C$5:$BA$204,MATCH(Sheet2!$BJ413,'2021persons'!$B$5:$B$204,0),MATCH(Sheet2!BR$3,'2021persons'!$C$4:$BA$4,0))</f>
        <v>7.0152653452685403</v>
      </c>
      <c r="BS413">
        <f>INDEX('2021persons'!$C$5:$BA$204,MATCH(Sheet2!$BJ413,'2021persons'!$B$5:$B$204,0),MATCH(Sheet2!BS$3,'2021persons'!$C$4:$BA$4,0))</f>
        <v>96.721147698209705</v>
      </c>
      <c r="BT413" t="str">
        <f>INDEX('2021persons'!$C$5:$BA$204,MATCH(Sheet2!$BJ413,'2021persons'!$B$5:$B$204,0),MATCH(Sheet2!BT$3,'2021persons'!$C$4:$BA$4,0))</f>
        <v>*</v>
      </c>
      <c r="BU413">
        <f>INDEX('2021persons'!$C$5:$BA$204,MATCH(Sheet2!$BJ413,'2021persons'!$B$5:$B$204,0),MATCH(Sheet2!BU$3,'2021persons'!$C$4:$BA$4,0))</f>
        <v>4.65453164961637</v>
      </c>
      <c r="BV413">
        <f>INDEX('2021persons'!$C$5:$BA$204,MATCH(Sheet2!$BJ413,'2021persons'!$B$5:$B$204,0),MATCH(Sheet2!BV$3,'2021persons'!$C$4:$BA$4,0))</f>
        <v>16.437220268542202</v>
      </c>
      <c r="BW413">
        <f>INDEX('2021persons'!$C$5:$BA$204,MATCH(Sheet2!$BJ413,'2021persons'!$B$5:$B$204,0),MATCH(Sheet2!BW$3,'2021persons'!$C$4:$BA$4,0))</f>
        <v>3.7993526214833802</v>
      </c>
      <c r="BX413">
        <f>INDEX('2021persons'!$C$5:$BA$204,MATCH(Sheet2!$BJ413,'2021persons'!$B$5:$B$204,0),MATCH(Sheet2!BX$3,'2021persons'!$C$4:$BA$4,0))</f>
        <v>64.074986178820893</v>
      </c>
      <c r="BY413">
        <f>INDEX('2021persons'!$C$5:$BA$204,MATCH(Sheet2!$BJ413,'2021persons'!$B$5:$B$204,0),MATCH(Sheet2!BY$3,'2021persons'!$C$4:$BA$4,0))</f>
        <v>31.383625672211899</v>
      </c>
      <c r="BZ413">
        <f>INDEX('2021persons'!$C$5:$BA$204,MATCH(Sheet2!$BJ413,'2021persons'!$B$5:$B$204,0),MATCH(Sheet2!BZ$3,'2021persons'!$C$4:$BA$4,0))</f>
        <v>78.693270342262693</v>
      </c>
      <c r="CA413">
        <f>INDEX('2021persons'!$C$5:$BA$204,MATCH(Sheet2!$BJ413,'2021persons'!$B$5:$B$204,0),MATCH(Sheet2!CA$3,'2021persons'!$C$4:$BA$4,0))</f>
        <v>19.3406041111725</v>
      </c>
      <c r="CB413" t="str">
        <f>INDEX('2021persons'!$C$5:$BA$204,MATCH(Sheet2!$BJ413,'2021persons'!$B$5:$B$204,0),MATCH(Sheet2!CB$3,'2021persons'!$C$4:$BA$4,0))</f>
        <v>*</v>
      </c>
      <c r="CC413">
        <f>INDEX('2021persons'!$C$5:$BA$204,MATCH(Sheet2!$BJ413,'2021persons'!$B$5:$B$204,0),MATCH(Sheet2!CC$3,'2021persons'!$C$4:$BA$4,0))</f>
        <v>98.877078005115095</v>
      </c>
    </row>
    <row r="414" spans="14:81" x14ac:dyDescent="0.3">
      <c r="N414" t="str">
        <f>VLOOKUP(P414,Sheet1!A$6:A$378,1,FALSE)</f>
        <v>Croydon</v>
      </c>
      <c r="O414" t="s">
        <v>412</v>
      </c>
      <c r="P414" t="s">
        <v>11</v>
      </c>
      <c r="Q414" t="str">
        <f>VLOOKUP(P414,classifications!A$1:B$357,2,FALSE)</f>
        <v>Predominantly Urban</v>
      </c>
      <c r="R414" t="str">
        <f>VLOOKUP(P414,classifications!A$1:D$357,4,FALSE)</f>
        <v>London Borough</v>
      </c>
      <c r="S414" t="s">
        <v>420</v>
      </c>
      <c r="T414" t="s">
        <v>649</v>
      </c>
      <c r="U414">
        <v>78.2</v>
      </c>
      <c r="V414">
        <v>20.3</v>
      </c>
      <c r="W414">
        <v>1.5</v>
      </c>
      <c r="X414">
        <v>73.400000000000006</v>
      </c>
      <c r="Y414">
        <v>17</v>
      </c>
      <c r="Z414">
        <v>9.6</v>
      </c>
      <c r="AA414" t="s">
        <v>417</v>
      </c>
      <c r="AB414" t="s">
        <v>417</v>
      </c>
      <c r="AC414" t="s">
        <v>417</v>
      </c>
      <c r="AE414" t="s">
        <v>412</v>
      </c>
      <c r="AF414" t="s">
        <v>11</v>
      </c>
      <c r="AG414" t="s">
        <v>420</v>
      </c>
      <c r="AH414" t="s">
        <v>649</v>
      </c>
      <c r="AI414">
        <v>79.400000000000006</v>
      </c>
      <c r="AJ414">
        <v>20.6</v>
      </c>
      <c r="AK414">
        <v>81.2</v>
      </c>
      <c r="AL414">
        <v>18.8</v>
      </c>
      <c r="AM414" t="s">
        <v>417</v>
      </c>
      <c r="AN414" t="s">
        <v>417</v>
      </c>
      <c r="AP414" t="s">
        <v>412</v>
      </c>
      <c r="AQ414" t="s">
        <v>11</v>
      </c>
      <c r="AR414" t="s">
        <v>420</v>
      </c>
      <c r="AS414" t="s">
        <v>649</v>
      </c>
      <c r="AT414">
        <v>71.7</v>
      </c>
      <c r="AU414">
        <v>79.400000000000006</v>
      </c>
      <c r="AV414">
        <v>84</v>
      </c>
      <c r="AW414">
        <v>75</v>
      </c>
      <c r="AX414">
        <v>81.2</v>
      </c>
      <c r="AY414">
        <v>87</v>
      </c>
      <c r="AZ414" t="s">
        <v>417</v>
      </c>
      <c r="BA414" t="s">
        <v>417</v>
      </c>
      <c r="BB414" t="s">
        <v>417</v>
      </c>
      <c r="BF414" t="b">
        <f t="shared" si="6"/>
        <v>1</v>
      </c>
      <c r="BI414" t="s">
        <v>412</v>
      </c>
      <c r="BJ414" t="s">
        <v>11</v>
      </c>
      <c r="BK414" t="s">
        <v>420</v>
      </c>
      <c r="BL414" t="s">
        <v>649</v>
      </c>
      <c r="BM414">
        <f>INDEX('2021persons'!$C$5:$BA$204,MATCH(Sheet2!$BJ414,'2021persons'!$B$5:$B$204,0),MATCH(Sheet2!BM$3,'2021persons'!$C$4:$BA$4,0))</f>
        <v>76.784720065170603</v>
      </c>
      <c r="BN414">
        <f>INDEX('2021persons'!$C$5:$BA$204,MATCH(Sheet2!$BJ414,'2021persons'!$B$5:$B$204,0),MATCH(Sheet2!BN$3,'2021persons'!$C$4:$BA$4,0))</f>
        <v>22.561229333817799</v>
      </c>
      <c r="BO414">
        <f>INDEX('2021persons'!$C$5:$BA$204,MATCH(Sheet2!$BJ414,'2021persons'!$B$5:$B$204,0),MATCH(Sheet2!BO$3,'2021persons'!$C$4:$BA$4,0))</f>
        <v>57.428690316417502</v>
      </c>
      <c r="BP414">
        <f>INDEX('2021persons'!$C$5:$BA$204,MATCH(Sheet2!$BJ414,'2021persons'!$B$5:$B$204,0),MATCH(Sheet2!BP$3,'2021persons'!$C$4:$BA$4,0))</f>
        <v>19.589284353773401</v>
      </c>
      <c r="BQ414">
        <f>INDEX('2021persons'!$C$5:$BA$204,MATCH(Sheet2!$BJ414,'2021persons'!$B$5:$B$204,0),MATCH(Sheet2!BQ$3,'2021persons'!$C$4:$BA$4,0))</f>
        <v>65.212244108562999</v>
      </c>
      <c r="BR414">
        <f>INDEX('2021persons'!$C$5:$BA$204,MATCH(Sheet2!$BJ414,'2021persons'!$B$5:$B$204,0),MATCH(Sheet2!BR$3,'2021persons'!$C$4:$BA$4,0))</f>
        <v>11.8057305616279</v>
      </c>
      <c r="BS414">
        <f>INDEX('2021persons'!$C$5:$BA$204,MATCH(Sheet2!$BJ414,'2021persons'!$B$5:$B$204,0),MATCH(Sheet2!BS$3,'2021persons'!$C$4:$BA$4,0))</f>
        <v>97.289440833621498</v>
      </c>
      <c r="BT414">
        <f>INDEX('2021persons'!$C$5:$BA$204,MATCH(Sheet2!$BJ414,'2021persons'!$B$5:$B$204,0),MATCH(Sheet2!BT$3,'2021persons'!$C$4:$BA$4,0))</f>
        <v>2.7105591663785198</v>
      </c>
      <c r="BU414">
        <f>INDEX('2021persons'!$C$5:$BA$204,MATCH(Sheet2!$BJ414,'2021persons'!$B$5:$B$204,0),MATCH(Sheet2!BU$3,'2021persons'!$C$4:$BA$4,0))</f>
        <v>9.3788277490930607</v>
      </c>
      <c r="BV414">
        <f>INDEX('2021persons'!$C$5:$BA$204,MATCH(Sheet2!$BJ414,'2021persons'!$B$5:$B$204,0),MATCH(Sheet2!BV$3,'2021persons'!$C$4:$BA$4,0))</f>
        <v>22.915799776122501</v>
      </c>
      <c r="BW414">
        <f>INDEX('2021persons'!$C$5:$BA$204,MATCH(Sheet2!$BJ414,'2021persons'!$B$5:$B$204,0),MATCH(Sheet2!BW$3,'2021persons'!$C$4:$BA$4,0))</f>
        <v>1.1463467523105699</v>
      </c>
      <c r="BX414">
        <f>INDEX('2021persons'!$C$5:$BA$204,MATCH(Sheet2!$BJ414,'2021persons'!$B$5:$B$204,0),MATCH(Sheet2!BX$3,'2021persons'!$C$4:$BA$4,0))</f>
        <v>51.895299893732599</v>
      </c>
      <c r="BY414">
        <f>INDEX('2021persons'!$C$5:$BA$204,MATCH(Sheet2!$BJ414,'2021persons'!$B$5:$B$204,0),MATCH(Sheet2!BY$3,'2021persons'!$C$4:$BA$4,0))</f>
        <v>45.206390292264999</v>
      </c>
      <c r="BZ414">
        <f>INDEX('2021persons'!$C$5:$BA$204,MATCH(Sheet2!$BJ414,'2021persons'!$B$5:$B$204,0),MATCH(Sheet2!BZ$3,'2021persons'!$C$4:$BA$4,0))</f>
        <v>49.463616772439302</v>
      </c>
      <c r="CA414">
        <f>INDEX('2021persons'!$C$5:$BA$204,MATCH(Sheet2!$BJ414,'2021persons'!$B$5:$B$204,0),MATCH(Sheet2!CA$3,'2021persons'!$C$4:$BA$4,0))</f>
        <v>47.06517931882</v>
      </c>
      <c r="CB414">
        <f>INDEX('2021persons'!$C$5:$BA$204,MATCH(Sheet2!$BJ414,'2021persons'!$B$5:$B$204,0),MATCH(Sheet2!CB$3,'2021persons'!$C$4:$BA$4,0))</f>
        <v>4.0040086972320097</v>
      </c>
      <c r="CC414">
        <f>INDEX('2021persons'!$C$5:$BA$204,MATCH(Sheet2!$BJ414,'2021persons'!$B$5:$B$204,0),MATCH(Sheet2!CC$3,'2021persons'!$C$4:$BA$4,0))</f>
        <v>95.670724202802603</v>
      </c>
    </row>
    <row r="415" spans="14:81" x14ac:dyDescent="0.3">
      <c r="N415" t="str">
        <f>VLOOKUP(P415,Sheet1!A$6:A$378,1,FALSE)</f>
        <v>Ealing</v>
      </c>
      <c r="O415" t="s">
        <v>412</v>
      </c>
      <c r="P415" t="s">
        <v>12</v>
      </c>
      <c r="Q415" t="str">
        <f>VLOOKUP(P415,classifications!A$1:B$357,2,FALSE)</f>
        <v>Predominantly Urban</v>
      </c>
      <c r="R415" t="str">
        <f>VLOOKUP(P415,classifications!A$1:D$357,4,FALSE)</f>
        <v>London Borough</v>
      </c>
      <c r="S415" t="s">
        <v>421</v>
      </c>
      <c r="T415" t="s">
        <v>649</v>
      </c>
      <c r="U415">
        <v>81.2</v>
      </c>
      <c r="V415">
        <v>18.8</v>
      </c>
      <c r="W415">
        <v>0</v>
      </c>
      <c r="X415">
        <v>67.099999999999994</v>
      </c>
      <c r="Y415">
        <v>24.3</v>
      </c>
      <c r="Z415">
        <v>8.6</v>
      </c>
      <c r="AA415">
        <v>96.9</v>
      </c>
      <c r="AB415">
        <v>3.1</v>
      </c>
      <c r="AC415">
        <v>0</v>
      </c>
      <c r="AE415" t="s">
        <v>412</v>
      </c>
      <c r="AF415" t="s">
        <v>12</v>
      </c>
      <c r="AG415" t="s">
        <v>421</v>
      </c>
      <c r="AH415" t="s">
        <v>649</v>
      </c>
      <c r="AI415">
        <v>81.2</v>
      </c>
      <c r="AJ415">
        <v>18.8</v>
      </c>
      <c r="AK415">
        <v>73.400000000000006</v>
      </c>
      <c r="AL415">
        <v>26.6</v>
      </c>
      <c r="AM415">
        <v>96.9</v>
      </c>
      <c r="AN415">
        <v>3.1</v>
      </c>
      <c r="AP415" t="s">
        <v>412</v>
      </c>
      <c r="AQ415" t="s">
        <v>12</v>
      </c>
      <c r="AR415" t="s">
        <v>421</v>
      </c>
      <c r="AS415" t="s">
        <v>649</v>
      </c>
      <c r="AT415">
        <v>72.7</v>
      </c>
      <c r="AU415">
        <v>81.2</v>
      </c>
      <c r="AV415">
        <v>86.9</v>
      </c>
      <c r="AW415">
        <v>78.2</v>
      </c>
      <c r="AX415">
        <v>73.400000000000006</v>
      </c>
      <c r="AY415">
        <v>91</v>
      </c>
      <c r="AZ415">
        <v>93.3</v>
      </c>
      <c r="BA415">
        <v>96.9</v>
      </c>
      <c r="BB415">
        <v>100</v>
      </c>
      <c r="BF415" t="b">
        <f t="shared" si="6"/>
        <v>1</v>
      </c>
      <c r="BI415" t="s">
        <v>412</v>
      </c>
      <c r="BJ415" t="s">
        <v>12</v>
      </c>
      <c r="BK415" t="s">
        <v>421</v>
      </c>
      <c r="BL415" t="s">
        <v>649</v>
      </c>
      <c r="BM415">
        <f>INDEX('2021persons'!$C$5:$BA$204,MATCH(Sheet2!$BJ415,'2021persons'!$B$5:$B$204,0),MATCH(Sheet2!BM$3,'2021persons'!$C$4:$BA$4,0))</f>
        <v>81.673372650609096</v>
      </c>
      <c r="BN415">
        <f>INDEX('2021persons'!$C$5:$BA$204,MATCH(Sheet2!$BJ415,'2021persons'!$B$5:$B$204,0),MATCH(Sheet2!BN$3,'2021persons'!$C$4:$BA$4,0))</f>
        <v>17.352422421870699</v>
      </c>
      <c r="BO415">
        <f>INDEX('2021persons'!$C$5:$BA$204,MATCH(Sheet2!$BJ415,'2021persons'!$B$5:$B$204,0),MATCH(Sheet2!BO$3,'2021persons'!$C$4:$BA$4,0))</f>
        <v>53.601251171250603</v>
      </c>
      <c r="BP415">
        <f>INDEX('2021persons'!$C$5:$BA$204,MATCH(Sheet2!$BJ415,'2021persons'!$B$5:$B$204,0),MATCH(Sheet2!BP$3,'2021persons'!$C$4:$BA$4,0))</f>
        <v>8.4164691616601495</v>
      </c>
      <c r="BQ415">
        <f>INDEX('2021persons'!$C$5:$BA$204,MATCH(Sheet2!$BJ415,'2021persons'!$B$5:$B$204,0),MATCH(Sheet2!BQ$3,'2021persons'!$C$4:$BA$4,0))</f>
        <v>57.569723860441997</v>
      </c>
      <c r="BR415">
        <f>INDEX('2021persons'!$C$5:$BA$204,MATCH(Sheet2!$BJ415,'2021persons'!$B$5:$B$204,0),MATCH(Sheet2!BR$3,'2021persons'!$C$4:$BA$4,0))</f>
        <v>4.44799647246872</v>
      </c>
      <c r="BS415">
        <f>INDEX('2021persons'!$C$5:$BA$204,MATCH(Sheet2!$BJ415,'2021persons'!$B$5:$B$204,0),MATCH(Sheet2!BS$3,'2021persons'!$C$4:$BA$4,0))</f>
        <v>97.696770104172401</v>
      </c>
      <c r="BT415">
        <f>INDEX('2021persons'!$C$5:$BA$204,MATCH(Sheet2!$BJ415,'2021persons'!$B$5:$B$204,0),MATCH(Sheet2!BT$3,'2021persons'!$C$4:$BA$4,0))</f>
        <v>2.3032298958275899</v>
      </c>
      <c r="BU415">
        <f>INDEX('2021persons'!$C$5:$BA$204,MATCH(Sheet2!$BJ415,'2021persons'!$B$5:$B$204,0),MATCH(Sheet2!BU$3,'2021persons'!$C$4:$BA$4,0))</f>
        <v>5.4800749600396799</v>
      </c>
      <c r="BV415">
        <f>INDEX('2021persons'!$C$5:$BA$204,MATCH(Sheet2!$BJ415,'2021persons'!$B$5:$B$204,0),MATCH(Sheet2!BV$3,'2021persons'!$C$4:$BA$4,0))</f>
        <v>17.701730695033898</v>
      </c>
      <c r="BW415" t="str">
        <f>INDEX('2021persons'!$C$5:$BA$204,MATCH(Sheet2!$BJ415,'2021persons'!$B$5:$B$204,0),MATCH(Sheet2!BW$3,'2021persons'!$C$4:$BA$4,0))</f>
        <v>*</v>
      </c>
      <c r="BX415">
        <f>INDEX('2021persons'!$C$5:$BA$204,MATCH(Sheet2!$BJ415,'2021persons'!$B$5:$B$204,0),MATCH(Sheet2!BX$3,'2021persons'!$C$4:$BA$4,0))</f>
        <v>65.977943172420794</v>
      </c>
      <c r="BY415">
        <f>INDEX('2021persons'!$C$5:$BA$204,MATCH(Sheet2!$BJ415,'2021persons'!$B$5:$B$204,0),MATCH(Sheet2!BY$3,'2021persons'!$C$4:$BA$4,0))</f>
        <v>31.640878990461399</v>
      </c>
      <c r="BZ415">
        <f>INDEX('2021persons'!$C$5:$BA$204,MATCH(Sheet2!$BJ415,'2021persons'!$B$5:$B$204,0),MATCH(Sheet2!BZ$3,'2021persons'!$C$4:$BA$4,0))</f>
        <v>64.603021292982106</v>
      </c>
      <c r="CA415">
        <f>INDEX('2021persons'!$C$5:$BA$204,MATCH(Sheet2!$BJ415,'2021persons'!$B$5:$B$204,0),MATCH(Sheet2!CA$3,'2021persons'!$C$4:$BA$4,0))</f>
        <v>34.049833027163899</v>
      </c>
      <c r="CB415" t="str">
        <f>INDEX('2021persons'!$C$5:$BA$204,MATCH(Sheet2!$BJ415,'2021persons'!$B$5:$B$204,0),MATCH(Sheet2!CB$3,'2021persons'!$C$4:$BA$4,0))</f>
        <v>*</v>
      </c>
      <c r="CC415" t="str">
        <f>INDEX('2021persons'!$C$5:$BA$204,MATCH(Sheet2!$BJ415,'2021persons'!$B$5:$B$204,0),MATCH(Sheet2!CC$3,'2021persons'!$C$4:$BA$4,0))</f>
        <v>*</v>
      </c>
    </row>
    <row r="416" spans="14:81" x14ac:dyDescent="0.3">
      <c r="N416" t="str">
        <f>VLOOKUP(P416,Sheet1!A$6:A$378,1,FALSE)</f>
        <v>Enfield</v>
      </c>
      <c r="O416" t="s">
        <v>412</v>
      </c>
      <c r="P416" t="s">
        <v>13</v>
      </c>
      <c r="Q416" t="str">
        <f>VLOOKUP(P416,classifications!A$1:B$357,2,FALSE)</f>
        <v>Predominantly Urban</v>
      </c>
      <c r="R416" t="str">
        <f>VLOOKUP(P416,classifications!A$1:D$357,4,FALSE)</f>
        <v>London Borough</v>
      </c>
      <c r="S416" t="s">
        <v>422</v>
      </c>
      <c r="T416" t="s">
        <v>649</v>
      </c>
      <c r="U416">
        <v>78.900000000000006</v>
      </c>
      <c r="V416">
        <v>19.2</v>
      </c>
      <c r="W416">
        <v>1.9</v>
      </c>
      <c r="X416">
        <v>63</v>
      </c>
      <c r="Y416">
        <v>19.899999999999999</v>
      </c>
      <c r="Z416">
        <v>17</v>
      </c>
      <c r="AA416">
        <v>95.5</v>
      </c>
      <c r="AB416">
        <v>4</v>
      </c>
      <c r="AC416">
        <v>0.5</v>
      </c>
      <c r="AE416" t="s">
        <v>412</v>
      </c>
      <c r="AF416" t="s">
        <v>13</v>
      </c>
      <c r="AG416" t="s">
        <v>422</v>
      </c>
      <c r="AH416" t="s">
        <v>649</v>
      </c>
      <c r="AI416">
        <v>80.400000000000006</v>
      </c>
      <c r="AJ416">
        <v>19.600000000000001</v>
      </c>
      <c r="AK416">
        <v>76</v>
      </c>
      <c r="AL416">
        <v>24</v>
      </c>
      <c r="AM416">
        <v>96</v>
      </c>
      <c r="AN416">
        <v>4</v>
      </c>
      <c r="AP416" t="s">
        <v>412</v>
      </c>
      <c r="AQ416" t="s">
        <v>13</v>
      </c>
      <c r="AR416" t="s">
        <v>422</v>
      </c>
      <c r="AS416" t="s">
        <v>649</v>
      </c>
      <c r="AT416">
        <v>71.8</v>
      </c>
      <c r="AU416">
        <v>80.400000000000006</v>
      </c>
      <c r="AV416">
        <v>84.8</v>
      </c>
      <c r="AW416">
        <v>91.4</v>
      </c>
      <c r="AX416">
        <v>76</v>
      </c>
      <c r="AY416">
        <v>99.3</v>
      </c>
      <c r="AZ416">
        <v>92.1</v>
      </c>
      <c r="BA416">
        <v>96</v>
      </c>
      <c r="BB416">
        <v>98.9</v>
      </c>
      <c r="BF416" t="b">
        <f t="shared" si="6"/>
        <v>1</v>
      </c>
      <c r="BI416" t="s">
        <v>412</v>
      </c>
      <c r="BJ416" t="s">
        <v>13</v>
      </c>
      <c r="BK416" t="s">
        <v>422</v>
      </c>
      <c r="BL416" t="s">
        <v>649</v>
      </c>
      <c r="BM416">
        <f>INDEX('2021persons'!$C$5:$BA$204,MATCH(Sheet2!$BJ416,'2021persons'!$B$5:$B$204,0),MATCH(Sheet2!BM$3,'2021persons'!$C$4:$BA$4,0))</f>
        <v>80.848540655170495</v>
      </c>
      <c r="BN416">
        <f>INDEX('2021persons'!$C$5:$BA$204,MATCH(Sheet2!$BJ416,'2021persons'!$B$5:$B$204,0),MATCH(Sheet2!BN$3,'2021persons'!$C$4:$BA$4,0))</f>
        <v>17.996260952062102</v>
      </c>
      <c r="BO416">
        <f>INDEX('2021persons'!$C$5:$BA$204,MATCH(Sheet2!$BJ416,'2021persons'!$B$5:$B$204,0),MATCH(Sheet2!BO$3,'2021persons'!$C$4:$BA$4,0))</f>
        <v>54.9772587756013</v>
      </c>
      <c r="BP416">
        <f>INDEX('2021persons'!$C$5:$BA$204,MATCH(Sheet2!$BJ416,'2021persons'!$B$5:$B$204,0),MATCH(Sheet2!BP$3,'2021persons'!$C$4:$BA$4,0))</f>
        <v>17.751409118812401</v>
      </c>
      <c r="BQ416">
        <f>INDEX('2021persons'!$C$5:$BA$204,MATCH(Sheet2!$BJ416,'2021persons'!$B$5:$B$204,0),MATCH(Sheet2!BQ$3,'2021persons'!$C$4:$BA$4,0))</f>
        <v>60.432362297003202</v>
      </c>
      <c r="BR416">
        <f>INDEX('2021persons'!$C$5:$BA$204,MATCH(Sheet2!$BJ416,'2021persons'!$B$5:$B$204,0),MATCH(Sheet2!BR$3,'2021persons'!$C$4:$BA$4,0))</f>
        <v>12.296305597410599</v>
      </c>
      <c r="BS416">
        <f>INDEX('2021persons'!$C$5:$BA$204,MATCH(Sheet2!$BJ416,'2021persons'!$B$5:$B$204,0),MATCH(Sheet2!BS$3,'2021persons'!$C$4:$BA$4,0))</f>
        <v>99.218706401026907</v>
      </c>
      <c r="BT416">
        <f>INDEX('2021persons'!$C$5:$BA$204,MATCH(Sheet2!$BJ416,'2021persons'!$B$5:$B$204,0),MATCH(Sheet2!BT$3,'2021persons'!$C$4:$BA$4,0))</f>
        <v>0.78129359897315698</v>
      </c>
      <c r="BU416">
        <f>INDEX('2021persons'!$C$5:$BA$204,MATCH(Sheet2!$BJ416,'2021persons'!$B$5:$B$204,0),MATCH(Sheet2!BU$3,'2021persons'!$C$4:$BA$4,0))</f>
        <v>8.9423237903900894</v>
      </c>
      <c r="BV416">
        <f>INDEX('2021persons'!$C$5:$BA$204,MATCH(Sheet2!$BJ416,'2021persons'!$B$5:$B$204,0),MATCH(Sheet2!BV$3,'2021persons'!$C$4:$BA$4,0))</f>
        <v>22.986773815503099</v>
      </c>
      <c r="BW416">
        <f>INDEX('2021persons'!$C$5:$BA$204,MATCH(Sheet2!$BJ416,'2021persons'!$B$5:$B$204,0),MATCH(Sheet2!BW$3,'2021persons'!$C$4:$BA$4,0))</f>
        <v>2.2678441877336901</v>
      </c>
      <c r="BX416">
        <f>INDEX('2021persons'!$C$5:$BA$204,MATCH(Sheet2!$BJ416,'2021persons'!$B$5:$B$204,0),MATCH(Sheet2!BX$3,'2021persons'!$C$4:$BA$4,0))</f>
        <v>50.654623298013</v>
      </c>
      <c r="BY416">
        <f>INDEX('2021persons'!$C$5:$BA$204,MATCH(Sheet2!$BJ416,'2021persons'!$B$5:$B$204,0),MATCH(Sheet2!BY$3,'2021persons'!$C$4:$BA$4,0))</f>
        <v>44.825758134977903</v>
      </c>
      <c r="BZ416">
        <f>INDEX('2021persons'!$C$5:$BA$204,MATCH(Sheet2!$BJ416,'2021persons'!$B$5:$B$204,0),MATCH(Sheet2!BZ$3,'2021persons'!$C$4:$BA$4,0))</f>
        <v>45.612916647094004</v>
      </c>
      <c r="CA416">
        <f>INDEX('2021persons'!$C$5:$BA$204,MATCH(Sheet2!$BJ416,'2021persons'!$B$5:$B$204,0),MATCH(Sheet2!CA$3,'2021persons'!$C$4:$BA$4,0))</f>
        <v>49.623197353322098</v>
      </c>
      <c r="CB416">
        <f>INDEX('2021persons'!$C$5:$BA$204,MATCH(Sheet2!$BJ416,'2021persons'!$B$5:$B$204,0),MATCH(Sheet2!CB$3,'2021persons'!$C$4:$BA$4,0))</f>
        <v>4.4596517662816</v>
      </c>
      <c r="CC416">
        <f>INDEX('2021persons'!$C$5:$BA$204,MATCH(Sheet2!$BJ416,'2021persons'!$B$5:$B$204,0),MATCH(Sheet2!CC$3,'2021persons'!$C$4:$BA$4,0))</f>
        <v>95.540348233718404</v>
      </c>
    </row>
    <row r="417" spans="14:81" x14ac:dyDescent="0.3">
      <c r="N417" t="str">
        <f>VLOOKUP(P417,Sheet1!A$6:A$378,1,FALSE)</f>
        <v>Greenwich</v>
      </c>
      <c r="O417" t="s">
        <v>412</v>
      </c>
      <c r="P417" t="s">
        <v>14</v>
      </c>
      <c r="Q417" t="str">
        <f>VLOOKUP(P417,classifications!A$1:B$357,2,FALSE)</f>
        <v>Predominantly Urban</v>
      </c>
      <c r="R417" t="str">
        <f>VLOOKUP(P417,classifications!A$1:D$357,4,FALSE)</f>
        <v>London Borough</v>
      </c>
      <c r="S417" t="s">
        <v>423</v>
      </c>
      <c r="T417" t="s">
        <v>649</v>
      </c>
      <c r="U417">
        <v>74.5</v>
      </c>
      <c r="V417">
        <v>25.5</v>
      </c>
      <c r="W417">
        <v>0</v>
      </c>
      <c r="X417">
        <v>70</v>
      </c>
      <c r="Y417">
        <v>21.8</v>
      </c>
      <c r="Z417">
        <v>8.1999999999999993</v>
      </c>
      <c r="AA417">
        <v>96.8</v>
      </c>
      <c r="AB417">
        <v>3.2</v>
      </c>
      <c r="AC417">
        <v>0</v>
      </c>
      <c r="AE417" t="s">
        <v>412</v>
      </c>
      <c r="AF417" t="s">
        <v>14</v>
      </c>
      <c r="AG417" t="s">
        <v>423</v>
      </c>
      <c r="AH417" t="s">
        <v>649</v>
      </c>
      <c r="AI417">
        <v>74.5</v>
      </c>
      <c r="AJ417">
        <v>25.5</v>
      </c>
      <c r="AK417">
        <v>76.2</v>
      </c>
      <c r="AL417">
        <v>23.8</v>
      </c>
      <c r="AM417">
        <v>96.8</v>
      </c>
      <c r="AN417">
        <v>3.2</v>
      </c>
      <c r="AP417" t="s">
        <v>412</v>
      </c>
      <c r="AQ417" t="s">
        <v>14</v>
      </c>
      <c r="AR417" t="s">
        <v>423</v>
      </c>
      <c r="AS417" t="s">
        <v>649</v>
      </c>
      <c r="AT417">
        <v>65.8</v>
      </c>
      <c r="AU417">
        <v>74.5</v>
      </c>
      <c r="AV417">
        <v>80.099999999999994</v>
      </c>
      <c r="AW417">
        <v>68.8</v>
      </c>
      <c r="AX417">
        <v>76.2</v>
      </c>
      <c r="AY417">
        <v>83.7</v>
      </c>
      <c r="AZ417">
        <v>93.1</v>
      </c>
      <c r="BA417">
        <v>96.8</v>
      </c>
      <c r="BB417">
        <v>100</v>
      </c>
      <c r="BF417" t="b">
        <f t="shared" si="6"/>
        <v>1</v>
      </c>
      <c r="BI417" t="s">
        <v>412</v>
      </c>
      <c r="BJ417" t="s">
        <v>14</v>
      </c>
      <c r="BK417" t="s">
        <v>423</v>
      </c>
      <c r="BL417" t="s">
        <v>649</v>
      </c>
      <c r="BM417">
        <f>INDEX('2021persons'!$C$5:$BA$204,MATCH(Sheet2!$BJ417,'2021persons'!$B$5:$B$204,0),MATCH(Sheet2!BM$3,'2021persons'!$C$4:$BA$4,0))</f>
        <v>76.871656762150593</v>
      </c>
      <c r="BN417">
        <f>INDEX('2021persons'!$C$5:$BA$204,MATCH(Sheet2!$BJ417,'2021persons'!$B$5:$B$204,0),MATCH(Sheet2!BN$3,'2021persons'!$C$4:$BA$4,0))</f>
        <v>22.8731257465483</v>
      </c>
      <c r="BO417">
        <f>INDEX('2021persons'!$C$5:$BA$204,MATCH(Sheet2!$BJ417,'2021persons'!$B$5:$B$204,0),MATCH(Sheet2!BO$3,'2021persons'!$C$4:$BA$4,0))</f>
        <v>57.755569899174297</v>
      </c>
      <c r="BP417">
        <f>INDEX('2021persons'!$C$5:$BA$204,MATCH(Sheet2!$BJ417,'2021persons'!$B$5:$B$204,0),MATCH(Sheet2!BP$3,'2021persons'!$C$4:$BA$4,0))</f>
        <v>16.426658357259999</v>
      </c>
      <c r="BQ417">
        <f>INDEX('2021persons'!$C$5:$BA$204,MATCH(Sheet2!$BJ417,'2021persons'!$B$5:$B$204,0),MATCH(Sheet2!BQ$3,'2021persons'!$C$4:$BA$4,0))</f>
        <v>66.943399586013498</v>
      </c>
      <c r="BR417">
        <f>INDEX('2021persons'!$C$5:$BA$204,MATCH(Sheet2!$BJ417,'2021persons'!$B$5:$B$204,0),MATCH(Sheet2!BR$3,'2021persons'!$C$4:$BA$4,0))</f>
        <v>7.2388286704207401</v>
      </c>
      <c r="BS417">
        <f>INDEX('2021persons'!$C$5:$BA$204,MATCH(Sheet2!$BJ417,'2021persons'!$B$5:$B$204,0),MATCH(Sheet2!BS$3,'2021persons'!$C$4:$BA$4,0))</f>
        <v>99.255862954142501</v>
      </c>
      <c r="BT417" t="str">
        <f>INDEX('2021persons'!$C$5:$BA$204,MATCH(Sheet2!$BJ417,'2021persons'!$B$5:$B$204,0),MATCH(Sheet2!BT$3,'2021persons'!$C$4:$BA$4,0))</f>
        <v>*</v>
      </c>
      <c r="BU417">
        <f>INDEX('2021persons'!$C$5:$BA$204,MATCH(Sheet2!$BJ417,'2021persons'!$B$5:$B$204,0),MATCH(Sheet2!BU$3,'2021persons'!$C$4:$BA$4,0))</f>
        <v>11.058188104194</v>
      </c>
      <c r="BV417">
        <f>INDEX('2021persons'!$C$5:$BA$204,MATCH(Sheet2!$BJ417,'2021persons'!$B$5:$B$204,0),MATCH(Sheet2!BV$3,'2021persons'!$C$4:$BA$4,0))</f>
        <v>32.1967252034692</v>
      </c>
      <c r="BW417">
        <f>INDEX('2021persons'!$C$5:$BA$204,MATCH(Sheet2!$BJ417,'2021persons'!$B$5:$B$204,0),MATCH(Sheet2!BW$3,'2021persons'!$C$4:$BA$4,0))</f>
        <v>0.96967808468175698</v>
      </c>
      <c r="BX417">
        <f>INDEX('2021persons'!$C$5:$BA$204,MATCH(Sheet2!$BJ417,'2021persons'!$B$5:$B$204,0),MATCH(Sheet2!BX$3,'2021persons'!$C$4:$BA$4,0))</f>
        <v>50.8123952010191</v>
      </c>
      <c r="BY417">
        <f>INDEX('2021persons'!$C$5:$BA$204,MATCH(Sheet2!$BJ417,'2021persons'!$B$5:$B$204,0),MATCH(Sheet2!BY$3,'2021persons'!$C$4:$BA$4,0))</f>
        <v>49.025125758777101</v>
      </c>
      <c r="BZ417">
        <f>INDEX('2021persons'!$C$5:$BA$204,MATCH(Sheet2!$BJ417,'2021persons'!$B$5:$B$204,0),MATCH(Sheet2!BZ$3,'2021persons'!$C$4:$BA$4,0))</f>
        <v>50.409447181313602</v>
      </c>
      <c r="CA417">
        <f>INDEX('2021persons'!$C$5:$BA$204,MATCH(Sheet2!$BJ417,'2021persons'!$B$5:$B$204,0),MATCH(Sheet2!CA$3,'2021persons'!$C$4:$BA$4,0))</f>
        <v>49.006928106274302</v>
      </c>
      <c r="CB417">
        <f>INDEX('2021persons'!$C$5:$BA$204,MATCH(Sheet2!$BJ417,'2021persons'!$B$5:$B$204,0),MATCH(Sheet2!CB$3,'2021persons'!$C$4:$BA$4,0))</f>
        <v>2.4052764732503902</v>
      </c>
      <c r="CC417">
        <f>INDEX('2021persons'!$C$5:$BA$204,MATCH(Sheet2!$BJ417,'2021persons'!$B$5:$B$204,0),MATCH(Sheet2!CC$3,'2021persons'!$C$4:$BA$4,0))</f>
        <v>97.594723526749604</v>
      </c>
    </row>
    <row r="418" spans="14:81" x14ac:dyDescent="0.3">
      <c r="N418" t="str">
        <f>VLOOKUP(P418,Sheet1!A$6:A$378,1,FALSE)</f>
        <v>Hackney</v>
      </c>
      <c r="O418" t="s">
        <v>412</v>
      </c>
      <c r="P418" t="s">
        <v>15</v>
      </c>
      <c r="Q418" t="str">
        <f>VLOOKUP(P418,classifications!A$1:B$357,2,FALSE)</f>
        <v>Predominantly Urban</v>
      </c>
      <c r="R418" t="str">
        <f>VLOOKUP(P418,classifications!A$1:D$357,4,FALSE)</f>
        <v>London Borough</v>
      </c>
      <c r="S418" t="s">
        <v>424</v>
      </c>
      <c r="T418" t="s">
        <v>649</v>
      </c>
      <c r="U418">
        <v>71.8</v>
      </c>
      <c r="V418">
        <v>27.8</v>
      </c>
      <c r="W418">
        <v>0.4</v>
      </c>
      <c r="X418">
        <v>74.099999999999994</v>
      </c>
      <c r="Y418">
        <v>16.3</v>
      </c>
      <c r="Z418">
        <v>9.6</v>
      </c>
      <c r="AA418">
        <v>96.5</v>
      </c>
      <c r="AB418">
        <v>3.5</v>
      </c>
      <c r="AC418">
        <v>0</v>
      </c>
      <c r="AE418" t="s">
        <v>412</v>
      </c>
      <c r="AF418" t="s">
        <v>15</v>
      </c>
      <c r="AG418" t="s">
        <v>424</v>
      </c>
      <c r="AH418" t="s">
        <v>649</v>
      </c>
      <c r="AI418">
        <v>72.099999999999994</v>
      </c>
      <c r="AJ418">
        <v>27.9</v>
      </c>
      <c r="AK418">
        <v>81.900000000000006</v>
      </c>
      <c r="AL418">
        <v>18.100000000000001</v>
      </c>
      <c r="AM418">
        <v>96.5</v>
      </c>
      <c r="AN418">
        <v>3.5</v>
      </c>
      <c r="AP418" t="s">
        <v>412</v>
      </c>
      <c r="AQ418" t="s">
        <v>15</v>
      </c>
      <c r="AR418" t="s">
        <v>424</v>
      </c>
      <c r="AS418" t="s">
        <v>649</v>
      </c>
      <c r="AT418">
        <v>62.2</v>
      </c>
      <c r="AU418">
        <v>72.099999999999994</v>
      </c>
      <c r="AV418">
        <v>78.3</v>
      </c>
      <c r="AW418">
        <v>75.400000000000006</v>
      </c>
      <c r="AX418">
        <v>81.900000000000006</v>
      </c>
      <c r="AY418">
        <v>88.5</v>
      </c>
      <c r="AZ418">
        <v>93.1</v>
      </c>
      <c r="BA418">
        <v>96.5</v>
      </c>
      <c r="BB418">
        <v>99.3</v>
      </c>
      <c r="BF418" t="b">
        <f t="shared" si="6"/>
        <v>1</v>
      </c>
      <c r="BI418" t="s">
        <v>412</v>
      </c>
      <c r="BJ418" t="s">
        <v>15</v>
      </c>
      <c r="BK418" t="s">
        <v>424</v>
      </c>
      <c r="BL418" t="s">
        <v>649</v>
      </c>
      <c r="BM418">
        <f>INDEX('2021persons'!$C$5:$BA$204,MATCH(Sheet2!$BJ418,'2021persons'!$B$5:$B$204,0),MATCH(Sheet2!BM$3,'2021persons'!$C$4:$BA$4,0))</f>
        <v>74.051012277076893</v>
      </c>
      <c r="BN418">
        <f>INDEX('2021persons'!$C$5:$BA$204,MATCH(Sheet2!$BJ418,'2021persons'!$B$5:$B$204,0),MATCH(Sheet2!BN$3,'2021persons'!$C$4:$BA$4,0))</f>
        <v>24.616209126360101</v>
      </c>
      <c r="BO418">
        <f>INDEX('2021persons'!$C$5:$BA$204,MATCH(Sheet2!$BJ418,'2021persons'!$B$5:$B$204,0),MATCH(Sheet2!BO$3,'2021persons'!$C$4:$BA$4,0))</f>
        <v>45.462558793870599</v>
      </c>
      <c r="BP418">
        <f>INDEX('2021persons'!$C$5:$BA$204,MATCH(Sheet2!$BJ418,'2021persons'!$B$5:$B$204,0),MATCH(Sheet2!BP$3,'2021persons'!$C$4:$BA$4,0))</f>
        <v>14.7212095142057</v>
      </c>
      <c r="BQ418">
        <f>INDEX('2021persons'!$C$5:$BA$204,MATCH(Sheet2!$BJ418,'2021persons'!$B$5:$B$204,0),MATCH(Sheet2!BQ$3,'2021persons'!$C$4:$BA$4,0))</f>
        <v>53.250498910506401</v>
      </c>
      <c r="BR418">
        <f>INDEX('2021persons'!$C$5:$BA$204,MATCH(Sheet2!$BJ418,'2021persons'!$B$5:$B$204,0),MATCH(Sheet2!BR$3,'2021persons'!$C$4:$BA$4,0))</f>
        <v>6.93326939756997</v>
      </c>
      <c r="BS418">
        <f>INDEX('2021persons'!$C$5:$BA$204,MATCH(Sheet2!$BJ418,'2021persons'!$B$5:$B$204,0),MATCH(Sheet2!BS$3,'2021persons'!$C$4:$BA$4,0))</f>
        <v>100</v>
      </c>
      <c r="BT418">
        <f>INDEX('2021persons'!$C$5:$BA$204,MATCH(Sheet2!$BJ418,'2021persons'!$B$5:$B$204,0),MATCH(Sheet2!BT$3,'2021persons'!$C$4:$BA$4,0))</f>
        <v>0</v>
      </c>
      <c r="BU418">
        <f>INDEX('2021persons'!$C$5:$BA$204,MATCH(Sheet2!$BJ418,'2021persons'!$B$5:$B$204,0),MATCH(Sheet2!BU$3,'2021persons'!$C$4:$BA$4,0))</f>
        <v>4.1316136493452502</v>
      </c>
      <c r="BV418">
        <f>INDEX('2021persons'!$C$5:$BA$204,MATCH(Sheet2!$BJ418,'2021persons'!$B$5:$B$204,0),MATCH(Sheet2!BV$3,'2021persons'!$C$4:$BA$4,0))</f>
        <v>35.097913390546402</v>
      </c>
      <c r="BW418">
        <f>INDEX('2021persons'!$C$5:$BA$204,MATCH(Sheet2!$BJ418,'2021persons'!$B$5:$B$204,0),MATCH(Sheet2!BW$3,'2021persons'!$C$4:$BA$4,0))</f>
        <v>0</v>
      </c>
      <c r="BX418">
        <f>INDEX('2021persons'!$C$5:$BA$204,MATCH(Sheet2!$BJ418,'2021persons'!$B$5:$B$204,0),MATCH(Sheet2!BX$3,'2021persons'!$C$4:$BA$4,0))</f>
        <v>61.805550677503</v>
      </c>
      <c r="BY418">
        <f>INDEX('2021persons'!$C$5:$BA$204,MATCH(Sheet2!$BJ418,'2021persons'!$B$5:$B$204,0),MATCH(Sheet2!BY$3,'2021persons'!$C$4:$BA$4,0))</f>
        <v>36.587970019879002</v>
      </c>
      <c r="BZ418">
        <f>INDEX('2021persons'!$C$5:$BA$204,MATCH(Sheet2!$BJ418,'2021persons'!$B$5:$B$204,0),MATCH(Sheet2!BZ$3,'2021persons'!$C$4:$BA$4,0))</f>
        <v>56.606092960852997</v>
      </c>
      <c r="CA418">
        <f>INDEX('2021persons'!$C$5:$BA$204,MATCH(Sheet2!$BJ418,'2021persons'!$B$5:$B$204,0),MATCH(Sheet2!CA$3,'2021persons'!$C$4:$BA$4,0))</f>
        <v>43.393907039147003</v>
      </c>
      <c r="CB418">
        <f>INDEX('2021persons'!$C$5:$BA$204,MATCH(Sheet2!$BJ418,'2021persons'!$B$5:$B$204,0),MATCH(Sheet2!CB$3,'2021persons'!$C$4:$BA$4,0))</f>
        <v>2.8623007002376402</v>
      </c>
      <c r="CC418">
        <f>INDEX('2021persons'!$C$5:$BA$204,MATCH(Sheet2!$BJ418,'2021persons'!$B$5:$B$204,0),MATCH(Sheet2!CC$3,'2021persons'!$C$4:$BA$4,0))</f>
        <v>97.137699299762403</v>
      </c>
    </row>
    <row r="419" spans="14:81" x14ac:dyDescent="0.3">
      <c r="N419" t="str">
        <f>VLOOKUP(P419,Sheet1!A$6:A$378,1,FALSE)</f>
        <v>Hammersmith and Fulham</v>
      </c>
      <c r="O419" t="s">
        <v>412</v>
      </c>
      <c r="P419" t="s">
        <v>16</v>
      </c>
      <c r="Q419" t="str">
        <f>VLOOKUP(P419,classifications!A$1:B$357,2,FALSE)</f>
        <v>Predominantly Urban</v>
      </c>
      <c r="R419" t="str">
        <f>VLOOKUP(P419,classifications!A$1:D$357,4,FALSE)</f>
        <v>London Borough</v>
      </c>
      <c r="S419" t="s">
        <v>425</v>
      </c>
      <c r="T419" t="s">
        <v>649</v>
      </c>
      <c r="U419">
        <v>72.2</v>
      </c>
      <c r="V419">
        <v>27.8</v>
      </c>
      <c r="W419">
        <v>0</v>
      </c>
      <c r="X419">
        <v>77.2</v>
      </c>
      <c r="Y419">
        <v>13.4</v>
      </c>
      <c r="Z419">
        <v>9.3000000000000007</v>
      </c>
      <c r="AA419" t="s">
        <v>417</v>
      </c>
      <c r="AB419" t="s">
        <v>417</v>
      </c>
      <c r="AC419" t="s">
        <v>417</v>
      </c>
      <c r="AE419" t="s">
        <v>412</v>
      </c>
      <c r="AF419" t="s">
        <v>16</v>
      </c>
      <c r="AG419" t="s">
        <v>425</v>
      </c>
      <c r="AH419" t="s">
        <v>649</v>
      </c>
      <c r="AI419">
        <v>72.2</v>
      </c>
      <c r="AJ419">
        <v>27.8</v>
      </c>
      <c r="AK419">
        <v>85.2</v>
      </c>
      <c r="AL419">
        <v>14.8</v>
      </c>
      <c r="AM419" t="s">
        <v>417</v>
      </c>
      <c r="AN419" t="s">
        <v>417</v>
      </c>
      <c r="AP419" t="s">
        <v>412</v>
      </c>
      <c r="AQ419" t="s">
        <v>16</v>
      </c>
      <c r="AR419" t="s">
        <v>425</v>
      </c>
      <c r="AS419" t="s">
        <v>649</v>
      </c>
      <c r="AT419">
        <v>59.6</v>
      </c>
      <c r="AU419">
        <v>72.2</v>
      </c>
      <c r="AV419">
        <v>80.400000000000006</v>
      </c>
      <c r="AW419">
        <v>72.5</v>
      </c>
      <c r="AX419">
        <v>85.2</v>
      </c>
      <c r="AY419">
        <v>97.8</v>
      </c>
      <c r="AZ419" t="s">
        <v>417</v>
      </c>
      <c r="BA419" t="s">
        <v>417</v>
      </c>
      <c r="BB419" t="s">
        <v>417</v>
      </c>
      <c r="BF419" t="b">
        <f t="shared" si="6"/>
        <v>1</v>
      </c>
      <c r="BI419" t="s">
        <v>412</v>
      </c>
      <c r="BJ419" t="s">
        <v>16</v>
      </c>
      <c r="BK419" t="s">
        <v>425</v>
      </c>
      <c r="BL419" t="s">
        <v>649</v>
      </c>
      <c r="BM419">
        <f>INDEX('2021persons'!$C$5:$BA$204,MATCH(Sheet2!$BJ419,'2021persons'!$B$5:$B$204,0),MATCH(Sheet2!BM$3,'2021persons'!$C$4:$BA$4,0))</f>
        <v>74.143954493539098</v>
      </c>
      <c r="BN419">
        <f>INDEX('2021persons'!$C$5:$BA$204,MATCH(Sheet2!$BJ419,'2021persons'!$B$5:$B$204,0),MATCH(Sheet2!BN$3,'2021persons'!$C$4:$BA$4,0))</f>
        <v>25.387991848252099</v>
      </c>
      <c r="BO419">
        <f>INDEX('2021persons'!$C$5:$BA$204,MATCH(Sheet2!$BJ419,'2021persons'!$B$5:$B$204,0),MATCH(Sheet2!BO$3,'2021persons'!$C$4:$BA$4,0))</f>
        <v>42.534656126128098</v>
      </c>
      <c r="BP419">
        <f>INDEX('2021persons'!$C$5:$BA$204,MATCH(Sheet2!$BJ419,'2021persons'!$B$5:$B$204,0),MATCH(Sheet2!BP$3,'2021persons'!$C$4:$BA$4,0))</f>
        <v>16.752513828858099</v>
      </c>
      <c r="BQ419">
        <f>INDEX('2021persons'!$C$5:$BA$204,MATCH(Sheet2!$BJ419,'2021persons'!$B$5:$B$204,0),MATCH(Sheet2!BQ$3,'2021persons'!$C$4:$BA$4,0))</f>
        <v>56.458692585044702</v>
      </c>
      <c r="BR419">
        <f>INDEX('2021persons'!$C$5:$BA$204,MATCH(Sheet2!$BJ419,'2021persons'!$B$5:$B$204,0),MATCH(Sheet2!BR$3,'2021persons'!$C$4:$BA$4,0))</f>
        <v>2.8284773699415502</v>
      </c>
      <c r="BS419">
        <f>INDEX('2021persons'!$C$5:$BA$204,MATCH(Sheet2!$BJ419,'2021persons'!$B$5:$B$204,0),MATCH(Sheet2!BS$3,'2021persons'!$C$4:$BA$4,0))</f>
        <v>99.025821333393097</v>
      </c>
      <c r="BT419" t="str">
        <f>INDEX('2021persons'!$C$5:$BA$204,MATCH(Sheet2!$BJ419,'2021persons'!$B$5:$B$204,0),MATCH(Sheet2!BT$3,'2021persons'!$C$4:$BA$4,0))</f>
        <v>*</v>
      </c>
      <c r="BU419">
        <f>INDEX('2021persons'!$C$5:$BA$204,MATCH(Sheet2!$BJ419,'2021persons'!$B$5:$B$204,0),MATCH(Sheet2!BU$3,'2021persons'!$C$4:$BA$4,0))</f>
        <v>8.4999888025440598</v>
      </c>
      <c r="BV419">
        <f>INDEX('2021persons'!$C$5:$BA$204,MATCH(Sheet2!$BJ419,'2021persons'!$B$5:$B$204,0),MATCH(Sheet2!BV$3,'2021persons'!$C$4:$BA$4,0))</f>
        <v>23.234721071372601</v>
      </c>
      <c r="BW419" t="str">
        <f>INDEX('2021persons'!$C$5:$BA$204,MATCH(Sheet2!$BJ419,'2021persons'!$B$5:$B$204,0),MATCH(Sheet2!BW$3,'2021persons'!$C$4:$BA$4,0))</f>
        <v>*</v>
      </c>
      <c r="BX419">
        <f>INDEX('2021persons'!$C$5:$BA$204,MATCH(Sheet2!$BJ419,'2021persons'!$B$5:$B$204,0),MATCH(Sheet2!BX$3,'2021persons'!$C$4:$BA$4,0))</f>
        <v>60.583630712559</v>
      </c>
      <c r="BY419">
        <f>INDEX('2021persons'!$C$5:$BA$204,MATCH(Sheet2!$BJ419,'2021persons'!$B$5:$B$204,0),MATCH(Sheet2!BY$3,'2021persons'!$C$4:$BA$4,0))</f>
        <v>32.256244963738901</v>
      </c>
      <c r="BZ419">
        <f>INDEX('2021persons'!$C$5:$BA$204,MATCH(Sheet2!$BJ419,'2021persons'!$B$5:$B$204,0),MATCH(Sheet2!BZ$3,'2021persons'!$C$4:$BA$4,0))</f>
        <v>54.946471739380698</v>
      </c>
      <c r="CA419">
        <f>INDEX('2021persons'!$C$5:$BA$204,MATCH(Sheet2!$BJ419,'2021persons'!$B$5:$B$204,0),MATCH(Sheet2!CA$3,'2021persons'!$C$4:$BA$4,0))</f>
        <v>34.959134338666999</v>
      </c>
      <c r="CB419" t="str">
        <f>INDEX('2021persons'!$C$5:$BA$204,MATCH(Sheet2!$BJ419,'2021persons'!$B$5:$B$204,0),MATCH(Sheet2!CB$3,'2021persons'!$C$4:$BA$4,0))</f>
        <v>*</v>
      </c>
      <c r="CC419" t="str">
        <f>INDEX('2021persons'!$C$5:$BA$204,MATCH(Sheet2!$BJ419,'2021persons'!$B$5:$B$204,0),MATCH(Sheet2!CC$3,'2021persons'!$C$4:$BA$4,0))</f>
        <v>*</v>
      </c>
    </row>
    <row r="420" spans="14:81" x14ac:dyDescent="0.3">
      <c r="N420" t="str">
        <f>VLOOKUP(P420,Sheet1!A$6:A$378,1,FALSE)</f>
        <v>Haringey</v>
      </c>
      <c r="O420" t="s">
        <v>412</v>
      </c>
      <c r="P420" t="s">
        <v>17</v>
      </c>
      <c r="Q420" t="str">
        <f>VLOOKUP(P420,classifications!A$1:B$357,2,FALSE)</f>
        <v>Predominantly Urban</v>
      </c>
      <c r="R420" t="str">
        <f>VLOOKUP(P420,classifications!A$1:D$357,4,FALSE)</f>
        <v>London Borough</v>
      </c>
      <c r="S420" t="s">
        <v>426</v>
      </c>
      <c r="T420" t="s">
        <v>649</v>
      </c>
      <c r="U420">
        <v>80.5</v>
      </c>
      <c r="V420">
        <v>17.100000000000001</v>
      </c>
      <c r="W420">
        <v>2.4</v>
      </c>
      <c r="X420">
        <v>69.900000000000006</v>
      </c>
      <c r="Y420">
        <v>14.6</v>
      </c>
      <c r="Z420">
        <v>15.5</v>
      </c>
      <c r="AA420">
        <v>98.3</v>
      </c>
      <c r="AB420">
        <v>1.7</v>
      </c>
      <c r="AC420">
        <v>0</v>
      </c>
      <c r="AE420" t="s">
        <v>412</v>
      </c>
      <c r="AF420" t="s">
        <v>17</v>
      </c>
      <c r="AG420" t="s">
        <v>426</v>
      </c>
      <c r="AH420" t="s">
        <v>649</v>
      </c>
      <c r="AI420">
        <v>82.5</v>
      </c>
      <c r="AJ420">
        <v>17.5</v>
      </c>
      <c r="AK420">
        <v>82.7</v>
      </c>
      <c r="AL420">
        <v>17.3</v>
      </c>
      <c r="AM420">
        <v>98.3</v>
      </c>
      <c r="AN420">
        <v>1.7</v>
      </c>
      <c r="AP420" t="s">
        <v>412</v>
      </c>
      <c r="AQ420" t="s">
        <v>17</v>
      </c>
      <c r="AR420" t="s">
        <v>426</v>
      </c>
      <c r="AS420" t="s">
        <v>649</v>
      </c>
      <c r="AT420">
        <v>72.900000000000006</v>
      </c>
      <c r="AU420">
        <v>82.5</v>
      </c>
      <c r="AV420">
        <v>87.2</v>
      </c>
      <c r="AW420">
        <v>75.400000000000006</v>
      </c>
      <c r="AX420">
        <v>82.7</v>
      </c>
      <c r="AY420">
        <v>89.6</v>
      </c>
      <c r="AZ420">
        <v>95.8</v>
      </c>
      <c r="BA420">
        <v>98.3</v>
      </c>
      <c r="BB420">
        <v>100</v>
      </c>
      <c r="BF420" t="b">
        <f t="shared" si="6"/>
        <v>1</v>
      </c>
      <c r="BI420" t="s">
        <v>412</v>
      </c>
      <c r="BJ420" t="s">
        <v>17</v>
      </c>
      <c r="BK420" t="s">
        <v>426</v>
      </c>
      <c r="BL420" t="s">
        <v>649</v>
      </c>
      <c r="BM420">
        <f>INDEX('2021persons'!$C$5:$BA$204,MATCH(Sheet2!$BJ420,'2021persons'!$B$5:$B$204,0),MATCH(Sheet2!BM$3,'2021persons'!$C$4:$BA$4,0))</f>
        <v>79.365974901267094</v>
      </c>
      <c r="BN420">
        <f>INDEX('2021persons'!$C$5:$BA$204,MATCH(Sheet2!$BJ420,'2021persons'!$B$5:$B$204,0),MATCH(Sheet2!BN$3,'2021persons'!$C$4:$BA$4,0))</f>
        <v>20.126256080267201</v>
      </c>
      <c r="BO420">
        <f>INDEX('2021persons'!$C$5:$BA$204,MATCH(Sheet2!$BJ420,'2021persons'!$B$5:$B$204,0),MATCH(Sheet2!BO$3,'2021persons'!$C$4:$BA$4,0))</f>
        <v>51.233588996813097</v>
      </c>
      <c r="BP420">
        <f>INDEX('2021persons'!$C$5:$BA$204,MATCH(Sheet2!$BJ420,'2021persons'!$B$5:$B$204,0),MATCH(Sheet2!BP$3,'2021persons'!$C$4:$BA$4,0))</f>
        <v>19.2418535856422</v>
      </c>
      <c r="BQ420">
        <f>INDEX('2021persons'!$C$5:$BA$204,MATCH(Sheet2!$BJ420,'2021persons'!$B$5:$B$204,0),MATCH(Sheet2!BQ$3,'2021persons'!$C$4:$BA$4,0))</f>
        <v>58.035101630045297</v>
      </c>
      <c r="BR420">
        <f>INDEX('2021persons'!$C$5:$BA$204,MATCH(Sheet2!$BJ420,'2021persons'!$B$5:$B$204,0),MATCH(Sheet2!BR$3,'2021persons'!$C$4:$BA$4,0))</f>
        <v>12.440340952410001</v>
      </c>
      <c r="BS420">
        <f>INDEX('2021persons'!$C$5:$BA$204,MATCH(Sheet2!$BJ420,'2021persons'!$B$5:$B$204,0),MATCH(Sheet2!BS$3,'2021persons'!$C$4:$BA$4,0))</f>
        <v>99.111023009713193</v>
      </c>
      <c r="BT420" t="str">
        <f>INDEX('2021persons'!$C$5:$BA$204,MATCH(Sheet2!$BJ420,'2021persons'!$B$5:$B$204,0),MATCH(Sheet2!BT$3,'2021persons'!$C$4:$BA$4,0))</f>
        <v>*</v>
      </c>
      <c r="BU420">
        <f>INDEX('2021persons'!$C$5:$BA$204,MATCH(Sheet2!$BJ420,'2021persons'!$B$5:$B$204,0),MATCH(Sheet2!BU$3,'2021persons'!$C$4:$BA$4,0))</f>
        <v>5.1524069471340797</v>
      </c>
      <c r="BV420">
        <f>INDEX('2021persons'!$C$5:$BA$204,MATCH(Sheet2!$BJ420,'2021persons'!$B$5:$B$204,0),MATCH(Sheet2!BV$3,'2021persons'!$C$4:$BA$4,0))</f>
        <v>15.2498437047316</v>
      </c>
      <c r="BW420" t="str">
        <f>INDEX('2021persons'!$C$5:$BA$204,MATCH(Sheet2!$BJ420,'2021persons'!$B$5:$B$204,0),MATCH(Sheet2!BW$3,'2021persons'!$C$4:$BA$4,0))</f>
        <v>*</v>
      </c>
      <c r="BX420">
        <f>INDEX('2021persons'!$C$5:$BA$204,MATCH(Sheet2!$BJ420,'2021persons'!$B$5:$B$204,0),MATCH(Sheet2!BX$3,'2021persons'!$C$4:$BA$4,0))</f>
        <v>69.623972612233004</v>
      </c>
      <c r="BY420">
        <f>INDEX('2021persons'!$C$5:$BA$204,MATCH(Sheet2!$BJ420,'2021persons'!$B$5:$B$204,0),MATCH(Sheet2!BY$3,'2021persons'!$C$4:$BA$4,0))</f>
        <v>29.204839983922199</v>
      </c>
      <c r="BZ420">
        <f>INDEX('2021persons'!$C$5:$BA$204,MATCH(Sheet2!$BJ420,'2021persons'!$B$5:$B$204,0),MATCH(Sheet2!BZ$3,'2021persons'!$C$4:$BA$4,0))</f>
        <v>53.856602309110301</v>
      </c>
      <c r="CA420">
        <f>INDEX('2021persons'!$C$5:$BA$204,MATCH(Sheet2!$BJ420,'2021persons'!$B$5:$B$204,0),MATCH(Sheet2!CA$3,'2021persons'!$C$4:$BA$4,0))</f>
        <v>44.248014525495797</v>
      </c>
      <c r="CB420">
        <f>INDEX('2021persons'!$C$5:$BA$204,MATCH(Sheet2!$BJ420,'2021persons'!$B$5:$B$204,0),MATCH(Sheet2!CB$3,'2021persons'!$C$4:$BA$4,0))</f>
        <v>2.08673243774874</v>
      </c>
      <c r="CC420">
        <f>INDEX('2021persons'!$C$5:$BA$204,MATCH(Sheet2!$BJ420,'2021persons'!$B$5:$B$204,0),MATCH(Sheet2!CC$3,'2021persons'!$C$4:$BA$4,0))</f>
        <v>97.913267562251306</v>
      </c>
    </row>
    <row r="421" spans="14:81" x14ac:dyDescent="0.3">
      <c r="N421" t="str">
        <f>VLOOKUP(P421,Sheet1!A$6:A$378,1,FALSE)</f>
        <v>Harrow</v>
      </c>
      <c r="O421" t="s">
        <v>412</v>
      </c>
      <c r="P421" t="s">
        <v>18</v>
      </c>
      <c r="Q421" t="str">
        <f>VLOOKUP(P421,classifications!A$1:B$357,2,FALSE)</f>
        <v>Predominantly Urban</v>
      </c>
      <c r="R421" t="str">
        <f>VLOOKUP(P421,classifications!A$1:D$357,4,FALSE)</f>
        <v>London Borough</v>
      </c>
      <c r="S421" t="s">
        <v>427</v>
      </c>
      <c r="T421" t="s">
        <v>649</v>
      </c>
      <c r="U421">
        <v>87</v>
      </c>
      <c r="V421">
        <v>12.2</v>
      </c>
      <c r="W421">
        <v>0.7</v>
      </c>
      <c r="X421">
        <v>72.400000000000006</v>
      </c>
      <c r="Y421">
        <v>17.600000000000001</v>
      </c>
      <c r="Z421">
        <v>10</v>
      </c>
      <c r="AA421" t="s">
        <v>417</v>
      </c>
      <c r="AB421" t="s">
        <v>417</v>
      </c>
      <c r="AC421" t="s">
        <v>417</v>
      </c>
      <c r="AE421" t="s">
        <v>412</v>
      </c>
      <c r="AF421" t="s">
        <v>18</v>
      </c>
      <c r="AG421" t="s">
        <v>427</v>
      </c>
      <c r="AH421" t="s">
        <v>649</v>
      </c>
      <c r="AI421">
        <v>87.7</v>
      </c>
      <c r="AJ421">
        <v>12.3</v>
      </c>
      <c r="AK421">
        <v>80.5</v>
      </c>
      <c r="AL421">
        <v>19.5</v>
      </c>
      <c r="AM421" t="s">
        <v>417</v>
      </c>
      <c r="AN421" t="s">
        <v>417</v>
      </c>
      <c r="AP421" t="s">
        <v>412</v>
      </c>
      <c r="AQ421" t="s">
        <v>18</v>
      </c>
      <c r="AR421" t="s">
        <v>427</v>
      </c>
      <c r="AS421" t="s">
        <v>649</v>
      </c>
      <c r="AT421">
        <v>81.8</v>
      </c>
      <c r="AU421">
        <v>87.7</v>
      </c>
      <c r="AV421">
        <v>91.4</v>
      </c>
      <c r="AW421">
        <v>94.3</v>
      </c>
      <c r="AX421">
        <v>80.5</v>
      </c>
      <c r="AY421">
        <v>99.1</v>
      </c>
      <c r="AZ421" t="s">
        <v>417</v>
      </c>
      <c r="BA421" t="s">
        <v>417</v>
      </c>
      <c r="BB421" t="s">
        <v>417</v>
      </c>
      <c r="BF421" t="b">
        <f t="shared" si="6"/>
        <v>1</v>
      </c>
      <c r="BI421" t="s">
        <v>412</v>
      </c>
      <c r="BJ421" t="s">
        <v>18</v>
      </c>
      <c r="BK421" t="s">
        <v>427</v>
      </c>
      <c r="BL421" t="s">
        <v>649</v>
      </c>
      <c r="BM421">
        <f>INDEX('2021persons'!$C$5:$BA$204,MATCH(Sheet2!$BJ421,'2021persons'!$B$5:$B$204,0),MATCH(Sheet2!BM$3,'2021persons'!$C$4:$BA$4,0))</f>
        <v>82.008300923553094</v>
      </c>
      <c r="BN421">
        <f>INDEX('2021persons'!$C$5:$BA$204,MATCH(Sheet2!$BJ421,'2021persons'!$B$5:$B$204,0),MATCH(Sheet2!BN$3,'2021persons'!$C$4:$BA$4,0))</f>
        <v>16.816907353251501</v>
      </c>
      <c r="BO421">
        <f>INDEX('2021persons'!$C$5:$BA$204,MATCH(Sheet2!$BJ421,'2021persons'!$B$5:$B$204,0),MATCH(Sheet2!BO$3,'2021persons'!$C$4:$BA$4,0))</f>
        <v>52.338026470499599</v>
      </c>
      <c r="BP421">
        <f>INDEX('2021persons'!$C$5:$BA$204,MATCH(Sheet2!$BJ421,'2021persons'!$B$5:$B$204,0),MATCH(Sheet2!BP$3,'2021persons'!$C$4:$BA$4,0))</f>
        <v>15.959681228456301</v>
      </c>
      <c r="BQ421">
        <f>INDEX('2021persons'!$C$5:$BA$204,MATCH(Sheet2!$BJ421,'2021persons'!$B$5:$B$204,0),MATCH(Sheet2!BQ$3,'2021persons'!$C$4:$BA$4,0))</f>
        <v>61.212779000472302</v>
      </c>
      <c r="BR421">
        <f>INDEX('2021persons'!$C$5:$BA$204,MATCH(Sheet2!$BJ421,'2021persons'!$B$5:$B$204,0),MATCH(Sheet2!BR$3,'2021persons'!$C$4:$BA$4,0))</f>
        <v>7.0849286984835196</v>
      </c>
      <c r="BS421">
        <f>INDEX('2021persons'!$C$5:$BA$204,MATCH(Sheet2!$BJ421,'2021persons'!$B$5:$B$204,0),MATCH(Sheet2!BS$3,'2021persons'!$C$4:$BA$4,0))</f>
        <v>98.116715406956303</v>
      </c>
      <c r="BT421" t="str">
        <f>INDEX('2021persons'!$C$5:$BA$204,MATCH(Sheet2!$BJ421,'2021persons'!$B$5:$B$204,0),MATCH(Sheet2!BT$3,'2021persons'!$C$4:$BA$4,0))</f>
        <v>*</v>
      </c>
      <c r="BU421">
        <f>INDEX('2021persons'!$C$5:$BA$204,MATCH(Sheet2!$BJ421,'2021persons'!$B$5:$B$204,0),MATCH(Sheet2!BU$3,'2021persons'!$C$4:$BA$4,0))</f>
        <v>6.1091179515008998</v>
      </c>
      <c r="BV421">
        <f>INDEX('2021persons'!$C$5:$BA$204,MATCH(Sheet2!$BJ421,'2021persons'!$B$5:$B$204,0),MATCH(Sheet2!BV$3,'2021persons'!$C$4:$BA$4,0))</f>
        <v>18.346447988583702</v>
      </c>
      <c r="BW421" t="str">
        <f>INDEX('2021persons'!$C$5:$BA$204,MATCH(Sheet2!$BJ421,'2021persons'!$B$5:$B$204,0),MATCH(Sheet2!BW$3,'2021persons'!$C$4:$BA$4,0))</f>
        <v>*</v>
      </c>
      <c r="BX421">
        <f>INDEX('2021persons'!$C$5:$BA$204,MATCH(Sheet2!$BJ421,'2021persons'!$B$5:$B$204,0),MATCH(Sheet2!BX$3,'2021persons'!$C$4:$BA$4,0))</f>
        <v>61.888784773650102</v>
      </c>
      <c r="BY421">
        <f>INDEX('2021persons'!$C$5:$BA$204,MATCH(Sheet2!$BJ421,'2021persons'!$B$5:$B$204,0),MATCH(Sheet2!BY$3,'2021persons'!$C$4:$BA$4,0))</f>
        <v>36.443692127880396</v>
      </c>
      <c r="BZ421">
        <f>INDEX('2021persons'!$C$5:$BA$204,MATCH(Sheet2!$BJ421,'2021persons'!$B$5:$B$204,0),MATCH(Sheet2!BZ$3,'2021persons'!$C$4:$BA$4,0))</f>
        <v>69.5684591280517</v>
      </c>
      <c r="CA421">
        <f>INDEX('2021persons'!$C$5:$BA$204,MATCH(Sheet2!$BJ421,'2021persons'!$B$5:$B$204,0),MATCH(Sheet2!CA$3,'2021persons'!$C$4:$BA$4,0))</f>
        <v>28.764017773478798</v>
      </c>
      <c r="CB421" t="str">
        <f>INDEX('2021persons'!$C$5:$BA$204,MATCH(Sheet2!$BJ421,'2021persons'!$B$5:$B$204,0),MATCH(Sheet2!CB$3,'2021persons'!$C$4:$BA$4,0))</f>
        <v>*</v>
      </c>
      <c r="CC421" t="str">
        <f>INDEX('2021persons'!$C$5:$BA$204,MATCH(Sheet2!$BJ421,'2021persons'!$B$5:$B$204,0),MATCH(Sheet2!CC$3,'2021persons'!$C$4:$BA$4,0))</f>
        <v>*</v>
      </c>
    </row>
    <row r="422" spans="14:81" x14ac:dyDescent="0.3">
      <c r="N422" t="str">
        <f>VLOOKUP(P422,Sheet1!A$6:A$378,1,FALSE)</f>
        <v>Havering</v>
      </c>
      <c r="O422" t="s">
        <v>412</v>
      </c>
      <c r="P422" t="s">
        <v>19</v>
      </c>
      <c r="Q422" t="str">
        <f>VLOOKUP(P422,classifications!A$1:B$357,2,FALSE)</f>
        <v>Predominantly Urban</v>
      </c>
      <c r="R422" t="str">
        <f>VLOOKUP(P422,classifications!A$1:D$357,4,FALSE)</f>
        <v>London Borough</v>
      </c>
      <c r="S422" t="s">
        <v>428</v>
      </c>
      <c r="T422" t="s">
        <v>649</v>
      </c>
      <c r="U422">
        <v>87.3</v>
      </c>
      <c r="V422">
        <v>11.9</v>
      </c>
      <c r="W422">
        <v>0.9</v>
      </c>
      <c r="X422">
        <v>77.7</v>
      </c>
      <c r="Y422">
        <v>13.6</v>
      </c>
      <c r="Z422">
        <v>8.6999999999999993</v>
      </c>
      <c r="AA422">
        <v>99.6</v>
      </c>
      <c r="AB422">
        <v>0.4</v>
      </c>
      <c r="AC422">
        <v>0</v>
      </c>
      <c r="AE422" t="s">
        <v>412</v>
      </c>
      <c r="AF422" t="s">
        <v>19</v>
      </c>
      <c r="AG422" t="s">
        <v>428</v>
      </c>
      <c r="AH422" t="s">
        <v>649</v>
      </c>
      <c r="AI422">
        <v>88</v>
      </c>
      <c r="AJ422">
        <v>12</v>
      </c>
      <c r="AK422">
        <v>85.1</v>
      </c>
      <c r="AL422">
        <v>14.9</v>
      </c>
      <c r="AM422">
        <v>99.6</v>
      </c>
      <c r="AN422">
        <v>0.4</v>
      </c>
      <c r="AP422" t="s">
        <v>412</v>
      </c>
      <c r="AQ422" t="s">
        <v>19</v>
      </c>
      <c r="AR422" t="s">
        <v>428</v>
      </c>
      <c r="AS422" t="s">
        <v>649</v>
      </c>
      <c r="AT422">
        <v>82.1</v>
      </c>
      <c r="AU422">
        <v>88</v>
      </c>
      <c r="AV422">
        <v>92.1</v>
      </c>
      <c r="AW422">
        <v>79.2</v>
      </c>
      <c r="AX422">
        <v>85.1</v>
      </c>
      <c r="AY422">
        <v>90.8</v>
      </c>
      <c r="AZ422">
        <v>98.7</v>
      </c>
      <c r="BA422">
        <v>99.6</v>
      </c>
      <c r="BB422">
        <v>100</v>
      </c>
      <c r="BF422" t="b">
        <f t="shared" si="6"/>
        <v>1</v>
      </c>
      <c r="BI422" t="s">
        <v>412</v>
      </c>
      <c r="BJ422" t="s">
        <v>19</v>
      </c>
      <c r="BK422" t="s">
        <v>428</v>
      </c>
      <c r="BL422" t="s">
        <v>649</v>
      </c>
      <c r="BM422">
        <f>INDEX('2021persons'!$C$5:$BA$204,MATCH(Sheet2!$BJ422,'2021persons'!$B$5:$B$204,0),MATCH(Sheet2!BM$3,'2021persons'!$C$4:$BA$4,0))</f>
        <v>82.114157970601696</v>
      </c>
      <c r="BN422">
        <f>INDEX('2021persons'!$C$5:$BA$204,MATCH(Sheet2!$BJ422,'2021persons'!$B$5:$B$204,0),MATCH(Sheet2!BN$3,'2021persons'!$C$4:$BA$4,0))</f>
        <v>16.289909112095099</v>
      </c>
      <c r="BO422">
        <f>INDEX('2021persons'!$C$5:$BA$204,MATCH(Sheet2!$BJ422,'2021persons'!$B$5:$B$204,0),MATCH(Sheet2!BO$3,'2021persons'!$C$4:$BA$4,0))</f>
        <v>50.848891305661297</v>
      </c>
      <c r="BP422">
        <f>INDEX('2021persons'!$C$5:$BA$204,MATCH(Sheet2!$BJ422,'2021persons'!$B$5:$B$204,0),MATCH(Sheet2!BP$3,'2021persons'!$C$4:$BA$4,0))</f>
        <v>20.988805164987902</v>
      </c>
      <c r="BQ422">
        <f>INDEX('2021persons'!$C$5:$BA$204,MATCH(Sheet2!$BJ422,'2021persons'!$B$5:$B$204,0),MATCH(Sheet2!BQ$3,'2021persons'!$C$4:$BA$4,0))</f>
        <v>60.389963489474098</v>
      </c>
      <c r="BR422">
        <f>INDEX('2021persons'!$C$5:$BA$204,MATCH(Sheet2!$BJ422,'2021persons'!$B$5:$B$204,0),MATCH(Sheet2!BR$3,'2021persons'!$C$4:$BA$4,0))</f>
        <v>11.447732981175101</v>
      </c>
      <c r="BS422">
        <f>INDEX('2021persons'!$C$5:$BA$204,MATCH(Sheet2!$BJ422,'2021persons'!$B$5:$B$204,0),MATCH(Sheet2!BS$3,'2021persons'!$C$4:$BA$4,0))</f>
        <v>97.937112129608096</v>
      </c>
      <c r="BT422">
        <f>INDEX('2021persons'!$C$5:$BA$204,MATCH(Sheet2!$BJ422,'2021persons'!$B$5:$B$204,0),MATCH(Sheet2!BT$3,'2021persons'!$C$4:$BA$4,0))</f>
        <v>1.5579550652960099</v>
      </c>
      <c r="BU422">
        <f>INDEX('2021persons'!$C$5:$BA$204,MATCH(Sheet2!$BJ422,'2021persons'!$B$5:$B$204,0),MATCH(Sheet2!BU$3,'2021persons'!$C$4:$BA$4,0))</f>
        <v>7.7984066564817001</v>
      </c>
      <c r="BV422">
        <f>INDEX('2021persons'!$C$5:$BA$204,MATCH(Sheet2!$BJ422,'2021persons'!$B$5:$B$204,0),MATCH(Sheet2!BV$3,'2021persons'!$C$4:$BA$4,0))</f>
        <v>14.3055663447181</v>
      </c>
      <c r="BW422">
        <f>INDEX('2021persons'!$C$5:$BA$204,MATCH(Sheet2!$BJ422,'2021persons'!$B$5:$B$204,0),MATCH(Sheet2!BW$3,'2021persons'!$C$4:$BA$4,0))</f>
        <v>1.5199772132888001</v>
      </c>
      <c r="BX422">
        <f>INDEX('2021persons'!$C$5:$BA$204,MATCH(Sheet2!$BJ422,'2021persons'!$B$5:$B$204,0),MATCH(Sheet2!BX$3,'2021persons'!$C$4:$BA$4,0))</f>
        <v>51.565746753246799</v>
      </c>
      <c r="BY422">
        <f>INDEX('2021persons'!$C$5:$BA$204,MATCH(Sheet2!$BJ422,'2021persons'!$B$5:$B$204,0),MATCH(Sheet2!BY$3,'2021persons'!$C$4:$BA$4,0))</f>
        <v>48.255681818181799</v>
      </c>
      <c r="BZ422">
        <f>INDEX('2021persons'!$C$5:$BA$204,MATCH(Sheet2!$BJ422,'2021persons'!$B$5:$B$204,0),MATCH(Sheet2!BZ$3,'2021persons'!$C$4:$BA$4,0))</f>
        <v>47.8157467532467</v>
      </c>
      <c r="CA422">
        <f>INDEX('2021persons'!$C$5:$BA$204,MATCH(Sheet2!$BJ422,'2021persons'!$B$5:$B$204,0),MATCH(Sheet2!CA$3,'2021persons'!$C$4:$BA$4,0))</f>
        <v>51.756493506493499</v>
      </c>
      <c r="CB422">
        <f>INDEX('2021persons'!$C$5:$BA$204,MATCH(Sheet2!$BJ422,'2021persons'!$B$5:$B$204,0),MATCH(Sheet2!CB$3,'2021persons'!$C$4:$BA$4,0))</f>
        <v>1.1401986932166399</v>
      </c>
      <c r="CC422">
        <f>INDEX('2021persons'!$C$5:$BA$204,MATCH(Sheet2!$BJ422,'2021persons'!$B$5:$B$204,0),MATCH(Sheet2!CC$3,'2021persons'!$C$4:$BA$4,0))</f>
        <v>98.859801306783396</v>
      </c>
    </row>
    <row r="423" spans="14:81" x14ac:dyDescent="0.3">
      <c r="N423" t="str">
        <f>VLOOKUP(P423,Sheet1!A$6:A$378,1,FALSE)</f>
        <v>Hillingdon</v>
      </c>
      <c r="O423" t="s">
        <v>412</v>
      </c>
      <c r="P423" t="s">
        <v>20</v>
      </c>
      <c r="Q423" t="str">
        <f>VLOOKUP(P423,classifications!A$1:B$357,2,FALSE)</f>
        <v>Predominantly Urban</v>
      </c>
      <c r="R423" t="str">
        <f>VLOOKUP(P423,classifications!A$1:D$357,4,FALSE)</f>
        <v>London Borough</v>
      </c>
      <c r="S423" t="s">
        <v>429</v>
      </c>
      <c r="T423" t="s">
        <v>649</v>
      </c>
      <c r="U423">
        <v>84</v>
      </c>
      <c r="V423">
        <v>13.6</v>
      </c>
      <c r="W423">
        <v>2.2999999999999998</v>
      </c>
      <c r="X423">
        <v>69</v>
      </c>
      <c r="Y423">
        <v>21.3</v>
      </c>
      <c r="Z423">
        <v>9.6999999999999993</v>
      </c>
      <c r="AA423" t="s">
        <v>417</v>
      </c>
      <c r="AB423" t="s">
        <v>417</v>
      </c>
      <c r="AC423" t="s">
        <v>417</v>
      </c>
      <c r="AE423" t="s">
        <v>412</v>
      </c>
      <c r="AF423" t="s">
        <v>20</v>
      </c>
      <c r="AG423" t="s">
        <v>429</v>
      </c>
      <c r="AH423" t="s">
        <v>649</v>
      </c>
      <c r="AI423">
        <v>86</v>
      </c>
      <c r="AJ423">
        <v>14</v>
      </c>
      <c r="AK423">
        <v>76.400000000000006</v>
      </c>
      <c r="AL423">
        <v>23.6</v>
      </c>
      <c r="AM423" t="s">
        <v>417</v>
      </c>
      <c r="AN423" t="s">
        <v>417</v>
      </c>
      <c r="AP423" t="s">
        <v>412</v>
      </c>
      <c r="AQ423" t="s">
        <v>20</v>
      </c>
      <c r="AR423" t="s">
        <v>429</v>
      </c>
      <c r="AS423" t="s">
        <v>649</v>
      </c>
      <c r="AT423">
        <v>80.2</v>
      </c>
      <c r="AU423">
        <v>86</v>
      </c>
      <c r="AV423">
        <v>90.1</v>
      </c>
      <c r="AW423">
        <v>90.9</v>
      </c>
      <c r="AX423">
        <v>76.400000000000006</v>
      </c>
      <c r="AY423">
        <v>97.6</v>
      </c>
      <c r="AZ423" t="s">
        <v>417</v>
      </c>
      <c r="BA423" t="s">
        <v>417</v>
      </c>
      <c r="BB423" t="s">
        <v>417</v>
      </c>
      <c r="BF423" t="b">
        <f t="shared" si="6"/>
        <v>1</v>
      </c>
      <c r="BI423" t="s">
        <v>412</v>
      </c>
      <c r="BJ423" t="s">
        <v>20</v>
      </c>
      <c r="BK423" t="s">
        <v>429</v>
      </c>
      <c r="BL423" t="s">
        <v>649</v>
      </c>
      <c r="BM423">
        <f>INDEX('2021persons'!$C$5:$BA$204,MATCH(Sheet2!$BJ423,'2021persons'!$B$5:$B$204,0),MATCH(Sheet2!BM$3,'2021persons'!$C$4:$BA$4,0))</f>
        <v>81.423140724357197</v>
      </c>
      <c r="BN423">
        <f>INDEX('2021persons'!$C$5:$BA$204,MATCH(Sheet2!$BJ423,'2021persons'!$B$5:$B$204,0),MATCH(Sheet2!BN$3,'2021persons'!$C$4:$BA$4,0))</f>
        <v>17.9243848493226</v>
      </c>
      <c r="BO423">
        <f>INDEX('2021persons'!$C$5:$BA$204,MATCH(Sheet2!$BJ423,'2021persons'!$B$5:$B$204,0),MATCH(Sheet2!BO$3,'2021persons'!$C$4:$BA$4,0))</f>
        <v>58.891346419684801</v>
      </c>
      <c r="BP423">
        <f>INDEX('2021persons'!$C$5:$BA$204,MATCH(Sheet2!$BJ423,'2021persons'!$B$5:$B$204,0),MATCH(Sheet2!BP$3,'2021persons'!$C$4:$BA$4,0))</f>
        <v>11.649847940281999</v>
      </c>
      <c r="BQ423">
        <f>INDEX('2021persons'!$C$5:$BA$204,MATCH(Sheet2!$BJ423,'2021persons'!$B$5:$B$204,0),MATCH(Sheet2!BQ$3,'2021persons'!$C$4:$BA$4,0))</f>
        <v>59.505114735969002</v>
      </c>
      <c r="BR423">
        <f>INDEX('2021persons'!$C$5:$BA$204,MATCH(Sheet2!$BJ423,'2021persons'!$B$5:$B$204,0),MATCH(Sheet2!BR$3,'2021persons'!$C$4:$BA$4,0))</f>
        <v>11.0360796239978</v>
      </c>
      <c r="BS423">
        <f>INDEX('2021persons'!$C$5:$BA$204,MATCH(Sheet2!$BJ423,'2021persons'!$B$5:$B$204,0),MATCH(Sheet2!BS$3,'2021persons'!$C$4:$BA$4,0))</f>
        <v>99.355128559579796</v>
      </c>
      <c r="BT423" t="str">
        <f>INDEX('2021persons'!$C$5:$BA$204,MATCH(Sheet2!$BJ423,'2021persons'!$B$5:$B$204,0),MATCH(Sheet2!BT$3,'2021persons'!$C$4:$BA$4,0))</f>
        <v>*</v>
      </c>
      <c r="BU423">
        <f>INDEX('2021persons'!$C$5:$BA$204,MATCH(Sheet2!$BJ423,'2021persons'!$B$5:$B$204,0),MATCH(Sheet2!BU$3,'2021persons'!$C$4:$BA$4,0))</f>
        <v>7.6181918717168902</v>
      </c>
      <c r="BV423">
        <f>INDEX('2021persons'!$C$5:$BA$204,MATCH(Sheet2!$BJ423,'2021persons'!$B$5:$B$204,0),MATCH(Sheet2!BV$3,'2021persons'!$C$4:$BA$4,0))</f>
        <v>16.483964611556502</v>
      </c>
      <c r="BW423">
        <f>INDEX('2021persons'!$C$5:$BA$204,MATCH(Sheet2!$BJ423,'2021persons'!$B$5:$B$204,0),MATCH(Sheet2!BW$3,'2021persons'!$C$4:$BA$4,0))</f>
        <v>0</v>
      </c>
      <c r="BX423">
        <f>INDEX('2021persons'!$C$5:$BA$204,MATCH(Sheet2!$BJ423,'2021persons'!$B$5:$B$204,0),MATCH(Sheet2!BX$3,'2021persons'!$C$4:$BA$4,0))</f>
        <v>51.038232561340699</v>
      </c>
      <c r="BY423">
        <f>INDEX('2021persons'!$C$5:$BA$204,MATCH(Sheet2!$BJ423,'2021persons'!$B$5:$B$204,0),MATCH(Sheet2!BY$3,'2021persons'!$C$4:$BA$4,0))</f>
        <v>46.064214184934102</v>
      </c>
      <c r="BZ423">
        <f>INDEX('2021persons'!$C$5:$BA$204,MATCH(Sheet2!$BJ423,'2021persons'!$B$5:$B$204,0),MATCH(Sheet2!BZ$3,'2021persons'!$C$4:$BA$4,0))</f>
        <v>51.648714683918897</v>
      </c>
      <c r="CA423">
        <f>INDEX('2021persons'!$C$5:$BA$204,MATCH(Sheet2!$BJ423,'2021persons'!$B$5:$B$204,0),MATCH(Sheet2!CA$3,'2021persons'!$C$4:$BA$4,0))</f>
        <v>46.585911421590602</v>
      </c>
      <c r="CB423">
        <f>INDEX('2021persons'!$C$5:$BA$204,MATCH(Sheet2!$BJ423,'2021persons'!$B$5:$B$204,0),MATCH(Sheet2!CB$3,'2021persons'!$C$4:$BA$4,0))</f>
        <v>5.7471661598009396</v>
      </c>
      <c r="CC423">
        <f>INDEX('2021persons'!$C$5:$BA$204,MATCH(Sheet2!$BJ423,'2021persons'!$B$5:$B$204,0),MATCH(Sheet2!CC$3,'2021persons'!$C$4:$BA$4,0))</f>
        <v>94.252833840199102</v>
      </c>
    </row>
    <row r="424" spans="14:81" x14ac:dyDescent="0.3">
      <c r="N424" t="str">
        <f>VLOOKUP(P424,Sheet1!A$6:A$378,1,FALSE)</f>
        <v>Hounslow</v>
      </c>
      <c r="O424" t="s">
        <v>412</v>
      </c>
      <c r="P424" t="s">
        <v>21</v>
      </c>
      <c r="Q424" t="str">
        <f>VLOOKUP(P424,classifications!A$1:B$357,2,FALSE)</f>
        <v>Predominantly Urban</v>
      </c>
      <c r="R424" t="str">
        <f>VLOOKUP(P424,classifications!A$1:D$357,4,FALSE)</f>
        <v>London Borough</v>
      </c>
      <c r="S424" t="s">
        <v>430</v>
      </c>
      <c r="T424" t="s">
        <v>649</v>
      </c>
      <c r="U424">
        <v>79.400000000000006</v>
      </c>
      <c r="V424">
        <v>20.6</v>
      </c>
      <c r="W424">
        <v>0</v>
      </c>
      <c r="X424">
        <v>73.400000000000006</v>
      </c>
      <c r="Y424">
        <v>13.3</v>
      </c>
      <c r="Z424">
        <v>13.3</v>
      </c>
      <c r="AA424" t="s">
        <v>417</v>
      </c>
      <c r="AB424" t="s">
        <v>417</v>
      </c>
      <c r="AC424" t="s">
        <v>417</v>
      </c>
      <c r="AE424" t="s">
        <v>412</v>
      </c>
      <c r="AF424" t="s">
        <v>21</v>
      </c>
      <c r="AG424" t="s">
        <v>430</v>
      </c>
      <c r="AH424" t="s">
        <v>649</v>
      </c>
      <c r="AI424">
        <v>79.400000000000006</v>
      </c>
      <c r="AJ424">
        <v>20.6</v>
      </c>
      <c r="AK424">
        <v>84.7</v>
      </c>
      <c r="AL424">
        <v>15.3</v>
      </c>
      <c r="AM424" t="s">
        <v>417</v>
      </c>
      <c r="AN424" t="s">
        <v>417</v>
      </c>
      <c r="AP424" t="s">
        <v>412</v>
      </c>
      <c r="AQ424" t="s">
        <v>21</v>
      </c>
      <c r="AR424" t="s">
        <v>430</v>
      </c>
      <c r="AS424" t="s">
        <v>649</v>
      </c>
      <c r="AT424">
        <v>67.900000000000006</v>
      </c>
      <c r="AU424">
        <v>79.400000000000006</v>
      </c>
      <c r="AV424">
        <v>86.4</v>
      </c>
      <c r="AW424">
        <v>77.400000000000006</v>
      </c>
      <c r="AX424">
        <v>84.7</v>
      </c>
      <c r="AY424">
        <v>92</v>
      </c>
      <c r="AZ424" t="s">
        <v>417</v>
      </c>
      <c r="BA424" t="s">
        <v>417</v>
      </c>
      <c r="BB424" t="s">
        <v>417</v>
      </c>
      <c r="BF424" t="b">
        <f t="shared" si="6"/>
        <v>1</v>
      </c>
      <c r="BI424" t="s">
        <v>412</v>
      </c>
      <c r="BJ424" t="s">
        <v>21</v>
      </c>
      <c r="BK424" t="s">
        <v>430</v>
      </c>
      <c r="BL424" t="s">
        <v>649</v>
      </c>
      <c r="BM424">
        <f>INDEX('2021persons'!$C$5:$BA$204,MATCH(Sheet2!$BJ424,'2021persons'!$B$5:$B$204,0),MATCH(Sheet2!BM$3,'2021persons'!$C$4:$BA$4,0))</f>
        <v>77.698527038410404</v>
      </c>
      <c r="BN424">
        <f>INDEX('2021persons'!$C$5:$BA$204,MATCH(Sheet2!$BJ424,'2021persons'!$B$5:$B$204,0),MATCH(Sheet2!BN$3,'2021persons'!$C$4:$BA$4,0))</f>
        <v>20.286089920723001</v>
      </c>
      <c r="BO424">
        <f>INDEX('2021persons'!$C$5:$BA$204,MATCH(Sheet2!$BJ424,'2021persons'!$B$5:$B$204,0),MATCH(Sheet2!BO$3,'2021persons'!$C$4:$BA$4,0))</f>
        <v>49.802004361414902</v>
      </c>
      <c r="BP424">
        <f>INDEX('2021persons'!$C$5:$BA$204,MATCH(Sheet2!$BJ424,'2021persons'!$B$5:$B$204,0),MATCH(Sheet2!BP$3,'2021persons'!$C$4:$BA$4,0))</f>
        <v>12.633145178432301</v>
      </c>
      <c r="BQ424">
        <f>INDEX('2021persons'!$C$5:$BA$204,MATCH(Sheet2!$BJ424,'2021persons'!$B$5:$B$204,0),MATCH(Sheet2!BQ$3,'2021persons'!$C$4:$BA$4,0))</f>
        <v>53.148642371853903</v>
      </c>
      <c r="BR424">
        <f>INDEX('2021persons'!$C$5:$BA$204,MATCH(Sheet2!$BJ424,'2021persons'!$B$5:$B$204,0),MATCH(Sheet2!BR$3,'2021persons'!$C$4:$BA$4,0))</f>
        <v>9.2865071679932001</v>
      </c>
      <c r="BS424">
        <f>INDEX('2021persons'!$C$5:$BA$204,MATCH(Sheet2!$BJ424,'2021persons'!$B$5:$B$204,0),MATCH(Sheet2!BS$3,'2021persons'!$C$4:$BA$4,0))</f>
        <v>97.401258039882507</v>
      </c>
      <c r="BT424">
        <f>INDEX('2021persons'!$C$5:$BA$204,MATCH(Sheet2!$BJ424,'2021persons'!$B$5:$B$204,0),MATCH(Sheet2!BT$3,'2021persons'!$C$4:$BA$4,0))</f>
        <v>2.5987419601174602</v>
      </c>
      <c r="BU424">
        <f>INDEX('2021persons'!$C$5:$BA$204,MATCH(Sheet2!$BJ424,'2021persons'!$B$5:$B$204,0),MATCH(Sheet2!BU$3,'2021persons'!$C$4:$BA$4,0))</f>
        <v>12.9165584185541</v>
      </c>
      <c r="BV424">
        <f>INDEX('2021persons'!$C$5:$BA$204,MATCH(Sheet2!$BJ424,'2021persons'!$B$5:$B$204,0),MATCH(Sheet2!BV$3,'2021persons'!$C$4:$BA$4,0))</f>
        <v>16.1151917369295</v>
      </c>
      <c r="BW424">
        <f>INDEX('2021persons'!$C$5:$BA$204,MATCH(Sheet2!$BJ424,'2021persons'!$B$5:$B$204,0),MATCH(Sheet2!BW$3,'2021persons'!$C$4:$BA$4,0))</f>
        <v>1.79652503877251</v>
      </c>
      <c r="BX424">
        <f>INDEX('2021persons'!$C$5:$BA$204,MATCH(Sheet2!$BJ424,'2021persons'!$B$5:$B$204,0),MATCH(Sheet2!BX$3,'2021persons'!$C$4:$BA$4,0))</f>
        <v>61.047910917142701</v>
      </c>
      <c r="BY424">
        <f>INDEX('2021persons'!$C$5:$BA$204,MATCH(Sheet2!$BJ424,'2021persons'!$B$5:$B$204,0),MATCH(Sheet2!BY$3,'2021persons'!$C$4:$BA$4,0))</f>
        <v>36.618317181182199</v>
      </c>
      <c r="BZ424">
        <f>INDEX('2021persons'!$C$5:$BA$204,MATCH(Sheet2!$BJ424,'2021persons'!$B$5:$B$204,0),MATCH(Sheet2!BZ$3,'2021persons'!$C$4:$BA$4,0))</f>
        <v>59.521211732238001</v>
      </c>
      <c r="CA424">
        <f>INDEX('2021persons'!$C$5:$BA$204,MATCH(Sheet2!$BJ424,'2021persons'!$B$5:$B$204,0),MATCH(Sheet2!CA$3,'2021persons'!$C$4:$BA$4,0))</f>
        <v>36.856588152236696</v>
      </c>
      <c r="CB424">
        <f>INDEX('2021persons'!$C$5:$BA$204,MATCH(Sheet2!$BJ424,'2021persons'!$B$5:$B$204,0),MATCH(Sheet2!CB$3,'2021persons'!$C$4:$BA$4,0))</f>
        <v>2.6577863851428498</v>
      </c>
      <c r="CC424">
        <f>INDEX('2021persons'!$C$5:$BA$204,MATCH(Sheet2!$BJ424,'2021persons'!$B$5:$B$204,0),MATCH(Sheet2!CC$3,'2021persons'!$C$4:$BA$4,0))</f>
        <v>97.342213614857201</v>
      </c>
    </row>
    <row r="425" spans="14:81" x14ac:dyDescent="0.3">
      <c r="N425" t="str">
        <f>VLOOKUP(P425,Sheet1!A$6:A$378,1,FALSE)</f>
        <v>Islington</v>
      </c>
      <c r="O425" t="s">
        <v>412</v>
      </c>
      <c r="P425" t="s">
        <v>22</v>
      </c>
      <c r="Q425" t="str">
        <f>VLOOKUP(P425,classifications!A$1:B$357,2,FALSE)</f>
        <v>Predominantly Urban</v>
      </c>
      <c r="R425" t="str">
        <f>VLOOKUP(P425,classifications!A$1:D$357,4,FALSE)</f>
        <v>London Borough</v>
      </c>
      <c r="S425" t="s">
        <v>431</v>
      </c>
      <c r="T425" t="s">
        <v>649</v>
      </c>
      <c r="U425">
        <v>68.2</v>
      </c>
      <c r="V425">
        <v>31.1</v>
      </c>
      <c r="W425">
        <v>0.6</v>
      </c>
      <c r="X425">
        <v>75.8</v>
      </c>
      <c r="Y425">
        <v>19.3</v>
      </c>
      <c r="Z425">
        <v>4.9000000000000004</v>
      </c>
      <c r="AA425" t="s">
        <v>417</v>
      </c>
      <c r="AB425" t="s">
        <v>417</v>
      </c>
      <c r="AC425" t="s">
        <v>417</v>
      </c>
      <c r="AE425" t="s">
        <v>412</v>
      </c>
      <c r="AF425" t="s">
        <v>22</v>
      </c>
      <c r="AG425" t="s">
        <v>431</v>
      </c>
      <c r="AH425" t="s">
        <v>649</v>
      </c>
      <c r="AI425">
        <v>68.7</v>
      </c>
      <c r="AJ425">
        <v>31.3</v>
      </c>
      <c r="AK425">
        <v>79.7</v>
      </c>
      <c r="AL425">
        <v>20.3</v>
      </c>
      <c r="AM425" t="s">
        <v>417</v>
      </c>
      <c r="AN425" t="s">
        <v>417</v>
      </c>
      <c r="AP425" t="s">
        <v>412</v>
      </c>
      <c r="AQ425" t="s">
        <v>22</v>
      </c>
      <c r="AR425" t="s">
        <v>431</v>
      </c>
      <c r="AS425" t="s">
        <v>649</v>
      </c>
      <c r="AT425">
        <v>59.2</v>
      </c>
      <c r="AU425">
        <v>68.7</v>
      </c>
      <c r="AV425">
        <v>75.599999999999994</v>
      </c>
      <c r="AW425">
        <v>71.3</v>
      </c>
      <c r="AX425">
        <v>79.7</v>
      </c>
      <c r="AY425">
        <v>88.1</v>
      </c>
      <c r="AZ425" t="s">
        <v>417</v>
      </c>
      <c r="BA425" t="s">
        <v>417</v>
      </c>
      <c r="BB425" t="s">
        <v>417</v>
      </c>
      <c r="BF425" t="b">
        <f t="shared" si="6"/>
        <v>1</v>
      </c>
      <c r="BI425" t="s">
        <v>412</v>
      </c>
      <c r="BJ425" t="s">
        <v>22</v>
      </c>
      <c r="BK425" t="s">
        <v>431</v>
      </c>
      <c r="BL425" t="s">
        <v>649</v>
      </c>
      <c r="BM425">
        <f>INDEX('2021persons'!$C$5:$BA$204,MATCH(Sheet2!$BJ425,'2021persons'!$B$5:$B$204,0),MATCH(Sheet2!BM$3,'2021persons'!$C$4:$BA$4,0))</f>
        <v>78.490767587364601</v>
      </c>
      <c r="BN425">
        <f>INDEX('2021persons'!$C$5:$BA$204,MATCH(Sheet2!$BJ425,'2021persons'!$B$5:$B$204,0),MATCH(Sheet2!BN$3,'2021persons'!$C$4:$BA$4,0))</f>
        <v>21.115010936466799</v>
      </c>
      <c r="BO425">
        <f>INDEX('2021persons'!$C$5:$BA$204,MATCH(Sheet2!$BJ425,'2021persons'!$B$5:$B$204,0),MATCH(Sheet2!BO$3,'2021persons'!$C$4:$BA$4,0))</f>
        <v>52.842633569018403</v>
      </c>
      <c r="BP425">
        <f>INDEX('2021persons'!$C$5:$BA$204,MATCH(Sheet2!$BJ425,'2021persons'!$B$5:$B$204,0),MATCH(Sheet2!BP$3,'2021persons'!$C$4:$BA$4,0))</f>
        <v>17.016803160554101</v>
      </c>
      <c r="BQ425">
        <f>INDEX('2021persons'!$C$5:$BA$204,MATCH(Sheet2!$BJ425,'2021persons'!$B$5:$B$204,0),MATCH(Sheet2!BQ$3,'2021persons'!$C$4:$BA$4,0))</f>
        <v>65.996914051240296</v>
      </c>
      <c r="BR425">
        <f>INDEX('2021persons'!$C$5:$BA$204,MATCH(Sheet2!$BJ425,'2021persons'!$B$5:$B$204,0),MATCH(Sheet2!BR$3,'2021persons'!$C$4:$BA$4,0))</f>
        <v>3.8625226783322302</v>
      </c>
      <c r="BS425">
        <f>INDEX('2021persons'!$C$5:$BA$204,MATCH(Sheet2!$BJ425,'2021persons'!$B$5:$B$204,0),MATCH(Sheet2!BS$3,'2021persons'!$C$4:$BA$4,0))</f>
        <v>97.706733133255298</v>
      </c>
      <c r="BT425">
        <f>INDEX('2021persons'!$C$5:$BA$204,MATCH(Sheet2!$BJ425,'2021persons'!$B$5:$B$204,0),MATCH(Sheet2!BT$3,'2021persons'!$C$4:$BA$4,0))</f>
        <v>2.2932668667446601</v>
      </c>
      <c r="BU425">
        <f>INDEX('2021persons'!$C$5:$BA$204,MATCH(Sheet2!$BJ425,'2021persons'!$B$5:$B$204,0),MATCH(Sheet2!BU$3,'2021persons'!$C$4:$BA$4,0))</f>
        <v>3.8472624921579599</v>
      </c>
      <c r="BV425">
        <f>INDEX('2021persons'!$C$5:$BA$204,MATCH(Sheet2!$BJ425,'2021persons'!$B$5:$B$204,0),MATCH(Sheet2!BV$3,'2021persons'!$C$4:$BA$4,0))</f>
        <v>24.9114061413771</v>
      </c>
      <c r="BW425">
        <f>INDEX('2021persons'!$C$5:$BA$204,MATCH(Sheet2!$BJ425,'2021persons'!$B$5:$B$204,0),MATCH(Sheet2!BW$3,'2021persons'!$C$4:$BA$4,0))</f>
        <v>2.61288298828357</v>
      </c>
      <c r="BX425">
        <f>INDEX('2021persons'!$C$5:$BA$204,MATCH(Sheet2!$BJ425,'2021persons'!$B$5:$B$204,0),MATCH(Sheet2!BX$3,'2021persons'!$C$4:$BA$4,0))</f>
        <v>65.141232030414599</v>
      </c>
      <c r="BY425">
        <f>INDEX('2021persons'!$C$5:$BA$204,MATCH(Sheet2!$BJ425,'2021persons'!$B$5:$B$204,0),MATCH(Sheet2!BY$3,'2021persons'!$C$4:$BA$4,0))</f>
        <v>27.887756920518001</v>
      </c>
      <c r="BZ425">
        <f>INDEX('2021persons'!$C$5:$BA$204,MATCH(Sheet2!$BJ425,'2021persons'!$B$5:$B$204,0),MATCH(Sheet2!BZ$3,'2021persons'!$C$4:$BA$4,0))</f>
        <v>54.583729357253198</v>
      </c>
      <c r="CA425">
        <f>INDEX('2021persons'!$C$5:$BA$204,MATCH(Sheet2!$BJ425,'2021persons'!$B$5:$B$204,0),MATCH(Sheet2!CA$3,'2021persons'!$C$4:$BA$4,0))</f>
        <v>39.222704051324698</v>
      </c>
      <c r="CB425">
        <f>INDEX('2021persons'!$C$5:$BA$204,MATCH(Sheet2!$BJ425,'2021persons'!$B$5:$B$204,0),MATCH(Sheet2!CB$3,'2021persons'!$C$4:$BA$4,0))</f>
        <v>2.0160401512454</v>
      </c>
      <c r="CC425">
        <f>INDEX('2021persons'!$C$5:$BA$204,MATCH(Sheet2!$BJ425,'2021persons'!$B$5:$B$204,0),MATCH(Sheet2!CC$3,'2021persons'!$C$4:$BA$4,0))</f>
        <v>97.983959848754594</v>
      </c>
    </row>
    <row r="426" spans="14:81" x14ac:dyDescent="0.3">
      <c r="N426" t="str">
        <f>VLOOKUP(P426,Sheet1!A$6:A$378,1,FALSE)</f>
        <v>Kensington and Chelsea</v>
      </c>
      <c r="O426" t="s">
        <v>412</v>
      </c>
      <c r="P426" t="s">
        <v>23</v>
      </c>
      <c r="Q426" t="str">
        <f>VLOOKUP(P426,classifications!A$1:B$357,2,FALSE)</f>
        <v>Predominantly Urban</v>
      </c>
      <c r="R426" t="str">
        <f>VLOOKUP(P426,classifications!A$1:D$357,4,FALSE)</f>
        <v>London Borough</v>
      </c>
      <c r="S426" t="s">
        <v>432</v>
      </c>
      <c r="T426" t="s">
        <v>649</v>
      </c>
      <c r="U426">
        <v>61.9</v>
      </c>
      <c r="V426">
        <v>34</v>
      </c>
      <c r="W426">
        <v>4.0999999999999996</v>
      </c>
      <c r="X426">
        <v>61.5</v>
      </c>
      <c r="Y426">
        <v>24.3</v>
      </c>
      <c r="Z426">
        <v>14.2</v>
      </c>
      <c r="AA426" t="s">
        <v>417</v>
      </c>
      <c r="AB426" t="s">
        <v>417</v>
      </c>
      <c r="AC426" t="s">
        <v>417</v>
      </c>
      <c r="AE426" t="s">
        <v>412</v>
      </c>
      <c r="AF426" t="s">
        <v>23</v>
      </c>
      <c r="AG426" t="s">
        <v>432</v>
      </c>
      <c r="AH426" t="s">
        <v>649</v>
      </c>
      <c r="AI426">
        <v>64.599999999999994</v>
      </c>
      <c r="AJ426">
        <v>35.4</v>
      </c>
      <c r="AK426">
        <v>71.7</v>
      </c>
      <c r="AL426">
        <v>28.3</v>
      </c>
      <c r="AM426" t="s">
        <v>417</v>
      </c>
      <c r="AN426" t="s">
        <v>417</v>
      </c>
      <c r="AP426" t="s">
        <v>412</v>
      </c>
      <c r="AQ426" t="s">
        <v>23</v>
      </c>
      <c r="AR426" t="s">
        <v>432</v>
      </c>
      <c r="AS426" t="s">
        <v>649</v>
      </c>
      <c r="AT426">
        <v>49.6</v>
      </c>
      <c r="AU426">
        <v>64.599999999999994</v>
      </c>
      <c r="AV426">
        <v>74.400000000000006</v>
      </c>
      <c r="AW426">
        <v>79</v>
      </c>
      <c r="AX426">
        <v>71.7</v>
      </c>
      <c r="AY426">
        <v>98</v>
      </c>
      <c r="AZ426" t="s">
        <v>417</v>
      </c>
      <c r="BA426" t="s">
        <v>417</v>
      </c>
      <c r="BB426" t="s">
        <v>417</v>
      </c>
      <c r="BF426" t="b">
        <f t="shared" si="6"/>
        <v>1</v>
      </c>
      <c r="BI426" t="s">
        <v>412</v>
      </c>
      <c r="BJ426" t="s">
        <v>23</v>
      </c>
      <c r="BK426" t="s">
        <v>432</v>
      </c>
      <c r="BL426" t="s">
        <v>649</v>
      </c>
      <c r="BM426">
        <f>INDEX('2021persons'!$C$5:$BA$204,MATCH(Sheet2!$BJ426,'2021persons'!$B$5:$B$204,0),MATCH(Sheet2!BM$3,'2021persons'!$C$4:$BA$4,0))</f>
        <v>69.9311601538773</v>
      </c>
      <c r="BN426">
        <f>INDEX('2021persons'!$C$5:$BA$204,MATCH(Sheet2!$BJ426,'2021persons'!$B$5:$B$204,0),MATCH(Sheet2!BN$3,'2021persons'!$C$4:$BA$4,0))</f>
        <v>29.2630087062158</v>
      </c>
      <c r="BO426">
        <f>INDEX('2021persons'!$C$5:$BA$204,MATCH(Sheet2!$BJ426,'2021persons'!$B$5:$B$204,0),MATCH(Sheet2!BO$3,'2021persons'!$C$4:$BA$4,0))</f>
        <v>60.267260579064597</v>
      </c>
      <c r="BP426">
        <f>INDEX('2021persons'!$C$5:$BA$204,MATCH(Sheet2!$BJ426,'2021persons'!$B$5:$B$204,0),MATCH(Sheet2!BP$3,'2021persons'!$C$4:$BA$4,0))</f>
        <v>17.007491395019201</v>
      </c>
      <c r="BQ426">
        <f>INDEX('2021persons'!$C$5:$BA$204,MATCH(Sheet2!$BJ426,'2021persons'!$B$5:$B$204,0),MATCH(Sheet2!BQ$3,'2021persons'!$C$4:$BA$4,0))</f>
        <v>68.710265235877699</v>
      </c>
      <c r="BR426">
        <f>INDEX('2021persons'!$C$5:$BA$204,MATCH(Sheet2!$BJ426,'2021persons'!$B$5:$B$204,0),MATCH(Sheet2!BR$3,'2021persons'!$C$4:$BA$4,0))</f>
        <v>8.5644867382061207</v>
      </c>
      <c r="BS426">
        <f>INDEX('2021persons'!$C$5:$BA$204,MATCH(Sheet2!$BJ426,'2021persons'!$B$5:$B$204,0),MATCH(Sheet2!BS$3,'2021persons'!$C$4:$BA$4,0))</f>
        <v>98.471350475804797</v>
      </c>
      <c r="BT426" t="str">
        <f>INDEX('2021persons'!$C$5:$BA$204,MATCH(Sheet2!$BJ426,'2021persons'!$B$5:$B$204,0),MATCH(Sheet2!BT$3,'2021persons'!$C$4:$BA$4,0))</f>
        <v>*</v>
      </c>
      <c r="BU426">
        <f>INDEX('2021persons'!$C$5:$BA$204,MATCH(Sheet2!$BJ426,'2021persons'!$B$5:$B$204,0),MATCH(Sheet2!BU$3,'2021persons'!$C$4:$BA$4,0))</f>
        <v>6.04980765337113</v>
      </c>
      <c r="BV426">
        <f>INDEX('2021persons'!$C$5:$BA$204,MATCH(Sheet2!$BJ426,'2021persons'!$B$5:$B$204,0),MATCH(Sheet2!BV$3,'2021persons'!$C$4:$BA$4,0))</f>
        <v>24.9848147398259</v>
      </c>
      <c r="BW426">
        <f>INDEX('2021persons'!$C$5:$BA$204,MATCH(Sheet2!$BJ426,'2021persons'!$B$5:$B$204,0),MATCH(Sheet2!BW$3,'2021persons'!$C$4:$BA$4,0))</f>
        <v>3.1484106094351101</v>
      </c>
      <c r="BX426">
        <f>INDEX('2021persons'!$C$5:$BA$204,MATCH(Sheet2!$BJ426,'2021persons'!$B$5:$B$204,0),MATCH(Sheet2!BX$3,'2021persons'!$C$4:$BA$4,0))</f>
        <v>43.312620527105203</v>
      </c>
      <c r="BY426">
        <f>INDEX('2021persons'!$C$5:$BA$204,MATCH(Sheet2!$BJ426,'2021persons'!$B$5:$B$204,0),MATCH(Sheet2!BY$3,'2021persons'!$C$4:$BA$4,0))</f>
        <v>47.488750803514002</v>
      </c>
      <c r="BZ426">
        <f>INDEX('2021persons'!$C$5:$BA$204,MATCH(Sheet2!$BJ426,'2021persons'!$B$5:$B$204,0),MATCH(Sheet2!BZ$3,'2021persons'!$C$4:$BA$4,0))</f>
        <v>50.859224341118498</v>
      </c>
      <c r="CA426">
        <f>INDEX('2021persons'!$C$5:$BA$204,MATCH(Sheet2!$BJ426,'2021persons'!$B$5:$B$204,0),MATCH(Sheet2!CA$3,'2021persons'!$C$4:$BA$4,0))</f>
        <v>42.434111849153602</v>
      </c>
      <c r="CB426" t="str">
        <f>INDEX('2021persons'!$C$5:$BA$204,MATCH(Sheet2!$BJ426,'2021persons'!$B$5:$B$204,0),MATCH(Sheet2!CB$3,'2021persons'!$C$4:$BA$4,0))</f>
        <v>*</v>
      </c>
      <c r="CC426" t="str">
        <f>INDEX('2021persons'!$C$5:$BA$204,MATCH(Sheet2!$BJ426,'2021persons'!$B$5:$B$204,0),MATCH(Sheet2!CC$3,'2021persons'!$C$4:$BA$4,0))</f>
        <v>*</v>
      </c>
    </row>
    <row r="427" spans="14:81" x14ac:dyDescent="0.3">
      <c r="N427" t="str">
        <f>VLOOKUP(P427,Sheet1!A$6:A$378,1,FALSE)</f>
        <v>Kingston upon Thames</v>
      </c>
      <c r="O427" t="s">
        <v>412</v>
      </c>
      <c r="P427" t="s">
        <v>24</v>
      </c>
      <c r="Q427" t="str">
        <f>VLOOKUP(P427,classifications!A$1:B$357,2,FALSE)</f>
        <v>Predominantly Urban</v>
      </c>
      <c r="R427" t="str">
        <f>VLOOKUP(P427,classifications!A$1:D$357,4,FALSE)</f>
        <v>London Borough</v>
      </c>
      <c r="S427" t="s">
        <v>433</v>
      </c>
      <c r="T427" t="s">
        <v>649</v>
      </c>
      <c r="U427">
        <v>82.5</v>
      </c>
      <c r="V427">
        <v>16.7</v>
      </c>
      <c r="W427">
        <v>0.9</v>
      </c>
      <c r="X427">
        <v>71.900000000000006</v>
      </c>
      <c r="Y427">
        <v>20.2</v>
      </c>
      <c r="Z427">
        <v>7.9</v>
      </c>
      <c r="AA427" t="s">
        <v>417</v>
      </c>
      <c r="AB427" t="s">
        <v>417</v>
      </c>
      <c r="AC427" t="s">
        <v>417</v>
      </c>
      <c r="AE427" t="s">
        <v>412</v>
      </c>
      <c r="AF427" t="s">
        <v>24</v>
      </c>
      <c r="AG427" t="s">
        <v>433</v>
      </c>
      <c r="AH427" t="s">
        <v>649</v>
      </c>
      <c r="AI427">
        <v>83.2</v>
      </c>
      <c r="AJ427">
        <v>16.8</v>
      </c>
      <c r="AK427">
        <v>78.099999999999994</v>
      </c>
      <c r="AL427">
        <v>21.9</v>
      </c>
      <c r="AM427" t="s">
        <v>417</v>
      </c>
      <c r="AN427" t="s">
        <v>417</v>
      </c>
      <c r="AP427" t="s">
        <v>412</v>
      </c>
      <c r="AQ427" t="s">
        <v>24</v>
      </c>
      <c r="AR427" t="s">
        <v>433</v>
      </c>
      <c r="AS427" t="s">
        <v>649</v>
      </c>
      <c r="AT427">
        <v>75.900000000000006</v>
      </c>
      <c r="AU427">
        <v>83.2</v>
      </c>
      <c r="AV427">
        <v>88.1</v>
      </c>
      <c r="AW427">
        <v>81.099999999999994</v>
      </c>
      <c r="AX427">
        <v>78.099999999999994</v>
      </c>
      <c r="AY427">
        <v>92.1</v>
      </c>
      <c r="AZ427" t="s">
        <v>417</v>
      </c>
      <c r="BA427" t="s">
        <v>417</v>
      </c>
      <c r="BB427" t="s">
        <v>417</v>
      </c>
      <c r="BF427" t="b">
        <f t="shared" si="6"/>
        <v>1</v>
      </c>
      <c r="BI427" t="s">
        <v>412</v>
      </c>
      <c r="BJ427" t="s">
        <v>24</v>
      </c>
      <c r="BK427" t="s">
        <v>433</v>
      </c>
      <c r="BL427" t="s">
        <v>649</v>
      </c>
      <c r="BM427">
        <f>INDEX('2021persons'!$C$5:$BA$204,MATCH(Sheet2!$BJ427,'2021persons'!$B$5:$B$204,0),MATCH(Sheet2!BM$3,'2021persons'!$C$4:$BA$4,0))</f>
        <v>77.740036787247107</v>
      </c>
      <c r="BN427">
        <f>INDEX('2021persons'!$C$5:$BA$204,MATCH(Sheet2!$BJ427,'2021persons'!$B$5:$B$204,0),MATCH(Sheet2!BN$3,'2021persons'!$C$4:$BA$4,0))</f>
        <v>21.513182096873098</v>
      </c>
      <c r="BO427">
        <f>INDEX('2021persons'!$C$5:$BA$204,MATCH(Sheet2!$BJ427,'2021persons'!$B$5:$B$204,0),MATCH(Sheet2!BO$3,'2021persons'!$C$4:$BA$4,0))</f>
        <v>56.295524218270998</v>
      </c>
      <c r="BP427">
        <f>INDEX('2021persons'!$C$5:$BA$204,MATCH(Sheet2!$BJ427,'2021persons'!$B$5:$B$204,0),MATCH(Sheet2!BP$3,'2021persons'!$C$4:$BA$4,0))</f>
        <v>15.8761496014715</v>
      </c>
      <c r="BQ427">
        <f>INDEX('2021persons'!$C$5:$BA$204,MATCH(Sheet2!$BJ427,'2021persons'!$B$5:$B$204,0),MATCH(Sheet2!BQ$3,'2021persons'!$C$4:$BA$4,0))</f>
        <v>68.374003678724705</v>
      </c>
      <c r="BR427">
        <f>INDEX('2021persons'!$C$5:$BA$204,MATCH(Sheet2!$BJ427,'2021persons'!$B$5:$B$204,0),MATCH(Sheet2!BR$3,'2021persons'!$C$4:$BA$4,0))</f>
        <v>3.7976701410177802</v>
      </c>
      <c r="BS427">
        <f>INDEX('2021persons'!$C$5:$BA$204,MATCH(Sheet2!$BJ427,'2021persons'!$B$5:$B$204,0),MATCH(Sheet2!BS$3,'2021persons'!$C$4:$BA$4,0))</f>
        <v>98.507664009809901</v>
      </c>
      <c r="BT427">
        <f>INDEX('2021persons'!$C$5:$BA$204,MATCH(Sheet2!$BJ427,'2021persons'!$B$5:$B$204,0),MATCH(Sheet2!BT$3,'2021persons'!$C$4:$BA$4,0))</f>
        <v>1.4923359901900699</v>
      </c>
      <c r="BU427">
        <f>INDEX('2021persons'!$C$5:$BA$204,MATCH(Sheet2!$BJ427,'2021persons'!$B$5:$B$204,0),MATCH(Sheet2!BU$3,'2021persons'!$C$4:$BA$4,0))</f>
        <v>9.8123850398528507</v>
      </c>
      <c r="BV427">
        <f>INDEX('2021persons'!$C$5:$BA$204,MATCH(Sheet2!$BJ427,'2021persons'!$B$5:$B$204,0),MATCH(Sheet2!BV$3,'2021persons'!$C$4:$BA$4,0))</f>
        <v>31.1833231146536</v>
      </c>
      <c r="BW427">
        <f>INDEX('2021persons'!$C$5:$BA$204,MATCH(Sheet2!$BJ427,'2021persons'!$B$5:$B$204,0),MATCH(Sheet2!BW$3,'2021persons'!$C$4:$BA$4,0))</f>
        <v>2.1115879828326198</v>
      </c>
      <c r="BX427">
        <f>INDEX('2021persons'!$C$5:$BA$204,MATCH(Sheet2!$BJ427,'2021persons'!$B$5:$B$204,0),MATCH(Sheet2!BX$3,'2021persons'!$C$4:$BA$4,0))</f>
        <v>60.967975229959102</v>
      </c>
      <c r="BY427">
        <f>INDEX('2021persons'!$C$5:$BA$204,MATCH(Sheet2!$BJ427,'2021persons'!$B$5:$B$204,0),MATCH(Sheet2!BY$3,'2021persons'!$C$4:$BA$4,0))</f>
        <v>38.748389721336999</v>
      </c>
      <c r="BZ427">
        <f>INDEX('2021persons'!$C$5:$BA$204,MATCH(Sheet2!$BJ427,'2021persons'!$B$5:$B$204,0),MATCH(Sheet2!BZ$3,'2021persons'!$C$4:$BA$4,0))</f>
        <v>51.322123533798901</v>
      </c>
      <c r="CA427">
        <f>INDEX('2021persons'!$C$5:$BA$204,MATCH(Sheet2!$BJ427,'2021persons'!$B$5:$B$204,0),MATCH(Sheet2!CA$3,'2021persons'!$C$4:$BA$4,0))</f>
        <v>46.453996881144498</v>
      </c>
      <c r="CB427">
        <f>INDEX('2021persons'!$C$5:$BA$204,MATCH(Sheet2!$BJ427,'2021persons'!$B$5:$B$204,0),MATCH(Sheet2!CB$3,'2021persons'!$C$4:$BA$4,0))</f>
        <v>1.5511955855303501</v>
      </c>
      <c r="CC427">
        <f>INDEX('2021persons'!$C$5:$BA$204,MATCH(Sheet2!$BJ427,'2021persons'!$B$5:$B$204,0),MATCH(Sheet2!CC$3,'2021persons'!$C$4:$BA$4,0))</f>
        <v>98.448804414469606</v>
      </c>
    </row>
    <row r="428" spans="14:81" x14ac:dyDescent="0.3">
      <c r="N428" t="str">
        <f>VLOOKUP(P428,Sheet1!A$6:A$378,1,FALSE)</f>
        <v>Lambeth</v>
      </c>
      <c r="O428" t="s">
        <v>412</v>
      </c>
      <c r="P428" t="s">
        <v>25</v>
      </c>
      <c r="Q428" t="str">
        <f>VLOOKUP(P428,classifications!A$1:B$357,2,FALSE)</f>
        <v>Predominantly Urban</v>
      </c>
      <c r="R428" t="str">
        <f>VLOOKUP(P428,classifications!A$1:D$357,4,FALSE)</f>
        <v>London Borough</v>
      </c>
      <c r="S428" t="s">
        <v>434</v>
      </c>
      <c r="T428" t="s">
        <v>649</v>
      </c>
      <c r="U428">
        <v>69</v>
      </c>
      <c r="V428">
        <v>29.7</v>
      </c>
      <c r="W428">
        <v>1.3</v>
      </c>
      <c r="X428">
        <v>81.099999999999994</v>
      </c>
      <c r="Y428">
        <v>12.5</v>
      </c>
      <c r="Z428">
        <v>6.4</v>
      </c>
      <c r="AA428">
        <v>98.5</v>
      </c>
      <c r="AB428">
        <v>1.5</v>
      </c>
      <c r="AC428">
        <v>0</v>
      </c>
      <c r="AE428" t="s">
        <v>412</v>
      </c>
      <c r="AF428" t="s">
        <v>25</v>
      </c>
      <c r="AG428" t="s">
        <v>434</v>
      </c>
      <c r="AH428" t="s">
        <v>649</v>
      </c>
      <c r="AI428">
        <v>69.900000000000006</v>
      </c>
      <c r="AJ428">
        <v>30.1</v>
      </c>
      <c r="AK428">
        <v>86.6</v>
      </c>
      <c r="AL428">
        <v>13.4</v>
      </c>
      <c r="AM428">
        <v>98.5</v>
      </c>
      <c r="AN428">
        <v>1.5</v>
      </c>
      <c r="AP428" t="s">
        <v>412</v>
      </c>
      <c r="AQ428" t="s">
        <v>25</v>
      </c>
      <c r="AR428" t="s">
        <v>434</v>
      </c>
      <c r="AS428" t="s">
        <v>649</v>
      </c>
      <c r="AT428">
        <v>61.3</v>
      </c>
      <c r="AU428">
        <v>69.900000000000006</v>
      </c>
      <c r="AV428">
        <v>76.900000000000006</v>
      </c>
      <c r="AW428">
        <v>81.099999999999994</v>
      </c>
      <c r="AX428">
        <v>86.6</v>
      </c>
      <c r="AY428">
        <v>92</v>
      </c>
      <c r="AZ428">
        <v>96.6</v>
      </c>
      <c r="BA428">
        <v>98.5</v>
      </c>
      <c r="BB428">
        <v>100</v>
      </c>
      <c r="BF428" t="b">
        <f t="shared" si="6"/>
        <v>1</v>
      </c>
      <c r="BI428" t="s">
        <v>412</v>
      </c>
      <c r="BJ428" t="s">
        <v>25</v>
      </c>
      <c r="BK428" t="s">
        <v>434</v>
      </c>
      <c r="BL428" t="s">
        <v>649</v>
      </c>
      <c r="BM428">
        <f>INDEX('2021persons'!$C$5:$BA$204,MATCH(Sheet2!$BJ428,'2021persons'!$B$5:$B$204,0),MATCH(Sheet2!BM$3,'2021persons'!$C$4:$BA$4,0))</f>
        <v>77.375535291143606</v>
      </c>
      <c r="BN428">
        <f>INDEX('2021persons'!$C$5:$BA$204,MATCH(Sheet2!$BJ428,'2021persons'!$B$5:$B$204,0),MATCH(Sheet2!BN$3,'2021persons'!$C$4:$BA$4,0))</f>
        <v>22.624464708856401</v>
      </c>
      <c r="BO428">
        <f>INDEX('2021persons'!$C$5:$BA$204,MATCH(Sheet2!$BJ428,'2021persons'!$B$5:$B$204,0),MATCH(Sheet2!BO$3,'2021persons'!$C$4:$BA$4,0))</f>
        <v>50.3566577121519</v>
      </c>
      <c r="BP428">
        <f>INDEX('2021persons'!$C$5:$BA$204,MATCH(Sheet2!$BJ428,'2021persons'!$B$5:$B$204,0),MATCH(Sheet2!BP$3,'2021persons'!$C$4:$BA$4,0))</f>
        <v>18.510261142888499</v>
      </c>
      <c r="BQ428">
        <f>INDEX('2021persons'!$C$5:$BA$204,MATCH(Sheet2!$BJ428,'2021persons'!$B$5:$B$204,0),MATCH(Sheet2!BQ$3,'2021persons'!$C$4:$BA$4,0))</f>
        <v>64.247729390910294</v>
      </c>
      <c r="BR428">
        <f>INDEX('2021persons'!$C$5:$BA$204,MATCH(Sheet2!$BJ428,'2021persons'!$B$5:$B$204,0),MATCH(Sheet2!BR$3,'2021persons'!$C$4:$BA$4,0))</f>
        <v>4.6191894641301596</v>
      </c>
      <c r="BS428">
        <f>INDEX('2021persons'!$C$5:$BA$204,MATCH(Sheet2!$BJ428,'2021persons'!$B$5:$B$204,0),MATCH(Sheet2!BS$3,'2021persons'!$C$4:$BA$4,0))</f>
        <v>98.525855399815995</v>
      </c>
      <c r="BT428" t="str">
        <f>INDEX('2021persons'!$C$5:$BA$204,MATCH(Sheet2!$BJ428,'2021persons'!$B$5:$B$204,0),MATCH(Sheet2!BT$3,'2021persons'!$C$4:$BA$4,0))</f>
        <v>*</v>
      </c>
      <c r="BU428">
        <f>INDEX('2021persons'!$C$5:$BA$204,MATCH(Sheet2!$BJ428,'2021persons'!$B$5:$B$204,0),MATCH(Sheet2!BU$3,'2021persons'!$C$4:$BA$4,0))</f>
        <v>7.6149924160742701</v>
      </c>
      <c r="BV428">
        <f>INDEX('2021persons'!$C$5:$BA$204,MATCH(Sheet2!$BJ428,'2021persons'!$B$5:$B$204,0),MATCH(Sheet2!BV$3,'2021persons'!$C$4:$BA$4,0))</f>
        <v>28.644091543161402</v>
      </c>
      <c r="BW428">
        <f>INDEX('2021persons'!$C$5:$BA$204,MATCH(Sheet2!$BJ428,'2021persons'!$B$5:$B$204,0),MATCH(Sheet2!BW$3,'2021persons'!$C$4:$BA$4,0))</f>
        <v>1.24936800618897</v>
      </c>
      <c r="BX428">
        <f>INDEX('2021persons'!$C$5:$BA$204,MATCH(Sheet2!$BJ428,'2021persons'!$B$5:$B$204,0),MATCH(Sheet2!BX$3,'2021persons'!$C$4:$BA$4,0))</f>
        <v>67.352512945143204</v>
      </c>
      <c r="BY428">
        <f>INDEX('2021persons'!$C$5:$BA$204,MATCH(Sheet2!$BJ428,'2021persons'!$B$5:$B$204,0),MATCH(Sheet2!BY$3,'2021persons'!$C$4:$BA$4,0))</f>
        <v>31.8986939910451</v>
      </c>
      <c r="BZ428">
        <f>INDEX('2021persons'!$C$5:$BA$204,MATCH(Sheet2!$BJ428,'2021persons'!$B$5:$B$204,0),MATCH(Sheet2!BZ$3,'2021persons'!$C$4:$BA$4,0))</f>
        <v>51.676573943314999</v>
      </c>
      <c r="CA428">
        <f>INDEX('2021persons'!$C$5:$BA$204,MATCH(Sheet2!$BJ428,'2021persons'!$B$5:$B$204,0),MATCH(Sheet2!CA$3,'2021persons'!$C$4:$BA$4,0))</f>
        <v>47.739389361445902</v>
      </c>
      <c r="CB428">
        <f>INDEX('2021persons'!$C$5:$BA$204,MATCH(Sheet2!$BJ428,'2021persons'!$B$5:$B$204,0),MATCH(Sheet2!CB$3,'2021persons'!$C$4:$BA$4,0))</f>
        <v>1.56917210333632</v>
      </c>
      <c r="CC428">
        <f>INDEX('2021persons'!$C$5:$BA$204,MATCH(Sheet2!$BJ428,'2021persons'!$B$5:$B$204,0),MATCH(Sheet2!CC$3,'2021persons'!$C$4:$BA$4,0))</f>
        <v>98.4308278966637</v>
      </c>
    </row>
    <row r="429" spans="14:81" x14ac:dyDescent="0.3">
      <c r="N429" t="str">
        <f>VLOOKUP(P429,Sheet1!A$6:A$378,1,FALSE)</f>
        <v>Lewisham</v>
      </c>
      <c r="O429" t="s">
        <v>412</v>
      </c>
      <c r="P429" t="s">
        <v>26</v>
      </c>
      <c r="Q429" t="str">
        <f>VLOOKUP(P429,classifications!A$1:B$357,2,FALSE)</f>
        <v>Predominantly Urban</v>
      </c>
      <c r="R429" t="str">
        <f>VLOOKUP(P429,classifications!A$1:D$357,4,FALSE)</f>
        <v>London Borough</v>
      </c>
      <c r="S429" t="s">
        <v>435</v>
      </c>
      <c r="T429" t="s">
        <v>649</v>
      </c>
      <c r="U429">
        <v>79.7</v>
      </c>
      <c r="V429">
        <v>20.3</v>
      </c>
      <c r="W429">
        <v>0</v>
      </c>
      <c r="X429">
        <v>74.400000000000006</v>
      </c>
      <c r="Y429">
        <v>19.5</v>
      </c>
      <c r="Z429">
        <v>6</v>
      </c>
      <c r="AA429">
        <v>98</v>
      </c>
      <c r="AB429">
        <v>2</v>
      </c>
      <c r="AC429">
        <v>0</v>
      </c>
      <c r="AE429" t="s">
        <v>412</v>
      </c>
      <c r="AF429" t="s">
        <v>26</v>
      </c>
      <c r="AG429" t="s">
        <v>435</v>
      </c>
      <c r="AH429" t="s">
        <v>649</v>
      </c>
      <c r="AI429">
        <v>79.7</v>
      </c>
      <c r="AJ429">
        <v>20.3</v>
      </c>
      <c r="AK429">
        <v>79.2</v>
      </c>
      <c r="AL429">
        <v>20.8</v>
      </c>
      <c r="AM429">
        <v>98</v>
      </c>
      <c r="AN429">
        <v>2</v>
      </c>
      <c r="AP429" t="s">
        <v>412</v>
      </c>
      <c r="AQ429" t="s">
        <v>26</v>
      </c>
      <c r="AR429" t="s">
        <v>435</v>
      </c>
      <c r="AS429" t="s">
        <v>649</v>
      </c>
      <c r="AT429">
        <v>72.900000000000006</v>
      </c>
      <c r="AU429">
        <v>79.7</v>
      </c>
      <c r="AV429">
        <v>84.6</v>
      </c>
      <c r="AW429">
        <v>73.2</v>
      </c>
      <c r="AX429">
        <v>79.2</v>
      </c>
      <c r="AY429">
        <v>85.2</v>
      </c>
      <c r="AZ429">
        <v>96</v>
      </c>
      <c r="BA429">
        <v>98</v>
      </c>
      <c r="BB429">
        <v>99.8</v>
      </c>
      <c r="BF429" t="b">
        <f t="shared" si="6"/>
        <v>1</v>
      </c>
      <c r="BI429" t="s">
        <v>412</v>
      </c>
      <c r="BJ429" t="s">
        <v>26</v>
      </c>
      <c r="BK429" t="s">
        <v>435</v>
      </c>
      <c r="BL429" t="s">
        <v>649</v>
      </c>
      <c r="BM429">
        <f>INDEX('2021persons'!$C$5:$BA$204,MATCH(Sheet2!$BJ429,'2021persons'!$B$5:$B$204,0),MATCH(Sheet2!BM$3,'2021persons'!$C$4:$BA$4,0))</f>
        <v>83.0053932108992</v>
      </c>
      <c r="BN429">
        <f>INDEX('2021persons'!$C$5:$BA$204,MATCH(Sheet2!$BJ429,'2021persons'!$B$5:$B$204,0),MATCH(Sheet2!BN$3,'2021persons'!$C$4:$BA$4,0))</f>
        <v>16.9946067891008</v>
      </c>
      <c r="BO429">
        <f>INDEX('2021persons'!$C$5:$BA$204,MATCH(Sheet2!$BJ429,'2021persons'!$B$5:$B$204,0),MATCH(Sheet2!BO$3,'2021persons'!$C$4:$BA$4,0))</f>
        <v>54.376960767034397</v>
      </c>
      <c r="BP429">
        <f>INDEX('2021persons'!$C$5:$BA$204,MATCH(Sheet2!$BJ429,'2021persons'!$B$5:$B$204,0),MATCH(Sheet2!BP$3,'2021persons'!$C$4:$BA$4,0))</f>
        <v>23.230991575311101</v>
      </c>
      <c r="BQ429">
        <f>INDEX('2021persons'!$C$5:$BA$204,MATCH(Sheet2!$BJ429,'2021persons'!$B$5:$B$204,0),MATCH(Sheet2!BQ$3,'2021persons'!$C$4:$BA$4,0))</f>
        <v>70.321830166731303</v>
      </c>
      <c r="BR429">
        <f>INDEX('2021persons'!$C$5:$BA$204,MATCH(Sheet2!$BJ429,'2021persons'!$B$5:$B$204,0),MATCH(Sheet2!BR$3,'2021persons'!$C$4:$BA$4,0))</f>
        <v>7.2861221756142296</v>
      </c>
      <c r="BS429">
        <f>INDEX('2021persons'!$C$5:$BA$204,MATCH(Sheet2!$BJ429,'2021persons'!$B$5:$B$204,0),MATCH(Sheet2!BS$3,'2021persons'!$C$4:$BA$4,0))</f>
        <v>98.465226127110597</v>
      </c>
      <c r="BT429">
        <f>INDEX('2021persons'!$C$5:$BA$204,MATCH(Sheet2!$BJ429,'2021persons'!$B$5:$B$204,0),MATCH(Sheet2!BT$3,'2021persons'!$C$4:$BA$4,0))</f>
        <v>1.53477387288942</v>
      </c>
      <c r="BU429">
        <f>INDEX('2021persons'!$C$5:$BA$204,MATCH(Sheet2!$BJ429,'2021persons'!$B$5:$B$204,0),MATCH(Sheet2!BU$3,'2021persons'!$C$4:$BA$4,0))</f>
        <v>6.8024956819063096</v>
      </c>
      <c r="BV429">
        <f>INDEX('2021persons'!$C$5:$BA$204,MATCH(Sheet2!$BJ429,'2021persons'!$B$5:$B$204,0),MATCH(Sheet2!BV$3,'2021persons'!$C$4:$BA$4,0))</f>
        <v>25.203567274137299</v>
      </c>
      <c r="BW429" t="str">
        <f>INDEX('2021persons'!$C$5:$BA$204,MATCH(Sheet2!$BJ429,'2021persons'!$B$5:$B$204,0),MATCH(Sheet2!BW$3,'2021persons'!$C$4:$BA$4,0))</f>
        <v>*</v>
      </c>
      <c r="BX429">
        <f>INDEX('2021persons'!$C$5:$BA$204,MATCH(Sheet2!$BJ429,'2021persons'!$B$5:$B$204,0),MATCH(Sheet2!BX$3,'2021persons'!$C$4:$BA$4,0))</f>
        <v>59.279732327566101</v>
      </c>
      <c r="BY429">
        <f>INDEX('2021persons'!$C$5:$BA$204,MATCH(Sheet2!$BJ429,'2021persons'!$B$5:$B$204,0),MATCH(Sheet2!BY$3,'2021persons'!$C$4:$BA$4,0))</f>
        <v>39.768380861154903</v>
      </c>
      <c r="BZ429">
        <f>INDEX('2021persons'!$C$5:$BA$204,MATCH(Sheet2!$BJ429,'2021persons'!$B$5:$B$204,0),MATCH(Sheet2!BZ$3,'2021persons'!$C$4:$BA$4,0))</f>
        <v>53.699453879055199</v>
      </c>
      <c r="CA429">
        <f>INDEX('2021persons'!$C$5:$BA$204,MATCH(Sheet2!$BJ429,'2021persons'!$B$5:$B$204,0),MATCH(Sheet2!CA$3,'2021persons'!$C$4:$BA$4,0))</f>
        <v>45.348659309665898</v>
      </c>
      <c r="CB429">
        <f>INDEX('2021persons'!$C$5:$BA$204,MATCH(Sheet2!$BJ429,'2021persons'!$B$5:$B$204,0),MATCH(Sheet2!CB$3,'2021persons'!$C$4:$BA$4,0))</f>
        <v>1.23021608093341</v>
      </c>
      <c r="CC429">
        <f>INDEX('2021persons'!$C$5:$BA$204,MATCH(Sheet2!$BJ429,'2021persons'!$B$5:$B$204,0),MATCH(Sheet2!CC$3,'2021persons'!$C$4:$BA$4,0))</f>
        <v>98.254432655363203</v>
      </c>
    </row>
    <row r="430" spans="14:81" x14ac:dyDescent="0.3">
      <c r="N430" t="str">
        <f>VLOOKUP(P430,Sheet1!A$6:A$378,1,FALSE)</f>
        <v>Merton</v>
      </c>
      <c r="O430" t="s">
        <v>412</v>
      </c>
      <c r="P430" t="s">
        <v>27</v>
      </c>
      <c r="Q430" t="str">
        <f>VLOOKUP(P430,classifications!A$1:B$357,2,FALSE)</f>
        <v>Predominantly Urban</v>
      </c>
      <c r="R430" t="str">
        <f>VLOOKUP(P430,classifications!A$1:D$357,4,FALSE)</f>
        <v>London Borough</v>
      </c>
      <c r="S430" t="s">
        <v>436</v>
      </c>
      <c r="T430" t="s">
        <v>649</v>
      </c>
      <c r="U430">
        <v>76</v>
      </c>
      <c r="V430">
        <v>22</v>
      </c>
      <c r="W430">
        <v>2</v>
      </c>
      <c r="X430">
        <v>67.8</v>
      </c>
      <c r="Y430">
        <v>21.9</v>
      </c>
      <c r="Z430">
        <v>10.199999999999999</v>
      </c>
      <c r="AA430">
        <v>98.8</v>
      </c>
      <c r="AB430">
        <v>1.2</v>
      </c>
      <c r="AC430">
        <v>0</v>
      </c>
      <c r="AE430" t="s">
        <v>412</v>
      </c>
      <c r="AF430" t="s">
        <v>27</v>
      </c>
      <c r="AG430" t="s">
        <v>436</v>
      </c>
      <c r="AH430" t="s">
        <v>649</v>
      </c>
      <c r="AI430">
        <v>77.599999999999994</v>
      </c>
      <c r="AJ430">
        <v>22.4</v>
      </c>
      <c r="AK430">
        <v>75.599999999999994</v>
      </c>
      <c r="AL430">
        <v>24.4</v>
      </c>
      <c r="AM430">
        <v>98.8</v>
      </c>
      <c r="AN430">
        <v>1.2</v>
      </c>
      <c r="AP430" t="s">
        <v>412</v>
      </c>
      <c r="AQ430" t="s">
        <v>27</v>
      </c>
      <c r="AR430" t="s">
        <v>436</v>
      </c>
      <c r="AS430" t="s">
        <v>649</v>
      </c>
      <c r="AT430">
        <v>69</v>
      </c>
      <c r="AU430">
        <v>77.599999999999994</v>
      </c>
      <c r="AV430">
        <v>83.1</v>
      </c>
      <c r="AW430">
        <v>79.3</v>
      </c>
      <c r="AX430">
        <v>75.599999999999994</v>
      </c>
      <c r="AY430">
        <v>92.5</v>
      </c>
      <c r="AZ430">
        <v>96.8</v>
      </c>
      <c r="BA430">
        <v>98.8</v>
      </c>
      <c r="BB430">
        <v>100</v>
      </c>
      <c r="BF430" t="b">
        <f t="shared" si="6"/>
        <v>1</v>
      </c>
      <c r="BI430" t="s">
        <v>412</v>
      </c>
      <c r="BJ430" t="s">
        <v>27</v>
      </c>
      <c r="BK430" t="s">
        <v>436</v>
      </c>
      <c r="BL430" t="s">
        <v>649</v>
      </c>
      <c r="BM430">
        <f>INDEX('2021persons'!$C$5:$BA$204,MATCH(Sheet2!$BJ430,'2021persons'!$B$5:$B$204,0),MATCH(Sheet2!BM$3,'2021persons'!$C$4:$BA$4,0))</f>
        <v>76.156306380187004</v>
      </c>
      <c r="BN430">
        <f>INDEX('2021persons'!$C$5:$BA$204,MATCH(Sheet2!$BJ430,'2021persons'!$B$5:$B$204,0),MATCH(Sheet2!BN$3,'2021persons'!$C$4:$BA$4,0))</f>
        <v>23.193783828112199</v>
      </c>
      <c r="BO430">
        <f>INDEX('2021persons'!$C$5:$BA$204,MATCH(Sheet2!$BJ430,'2021persons'!$B$5:$B$204,0),MATCH(Sheet2!BO$3,'2021persons'!$C$4:$BA$4,0))</f>
        <v>58.451902575036897</v>
      </c>
      <c r="BP430">
        <f>INDEX('2021persons'!$C$5:$BA$204,MATCH(Sheet2!$BJ430,'2021persons'!$B$5:$B$204,0),MATCH(Sheet2!BP$3,'2021persons'!$C$4:$BA$4,0))</f>
        <v>14.196531080859399</v>
      </c>
      <c r="BQ430">
        <f>INDEX('2021persons'!$C$5:$BA$204,MATCH(Sheet2!$BJ430,'2021persons'!$B$5:$B$204,0),MATCH(Sheet2!BQ$3,'2021persons'!$C$4:$BA$4,0))</f>
        <v>70.249712973593603</v>
      </c>
      <c r="BR430">
        <f>INDEX('2021persons'!$C$5:$BA$204,MATCH(Sheet2!$BJ430,'2021persons'!$B$5:$B$204,0),MATCH(Sheet2!BR$3,'2021persons'!$C$4:$BA$4,0))</f>
        <v>2.3987206823027698</v>
      </c>
      <c r="BS430">
        <f>INDEX('2021persons'!$C$5:$BA$204,MATCH(Sheet2!$BJ430,'2021persons'!$B$5:$B$204,0),MATCH(Sheet2!BS$3,'2021persons'!$C$4:$BA$4,0))</f>
        <v>96.766852550434606</v>
      </c>
      <c r="BT430">
        <f>INDEX('2021persons'!$C$5:$BA$204,MATCH(Sheet2!$BJ430,'2021persons'!$B$5:$B$204,0),MATCH(Sheet2!BT$3,'2021persons'!$C$4:$BA$4,0))</f>
        <v>3.2331474495653598</v>
      </c>
      <c r="BU430">
        <f>INDEX('2021persons'!$C$5:$BA$204,MATCH(Sheet2!$BJ430,'2021persons'!$B$5:$B$204,0),MATCH(Sheet2!BU$3,'2021persons'!$C$4:$BA$4,0))</f>
        <v>9.8562817779235701</v>
      </c>
      <c r="BV430">
        <f>INDEX('2021persons'!$C$5:$BA$204,MATCH(Sheet2!$BJ430,'2021persons'!$B$5:$B$204,0),MATCH(Sheet2!BV$3,'2021persons'!$C$4:$BA$4,0))</f>
        <v>24.6729949155322</v>
      </c>
      <c r="BW430">
        <f>INDEX('2021persons'!$C$5:$BA$204,MATCH(Sheet2!$BJ430,'2021persons'!$B$5:$B$204,0),MATCH(Sheet2!BW$3,'2021persons'!$C$4:$BA$4,0))</f>
        <v>2.2213793669017501</v>
      </c>
      <c r="BX430">
        <f>INDEX('2021persons'!$C$5:$BA$204,MATCH(Sheet2!$BJ430,'2021persons'!$B$5:$B$204,0),MATCH(Sheet2!BX$3,'2021persons'!$C$4:$BA$4,0))</f>
        <v>60.7473039144949</v>
      </c>
      <c r="BY430">
        <f>INDEX('2021persons'!$C$5:$BA$204,MATCH(Sheet2!$BJ430,'2021persons'!$B$5:$B$204,0),MATCH(Sheet2!BY$3,'2021persons'!$C$4:$BA$4,0))</f>
        <v>35.776886297824902</v>
      </c>
      <c r="BZ430">
        <f>INDEX('2021persons'!$C$5:$BA$204,MATCH(Sheet2!$BJ430,'2021persons'!$B$5:$B$204,0),MATCH(Sheet2!BZ$3,'2021persons'!$C$4:$BA$4,0))</f>
        <v>59.197475636622499</v>
      </c>
      <c r="CA430">
        <f>INDEX('2021persons'!$C$5:$BA$204,MATCH(Sheet2!$BJ430,'2021persons'!$B$5:$B$204,0),MATCH(Sheet2!CA$3,'2021persons'!$C$4:$BA$4,0))</f>
        <v>38.097299585365597</v>
      </c>
      <c r="CB430">
        <f>INDEX('2021persons'!$C$5:$BA$204,MATCH(Sheet2!$BJ430,'2021persons'!$B$5:$B$204,0),MATCH(Sheet2!CB$3,'2021persons'!$C$4:$BA$4,0))</f>
        <v>3.19726914876169</v>
      </c>
      <c r="CC430">
        <f>INDEX('2021persons'!$C$5:$BA$204,MATCH(Sheet2!$BJ430,'2021persons'!$B$5:$B$204,0),MATCH(Sheet2!CC$3,'2021persons'!$C$4:$BA$4,0))</f>
        <v>96.802730851238294</v>
      </c>
    </row>
    <row r="431" spans="14:81" x14ac:dyDescent="0.3">
      <c r="N431" t="str">
        <f>VLOOKUP(P431,Sheet1!A$6:A$378,1,FALSE)</f>
        <v>Newham</v>
      </c>
      <c r="O431" t="s">
        <v>412</v>
      </c>
      <c r="P431" t="s">
        <v>28</v>
      </c>
      <c r="Q431" t="str">
        <f>VLOOKUP(P431,classifications!A$1:B$357,2,FALSE)</f>
        <v>Predominantly Urban</v>
      </c>
      <c r="R431" t="str">
        <f>VLOOKUP(P431,classifications!A$1:D$357,4,FALSE)</f>
        <v>London Borough</v>
      </c>
      <c r="S431" t="s">
        <v>437</v>
      </c>
      <c r="T431" t="s">
        <v>649</v>
      </c>
      <c r="U431">
        <v>84.1</v>
      </c>
      <c r="V431">
        <v>15.9</v>
      </c>
      <c r="W431">
        <v>0</v>
      </c>
      <c r="X431">
        <v>72.5</v>
      </c>
      <c r="Y431">
        <v>16.600000000000001</v>
      </c>
      <c r="Z431">
        <v>10.9</v>
      </c>
      <c r="AA431">
        <v>97.9</v>
      </c>
      <c r="AB431">
        <v>2.1</v>
      </c>
      <c r="AC431">
        <v>0</v>
      </c>
      <c r="AE431" t="s">
        <v>412</v>
      </c>
      <c r="AF431" t="s">
        <v>28</v>
      </c>
      <c r="AG431" t="s">
        <v>437</v>
      </c>
      <c r="AH431" t="s">
        <v>649</v>
      </c>
      <c r="AI431">
        <v>84.1</v>
      </c>
      <c r="AJ431">
        <v>15.9</v>
      </c>
      <c r="AK431">
        <v>81.400000000000006</v>
      </c>
      <c r="AL431">
        <v>18.600000000000001</v>
      </c>
      <c r="AM431">
        <v>97.9</v>
      </c>
      <c r="AN431">
        <v>2.1</v>
      </c>
      <c r="AP431" t="s">
        <v>412</v>
      </c>
      <c r="AQ431" t="s">
        <v>28</v>
      </c>
      <c r="AR431" t="s">
        <v>437</v>
      </c>
      <c r="AS431" t="s">
        <v>649</v>
      </c>
      <c r="AT431">
        <v>75.5</v>
      </c>
      <c r="AU431">
        <v>84.1</v>
      </c>
      <c r="AV431">
        <v>89.1</v>
      </c>
      <c r="AW431">
        <v>95.3</v>
      </c>
      <c r="AX431">
        <v>81.400000000000006</v>
      </c>
      <c r="AY431">
        <v>100</v>
      </c>
      <c r="AZ431">
        <v>95</v>
      </c>
      <c r="BA431">
        <v>97.9</v>
      </c>
      <c r="BB431">
        <v>100</v>
      </c>
      <c r="BF431" t="b">
        <f t="shared" si="6"/>
        <v>1</v>
      </c>
      <c r="BI431" t="s">
        <v>412</v>
      </c>
      <c r="BJ431" t="s">
        <v>28</v>
      </c>
      <c r="BK431" t="s">
        <v>437</v>
      </c>
      <c r="BL431" t="s">
        <v>649</v>
      </c>
      <c r="BM431">
        <f>INDEX('2021persons'!$C$5:$BA$204,MATCH(Sheet2!$BJ431,'2021persons'!$B$5:$B$204,0),MATCH(Sheet2!BM$3,'2021persons'!$C$4:$BA$4,0))</f>
        <v>77.786691043411807</v>
      </c>
      <c r="BN431">
        <f>INDEX('2021persons'!$C$5:$BA$204,MATCH(Sheet2!$BJ431,'2021persons'!$B$5:$B$204,0),MATCH(Sheet2!BN$3,'2021persons'!$C$4:$BA$4,0))</f>
        <v>20.038679427146501</v>
      </c>
      <c r="BO431">
        <f>INDEX('2021persons'!$C$5:$BA$204,MATCH(Sheet2!$BJ431,'2021persons'!$B$5:$B$204,0),MATCH(Sheet2!BO$3,'2021persons'!$C$4:$BA$4,0))</f>
        <v>61.6458034065258</v>
      </c>
      <c r="BP431">
        <f>INDEX('2021persons'!$C$5:$BA$204,MATCH(Sheet2!$BJ431,'2021persons'!$B$5:$B$204,0),MATCH(Sheet2!BP$3,'2021persons'!$C$4:$BA$4,0))</f>
        <v>8.5735251136441395</v>
      </c>
      <c r="BQ431">
        <f>INDEX('2021persons'!$C$5:$BA$204,MATCH(Sheet2!$BJ431,'2021persons'!$B$5:$B$204,0),MATCH(Sheet2!BQ$3,'2021persons'!$C$4:$BA$4,0))</f>
        <v>60.229837882208102</v>
      </c>
      <c r="BR431">
        <f>INDEX('2021persons'!$C$5:$BA$204,MATCH(Sheet2!$BJ431,'2021persons'!$B$5:$B$204,0),MATCH(Sheet2!BR$3,'2021persons'!$C$4:$BA$4,0))</f>
        <v>9.9894906379618007</v>
      </c>
      <c r="BS431">
        <f>INDEX('2021persons'!$C$5:$BA$204,MATCH(Sheet2!$BJ431,'2021persons'!$B$5:$B$204,0),MATCH(Sheet2!BS$3,'2021persons'!$C$4:$BA$4,0))</f>
        <v>99.460851071768403</v>
      </c>
      <c r="BT431">
        <f>INDEX('2021persons'!$C$5:$BA$204,MATCH(Sheet2!$BJ431,'2021persons'!$B$5:$B$204,0),MATCH(Sheet2!BT$3,'2021persons'!$C$4:$BA$4,0))</f>
        <v>0</v>
      </c>
      <c r="BU431">
        <f>INDEX('2021persons'!$C$5:$BA$204,MATCH(Sheet2!$BJ431,'2021persons'!$B$5:$B$204,0),MATCH(Sheet2!BU$3,'2021persons'!$C$4:$BA$4,0))</f>
        <v>4.8237349899570301</v>
      </c>
      <c r="BV431">
        <f>INDEX('2021persons'!$C$5:$BA$204,MATCH(Sheet2!$BJ431,'2021persons'!$B$5:$B$204,0),MATCH(Sheet2!BV$3,'2021persons'!$C$4:$BA$4,0))</f>
        <v>13.596253941010801</v>
      </c>
      <c r="BW431">
        <f>INDEX('2021persons'!$C$5:$BA$204,MATCH(Sheet2!$BJ431,'2021persons'!$B$5:$B$204,0),MATCH(Sheet2!BW$3,'2021persons'!$C$4:$BA$4,0))</f>
        <v>0</v>
      </c>
      <c r="BX431">
        <f>INDEX('2021persons'!$C$5:$BA$204,MATCH(Sheet2!$BJ431,'2021persons'!$B$5:$B$204,0),MATCH(Sheet2!BX$3,'2021persons'!$C$4:$BA$4,0))</f>
        <v>66.528251685193098</v>
      </c>
      <c r="BY431">
        <f>INDEX('2021persons'!$C$5:$BA$204,MATCH(Sheet2!$BJ431,'2021persons'!$B$5:$B$204,0),MATCH(Sheet2!BY$3,'2021persons'!$C$4:$BA$4,0))</f>
        <v>33.124968689640603</v>
      </c>
      <c r="BZ431">
        <f>INDEX('2021persons'!$C$5:$BA$204,MATCH(Sheet2!$BJ431,'2021persons'!$B$5:$B$204,0),MATCH(Sheet2!BZ$3,'2021persons'!$C$4:$BA$4,0))</f>
        <v>63.544165697205202</v>
      </c>
      <c r="CA431">
        <f>INDEX('2021persons'!$C$5:$BA$204,MATCH(Sheet2!$BJ431,'2021persons'!$B$5:$B$204,0),MATCH(Sheet2!CA$3,'2021persons'!$C$4:$BA$4,0))</f>
        <v>35.9632179813307</v>
      </c>
      <c r="CB431">
        <f>INDEX('2021persons'!$C$5:$BA$204,MATCH(Sheet2!$BJ431,'2021persons'!$B$5:$B$204,0),MATCH(Sheet2!CB$3,'2021persons'!$C$4:$BA$4,0))</f>
        <v>3.4637364824108099</v>
      </c>
      <c r="CC431">
        <f>INDEX('2021persons'!$C$5:$BA$204,MATCH(Sheet2!$BJ431,'2021persons'!$B$5:$B$204,0),MATCH(Sheet2!CC$3,'2021persons'!$C$4:$BA$4,0))</f>
        <v>96.536263517589205</v>
      </c>
    </row>
    <row r="432" spans="14:81" x14ac:dyDescent="0.3">
      <c r="N432" t="str">
        <f>VLOOKUP(P432,Sheet1!A$6:A$378,1,FALSE)</f>
        <v>Redbridge</v>
      </c>
      <c r="O432" t="s">
        <v>412</v>
      </c>
      <c r="P432" t="s">
        <v>29</v>
      </c>
      <c r="Q432" t="str">
        <f>VLOOKUP(P432,classifications!A$1:B$357,2,FALSE)</f>
        <v>Predominantly Urban</v>
      </c>
      <c r="R432" t="str">
        <f>VLOOKUP(P432,classifications!A$1:D$357,4,FALSE)</f>
        <v>London Borough</v>
      </c>
      <c r="S432" t="s">
        <v>438</v>
      </c>
      <c r="T432" t="s">
        <v>649</v>
      </c>
      <c r="U432">
        <v>76.400000000000006</v>
      </c>
      <c r="V432">
        <v>22.4</v>
      </c>
      <c r="W432">
        <v>1.1000000000000001</v>
      </c>
      <c r="X432">
        <v>67.3</v>
      </c>
      <c r="Y432">
        <v>17</v>
      </c>
      <c r="Z432">
        <v>15.7</v>
      </c>
      <c r="AA432">
        <v>97.4</v>
      </c>
      <c r="AB432">
        <v>2.6</v>
      </c>
      <c r="AC432">
        <v>0</v>
      </c>
      <c r="AE432" t="s">
        <v>412</v>
      </c>
      <c r="AF432" t="s">
        <v>29</v>
      </c>
      <c r="AG432" t="s">
        <v>438</v>
      </c>
      <c r="AH432" t="s">
        <v>649</v>
      </c>
      <c r="AI432">
        <v>77.3</v>
      </c>
      <c r="AJ432">
        <v>22.7</v>
      </c>
      <c r="AK432">
        <v>79.8</v>
      </c>
      <c r="AL432">
        <v>20.2</v>
      </c>
      <c r="AM432">
        <v>97.4</v>
      </c>
      <c r="AN432">
        <v>2.6</v>
      </c>
      <c r="AP432" t="s">
        <v>412</v>
      </c>
      <c r="AQ432" t="s">
        <v>29</v>
      </c>
      <c r="AR432" t="s">
        <v>438</v>
      </c>
      <c r="AS432" t="s">
        <v>649</v>
      </c>
      <c r="AT432">
        <v>67.7</v>
      </c>
      <c r="AU432">
        <v>77.3</v>
      </c>
      <c r="AV432">
        <v>82.6</v>
      </c>
      <c r="AW432">
        <v>93.5</v>
      </c>
      <c r="AX432">
        <v>79.8</v>
      </c>
      <c r="AY432">
        <v>99.3</v>
      </c>
      <c r="AZ432">
        <v>94.7</v>
      </c>
      <c r="BA432">
        <v>97.4</v>
      </c>
      <c r="BB432">
        <v>99.6</v>
      </c>
      <c r="BF432" t="b">
        <f t="shared" si="6"/>
        <v>1</v>
      </c>
      <c r="BI432" t="s">
        <v>412</v>
      </c>
      <c r="BJ432" t="s">
        <v>29</v>
      </c>
      <c r="BK432" t="s">
        <v>438</v>
      </c>
      <c r="BL432" t="s">
        <v>649</v>
      </c>
      <c r="BM432">
        <f>INDEX('2021persons'!$C$5:$BA$204,MATCH(Sheet2!$BJ432,'2021persons'!$B$5:$B$204,0),MATCH(Sheet2!BM$3,'2021persons'!$C$4:$BA$4,0))</f>
        <v>83.666229853013604</v>
      </c>
      <c r="BN432">
        <f>INDEX('2021persons'!$C$5:$BA$204,MATCH(Sheet2!$BJ432,'2021persons'!$B$5:$B$204,0),MATCH(Sheet2!BN$3,'2021persons'!$C$4:$BA$4,0))</f>
        <v>15.854666254893299</v>
      </c>
      <c r="BO432">
        <f>INDEX('2021persons'!$C$5:$BA$204,MATCH(Sheet2!$BJ432,'2021persons'!$B$5:$B$204,0),MATCH(Sheet2!BO$3,'2021persons'!$C$4:$BA$4,0))</f>
        <v>45.4455916599197</v>
      </c>
      <c r="BP432">
        <f>INDEX('2021persons'!$C$5:$BA$204,MATCH(Sheet2!$BJ432,'2021persons'!$B$5:$B$204,0),MATCH(Sheet2!BP$3,'2021persons'!$C$4:$BA$4,0))</f>
        <v>20.504644970661101</v>
      </c>
      <c r="BQ432">
        <f>INDEX('2021persons'!$C$5:$BA$204,MATCH(Sheet2!$BJ432,'2021persons'!$B$5:$B$204,0),MATCH(Sheet2!BQ$3,'2021persons'!$C$4:$BA$4,0))</f>
        <v>54.516847930421399</v>
      </c>
      <c r="BR432">
        <f>INDEX('2021persons'!$C$5:$BA$204,MATCH(Sheet2!$BJ432,'2021persons'!$B$5:$B$204,0),MATCH(Sheet2!BR$3,'2021persons'!$C$4:$BA$4,0))</f>
        <v>11.4333887001594</v>
      </c>
      <c r="BS432">
        <f>INDEX('2021persons'!$C$5:$BA$204,MATCH(Sheet2!$BJ432,'2021persons'!$B$5:$B$204,0),MATCH(Sheet2!BS$3,'2021persons'!$C$4:$BA$4,0))</f>
        <v>98.8756917375445</v>
      </c>
      <c r="BT432" t="str">
        <f>INDEX('2021persons'!$C$5:$BA$204,MATCH(Sheet2!$BJ432,'2021persons'!$B$5:$B$204,0),MATCH(Sheet2!BT$3,'2021persons'!$C$4:$BA$4,0))</f>
        <v>*</v>
      </c>
      <c r="BU432">
        <f>INDEX('2021persons'!$C$5:$BA$204,MATCH(Sheet2!$BJ432,'2021persons'!$B$5:$B$204,0),MATCH(Sheet2!BU$3,'2021persons'!$C$4:$BA$4,0))</f>
        <v>6.6148054788117596</v>
      </c>
      <c r="BV432">
        <f>INDEX('2021persons'!$C$5:$BA$204,MATCH(Sheet2!$BJ432,'2021persons'!$B$5:$B$204,0),MATCH(Sheet2!BV$3,'2021persons'!$C$4:$BA$4,0))</f>
        <v>14.086822973615901</v>
      </c>
      <c r="BW432" t="str">
        <f>INDEX('2021persons'!$C$5:$BA$204,MATCH(Sheet2!$BJ432,'2021persons'!$B$5:$B$204,0),MATCH(Sheet2!BW$3,'2021persons'!$C$4:$BA$4,0))</f>
        <v>*</v>
      </c>
      <c r="BX432">
        <f>INDEX('2021persons'!$C$5:$BA$204,MATCH(Sheet2!$BJ432,'2021persons'!$B$5:$B$204,0),MATCH(Sheet2!BX$3,'2021persons'!$C$4:$BA$4,0))</f>
        <v>60.962526695141499</v>
      </c>
      <c r="BY432">
        <f>INDEX('2021persons'!$C$5:$BA$204,MATCH(Sheet2!$BJ432,'2021persons'!$B$5:$B$204,0),MATCH(Sheet2!BY$3,'2021persons'!$C$4:$BA$4,0))</f>
        <v>38.184897223705299</v>
      </c>
      <c r="BZ432">
        <f>INDEX('2021persons'!$C$5:$BA$204,MATCH(Sheet2!$BJ432,'2021persons'!$B$5:$B$204,0),MATCH(Sheet2!BZ$3,'2021persons'!$C$4:$BA$4,0))</f>
        <v>57.859216497597401</v>
      </c>
      <c r="CA432">
        <f>INDEX('2021persons'!$C$5:$BA$204,MATCH(Sheet2!$BJ432,'2021persons'!$B$5:$B$204,0),MATCH(Sheet2!CA$3,'2021persons'!$C$4:$BA$4,0))</f>
        <v>40.192872397223702</v>
      </c>
      <c r="CB432">
        <f>INDEX('2021persons'!$C$5:$BA$204,MATCH(Sheet2!$BJ432,'2021persons'!$B$5:$B$204,0),MATCH(Sheet2!CB$3,'2021persons'!$C$4:$BA$4,0))</f>
        <v>3.2861185072658499</v>
      </c>
      <c r="CC432">
        <f>INDEX('2021persons'!$C$5:$BA$204,MATCH(Sheet2!$BJ432,'2021persons'!$B$5:$B$204,0),MATCH(Sheet2!CC$3,'2021persons'!$C$4:$BA$4,0))</f>
        <v>96.713881492734103</v>
      </c>
    </row>
    <row r="433" spans="13:146" x14ac:dyDescent="0.3">
      <c r="N433" t="str">
        <f>VLOOKUP(P433,Sheet1!A$6:A$378,1,FALSE)</f>
        <v>Richmond upon Thames</v>
      </c>
      <c r="O433" t="s">
        <v>412</v>
      </c>
      <c r="P433" t="s">
        <v>30</v>
      </c>
      <c r="Q433" t="str">
        <f>VLOOKUP(P433,classifications!A$1:B$357,2,FALSE)</f>
        <v>Predominantly Urban</v>
      </c>
      <c r="R433" t="str">
        <f>VLOOKUP(P433,classifications!A$1:D$357,4,FALSE)</f>
        <v>London Borough</v>
      </c>
      <c r="S433" t="s">
        <v>439</v>
      </c>
      <c r="T433" t="s">
        <v>649</v>
      </c>
      <c r="U433">
        <v>72.2</v>
      </c>
      <c r="V433">
        <v>26.2</v>
      </c>
      <c r="W433">
        <v>1.6</v>
      </c>
      <c r="X433">
        <v>63.9</v>
      </c>
      <c r="Y433">
        <v>25.5</v>
      </c>
      <c r="Z433">
        <v>10.6</v>
      </c>
      <c r="AA433" t="s">
        <v>417</v>
      </c>
      <c r="AB433" t="s">
        <v>417</v>
      </c>
      <c r="AC433" t="s">
        <v>417</v>
      </c>
      <c r="AE433" t="s">
        <v>412</v>
      </c>
      <c r="AF433" t="s">
        <v>30</v>
      </c>
      <c r="AG433" t="s">
        <v>439</v>
      </c>
      <c r="AH433" t="s">
        <v>649</v>
      </c>
      <c r="AI433">
        <v>73.400000000000006</v>
      </c>
      <c r="AJ433">
        <v>26.6</v>
      </c>
      <c r="AK433">
        <v>71.5</v>
      </c>
      <c r="AL433">
        <v>28.5</v>
      </c>
      <c r="AM433" t="s">
        <v>417</v>
      </c>
      <c r="AN433" t="s">
        <v>417</v>
      </c>
      <c r="AP433" t="s">
        <v>412</v>
      </c>
      <c r="AQ433" t="s">
        <v>30</v>
      </c>
      <c r="AR433" t="s">
        <v>439</v>
      </c>
      <c r="AS433" t="s">
        <v>649</v>
      </c>
      <c r="AT433">
        <v>64.099999999999994</v>
      </c>
      <c r="AU433">
        <v>73.400000000000006</v>
      </c>
      <c r="AV433">
        <v>78.8</v>
      </c>
      <c r="AW433">
        <v>74.099999999999994</v>
      </c>
      <c r="AX433">
        <v>71.5</v>
      </c>
      <c r="AY433">
        <v>88.1</v>
      </c>
      <c r="AZ433" t="s">
        <v>417</v>
      </c>
      <c r="BA433" t="s">
        <v>417</v>
      </c>
      <c r="BB433" t="s">
        <v>417</v>
      </c>
      <c r="BF433" t="b">
        <f t="shared" si="6"/>
        <v>1</v>
      </c>
      <c r="BI433" t="s">
        <v>412</v>
      </c>
      <c r="BJ433" t="s">
        <v>30</v>
      </c>
      <c r="BK433" t="s">
        <v>439</v>
      </c>
      <c r="BL433" t="s">
        <v>649</v>
      </c>
      <c r="BM433">
        <f>INDEX('2021persons'!$C$5:$BA$204,MATCH(Sheet2!$BJ433,'2021persons'!$B$5:$B$204,0),MATCH(Sheet2!BM$3,'2021persons'!$C$4:$BA$4,0))</f>
        <v>70.515812445599394</v>
      </c>
      <c r="BN433">
        <f>INDEX('2021persons'!$C$5:$BA$204,MATCH(Sheet2!$BJ433,'2021persons'!$B$5:$B$204,0),MATCH(Sheet2!BN$3,'2021persons'!$C$4:$BA$4,0))</f>
        <v>28.5507045273927</v>
      </c>
      <c r="BO433">
        <f>INDEX('2021persons'!$C$5:$BA$204,MATCH(Sheet2!$BJ433,'2021persons'!$B$5:$B$204,0),MATCH(Sheet2!BO$3,'2021persons'!$C$4:$BA$4,0))</f>
        <v>53.729516985606701</v>
      </c>
      <c r="BP433">
        <f>INDEX('2021persons'!$C$5:$BA$204,MATCH(Sheet2!$BJ433,'2021persons'!$B$5:$B$204,0),MATCH(Sheet2!BP$3,'2021persons'!$C$4:$BA$4,0))</f>
        <v>19.185599132113101</v>
      </c>
      <c r="BQ433">
        <f>INDEX('2021persons'!$C$5:$BA$204,MATCH(Sheet2!$BJ433,'2021persons'!$B$5:$B$204,0),MATCH(Sheet2!BQ$3,'2021persons'!$C$4:$BA$4,0))</f>
        <v>65.719728028458604</v>
      </c>
      <c r="BR433">
        <f>INDEX('2021persons'!$C$5:$BA$204,MATCH(Sheet2!$BJ433,'2021persons'!$B$5:$B$204,0),MATCH(Sheet2!BR$3,'2021persons'!$C$4:$BA$4,0))</f>
        <v>7.1953880892611597</v>
      </c>
      <c r="BS433">
        <f>INDEX('2021persons'!$C$5:$BA$204,MATCH(Sheet2!$BJ433,'2021persons'!$B$5:$B$204,0),MATCH(Sheet2!BS$3,'2021persons'!$C$4:$BA$4,0))</f>
        <v>100</v>
      </c>
      <c r="BT433">
        <f>INDEX('2021persons'!$C$5:$BA$204,MATCH(Sheet2!$BJ433,'2021persons'!$B$5:$B$204,0),MATCH(Sheet2!BT$3,'2021persons'!$C$4:$BA$4,0))</f>
        <v>0</v>
      </c>
      <c r="BU433">
        <f>INDEX('2021persons'!$C$5:$BA$204,MATCH(Sheet2!$BJ433,'2021persons'!$B$5:$B$204,0),MATCH(Sheet2!BU$3,'2021persons'!$C$4:$BA$4,0))</f>
        <v>6.2745196977533304</v>
      </c>
      <c r="BV433">
        <f>INDEX('2021persons'!$C$5:$BA$204,MATCH(Sheet2!$BJ433,'2021persons'!$B$5:$B$204,0),MATCH(Sheet2!BV$3,'2021persons'!$C$4:$BA$4,0))</f>
        <v>36.426021470109603</v>
      </c>
      <c r="BW433">
        <f>INDEX('2021persons'!$C$5:$BA$204,MATCH(Sheet2!$BJ433,'2021persons'!$B$5:$B$204,0),MATCH(Sheet2!BW$3,'2021persons'!$C$4:$BA$4,0))</f>
        <v>1.57935236461342</v>
      </c>
      <c r="BX433">
        <f>INDEX('2021persons'!$C$5:$BA$204,MATCH(Sheet2!$BJ433,'2021persons'!$B$5:$B$204,0),MATCH(Sheet2!BX$3,'2021persons'!$C$4:$BA$4,0))</f>
        <v>54.317868089188401</v>
      </c>
      <c r="BY433">
        <f>INDEX('2021persons'!$C$5:$BA$204,MATCH(Sheet2!$BJ433,'2021persons'!$B$5:$B$204,0),MATCH(Sheet2!BY$3,'2021persons'!$C$4:$BA$4,0))</f>
        <v>44.085304508551502</v>
      </c>
      <c r="BZ433">
        <f>INDEX('2021persons'!$C$5:$BA$204,MATCH(Sheet2!$BJ433,'2021persons'!$B$5:$B$204,0),MATCH(Sheet2!BZ$3,'2021persons'!$C$4:$BA$4,0))</f>
        <v>48.628951124213302</v>
      </c>
      <c r="CA433">
        <f>INDEX('2021persons'!$C$5:$BA$204,MATCH(Sheet2!$BJ433,'2021persons'!$B$5:$B$204,0),MATCH(Sheet2!CA$3,'2021persons'!$C$4:$BA$4,0))</f>
        <v>50.550993191549097</v>
      </c>
      <c r="CB433">
        <f>INDEX('2021persons'!$C$5:$BA$204,MATCH(Sheet2!$BJ433,'2021persons'!$B$5:$B$204,0),MATCH(Sheet2!CB$3,'2021persons'!$C$4:$BA$4,0))</f>
        <v>1.7130675009145599</v>
      </c>
      <c r="CC433">
        <f>INDEX('2021persons'!$C$5:$BA$204,MATCH(Sheet2!$BJ433,'2021persons'!$B$5:$B$204,0),MATCH(Sheet2!CC$3,'2021persons'!$C$4:$BA$4,0))</f>
        <v>98.286932499085395</v>
      </c>
    </row>
    <row r="434" spans="13:146" x14ac:dyDescent="0.3">
      <c r="N434" t="str">
        <f>VLOOKUP(P434,Sheet1!A$6:A$378,1,FALSE)</f>
        <v>Southwark</v>
      </c>
      <c r="O434" t="s">
        <v>412</v>
      </c>
      <c r="P434" t="s">
        <v>31</v>
      </c>
      <c r="Q434" t="str">
        <f>VLOOKUP(P434,classifications!A$1:B$357,2,FALSE)</f>
        <v>Predominantly Urban</v>
      </c>
      <c r="R434" t="str">
        <f>VLOOKUP(P434,classifications!A$1:D$357,4,FALSE)</f>
        <v>London Borough</v>
      </c>
      <c r="S434" t="s">
        <v>440</v>
      </c>
      <c r="T434" t="s">
        <v>649</v>
      </c>
      <c r="U434">
        <v>75.099999999999994</v>
      </c>
      <c r="V434">
        <v>24.3</v>
      </c>
      <c r="W434">
        <v>0.6</v>
      </c>
      <c r="X434">
        <v>67.400000000000006</v>
      </c>
      <c r="Y434">
        <v>21.9</v>
      </c>
      <c r="Z434">
        <v>10.7</v>
      </c>
      <c r="AA434">
        <v>97.2</v>
      </c>
      <c r="AB434">
        <v>2.8</v>
      </c>
      <c r="AC434">
        <v>0</v>
      </c>
      <c r="AE434" t="s">
        <v>412</v>
      </c>
      <c r="AF434" t="s">
        <v>31</v>
      </c>
      <c r="AG434" t="s">
        <v>440</v>
      </c>
      <c r="AH434" t="s">
        <v>649</v>
      </c>
      <c r="AI434">
        <v>75.599999999999994</v>
      </c>
      <c r="AJ434">
        <v>24.4</v>
      </c>
      <c r="AK434">
        <v>75.5</v>
      </c>
      <c r="AL434">
        <v>24.5</v>
      </c>
      <c r="AM434">
        <v>97.2</v>
      </c>
      <c r="AN434">
        <v>2.8</v>
      </c>
      <c r="AP434" t="s">
        <v>412</v>
      </c>
      <c r="AQ434" t="s">
        <v>31</v>
      </c>
      <c r="AR434" t="s">
        <v>440</v>
      </c>
      <c r="AS434" t="s">
        <v>649</v>
      </c>
      <c r="AT434">
        <v>65.900000000000006</v>
      </c>
      <c r="AU434">
        <v>75.599999999999994</v>
      </c>
      <c r="AV434">
        <v>80.5</v>
      </c>
      <c r="AW434">
        <v>78.7</v>
      </c>
      <c r="AX434">
        <v>75.5</v>
      </c>
      <c r="AY434">
        <v>90.2</v>
      </c>
      <c r="AZ434">
        <v>93.9</v>
      </c>
      <c r="BA434">
        <v>97.2</v>
      </c>
      <c r="BB434">
        <v>100</v>
      </c>
      <c r="BF434" t="b">
        <f t="shared" si="6"/>
        <v>1</v>
      </c>
      <c r="BI434" t="s">
        <v>412</v>
      </c>
      <c r="BJ434" t="s">
        <v>31</v>
      </c>
      <c r="BK434" t="s">
        <v>440</v>
      </c>
      <c r="BL434" t="s">
        <v>649</v>
      </c>
      <c r="BM434">
        <f>INDEX('2021persons'!$C$5:$BA$204,MATCH(Sheet2!$BJ434,'2021persons'!$B$5:$B$204,0),MATCH(Sheet2!BM$3,'2021persons'!$C$4:$BA$4,0))</f>
        <v>77.896597975856594</v>
      </c>
      <c r="BN434">
        <f>INDEX('2021persons'!$C$5:$BA$204,MATCH(Sheet2!$BJ434,'2021persons'!$B$5:$B$204,0),MATCH(Sheet2!BN$3,'2021persons'!$C$4:$BA$4,0))</f>
        <v>21.5309108645287</v>
      </c>
      <c r="BO434">
        <f>INDEX('2021persons'!$C$5:$BA$204,MATCH(Sheet2!$BJ434,'2021persons'!$B$5:$B$204,0),MATCH(Sheet2!BO$3,'2021persons'!$C$4:$BA$4,0))</f>
        <v>50.7614925009145</v>
      </c>
      <c r="BP434">
        <f>INDEX('2021persons'!$C$5:$BA$204,MATCH(Sheet2!$BJ434,'2021persons'!$B$5:$B$204,0),MATCH(Sheet2!BP$3,'2021persons'!$C$4:$BA$4,0))</f>
        <v>20.243872698451401</v>
      </c>
      <c r="BQ434">
        <f>INDEX('2021persons'!$C$5:$BA$204,MATCH(Sheet2!$BJ434,'2021persons'!$B$5:$B$204,0),MATCH(Sheet2!BQ$3,'2021persons'!$C$4:$BA$4,0))</f>
        <v>64.662236312644794</v>
      </c>
      <c r="BR434">
        <f>INDEX('2021persons'!$C$5:$BA$204,MATCH(Sheet2!$BJ434,'2021persons'!$B$5:$B$204,0),MATCH(Sheet2!BR$3,'2021persons'!$C$4:$BA$4,0))</f>
        <v>6.3431288867211304</v>
      </c>
      <c r="BS434">
        <f>INDEX('2021persons'!$C$5:$BA$204,MATCH(Sheet2!$BJ434,'2021persons'!$B$5:$B$204,0),MATCH(Sheet2!BS$3,'2021persons'!$C$4:$BA$4,0))</f>
        <v>95.354225094500705</v>
      </c>
      <c r="BT434">
        <f>INDEX('2021persons'!$C$5:$BA$204,MATCH(Sheet2!$BJ434,'2021persons'!$B$5:$B$204,0),MATCH(Sheet2!BT$3,'2021persons'!$C$4:$BA$4,0))</f>
        <v>4.64577490549933</v>
      </c>
      <c r="BU434">
        <f>INDEX('2021persons'!$C$5:$BA$204,MATCH(Sheet2!$BJ434,'2021persons'!$B$5:$B$204,0),MATCH(Sheet2!BU$3,'2021persons'!$C$4:$BA$4,0))</f>
        <v>6.5504206804048302</v>
      </c>
      <c r="BV434">
        <f>INDEX('2021persons'!$C$5:$BA$204,MATCH(Sheet2!$BJ434,'2021persons'!$B$5:$B$204,0),MATCH(Sheet2!BV$3,'2021persons'!$C$4:$BA$4,0))</f>
        <v>18.094744543348401</v>
      </c>
      <c r="BW434">
        <f>INDEX('2021persons'!$C$5:$BA$204,MATCH(Sheet2!$BJ434,'2021persons'!$B$5:$B$204,0),MATCH(Sheet2!BW$3,'2021persons'!$C$4:$BA$4,0))</f>
        <v>3.8220948664796999</v>
      </c>
      <c r="BX434">
        <f>INDEX('2021persons'!$C$5:$BA$204,MATCH(Sheet2!$BJ434,'2021persons'!$B$5:$B$204,0),MATCH(Sheet2!BX$3,'2021persons'!$C$4:$BA$4,0))</f>
        <v>65.439009836428596</v>
      </c>
      <c r="BY434">
        <f>INDEX('2021persons'!$C$5:$BA$204,MATCH(Sheet2!$BJ434,'2021persons'!$B$5:$B$204,0),MATCH(Sheet2!BY$3,'2021persons'!$C$4:$BA$4,0))</f>
        <v>33.073530225948701</v>
      </c>
      <c r="BZ434">
        <f>INDEX('2021persons'!$C$5:$BA$204,MATCH(Sheet2!$BJ434,'2021persons'!$B$5:$B$204,0),MATCH(Sheet2!BZ$3,'2021persons'!$C$4:$BA$4,0))</f>
        <v>53.619301299835797</v>
      </c>
      <c r="CA434">
        <f>INDEX('2021persons'!$C$5:$BA$204,MATCH(Sheet2!$BJ434,'2021persons'!$B$5:$B$204,0),MATCH(Sheet2!CA$3,'2021persons'!$C$4:$BA$4,0))</f>
        <v>44.8932387625416</v>
      </c>
      <c r="CB434">
        <f>INDEX('2021persons'!$C$5:$BA$204,MATCH(Sheet2!$BJ434,'2021persons'!$B$5:$B$204,0),MATCH(Sheet2!CB$3,'2021persons'!$C$4:$BA$4,0))</f>
        <v>3.8702597244238501</v>
      </c>
      <c r="CC434">
        <f>INDEX('2021persons'!$C$5:$BA$204,MATCH(Sheet2!$BJ434,'2021persons'!$B$5:$B$204,0),MATCH(Sheet2!CC$3,'2021persons'!$C$4:$BA$4,0))</f>
        <v>96.129740275576196</v>
      </c>
    </row>
    <row r="435" spans="13:146" x14ac:dyDescent="0.3">
      <c r="N435" t="str">
        <f>VLOOKUP(P435,Sheet1!A$6:A$378,1,FALSE)</f>
        <v>Sutton</v>
      </c>
      <c r="O435" t="s">
        <v>412</v>
      </c>
      <c r="P435" t="s">
        <v>32</v>
      </c>
      <c r="Q435" t="str">
        <f>VLOOKUP(P435,classifications!A$1:B$357,2,FALSE)</f>
        <v>Predominantly Urban</v>
      </c>
      <c r="R435" t="str">
        <f>VLOOKUP(P435,classifications!A$1:D$357,4,FALSE)</f>
        <v>London Borough</v>
      </c>
      <c r="S435" t="s">
        <v>441</v>
      </c>
      <c r="T435" t="s">
        <v>649</v>
      </c>
      <c r="U435">
        <v>74</v>
      </c>
      <c r="V435">
        <v>24.4</v>
      </c>
      <c r="W435">
        <v>1.5</v>
      </c>
      <c r="X435">
        <v>68.5</v>
      </c>
      <c r="Y435">
        <v>22</v>
      </c>
      <c r="Z435">
        <v>9.5</v>
      </c>
      <c r="AA435" t="s">
        <v>417</v>
      </c>
      <c r="AB435" t="s">
        <v>417</v>
      </c>
      <c r="AC435" t="s">
        <v>417</v>
      </c>
      <c r="AE435" t="s">
        <v>412</v>
      </c>
      <c r="AF435" t="s">
        <v>32</v>
      </c>
      <c r="AG435" t="s">
        <v>441</v>
      </c>
      <c r="AH435" t="s">
        <v>649</v>
      </c>
      <c r="AI435">
        <v>75.2</v>
      </c>
      <c r="AJ435">
        <v>24.8</v>
      </c>
      <c r="AK435">
        <v>75.7</v>
      </c>
      <c r="AL435">
        <v>24.3</v>
      </c>
      <c r="AM435" t="s">
        <v>417</v>
      </c>
      <c r="AN435" t="s">
        <v>417</v>
      </c>
      <c r="AP435" t="s">
        <v>412</v>
      </c>
      <c r="AQ435" t="s">
        <v>32</v>
      </c>
      <c r="AR435" t="s">
        <v>441</v>
      </c>
      <c r="AS435" t="s">
        <v>649</v>
      </c>
      <c r="AT435">
        <v>66.599999999999994</v>
      </c>
      <c r="AU435">
        <v>75.2</v>
      </c>
      <c r="AV435">
        <v>79.7</v>
      </c>
      <c r="AW435">
        <v>81.8</v>
      </c>
      <c r="AX435">
        <v>75.7</v>
      </c>
      <c r="AY435">
        <v>92.1</v>
      </c>
      <c r="AZ435" t="s">
        <v>417</v>
      </c>
      <c r="BA435" t="s">
        <v>417</v>
      </c>
      <c r="BB435" t="s">
        <v>417</v>
      </c>
      <c r="BF435" t="b">
        <f t="shared" si="6"/>
        <v>1</v>
      </c>
      <c r="BI435" t="s">
        <v>412</v>
      </c>
      <c r="BJ435" t="s">
        <v>32</v>
      </c>
      <c r="BK435" t="s">
        <v>441</v>
      </c>
      <c r="BL435" t="s">
        <v>649</v>
      </c>
      <c r="BM435">
        <f>INDEX('2021persons'!$C$5:$BA$204,MATCH(Sheet2!$BJ435,'2021persons'!$B$5:$B$204,0),MATCH(Sheet2!BM$3,'2021persons'!$C$4:$BA$4,0))</f>
        <v>77.166332618352698</v>
      </c>
      <c r="BN435">
        <f>INDEX('2021persons'!$C$5:$BA$204,MATCH(Sheet2!$BJ435,'2021persons'!$B$5:$B$204,0),MATCH(Sheet2!BN$3,'2021persons'!$C$4:$BA$4,0))</f>
        <v>21.557251192611101</v>
      </c>
      <c r="BO435">
        <f>INDEX('2021persons'!$C$5:$BA$204,MATCH(Sheet2!$BJ435,'2021persons'!$B$5:$B$204,0),MATCH(Sheet2!BO$3,'2021persons'!$C$4:$BA$4,0))</f>
        <v>49.150814022996599</v>
      </c>
      <c r="BP435">
        <f>INDEX('2021persons'!$C$5:$BA$204,MATCH(Sheet2!$BJ435,'2021persons'!$B$5:$B$204,0),MATCH(Sheet2!BP$3,'2021persons'!$C$4:$BA$4,0))</f>
        <v>17.821770573273799</v>
      </c>
      <c r="BQ435">
        <f>INDEX('2021persons'!$C$5:$BA$204,MATCH(Sheet2!$BJ435,'2021persons'!$B$5:$B$204,0),MATCH(Sheet2!BQ$3,'2021persons'!$C$4:$BA$4,0))</f>
        <v>62.109544404983801</v>
      </c>
      <c r="BR435">
        <f>INDEX('2021persons'!$C$5:$BA$204,MATCH(Sheet2!$BJ435,'2021persons'!$B$5:$B$204,0),MATCH(Sheet2!BR$3,'2021persons'!$C$4:$BA$4,0))</f>
        <v>4.8630401912866104</v>
      </c>
      <c r="BS435">
        <f>INDEX('2021persons'!$C$5:$BA$204,MATCH(Sheet2!$BJ435,'2021persons'!$B$5:$B$204,0),MATCH(Sheet2!BS$3,'2021persons'!$C$4:$BA$4,0))</f>
        <v>96.207086512652793</v>
      </c>
      <c r="BT435">
        <f>INDEX('2021persons'!$C$5:$BA$204,MATCH(Sheet2!$BJ435,'2021persons'!$B$5:$B$204,0),MATCH(Sheet2!BT$3,'2021persons'!$C$4:$BA$4,0))</f>
        <v>3.1693566346683499</v>
      </c>
      <c r="BU435">
        <f>INDEX('2021persons'!$C$5:$BA$204,MATCH(Sheet2!$BJ435,'2021persons'!$B$5:$B$204,0),MATCH(Sheet2!BU$3,'2021persons'!$C$4:$BA$4,0))</f>
        <v>12.521537325503701</v>
      </c>
      <c r="BV435">
        <f>INDEX('2021persons'!$C$5:$BA$204,MATCH(Sheet2!$BJ435,'2021persons'!$B$5:$B$204,0),MATCH(Sheet2!BV$3,'2021persons'!$C$4:$BA$4,0))</f>
        <v>20.871573074533799</v>
      </c>
      <c r="BW435" t="str">
        <f>INDEX('2021persons'!$C$5:$BA$204,MATCH(Sheet2!$BJ435,'2021persons'!$B$5:$B$204,0),MATCH(Sheet2!BW$3,'2021persons'!$C$4:$BA$4,0))</f>
        <v>*</v>
      </c>
      <c r="BX435">
        <f>INDEX('2021persons'!$C$5:$BA$204,MATCH(Sheet2!$BJ435,'2021persons'!$B$5:$B$204,0),MATCH(Sheet2!BX$3,'2021persons'!$C$4:$BA$4,0))</f>
        <v>59.599400299850103</v>
      </c>
      <c r="BY435">
        <f>INDEX('2021persons'!$C$5:$BA$204,MATCH(Sheet2!$BJ435,'2021persons'!$B$5:$B$204,0),MATCH(Sheet2!BY$3,'2021persons'!$C$4:$BA$4,0))</f>
        <v>33.355322338830597</v>
      </c>
      <c r="BZ435">
        <f>INDEX('2021persons'!$C$5:$BA$204,MATCH(Sheet2!$BJ435,'2021persons'!$B$5:$B$204,0),MATCH(Sheet2!BZ$3,'2021persons'!$C$4:$BA$4,0))</f>
        <v>61.120239880059998</v>
      </c>
      <c r="CA435">
        <f>INDEX('2021persons'!$C$5:$BA$204,MATCH(Sheet2!$BJ435,'2021persons'!$B$5:$B$204,0),MATCH(Sheet2!CA$3,'2021persons'!$C$4:$BA$4,0))</f>
        <v>32.027586206896601</v>
      </c>
      <c r="CB435">
        <f>INDEX('2021persons'!$C$5:$BA$204,MATCH(Sheet2!$BJ435,'2021persons'!$B$5:$B$204,0),MATCH(Sheet2!CB$3,'2021persons'!$C$4:$BA$4,0))</f>
        <v>2.60088845130513</v>
      </c>
      <c r="CC435">
        <f>INDEX('2021persons'!$C$5:$BA$204,MATCH(Sheet2!$BJ435,'2021persons'!$B$5:$B$204,0),MATCH(Sheet2!CC$3,'2021persons'!$C$4:$BA$4,0))</f>
        <v>97.399111548694904</v>
      </c>
    </row>
    <row r="436" spans="13:146" x14ac:dyDescent="0.3">
      <c r="N436" t="str">
        <f>VLOOKUP(P436,Sheet1!A$6:A$378,1,FALSE)</f>
        <v>Tower Hamlets</v>
      </c>
      <c r="O436" t="s">
        <v>412</v>
      </c>
      <c r="P436" t="s">
        <v>33</v>
      </c>
      <c r="Q436" t="str">
        <f>VLOOKUP(P436,classifications!A$1:B$357,2,FALSE)</f>
        <v>Predominantly Urban</v>
      </c>
      <c r="R436" t="str">
        <f>VLOOKUP(P436,classifications!A$1:D$357,4,FALSE)</f>
        <v>London Borough</v>
      </c>
      <c r="S436" t="s">
        <v>442</v>
      </c>
      <c r="T436" t="s">
        <v>649</v>
      </c>
      <c r="U436">
        <v>76</v>
      </c>
      <c r="V436">
        <v>23.6</v>
      </c>
      <c r="W436">
        <v>0.4</v>
      </c>
      <c r="X436">
        <v>76</v>
      </c>
      <c r="Y436">
        <v>14.8</v>
      </c>
      <c r="Z436">
        <v>9.1999999999999993</v>
      </c>
      <c r="AA436">
        <v>98.4</v>
      </c>
      <c r="AB436">
        <v>1.6</v>
      </c>
      <c r="AC436">
        <v>0</v>
      </c>
      <c r="AE436" t="s">
        <v>412</v>
      </c>
      <c r="AF436" t="s">
        <v>33</v>
      </c>
      <c r="AG436" t="s">
        <v>442</v>
      </c>
      <c r="AH436" t="s">
        <v>649</v>
      </c>
      <c r="AI436">
        <v>76.3</v>
      </c>
      <c r="AJ436">
        <v>23.7</v>
      </c>
      <c r="AK436">
        <v>83.7</v>
      </c>
      <c r="AL436">
        <v>16.3</v>
      </c>
      <c r="AM436">
        <v>98.4</v>
      </c>
      <c r="AN436">
        <v>1.6</v>
      </c>
      <c r="AP436" t="s">
        <v>412</v>
      </c>
      <c r="AQ436" t="s">
        <v>33</v>
      </c>
      <c r="AR436" t="s">
        <v>442</v>
      </c>
      <c r="AS436" t="s">
        <v>649</v>
      </c>
      <c r="AT436">
        <v>66.7</v>
      </c>
      <c r="AU436">
        <v>76.3</v>
      </c>
      <c r="AV436">
        <v>83.1</v>
      </c>
      <c r="AW436">
        <v>76.8</v>
      </c>
      <c r="AX436">
        <v>83.7</v>
      </c>
      <c r="AY436">
        <v>90.5</v>
      </c>
      <c r="AZ436">
        <v>96.3</v>
      </c>
      <c r="BA436">
        <v>98.4</v>
      </c>
      <c r="BB436">
        <v>100</v>
      </c>
      <c r="BF436" t="b">
        <f t="shared" si="6"/>
        <v>1</v>
      </c>
      <c r="BI436" t="s">
        <v>412</v>
      </c>
      <c r="BJ436" t="s">
        <v>33</v>
      </c>
      <c r="BK436" t="s">
        <v>442</v>
      </c>
      <c r="BL436" t="s">
        <v>649</v>
      </c>
      <c r="BM436">
        <f>INDEX('2021persons'!$C$5:$BA$204,MATCH(Sheet2!$BJ436,'2021persons'!$B$5:$B$204,0),MATCH(Sheet2!BM$3,'2021persons'!$C$4:$BA$4,0))</f>
        <v>76.746753847577295</v>
      </c>
      <c r="BN436">
        <f>INDEX('2021persons'!$C$5:$BA$204,MATCH(Sheet2!$BJ436,'2021persons'!$B$5:$B$204,0),MATCH(Sheet2!BN$3,'2021persons'!$C$4:$BA$4,0))</f>
        <v>22.0066002529069</v>
      </c>
      <c r="BO436">
        <f>INDEX('2021persons'!$C$5:$BA$204,MATCH(Sheet2!$BJ436,'2021persons'!$B$5:$B$204,0),MATCH(Sheet2!BO$3,'2021persons'!$C$4:$BA$4,0))</f>
        <v>51.311106313419501</v>
      </c>
      <c r="BP436">
        <f>INDEX('2021persons'!$C$5:$BA$204,MATCH(Sheet2!$BJ436,'2021persons'!$B$5:$B$204,0),MATCH(Sheet2!BP$3,'2021persons'!$C$4:$BA$4,0))</f>
        <v>12.623754742004101</v>
      </c>
      <c r="BQ436">
        <f>INDEX('2021persons'!$C$5:$BA$204,MATCH(Sheet2!$BJ436,'2021persons'!$B$5:$B$204,0),MATCH(Sheet2!BQ$3,'2021persons'!$C$4:$BA$4,0))</f>
        <v>58.414705610215002</v>
      </c>
      <c r="BR436">
        <f>INDEX('2021persons'!$C$5:$BA$204,MATCH(Sheet2!$BJ436,'2021persons'!$B$5:$B$204,0),MATCH(Sheet2!BR$3,'2021persons'!$C$4:$BA$4,0))</f>
        <v>5.5201554452086503</v>
      </c>
      <c r="BS436">
        <f>INDEX('2021persons'!$C$5:$BA$204,MATCH(Sheet2!$BJ436,'2021persons'!$B$5:$B$204,0),MATCH(Sheet2!BS$3,'2021persons'!$C$4:$BA$4,0))</f>
        <v>97.796625852018593</v>
      </c>
      <c r="BT436">
        <f>INDEX('2021persons'!$C$5:$BA$204,MATCH(Sheet2!$BJ436,'2021persons'!$B$5:$B$204,0),MATCH(Sheet2!BT$3,'2021persons'!$C$4:$BA$4,0))</f>
        <v>2.20337414798137</v>
      </c>
      <c r="BU436">
        <f>INDEX('2021persons'!$C$5:$BA$204,MATCH(Sheet2!$BJ436,'2021persons'!$B$5:$B$204,0),MATCH(Sheet2!BU$3,'2021persons'!$C$4:$BA$4,0))</f>
        <v>7.8604694198562797</v>
      </c>
      <c r="BV436">
        <f>INDEX('2021persons'!$C$5:$BA$204,MATCH(Sheet2!$BJ436,'2021persons'!$B$5:$B$204,0),MATCH(Sheet2!BV$3,'2021persons'!$C$4:$BA$4,0))</f>
        <v>17.694846251118001</v>
      </c>
      <c r="BW436">
        <f>INDEX('2021persons'!$C$5:$BA$204,MATCH(Sheet2!$BJ436,'2021persons'!$B$5:$B$204,0),MATCH(Sheet2!BW$3,'2021persons'!$C$4:$BA$4,0))</f>
        <v>0</v>
      </c>
      <c r="BX436">
        <f>INDEX('2021persons'!$C$5:$BA$204,MATCH(Sheet2!$BJ436,'2021persons'!$B$5:$B$204,0),MATCH(Sheet2!BX$3,'2021persons'!$C$4:$BA$4,0))</f>
        <v>71.715156934222904</v>
      </c>
      <c r="BY436">
        <f>INDEX('2021persons'!$C$5:$BA$204,MATCH(Sheet2!$BJ436,'2021persons'!$B$5:$B$204,0),MATCH(Sheet2!BY$3,'2021persons'!$C$4:$BA$4,0))</f>
        <v>28.2848430657771</v>
      </c>
      <c r="BZ436">
        <f>INDEX('2021persons'!$C$5:$BA$204,MATCH(Sheet2!$BJ436,'2021persons'!$B$5:$B$204,0),MATCH(Sheet2!BZ$3,'2021persons'!$C$4:$BA$4,0))</f>
        <v>67.841094068826393</v>
      </c>
      <c r="CA436">
        <f>INDEX('2021persons'!$C$5:$BA$204,MATCH(Sheet2!$BJ436,'2021persons'!$B$5:$B$204,0),MATCH(Sheet2!CA$3,'2021persons'!$C$4:$BA$4,0))</f>
        <v>30.5672100327854</v>
      </c>
      <c r="CB436">
        <f>INDEX('2021persons'!$C$5:$BA$204,MATCH(Sheet2!$BJ436,'2021persons'!$B$5:$B$204,0),MATCH(Sheet2!CB$3,'2021persons'!$C$4:$BA$4,0))</f>
        <v>3.8077907658143899</v>
      </c>
      <c r="CC436">
        <f>INDEX('2021persons'!$C$5:$BA$204,MATCH(Sheet2!$BJ436,'2021persons'!$B$5:$B$204,0),MATCH(Sheet2!CC$3,'2021persons'!$C$4:$BA$4,0))</f>
        <v>96.192209234185597</v>
      </c>
    </row>
    <row r="437" spans="13:146" x14ac:dyDescent="0.3">
      <c r="N437" t="str">
        <f>VLOOKUP(P437,Sheet1!A$6:A$378,1,FALSE)</f>
        <v>Waltham Forest</v>
      </c>
      <c r="O437" t="s">
        <v>412</v>
      </c>
      <c r="P437" t="s">
        <v>34</v>
      </c>
      <c r="Q437" t="str">
        <f>VLOOKUP(P437,classifications!A$1:B$357,2,FALSE)</f>
        <v>Predominantly Urban</v>
      </c>
      <c r="R437" t="str">
        <f>VLOOKUP(P437,classifications!A$1:D$357,4,FALSE)</f>
        <v>London Borough</v>
      </c>
      <c r="S437" t="s">
        <v>443</v>
      </c>
      <c r="T437" t="s">
        <v>649</v>
      </c>
      <c r="U437">
        <v>78.400000000000006</v>
      </c>
      <c r="V437">
        <v>19.600000000000001</v>
      </c>
      <c r="W437">
        <v>2</v>
      </c>
      <c r="X437">
        <v>69</v>
      </c>
      <c r="Y437">
        <v>21.2</v>
      </c>
      <c r="Z437">
        <v>9.6999999999999993</v>
      </c>
      <c r="AA437">
        <v>98</v>
      </c>
      <c r="AB437">
        <v>2</v>
      </c>
      <c r="AC437">
        <v>0</v>
      </c>
      <c r="AE437" t="s">
        <v>412</v>
      </c>
      <c r="AF437" t="s">
        <v>34</v>
      </c>
      <c r="AG437" t="s">
        <v>443</v>
      </c>
      <c r="AH437" t="s">
        <v>649</v>
      </c>
      <c r="AI437">
        <v>80</v>
      </c>
      <c r="AJ437">
        <v>20</v>
      </c>
      <c r="AK437">
        <v>76.5</v>
      </c>
      <c r="AL437">
        <v>23.5</v>
      </c>
      <c r="AM437">
        <v>98</v>
      </c>
      <c r="AN437">
        <v>2</v>
      </c>
      <c r="AP437" t="s">
        <v>412</v>
      </c>
      <c r="AQ437" t="s">
        <v>34</v>
      </c>
      <c r="AR437" t="s">
        <v>443</v>
      </c>
      <c r="AS437" t="s">
        <v>649</v>
      </c>
      <c r="AT437">
        <v>71.599999999999994</v>
      </c>
      <c r="AU437">
        <v>80</v>
      </c>
      <c r="AV437">
        <v>85.9</v>
      </c>
      <c r="AW437">
        <v>78.8</v>
      </c>
      <c r="AX437">
        <v>76.5</v>
      </c>
      <c r="AY437">
        <v>92.2</v>
      </c>
      <c r="AZ437">
        <v>95.4</v>
      </c>
      <c r="BA437">
        <v>98</v>
      </c>
      <c r="BB437">
        <v>100</v>
      </c>
      <c r="BF437" t="b">
        <f t="shared" si="6"/>
        <v>1</v>
      </c>
      <c r="BI437" t="s">
        <v>412</v>
      </c>
      <c r="BJ437" t="s">
        <v>34</v>
      </c>
      <c r="BK437" t="s">
        <v>443</v>
      </c>
      <c r="BL437" t="s">
        <v>649</v>
      </c>
      <c r="BM437">
        <f>INDEX('2021persons'!$C$5:$BA$204,MATCH(Sheet2!$BJ437,'2021persons'!$B$5:$B$204,0),MATCH(Sheet2!BM$3,'2021persons'!$C$4:$BA$4,0))</f>
        <v>78.7279388315456</v>
      </c>
      <c r="BN437">
        <f>INDEX('2021persons'!$C$5:$BA$204,MATCH(Sheet2!$BJ437,'2021persons'!$B$5:$B$204,0),MATCH(Sheet2!BN$3,'2021persons'!$C$4:$BA$4,0))</f>
        <v>19.8595241243593</v>
      </c>
      <c r="BO437">
        <f>INDEX('2021persons'!$C$5:$BA$204,MATCH(Sheet2!$BJ437,'2021persons'!$B$5:$B$204,0),MATCH(Sheet2!BO$3,'2021persons'!$C$4:$BA$4,0))</f>
        <v>59.416006160403803</v>
      </c>
      <c r="BP437">
        <f>INDEX('2021persons'!$C$5:$BA$204,MATCH(Sheet2!$BJ437,'2021persons'!$B$5:$B$204,0),MATCH(Sheet2!BP$3,'2021persons'!$C$4:$BA$4,0))</f>
        <v>18.013736456056598</v>
      </c>
      <c r="BQ437">
        <f>INDEX('2021persons'!$C$5:$BA$204,MATCH(Sheet2!$BJ437,'2021persons'!$B$5:$B$204,0),MATCH(Sheet2!BQ$3,'2021persons'!$C$4:$BA$4,0))</f>
        <v>70.258161368356397</v>
      </c>
      <c r="BR437">
        <f>INDEX('2021persons'!$C$5:$BA$204,MATCH(Sheet2!$BJ437,'2021persons'!$B$5:$B$204,0),MATCH(Sheet2!BR$3,'2021persons'!$C$4:$BA$4,0))</f>
        <v>7.1715812481040402</v>
      </c>
      <c r="BS437">
        <f>INDEX('2021persons'!$C$5:$BA$204,MATCH(Sheet2!$BJ437,'2021persons'!$B$5:$B$204,0),MATCH(Sheet2!BS$3,'2021persons'!$C$4:$BA$4,0))</f>
        <v>95.697051251137594</v>
      </c>
      <c r="BT437">
        <f>INDEX('2021persons'!$C$5:$BA$204,MATCH(Sheet2!$BJ437,'2021persons'!$B$5:$B$204,0),MATCH(Sheet2!BT$3,'2021persons'!$C$4:$BA$4,0))</f>
        <v>3.4947846581053601</v>
      </c>
      <c r="BU437">
        <f>INDEX('2021persons'!$C$5:$BA$204,MATCH(Sheet2!$BJ437,'2021persons'!$B$5:$B$204,0),MATCH(Sheet2!BU$3,'2021persons'!$C$4:$BA$4,0))</f>
        <v>7.7907329480488201</v>
      </c>
      <c r="BV437">
        <f>INDEX('2021persons'!$C$5:$BA$204,MATCH(Sheet2!$BJ437,'2021persons'!$B$5:$B$204,0),MATCH(Sheet2!BV$3,'2021persons'!$C$4:$BA$4,0))</f>
        <v>20.038424741177501</v>
      </c>
      <c r="BW437">
        <f>INDEX('2021persons'!$C$5:$BA$204,MATCH(Sheet2!$BJ437,'2021persons'!$B$5:$B$204,0),MATCH(Sheet2!BW$3,'2021persons'!$C$4:$BA$4,0))</f>
        <v>1.85123246968412</v>
      </c>
      <c r="BX437">
        <f>INDEX('2021persons'!$C$5:$BA$204,MATCH(Sheet2!$BJ437,'2021persons'!$B$5:$B$204,0),MATCH(Sheet2!BX$3,'2021persons'!$C$4:$BA$4,0))</f>
        <v>64.485454164165802</v>
      </c>
      <c r="BY437">
        <f>INDEX('2021persons'!$C$5:$BA$204,MATCH(Sheet2!$BJ437,'2021persons'!$B$5:$B$204,0),MATCH(Sheet2!BY$3,'2021persons'!$C$4:$BA$4,0))</f>
        <v>31.151156652469101</v>
      </c>
      <c r="BZ437">
        <f>INDEX('2021persons'!$C$5:$BA$204,MATCH(Sheet2!$BJ437,'2021persons'!$B$5:$B$204,0),MATCH(Sheet2!BZ$3,'2021persons'!$C$4:$BA$4,0))</f>
        <v>55.684916152639097</v>
      </c>
      <c r="CA437">
        <f>INDEX('2021persons'!$C$5:$BA$204,MATCH(Sheet2!$BJ437,'2021persons'!$B$5:$B$204,0),MATCH(Sheet2!CA$3,'2021persons'!$C$4:$BA$4,0))</f>
        <v>41.958390882729397</v>
      </c>
      <c r="CB437">
        <f>INDEX('2021persons'!$C$5:$BA$204,MATCH(Sheet2!$BJ437,'2021persons'!$B$5:$B$204,0),MATCH(Sheet2!CB$3,'2021persons'!$C$4:$BA$4,0))</f>
        <v>2.65550741659731</v>
      </c>
      <c r="CC437">
        <f>INDEX('2021persons'!$C$5:$BA$204,MATCH(Sheet2!$BJ437,'2021persons'!$B$5:$B$204,0),MATCH(Sheet2!CC$3,'2021persons'!$C$4:$BA$4,0))</f>
        <v>97.344492583402698</v>
      </c>
    </row>
    <row r="438" spans="13:146" x14ac:dyDescent="0.3">
      <c r="N438" t="str">
        <f>VLOOKUP(P438,Sheet1!A$6:A$378,1,FALSE)</f>
        <v>Wandsworth</v>
      </c>
      <c r="O438" t="s">
        <v>412</v>
      </c>
      <c r="P438" t="s">
        <v>35</v>
      </c>
      <c r="Q438" t="str">
        <f>VLOOKUP(P438,classifications!A$1:B$357,2,FALSE)</f>
        <v>Predominantly Urban</v>
      </c>
      <c r="R438" t="str">
        <f>VLOOKUP(P438,classifications!A$1:D$357,4,FALSE)</f>
        <v>London Borough</v>
      </c>
      <c r="S438" t="s">
        <v>444</v>
      </c>
      <c r="T438" t="s">
        <v>649</v>
      </c>
      <c r="U438">
        <v>74.8</v>
      </c>
      <c r="V438">
        <v>23.4</v>
      </c>
      <c r="W438">
        <v>1.7</v>
      </c>
      <c r="X438">
        <v>68.099999999999994</v>
      </c>
      <c r="Y438">
        <v>22.7</v>
      </c>
      <c r="Z438">
        <v>9.1999999999999993</v>
      </c>
      <c r="AA438">
        <v>98.4</v>
      </c>
      <c r="AB438">
        <v>1.6</v>
      </c>
      <c r="AC438">
        <v>0</v>
      </c>
      <c r="AE438" t="s">
        <v>412</v>
      </c>
      <c r="AF438" t="s">
        <v>35</v>
      </c>
      <c r="AG438" t="s">
        <v>444</v>
      </c>
      <c r="AH438" t="s">
        <v>649</v>
      </c>
      <c r="AI438">
        <v>76.2</v>
      </c>
      <c r="AJ438">
        <v>23.8</v>
      </c>
      <c r="AK438">
        <v>75</v>
      </c>
      <c r="AL438">
        <v>25</v>
      </c>
      <c r="AM438">
        <v>98.4</v>
      </c>
      <c r="AN438">
        <v>1.6</v>
      </c>
      <c r="AP438" t="s">
        <v>412</v>
      </c>
      <c r="AQ438" t="s">
        <v>35</v>
      </c>
      <c r="AR438" t="s">
        <v>444</v>
      </c>
      <c r="AS438" t="s">
        <v>649</v>
      </c>
      <c r="AT438">
        <v>67.7</v>
      </c>
      <c r="AU438">
        <v>76.2</v>
      </c>
      <c r="AV438">
        <v>81.5</v>
      </c>
      <c r="AW438">
        <v>77.3</v>
      </c>
      <c r="AX438">
        <v>75</v>
      </c>
      <c r="AY438">
        <v>89.4</v>
      </c>
      <c r="AZ438">
        <v>96.3</v>
      </c>
      <c r="BA438">
        <v>98.4</v>
      </c>
      <c r="BB438">
        <v>100</v>
      </c>
      <c r="BF438" t="b">
        <f t="shared" si="6"/>
        <v>1</v>
      </c>
      <c r="BI438" t="s">
        <v>412</v>
      </c>
      <c r="BJ438" t="s">
        <v>35</v>
      </c>
      <c r="BK438" t="s">
        <v>444</v>
      </c>
      <c r="BL438" t="s">
        <v>649</v>
      </c>
      <c r="BM438">
        <f>INDEX('2021persons'!$C$5:$BA$204,MATCH(Sheet2!$BJ438,'2021persons'!$B$5:$B$204,0),MATCH(Sheet2!BM$3,'2021persons'!$C$4:$BA$4,0))</f>
        <v>73.830744367793898</v>
      </c>
      <c r="BN438">
        <f>INDEX('2021persons'!$C$5:$BA$204,MATCH(Sheet2!$BJ438,'2021persons'!$B$5:$B$204,0),MATCH(Sheet2!BN$3,'2021persons'!$C$4:$BA$4,0))</f>
        <v>24.5724588740412</v>
      </c>
      <c r="BO438">
        <f>INDEX('2021persons'!$C$5:$BA$204,MATCH(Sheet2!$BJ438,'2021persons'!$B$5:$B$204,0),MATCH(Sheet2!BO$3,'2021persons'!$C$4:$BA$4,0))</f>
        <v>50.691663852573697</v>
      </c>
      <c r="BP438">
        <f>INDEX('2021persons'!$C$5:$BA$204,MATCH(Sheet2!$BJ438,'2021persons'!$B$5:$B$204,0),MATCH(Sheet2!BP$3,'2021persons'!$C$4:$BA$4,0))</f>
        <v>22.312943219644001</v>
      </c>
      <c r="BQ438">
        <f>INDEX('2021persons'!$C$5:$BA$204,MATCH(Sheet2!$BJ438,'2021persons'!$B$5:$B$204,0),MATCH(Sheet2!BQ$3,'2021persons'!$C$4:$BA$4,0))</f>
        <v>63.862222007815099</v>
      </c>
      <c r="BR438">
        <f>INDEX('2021persons'!$C$5:$BA$204,MATCH(Sheet2!$BJ438,'2021persons'!$B$5:$B$204,0),MATCH(Sheet2!BR$3,'2021persons'!$C$4:$BA$4,0))</f>
        <v>9.1423850644025304</v>
      </c>
      <c r="BS438">
        <f>INDEX('2021persons'!$C$5:$BA$204,MATCH(Sheet2!$BJ438,'2021persons'!$B$5:$B$204,0),MATCH(Sheet2!BS$3,'2021persons'!$C$4:$BA$4,0))</f>
        <v>99.002002026146897</v>
      </c>
      <c r="BT438" t="str">
        <f>INDEX('2021persons'!$C$5:$BA$204,MATCH(Sheet2!$BJ438,'2021persons'!$B$5:$B$204,0),MATCH(Sheet2!BT$3,'2021persons'!$C$4:$BA$4,0))</f>
        <v>*</v>
      </c>
      <c r="BU438">
        <f>INDEX('2021persons'!$C$5:$BA$204,MATCH(Sheet2!$BJ438,'2021persons'!$B$5:$B$204,0),MATCH(Sheet2!BU$3,'2021persons'!$C$4:$BA$4,0))</f>
        <v>3.56324472960587</v>
      </c>
      <c r="BV438">
        <f>INDEX('2021persons'!$C$5:$BA$204,MATCH(Sheet2!$BJ438,'2021persons'!$B$5:$B$204,0),MATCH(Sheet2!BV$3,'2021persons'!$C$4:$BA$4,0))</f>
        <v>31.627188962323299</v>
      </c>
      <c r="BW438">
        <f>INDEX('2021persons'!$C$5:$BA$204,MATCH(Sheet2!$BJ438,'2021persons'!$B$5:$B$204,0),MATCH(Sheet2!BW$3,'2021persons'!$C$4:$BA$4,0))</f>
        <v>1.2615176805441699</v>
      </c>
      <c r="BX438">
        <f>INDEX('2021persons'!$C$5:$BA$204,MATCH(Sheet2!$BJ438,'2021persons'!$B$5:$B$204,0),MATCH(Sheet2!BX$3,'2021persons'!$C$4:$BA$4,0))</f>
        <v>67.703069006707693</v>
      </c>
      <c r="BY438">
        <f>INDEX('2021persons'!$C$5:$BA$204,MATCH(Sheet2!$BJ438,'2021persons'!$B$5:$B$204,0),MATCH(Sheet2!BY$3,'2021persons'!$C$4:$BA$4,0))</f>
        <v>29.6454332445098</v>
      </c>
      <c r="BZ438">
        <f>INDEX('2021persons'!$C$5:$BA$204,MATCH(Sheet2!$BJ438,'2021persons'!$B$5:$B$204,0),MATCH(Sheet2!BZ$3,'2021persons'!$C$4:$BA$4,0))</f>
        <v>61.4812092253974</v>
      </c>
      <c r="CA438">
        <f>INDEX('2021persons'!$C$5:$BA$204,MATCH(Sheet2!$BJ438,'2021persons'!$B$5:$B$204,0),MATCH(Sheet2!CA$3,'2021persons'!$C$4:$BA$4,0))</f>
        <v>37.521248736561603</v>
      </c>
      <c r="CB438">
        <f>INDEX('2021persons'!$C$5:$BA$204,MATCH(Sheet2!$BJ438,'2021persons'!$B$5:$B$204,0),MATCH(Sheet2!CB$3,'2021persons'!$C$4:$BA$4,0))</f>
        <v>2.22634955858942</v>
      </c>
      <c r="CC438">
        <f>INDEX('2021persons'!$C$5:$BA$204,MATCH(Sheet2!$BJ438,'2021persons'!$B$5:$B$204,0),MATCH(Sheet2!CC$3,'2021persons'!$C$4:$BA$4,0))</f>
        <v>97.773650441410595</v>
      </c>
    </row>
    <row r="439" spans="13:146" x14ac:dyDescent="0.3">
      <c r="M439" s="1"/>
      <c r="N439" s="1" t="e">
        <f>VLOOKUP(P439,Sheet1!A$6:A$378,1,FALSE)</f>
        <v>#N/A</v>
      </c>
      <c r="O439" s="1" t="s">
        <v>412</v>
      </c>
      <c r="P439" s="1" t="s">
        <v>445</v>
      </c>
      <c r="Q439" t="s">
        <v>318</v>
      </c>
      <c r="R439" t="s">
        <v>321</v>
      </c>
      <c r="S439" s="1" t="s">
        <v>446</v>
      </c>
      <c r="T439" s="1" t="s">
        <v>649</v>
      </c>
      <c r="U439" s="1">
        <v>62.1</v>
      </c>
      <c r="V439" s="1">
        <v>36.700000000000003</v>
      </c>
      <c r="W439" s="1">
        <v>1.2</v>
      </c>
      <c r="X439" s="1">
        <v>72.900000000000006</v>
      </c>
      <c r="Y439" s="1">
        <v>19.399999999999999</v>
      </c>
      <c r="Z439" s="1">
        <v>7.7</v>
      </c>
      <c r="AA439" s="1">
        <v>96.8</v>
      </c>
      <c r="AB439" s="1">
        <v>3.2</v>
      </c>
      <c r="AC439" s="1">
        <v>0</v>
      </c>
      <c r="AD439" s="1"/>
      <c r="AE439" s="1" t="s">
        <v>412</v>
      </c>
      <c r="AF439" s="1" t="s">
        <v>445</v>
      </c>
      <c r="AG439" s="1" t="s">
        <v>446</v>
      </c>
      <c r="AH439" s="1" t="s">
        <v>649</v>
      </c>
      <c r="AI439" s="1">
        <v>62.8</v>
      </c>
      <c r="AJ439" s="1">
        <v>37.200000000000003</v>
      </c>
      <c r="AK439" s="1">
        <v>79</v>
      </c>
      <c r="AL439" s="1">
        <v>21</v>
      </c>
      <c r="AM439" s="1">
        <v>96.8</v>
      </c>
      <c r="AN439" s="1">
        <v>3.2</v>
      </c>
      <c r="AO439" s="1"/>
      <c r="AP439" s="1" t="s">
        <v>412</v>
      </c>
      <c r="AQ439" s="1" t="s">
        <v>445</v>
      </c>
      <c r="AR439" s="1" t="s">
        <v>446</v>
      </c>
      <c r="AS439" s="1" t="s">
        <v>649</v>
      </c>
      <c r="AT439" s="1">
        <v>51.5</v>
      </c>
      <c r="AU439" s="1">
        <v>62.8</v>
      </c>
      <c r="AV439" s="1">
        <v>72.2</v>
      </c>
      <c r="AW439" s="1">
        <v>78.5</v>
      </c>
      <c r="AX439" s="1">
        <v>79</v>
      </c>
      <c r="AY439" s="1">
        <v>91.4</v>
      </c>
      <c r="AZ439" s="1">
        <v>93.7</v>
      </c>
      <c r="BA439" s="1">
        <v>96.8</v>
      </c>
      <c r="BB439" s="1">
        <v>99.7</v>
      </c>
      <c r="BC439" s="1"/>
      <c r="BD439" s="1"/>
      <c r="BE439" s="1"/>
      <c r="BF439" s="1" t="b">
        <f t="shared" si="6"/>
        <v>1</v>
      </c>
      <c r="BG439" s="1"/>
      <c r="BH439" s="1"/>
      <c r="BI439" s="1" t="s">
        <v>412</v>
      </c>
      <c r="BJ439" s="1" t="s">
        <v>36</v>
      </c>
      <c r="BK439" s="1" t="s">
        <v>446</v>
      </c>
      <c r="BL439" s="1" t="s">
        <v>649</v>
      </c>
      <c r="BM439">
        <f>INDEX('2021persons'!$C$5:$BA$204,MATCH(Sheet2!$BJ439,'2021persons'!$B$5:$B$204,0),MATCH(Sheet2!BM$3,'2021persons'!$C$4:$BA$4,0))</f>
        <v>72.892747599014498</v>
      </c>
      <c r="BN439">
        <f>INDEX('2021persons'!$C$5:$BA$204,MATCH(Sheet2!$BJ439,'2021persons'!$B$5:$B$204,0),MATCH(Sheet2!BN$3,'2021persons'!$C$4:$BA$4,0))</f>
        <v>27.107252400985502</v>
      </c>
      <c r="BO439">
        <f>INDEX('2021persons'!$C$5:$BA$204,MATCH(Sheet2!$BJ439,'2021persons'!$B$5:$B$204,0),MATCH(Sheet2!BO$3,'2021persons'!$C$4:$BA$4,0))</f>
        <v>55.444748001273801</v>
      </c>
      <c r="BP439">
        <f>INDEX('2021persons'!$C$5:$BA$204,MATCH(Sheet2!$BJ439,'2021persons'!$B$5:$B$204,0),MATCH(Sheet2!BP$3,'2021persons'!$C$4:$BA$4,0))</f>
        <v>13.021470593164899</v>
      </c>
      <c r="BQ439">
        <f>INDEX('2021persons'!$C$5:$BA$204,MATCH(Sheet2!$BJ439,'2021persons'!$B$5:$B$204,0),MATCH(Sheet2!BQ$3,'2021persons'!$C$4:$BA$4,0))</f>
        <v>59.781606690914003</v>
      </c>
      <c r="BR439">
        <f>INDEX('2021persons'!$C$5:$BA$204,MATCH(Sheet2!$BJ439,'2021persons'!$B$5:$B$204,0),MATCH(Sheet2!BR$3,'2021persons'!$C$4:$BA$4,0))</f>
        <v>8.6846119035248002</v>
      </c>
      <c r="BS439">
        <f>INDEX('2021persons'!$C$5:$BA$204,MATCH(Sheet2!$BJ439,'2021persons'!$B$5:$B$204,0),MATCH(Sheet2!BS$3,'2021persons'!$C$4:$BA$4,0))</f>
        <v>95.277642760169599</v>
      </c>
      <c r="BT439">
        <f>INDEX('2021persons'!$C$5:$BA$204,MATCH(Sheet2!$BJ439,'2021persons'!$B$5:$B$204,0),MATCH(Sheet2!BT$3,'2021persons'!$C$4:$BA$4,0))</f>
        <v>4.7223572398303801</v>
      </c>
      <c r="BU439">
        <f>INDEX('2021persons'!$C$5:$BA$204,MATCH(Sheet2!$BJ439,'2021persons'!$B$5:$B$204,0),MATCH(Sheet2!BU$3,'2021persons'!$C$4:$BA$4,0))</f>
        <v>4.0745520674454898</v>
      </c>
      <c r="BV439">
        <f>INDEX('2021persons'!$C$5:$BA$204,MATCH(Sheet2!$BJ439,'2021persons'!$B$5:$B$204,0),MATCH(Sheet2!BV$3,'2021persons'!$C$4:$BA$4,0))</f>
        <v>21.031460033856799</v>
      </c>
      <c r="BW439">
        <f>INDEX('2021persons'!$C$5:$BA$204,MATCH(Sheet2!$BJ439,'2021persons'!$B$5:$B$204,0),MATCH(Sheet2!BW$3,'2021persons'!$C$4:$BA$4,0))</f>
        <v>1.6299884350434899</v>
      </c>
      <c r="BX439">
        <f>INDEX('2021persons'!$C$5:$BA$204,MATCH(Sheet2!$BJ439,'2021persons'!$B$5:$B$204,0),MATCH(Sheet2!BX$3,'2021persons'!$C$4:$BA$4,0))</f>
        <v>49.651392752991697</v>
      </c>
      <c r="BY439">
        <f>INDEX('2021persons'!$C$5:$BA$204,MATCH(Sheet2!$BJ439,'2021persons'!$B$5:$B$204,0),MATCH(Sheet2!BY$3,'2021persons'!$C$4:$BA$4,0))</f>
        <v>45.804981061240902</v>
      </c>
      <c r="BZ439">
        <f>INDEX('2021persons'!$C$5:$BA$204,MATCH(Sheet2!$BJ439,'2021persons'!$B$5:$B$204,0),MATCH(Sheet2!BZ$3,'2021persons'!$C$4:$BA$4,0))</f>
        <v>41.6476720410284</v>
      </c>
      <c r="CA439">
        <f>INDEX('2021persons'!$C$5:$BA$204,MATCH(Sheet2!$BJ439,'2021persons'!$B$5:$B$204,0),MATCH(Sheet2!CA$3,'2021persons'!$C$4:$BA$4,0))</f>
        <v>53.333556799517297</v>
      </c>
      <c r="CB439">
        <f>INDEX('2021persons'!$C$5:$BA$204,MATCH(Sheet2!$BJ439,'2021persons'!$B$5:$B$204,0),MATCH(Sheet2!CB$3,'2021persons'!$C$4:$BA$4,0))</f>
        <v>5.0902569431641096</v>
      </c>
      <c r="CC439">
        <f>INDEX('2021persons'!$C$5:$BA$204,MATCH(Sheet2!$BJ439,'2021persons'!$B$5:$B$204,0),MATCH(Sheet2!CC$3,'2021persons'!$C$4:$BA$4,0))</f>
        <v>94.909743056835893</v>
      </c>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row>
    <row r="440" spans="13:146" x14ac:dyDescent="0.3">
      <c r="N440" t="str">
        <f>VLOOKUP(P440,Sheet1!A$6:A$378,1,FALSE)</f>
        <v>Bolton</v>
      </c>
      <c r="O440" t="s">
        <v>447</v>
      </c>
      <c r="P440" t="s">
        <v>42</v>
      </c>
      <c r="Q440" t="str">
        <f>VLOOKUP(P440,classifications!A$1:B$357,2,FALSE)</f>
        <v>Predominantly Urban</v>
      </c>
      <c r="R440" t="str">
        <f>VLOOKUP(P440,classifications!A$1:D$357,4,FALSE)</f>
        <v>Met District</v>
      </c>
      <c r="S440" t="s">
        <v>448</v>
      </c>
      <c r="T440" t="s">
        <v>649</v>
      </c>
      <c r="U440">
        <v>80.2</v>
      </c>
      <c r="V440">
        <v>19.3</v>
      </c>
      <c r="W440">
        <v>0.5</v>
      </c>
      <c r="X440">
        <v>74.599999999999994</v>
      </c>
      <c r="Y440">
        <v>9.6</v>
      </c>
      <c r="Z440">
        <v>15.8</v>
      </c>
      <c r="AA440">
        <v>99.1</v>
      </c>
      <c r="AB440">
        <v>0.9</v>
      </c>
      <c r="AC440">
        <v>0</v>
      </c>
      <c r="AE440" t="s">
        <v>447</v>
      </c>
      <c r="AF440" t="s">
        <v>42</v>
      </c>
      <c r="AG440" t="s">
        <v>448</v>
      </c>
      <c r="AH440" t="s">
        <v>649</v>
      </c>
      <c r="AI440">
        <v>80.599999999999994</v>
      </c>
      <c r="AJ440">
        <v>19.399999999999999</v>
      </c>
      <c r="AK440">
        <v>88.5</v>
      </c>
      <c r="AL440">
        <v>11.5</v>
      </c>
      <c r="AM440">
        <v>99.1</v>
      </c>
      <c r="AN440">
        <v>0.9</v>
      </c>
      <c r="AP440" t="s">
        <v>447</v>
      </c>
      <c r="AQ440" t="s">
        <v>42</v>
      </c>
      <c r="AR440" t="s">
        <v>448</v>
      </c>
      <c r="AS440" t="s">
        <v>649</v>
      </c>
      <c r="AT440">
        <v>73.3</v>
      </c>
      <c r="AU440">
        <v>80.599999999999994</v>
      </c>
      <c r="AV440">
        <v>82.5</v>
      </c>
      <c r="AW440">
        <v>96.3</v>
      </c>
      <c r="AX440">
        <v>88.5</v>
      </c>
      <c r="AY440">
        <v>99.7</v>
      </c>
      <c r="AZ440">
        <v>97.8</v>
      </c>
      <c r="BA440">
        <v>99.1</v>
      </c>
      <c r="BB440">
        <v>100</v>
      </c>
      <c r="BF440" t="b">
        <f t="shared" si="6"/>
        <v>1</v>
      </c>
      <c r="BI440" t="s">
        <v>447</v>
      </c>
      <c r="BJ440" t="s">
        <v>42</v>
      </c>
      <c r="BK440" t="s">
        <v>448</v>
      </c>
      <c r="BL440" t="s">
        <v>649</v>
      </c>
      <c r="BM440">
        <f>INDEX('2021persons'!$C$5:$BA$204,MATCH(Sheet2!$BJ440,'2021persons'!$B$5:$B$204,0),MATCH(Sheet2!BM$3,'2021persons'!$C$4:$BA$4,0))</f>
        <v>83.583372187634296</v>
      </c>
      <c r="BN440">
        <f>INDEX('2021persons'!$C$5:$BA$204,MATCH(Sheet2!$BJ440,'2021persons'!$B$5:$B$204,0),MATCH(Sheet2!BN$3,'2021persons'!$C$4:$BA$4,0))</f>
        <v>16.0737957452255</v>
      </c>
      <c r="BO440">
        <f>INDEX('2021persons'!$C$5:$BA$204,MATCH(Sheet2!$BJ440,'2021persons'!$B$5:$B$204,0),MATCH(Sheet2!BO$3,'2021persons'!$C$4:$BA$4,0))</f>
        <v>56.938463929495398</v>
      </c>
      <c r="BP440">
        <f>INDEX('2021persons'!$C$5:$BA$204,MATCH(Sheet2!$BJ440,'2021persons'!$B$5:$B$204,0),MATCH(Sheet2!BP$3,'2021persons'!$C$4:$BA$4,0))</f>
        <v>6.9992594827349803</v>
      </c>
      <c r="BQ440">
        <f>INDEX('2021persons'!$C$5:$BA$204,MATCH(Sheet2!$BJ440,'2021persons'!$B$5:$B$204,0),MATCH(Sheet2!BQ$3,'2021persons'!$C$4:$BA$4,0))</f>
        <v>52.360055950193399</v>
      </c>
      <c r="BR440">
        <f>INDEX('2021persons'!$C$5:$BA$204,MATCH(Sheet2!$BJ440,'2021persons'!$B$5:$B$204,0),MATCH(Sheet2!BR$3,'2021persons'!$C$4:$BA$4,0))</f>
        <v>11.5776674620371</v>
      </c>
      <c r="BS440">
        <f>INDEX('2021persons'!$C$5:$BA$204,MATCH(Sheet2!$BJ440,'2021persons'!$B$5:$B$204,0),MATCH(Sheet2!BS$3,'2021persons'!$C$4:$BA$4,0))</f>
        <v>98.543649378788302</v>
      </c>
      <c r="BT440">
        <f>INDEX('2021persons'!$C$5:$BA$204,MATCH(Sheet2!$BJ440,'2021persons'!$B$5:$B$204,0),MATCH(Sheet2!BT$3,'2021persons'!$C$4:$BA$4,0))</f>
        <v>0.98644213451816098</v>
      </c>
      <c r="BU440">
        <f>INDEX('2021persons'!$C$5:$BA$204,MATCH(Sheet2!$BJ440,'2021persons'!$B$5:$B$204,0),MATCH(Sheet2!BU$3,'2021persons'!$C$4:$BA$4,0))</f>
        <v>13.566093451450399</v>
      </c>
      <c r="BV440">
        <f>INDEX('2021persons'!$C$5:$BA$204,MATCH(Sheet2!$BJ440,'2021persons'!$B$5:$B$204,0),MATCH(Sheet2!BV$3,'2021persons'!$C$4:$BA$4,0))</f>
        <v>12.072259857564701</v>
      </c>
      <c r="BW440">
        <f>INDEX('2021persons'!$C$5:$BA$204,MATCH(Sheet2!$BJ440,'2021persons'!$B$5:$B$204,0),MATCH(Sheet2!BW$3,'2021persons'!$C$4:$BA$4,0))</f>
        <v>2.6585484033167899</v>
      </c>
      <c r="BX440">
        <f>INDEX('2021persons'!$C$5:$BA$204,MATCH(Sheet2!$BJ440,'2021persons'!$B$5:$B$204,0),MATCH(Sheet2!BX$3,'2021persons'!$C$4:$BA$4,0))</f>
        <v>56.243259021778897</v>
      </c>
      <c r="BY440">
        <f>INDEX('2021persons'!$C$5:$BA$204,MATCH(Sheet2!$BJ440,'2021persons'!$B$5:$B$204,0),MATCH(Sheet2!BY$3,'2021persons'!$C$4:$BA$4,0))</f>
        <v>41.547184373794003</v>
      </c>
      <c r="BZ440">
        <f>INDEX('2021persons'!$C$5:$BA$204,MATCH(Sheet2!$BJ440,'2021persons'!$B$5:$B$204,0),MATCH(Sheet2!BZ$3,'2021persons'!$C$4:$BA$4,0))</f>
        <v>50.563521041747101</v>
      </c>
      <c r="CA440">
        <f>INDEX('2021persons'!$C$5:$BA$204,MATCH(Sheet2!$BJ440,'2021persons'!$B$5:$B$204,0),MATCH(Sheet2!CA$3,'2021persons'!$C$4:$BA$4,0))</f>
        <v>48.893242695006002</v>
      </c>
      <c r="CB440">
        <f>INDEX('2021persons'!$C$5:$BA$204,MATCH(Sheet2!$BJ440,'2021persons'!$B$5:$B$204,0),MATCH(Sheet2!CB$3,'2021persons'!$C$4:$BA$4,0))</f>
        <v>2.1420147554921698</v>
      </c>
      <c r="CC440">
        <f>INDEX('2021persons'!$C$5:$BA$204,MATCH(Sheet2!$BJ440,'2021persons'!$B$5:$B$204,0),MATCH(Sheet2!CC$3,'2021persons'!$C$4:$BA$4,0))</f>
        <v>97.857985244507802</v>
      </c>
    </row>
    <row r="441" spans="13:146" x14ac:dyDescent="0.3">
      <c r="N441" t="str">
        <f>VLOOKUP(P441,Sheet1!A$6:A$378,1,FALSE)</f>
        <v>Bury</v>
      </c>
      <c r="O441" t="s">
        <v>447</v>
      </c>
      <c r="P441" t="s">
        <v>43</v>
      </c>
      <c r="Q441" t="str">
        <f>VLOOKUP(P441,classifications!A$1:B$357,2,FALSE)</f>
        <v>Predominantly Urban</v>
      </c>
      <c r="R441" t="str">
        <f>VLOOKUP(P441,classifications!A$1:D$357,4,FALSE)</f>
        <v>Met District</v>
      </c>
      <c r="S441" t="s">
        <v>449</v>
      </c>
      <c r="T441" t="s">
        <v>649</v>
      </c>
      <c r="U441">
        <v>84.8</v>
      </c>
      <c r="V441">
        <v>14.8</v>
      </c>
      <c r="W441">
        <v>0.4</v>
      </c>
      <c r="X441">
        <v>76.8</v>
      </c>
      <c r="Y441">
        <v>11.1</v>
      </c>
      <c r="Z441">
        <v>12.1</v>
      </c>
      <c r="AA441">
        <v>98.4</v>
      </c>
      <c r="AB441">
        <v>1.6</v>
      </c>
      <c r="AC441">
        <v>0</v>
      </c>
      <c r="AE441" t="s">
        <v>447</v>
      </c>
      <c r="AF441" t="s">
        <v>43</v>
      </c>
      <c r="AG441" t="s">
        <v>449</v>
      </c>
      <c r="AH441" t="s">
        <v>649</v>
      </c>
      <c r="AI441">
        <v>85.2</v>
      </c>
      <c r="AJ441">
        <v>14.8</v>
      </c>
      <c r="AK441">
        <v>87.4</v>
      </c>
      <c r="AL441">
        <v>12.6</v>
      </c>
      <c r="AM441">
        <v>98.4</v>
      </c>
      <c r="AN441">
        <v>1.6</v>
      </c>
      <c r="AP441" t="s">
        <v>447</v>
      </c>
      <c r="AQ441" t="s">
        <v>43</v>
      </c>
      <c r="AR441" t="s">
        <v>449</v>
      </c>
      <c r="AS441" t="s">
        <v>649</v>
      </c>
      <c r="AT441">
        <v>79.7</v>
      </c>
      <c r="AU441">
        <v>85.2</v>
      </c>
      <c r="AV441">
        <v>87.5</v>
      </c>
      <c r="AW441">
        <v>83.3</v>
      </c>
      <c r="AX441">
        <v>87.4</v>
      </c>
      <c r="AY441">
        <v>91.4</v>
      </c>
      <c r="AZ441">
        <v>96.5</v>
      </c>
      <c r="BA441">
        <v>98.4</v>
      </c>
      <c r="BB441">
        <v>100</v>
      </c>
      <c r="BF441" t="b">
        <f t="shared" si="6"/>
        <v>1</v>
      </c>
      <c r="BI441" t="s">
        <v>447</v>
      </c>
      <c r="BJ441" t="s">
        <v>43</v>
      </c>
      <c r="BK441" t="s">
        <v>449</v>
      </c>
      <c r="BL441" t="s">
        <v>649</v>
      </c>
      <c r="BM441">
        <f>INDEX('2021persons'!$C$5:$BA$204,MATCH(Sheet2!$BJ441,'2021persons'!$B$5:$B$204,0),MATCH(Sheet2!BM$3,'2021persons'!$C$4:$BA$4,0))</f>
        <v>77.818277518257801</v>
      </c>
      <c r="BN441">
        <f>INDEX('2021persons'!$C$5:$BA$204,MATCH(Sheet2!$BJ441,'2021persons'!$B$5:$B$204,0),MATCH(Sheet2!BN$3,'2021persons'!$C$4:$BA$4,0))</f>
        <v>21.0592802158037</v>
      </c>
      <c r="BO441">
        <f>INDEX('2021persons'!$C$5:$BA$204,MATCH(Sheet2!$BJ441,'2021persons'!$B$5:$B$204,0),MATCH(Sheet2!BO$3,'2021persons'!$C$4:$BA$4,0))</f>
        <v>52.427133364037097</v>
      </c>
      <c r="BP441">
        <f>INDEX('2021persons'!$C$5:$BA$204,MATCH(Sheet2!$BJ441,'2021persons'!$B$5:$B$204,0),MATCH(Sheet2!BP$3,'2021persons'!$C$4:$BA$4,0))</f>
        <v>14.0956641884334</v>
      </c>
      <c r="BQ441">
        <f>INDEX('2021persons'!$C$5:$BA$204,MATCH(Sheet2!$BJ441,'2021persons'!$B$5:$B$204,0),MATCH(Sheet2!BQ$3,'2021persons'!$C$4:$BA$4,0))</f>
        <v>54.535166787288603</v>
      </c>
      <c r="BR441">
        <f>INDEX('2021persons'!$C$5:$BA$204,MATCH(Sheet2!$BJ441,'2021persons'!$B$5:$B$204,0),MATCH(Sheet2!BR$3,'2021persons'!$C$4:$BA$4,0))</f>
        <v>11.987630765181899</v>
      </c>
      <c r="BS441">
        <f>INDEX('2021persons'!$C$5:$BA$204,MATCH(Sheet2!$BJ441,'2021persons'!$B$5:$B$204,0),MATCH(Sheet2!BS$3,'2021persons'!$C$4:$BA$4,0))</f>
        <v>98.878873610105899</v>
      </c>
      <c r="BT441">
        <f>INDEX('2021persons'!$C$5:$BA$204,MATCH(Sheet2!$BJ441,'2021persons'!$B$5:$B$204,0),MATCH(Sheet2!BT$3,'2021persons'!$C$4:$BA$4,0))</f>
        <v>1.12112638989407</v>
      </c>
      <c r="BU441">
        <f>INDEX('2021persons'!$C$5:$BA$204,MATCH(Sheet2!$BJ441,'2021persons'!$B$5:$B$204,0),MATCH(Sheet2!BU$3,'2021persons'!$C$4:$BA$4,0))</f>
        <v>9.6953746957036593</v>
      </c>
      <c r="BV441">
        <f>INDEX('2021persons'!$C$5:$BA$204,MATCH(Sheet2!$BJ441,'2021persons'!$B$5:$B$204,0),MATCH(Sheet2!BV$3,'2021persons'!$C$4:$BA$4,0))</f>
        <v>19.020988222909399</v>
      </c>
      <c r="BW441">
        <f>INDEX('2021persons'!$C$5:$BA$204,MATCH(Sheet2!$BJ441,'2021persons'!$B$5:$B$204,0),MATCH(Sheet2!BW$3,'2021persons'!$C$4:$BA$4,0))</f>
        <v>2.4225277978814401</v>
      </c>
      <c r="BX441">
        <f>INDEX('2021persons'!$C$5:$BA$204,MATCH(Sheet2!$BJ441,'2021persons'!$B$5:$B$204,0),MATCH(Sheet2!BX$3,'2021persons'!$C$4:$BA$4,0))</f>
        <v>57.3489070485981</v>
      </c>
      <c r="BY441">
        <f>INDEX('2021persons'!$C$5:$BA$204,MATCH(Sheet2!$BJ441,'2021persons'!$B$5:$B$204,0),MATCH(Sheet2!BY$3,'2021persons'!$C$4:$BA$4,0))</f>
        <v>41.484508099679502</v>
      </c>
      <c r="BZ441">
        <f>INDEX('2021persons'!$C$5:$BA$204,MATCH(Sheet2!$BJ441,'2021persons'!$B$5:$B$204,0),MATCH(Sheet2!BZ$3,'2021persons'!$C$4:$BA$4,0))</f>
        <v>54.347261124426097</v>
      </c>
      <c r="CA441">
        <f>INDEX('2021persons'!$C$5:$BA$204,MATCH(Sheet2!$BJ441,'2021persons'!$B$5:$B$204,0),MATCH(Sheet2!CA$3,'2021persons'!$C$4:$BA$4,0))</f>
        <v>43.57656434986</v>
      </c>
      <c r="CB441">
        <f>INDEX('2021persons'!$C$5:$BA$204,MATCH(Sheet2!$BJ441,'2021persons'!$B$5:$B$204,0),MATCH(Sheet2!CB$3,'2021persons'!$C$4:$BA$4,0))</f>
        <v>3.2107375485229301</v>
      </c>
      <c r="CC441">
        <f>INDEX('2021persons'!$C$5:$BA$204,MATCH(Sheet2!$BJ441,'2021persons'!$B$5:$B$204,0),MATCH(Sheet2!CC$3,'2021persons'!$C$4:$BA$4,0))</f>
        <v>96.7892624514771</v>
      </c>
    </row>
    <row r="442" spans="13:146" x14ac:dyDescent="0.3">
      <c r="N442" t="str">
        <f>VLOOKUP(P442,Sheet1!A$6:A$378,1,FALSE)</f>
        <v>Manchester</v>
      </c>
      <c r="O442" t="s">
        <v>447</v>
      </c>
      <c r="P442" t="s">
        <v>44</v>
      </c>
      <c r="Q442" t="str">
        <f>VLOOKUP(P442,classifications!A$1:B$357,2,FALSE)</f>
        <v>Predominantly Urban</v>
      </c>
      <c r="R442" t="str">
        <f>VLOOKUP(P442,classifications!A$1:D$357,4,FALSE)</f>
        <v>Met District</v>
      </c>
      <c r="S442" t="s">
        <v>450</v>
      </c>
      <c r="T442" t="s">
        <v>649</v>
      </c>
      <c r="U442">
        <v>84.2</v>
      </c>
      <c r="V442">
        <v>14.9</v>
      </c>
      <c r="W442">
        <v>0.9</v>
      </c>
      <c r="X442">
        <v>77.099999999999994</v>
      </c>
      <c r="Y442">
        <v>7.8</v>
      </c>
      <c r="Z442">
        <v>15.1</v>
      </c>
      <c r="AA442">
        <v>97.1</v>
      </c>
      <c r="AB442">
        <v>2.9</v>
      </c>
      <c r="AC442">
        <v>0</v>
      </c>
      <c r="AE442" t="s">
        <v>447</v>
      </c>
      <c r="AF442" t="s">
        <v>44</v>
      </c>
      <c r="AG442" t="s">
        <v>450</v>
      </c>
      <c r="AH442" t="s">
        <v>649</v>
      </c>
      <c r="AI442">
        <v>85</v>
      </c>
      <c r="AJ442">
        <v>15</v>
      </c>
      <c r="AK442">
        <v>90.8</v>
      </c>
      <c r="AL442">
        <v>9.1999999999999993</v>
      </c>
      <c r="AM442">
        <v>97.1</v>
      </c>
      <c r="AN442">
        <v>2.9</v>
      </c>
      <c r="AP442" t="s">
        <v>447</v>
      </c>
      <c r="AQ442" t="s">
        <v>44</v>
      </c>
      <c r="AR442" t="s">
        <v>450</v>
      </c>
      <c r="AS442" t="s">
        <v>649</v>
      </c>
      <c r="AT442">
        <v>78.5</v>
      </c>
      <c r="AU442">
        <v>85</v>
      </c>
      <c r="AV442">
        <v>87.6</v>
      </c>
      <c r="AW442">
        <v>87.2</v>
      </c>
      <c r="AX442">
        <v>90.8</v>
      </c>
      <c r="AY442">
        <v>94.3</v>
      </c>
      <c r="AZ442">
        <v>94</v>
      </c>
      <c r="BA442">
        <v>97.1</v>
      </c>
      <c r="BB442">
        <v>99.4</v>
      </c>
      <c r="BF442" t="b">
        <f t="shared" si="6"/>
        <v>1</v>
      </c>
      <c r="BI442" t="s">
        <v>447</v>
      </c>
      <c r="BJ442" t="s">
        <v>44</v>
      </c>
      <c r="BK442" t="s">
        <v>450</v>
      </c>
      <c r="BL442" t="s">
        <v>649</v>
      </c>
      <c r="BM442">
        <f>INDEX('2021persons'!$C$5:$BA$204,MATCH(Sheet2!$BJ442,'2021persons'!$B$5:$B$204,0),MATCH(Sheet2!BM$3,'2021persons'!$C$4:$BA$4,0))</f>
        <v>89.736902368896494</v>
      </c>
      <c r="BN442">
        <f>INDEX('2021persons'!$C$5:$BA$204,MATCH(Sheet2!$BJ442,'2021persons'!$B$5:$B$204,0),MATCH(Sheet2!BN$3,'2021persons'!$C$4:$BA$4,0))</f>
        <v>10.2630976311035</v>
      </c>
      <c r="BO442">
        <f>INDEX('2021persons'!$C$5:$BA$204,MATCH(Sheet2!$BJ442,'2021persons'!$B$5:$B$204,0),MATCH(Sheet2!BO$3,'2021persons'!$C$4:$BA$4,0))</f>
        <v>67.597516602631003</v>
      </c>
      <c r="BP442">
        <f>INDEX('2021persons'!$C$5:$BA$204,MATCH(Sheet2!$BJ442,'2021persons'!$B$5:$B$204,0),MATCH(Sheet2!BP$3,'2021persons'!$C$4:$BA$4,0))</f>
        <v>8.9208925981527205</v>
      </c>
      <c r="BQ442">
        <f>INDEX('2021persons'!$C$5:$BA$204,MATCH(Sheet2!$BJ442,'2021persons'!$B$5:$B$204,0),MATCH(Sheet2!BQ$3,'2021persons'!$C$4:$BA$4,0))</f>
        <v>63.972078742695302</v>
      </c>
      <c r="BR442">
        <f>INDEX('2021persons'!$C$5:$BA$204,MATCH(Sheet2!$BJ442,'2021persons'!$B$5:$B$204,0),MATCH(Sheet2!BR$3,'2021persons'!$C$4:$BA$4,0))</f>
        <v>12.5463304580884</v>
      </c>
      <c r="BS442">
        <f>INDEX('2021persons'!$C$5:$BA$204,MATCH(Sheet2!$BJ442,'2021persons'!$B$5:$B$204,0),MATCH(Sheet2!BS$3,'2021persons'!$C$4:$BA$4,0))</f>
        <v>98.8376037929484</v>
      </c>
      <c r="BT442">
        <f>INDEX('2021persons'!$C$5:$BA$204,MATCH(Sheet2!$BJ442,'2021persons'!$B$5:$B$204,0),MATCH(Sheet2!BT$3,'2021persons'!$C$4:$BA$4,0))</f>
        <v>1.1623962070515601</v>
      </c>
      <c r="BU442">
        <f>INDEX('2021persons'!$C$5:$BA$204,MATCH(Sheet2!$BJ442,'2021persons'!$B$5:$B$204,0),MATCH(Sheet2!BU$3,'2021persons'!$C$4:$BA$4,0))</f>
        <v>7.8763899137426501</v>
      </c>
      <c r="BV442">
        <f>INDEX('2021persons'!$C$5:$BA$204,MATCH(Sheet2!$BJ442,'2021persons'!$B$5:$B$204,0),MATCH(Sheet2!BV$3,'2021persons'!$C$4:$BA$4,0))</f>
        <v>17.097953402373101</v>
      </c>
      <c r="BW442">
        <f>INDEX('2021persons'!$C$5:$BA$204,MATCH(Sheet2!$BJ442,'2021persons'!$B$5:$B$204,0),MATCH(Sheet2!BW$3,'2021persons'!$C$4:$BA$4,0))</f>
        <v>1.4083611104043201</v>
      </c>
      <c r="BX442">
        <f>INDEX('2021persons'!$C$5:$BA$204,MATCH(Sheet2!$BJ442,'2021persons'!$B$5:$B$204,0),MATCH(Sheet2!BX$3,'2021persons'!$C$4:$BA$4,0))</f>
        <v>51.1375121419835</v>
      </c>
      <c r="BY442">
        <f>INDEX('2021persons'!$C$5:$BA$204,MATCH(Sheet2!$BJ442,'2021persons'!$B$5:$B$204,0),MATCH(Sheet2!BY$3,'2021persons'!$C$4:$BA$4,0))</f>
        <v>45.031323368058402</v>
      </c>
      <c r="BZ442">
        <f>INDEX('2021persons'!$C$5:$BA$204,MATCH(Sheet2!$BJ442,'2021persons'!$B$5:$B$204,0),MATCH(Sheet2!BZ$3,'2021persons'!$C$4:$BA$4,0))</f>
        <v>52.758147418427498</v>
      </c>
      <c r="CA442">
        <f>INDEX('2021persons'!$C$5:$BA$204,MATCH(Sheet2!$BJ442,'2021persons'!$B$5:$B$204,0),MATCH(Sheet2!CA$3,'2021persons'!$C$4:$BA$4,0))</f>
        <v>45.110762418250502</v>
      </c>
      <c r="CB442">
        <f>INDEX('2021persons'!$C$5:$BA$204,MATCH(Sheet2!$BJ442,'2021persons'!$B$5:$B$204,0),MATCH(Sheet2!CB$3,'2021persons'!$C$4:$BA$4,0))</f>
        <v>2.6271596142591802</v>
      </c>
      <c r="CC442">
        <f>INDEX('2021persons'!$C$5:$BA$204,MATCH(Sheet2!$BJ442,'2021persons'!$B$5:$B$204,0),MATCH(Sheet2!CC$3,'2021persons'!$C$4:$BA$4,0))</f>
        <v>97.094221521080897</v>
      </c>
    </row>
    <row r="443" spans="13:146" x14ac:dyDescent="0.3">
      <c r="N443" t="str">
        <f>VLOOKUP(P443,Sheet1!A$6:A$378,1,FALSE)</f>
        <v>Oldham</v>
      </c>
      <c r="O443" t="s">
        <v>447</v>
      </c>
      <c r="P443" t="s">
        <v>45</v>
      </c>
      <c r="Q443" t="str">
        <f>VLOOKUP(P443,classifications!A$1:B$357,2,FALSE)</f>
        <v>Predominantly Urban</v>
      </c>
      <c r="R443" t="str">
        <f>VLOOKUP(P443,classifications!A$1:D$357,4,FALSE)</f>
        <v>Met District</v>
      </c>
      <c r="S443" t="s">
        <v>451</v>
      </c>
      <c r="T443" t="s">
        <v>649</v>
      </c>
      <c r="U443">
        <v>83.2</v>
      </c>
      <c r="V443">
        <v>16.399999999999999</v>
      </c>
      <c r="W443">
        <v>0.5</v>
      </c>
      <c r="X443">
        <v>76.599999999999994</v>
      </c>
      <c r="Y443">
        <v>8.1</v>
      </c>
      <c r="Z443">
        <v>15.4</v>
      </c>
      <c r="AA443">
        <v>98.8</v>
      </c>
      <c r="AB443">
        <v>1.2</v>
      </c>
      <c r="AC443">
        <v>0</v>
      </c>
      <c r="AE443" t="s">
        <v>447</v>
      </c>
      <c r="AF443" t="s">
        <v>45</v>
      </c>
      <c r="AG443" t="s">
        <v>451</v>
      </c>
      <c r="AH443" t="s">
        <v>649</v>
      </c>
      <c r="AI443">
        <v>83.6</v>
      </c>
      <c r="AJ443">
        <v>16.399999999999999</v>
      </c>
      <c r="AK443">
        <v>90.5</v>
      </c>
      <c r="AL443">
        <v>9.5</v>
      </c>
      <c r="AM443">
        <v>98.8</v>
      </c>
      <c r="AN443">
        <v>1.2</v>
      </c>
      <c r="AP443" t="s">
        <v>447</v>
      </c>
      <c r="AQ443" t="s">
        <v>45</v>
      </c>
      <c r="AR443" t="s">
        <v>451</v>
      </c>
      <c r="AS443" t="s">
        <v>649</v>
      </c>
      <c r="AT443">
        <v>76.8</v>
      </c>
      <c r="AU443">
        <v>83.6</v>
      </c>
      <c r="AV443">
        <v>85.9</v>
      </c>
      <c r="AW443">
        <v>86.6</v>
      </c>
      <c r="AX443">
        <v>90.5</v>
      </c>
      <c r="AY443">
        <v>94.3</v>
      </c>
      <c r="AZ443">
        <v>97.4</v>
      </c>
      <c r="BA443">
        <v>98.8</v>
      </c>
      <c r="BB443">
        <v>99.8</v>
      </c>
      <c r="BF443" t="b">
        <f t="shared" si="6"/>
        <v>1</v>
      </c>
      <c r="BI443" t="s">
        <v>447</v>
      </c>
      <c r="BJ443" t="s">
        <v>45</v>
      </c>
      <c r="BK443" t="s">
        <v>451</v>
      </c>
      <c r="BL443" t="s">
        <v>649</v>
      </c>
      <c r="BM443">
        <f>INDEX('2021persons'!$C$5:$BA$204,MATCH(Sheet2!$BJ443,'2021persons'!$B$5:$B$204,0),MATCH(Sheet2!BM$3,'2021persons'!$C$4:$BA$4,0))</f>
        <v>86.238946770660704</v>
      </c>
      <c r="BN443">
        <f>INDEX('2021persons'!$C$5:$BA$204,MATCH(Sheet2!$BJ443,'2021persons'!$B$5:$B$204,0),MATCH(Sheet2!BN$3,'2021persons'!$C$4:$BA$4,0))</f>
        <v>13.435395830194601</v>
      </c>
      <c r="BO443">
        <f>INDEX('2021persons'!$C$5:$BA$204,MATCH(Sheet2!$BJ443,'2021persons'!$B$5:$B$204,0),MATCH(Sheet2!BO$3,'2021persons'!$C$4:$BA$4,0))</f>
        <v>74.142107154032502</v>
      </c>
      <c r="BP443">
        <f>INDEX('2021persons'!$C$5:$BA$204,MATCH(Sheet2!$BJ443,'2021persons'!$B$5:$B$204,0),MATCH(Sheet2!BP$3,'2021persons'!$C$4:$BA$4,0))</f>
        <v>2.6887016584190002</v>
      </c>
      <c r="BQ443">
        <f>INDEX('2021persons'!$C$5:$BA$204,MATCH(Sheet2!$BJ443,'2021persons'!$B$5:$B$204,0),MATCH(Sheet2!BQ$3,'2021persons'!$C$4:$BA$4,0))</f>
        <v>63.536801603949598</v>
      </c>
      <c r="BR443">
        <f>INDEX('2021persons'!$C$5:$BA$204,MATCH(Sheet2!$BJ443,'2021persons'!$B$5:$B$204,0),MATCH(Sheet2!BR$3,'2021persons'!$C$4:$BA$4,0))</f>
        <v>13.294007208501901</v>
      </c>
      <c r="BS443">
        <f>INDEX('2021persons'!$C$5:$BA$204,MATCH(Sheet2!$BJ443,'2021persons'!$B$5:$B$204,0),MATCH(Sheet2!BS$3,'2021persons'!$C$4:$BA$4,0))</f>
        <v>97.607982662509997</v>
      </c>
      <c r="BT443">
        <f>INDEX('2021persons'!$C$5:$BA$204,MATCH(Sheet2!$BJ443,'2021persons'!$B$5:$B$204,0),MATCH(Sheet2!BT$3,'2021persons'!$C$4:$BA$4,0))</f>
        <v>1.81023792691831</v>
      </c>
      <c r="BU443">
        <f>INDEX('2021persons'!$C$5:$BA$204,MATCH(Sheet2!$BJ443,'2021persons'!$B$5:$B$204,0),MATCH(Sheet2!BU$3,'2021persons'!$C$4:$BA$4,0))</f>
        <v>10.882288177825201</v>
      </c>
      <c r="BV443">
        <f>INDEX('2021persons'!$C$5:$BA$204,MATCH(Sheet2!$BJ443,'2021persons'!$B$5:$B$204,0),MATCH(Sheet2!BV$3,'2021persons'!$C$4:$BA$4,0))</f>
        <v>11.6413828270771</v>
      </c>
      <c r="BW443">
        <f>INDEX('2021persons'!$C$5:$BA$204,MATCH(Sheet2!$BJ443,'2021persons'!$B$5:$B$204,0),MATCH(Sheet2!BW$3,'2021persons'!$C$4:$BA$4,0))</f>
        <v>2.3839048755896002</v>
      </c>
      <c r="BX443">
        <f>INDEX('2021persons'!$C$5:$BA$204,MATCH(Sheet2!$BJ443,'2021persons'!$B$5:$B$204,0),MATCH(Sheet2!BX$3,'2021persons'!$C$4:$BA$4,0))</f>
        <v>52.2657147361546</v>
      </c>
      <c r="BY443">
        <f>INDEX('2021persons'!$C$5:$BA$204,MATCH(Sheet2!$BJ443,'2021persons'!$B$5:$B$204,0),MATCH(Sheet2!BY$3,'2021persons'!$C$4:$BA$4,0))</f>
        <v>47.355915407310597</v>
      </c>
      <c r="BZ443">
        <f>INDEX('2021persons'!$C$5:$BA$204,MATCH(Sheet2!$BJ443,'2021persons'!$B$5:$B$204,0),MATCH(Sheet2!BZ$3,'2021persons'!$C$4:$BA$4,0))</f>
        <v>48.565347627305698</v>
      </c>
      <c r="CA443">
        <f>INDEX('2021persons'!$C$5:$BA$204,MATCH(Sheet2!$BJ443,'2021persons'!$B$5:$B$204,0),MATCH(Sheet2!CA$3,'2021persons'!$C$4:$BA$4,0))</f>
        <v>50.781513929866399</v>
      </c>
      <c r="CB443">
        <f>INDEX('2021persons'!$C$5:$BA$204,MATCH(Sheet2!$BJ443,'2021persons'!$B$5:$B$204,0),MATCH(Sheet2!CB$3,'2021persons'!$C$4:$BA$4,0))</f>
        <v>1.74997392422961</v>
      </c>
      <c r="CC443">
        <f>INDEX('2021persons'!$C$5:$BA$204,MATCH(Sheet2!$BJ443,'2021persons'!$B$5:$B$204,0),MATCH(Sheet2!CC$3,'2021persons'!$C$4:$BA$4,0))</f>
        <v>98.250026075770407</v>
      </c>
    </row>
    <row r="444" spans="13:146" x14ac:dyDescent="0.3">
      <c r="N444" t="str">
        <f>VLOOKUP(P444,Sheet1!A$6:A$378,1,FALSE)</f>
        <v>Rochdale</v>
      </c>
      <c r="O444" t="s">
        <v>447</v>
      </c>
      <c r="P444" t="s">
        <v>46</v>
      </c>
      <c r="Q444" t="str">
        <f>VLOOKUP(P444,classifications!A$1:B$357,2,FALSE)</f>
        <v>Predominantly Urban</v>
      </c>
      <c r="R444" t="str">
        <f>VLOOKUP(P444,classifications!A$1:D$357,4,FALSE)</f>
        <v>Met District</v>
      </c>
      <c r="S444" t="s">
        <v>452</v>
      </c>
      <c r="T444" t="s">
        <v>649</v>
      </c>
      <c r="U444">
        <v>81.099999999999994</v>
      </c>
      <c r="V444">
        <v>18.2</v>
      </c>
      <c r="W444">
        <v>0.7</v>
      </c>
      <c r="X444">
        <v>75.8</v>
      </c>
      <c r="Y444">
        <v>6.4</v>
      </c>
      <c r="Z444">
        <v>17.8</v>
      </c>
      <c r="AA444">
        <v>96.8</v>
      </c>
      <c r="AB444">
        <v>3.2</v>
      </c>
      <c r="AC444">
        <v>0</v>
      </c>
      <c r="AE444" t="s">
        <v>447</v>
      </c>
      <c r="AF444" t="s">
        <v>46</v>
      </c>
      <c r="AG444" t="s">
        <v>452</v>
      </c>
      <c r="AH444" t="s">
        <v>649</v>
      </c>
      <c r="AI444">
        <v>81.7</v>
      </c>
      <c r="AJ444">
        <v>18.3</v>
      </c>
      <c r="AK444">
        <v>92.2</v>
      </c>
      <c r="AL444">
        <v>7.8</v>
      </c>
      <c r="AM444">
        <v>96.8</v>
      </c>
      <c r="AN444">
        <v>3.2</v>
      </c>
      <c r="AP444" t="s">
        <v>447</v>
      </c>
      <c r="AQ444" t="s">
        <v>46</v>
      </c>
      <c r="AR444" t="s">
        <v>452</v>
      </c>
      <c r="AS444" t="s">
        <v>649</v>
      </c>
      <c r="AT444">
        <v>74.599999999999994</v>
      </c>
      <c r="AU444">
        <v>81.7</v>
      </c>
      <c r="AV444">
        <v>83.5</v>
      </c>
      <c r="AW444">
        <v>89.2</v>
      </c>
      <c r="AX444">
        <v>92.2</v>
      </c>
      <c r="AY444">
        <v>95.2</v>
      </c>
      <c r="AZ444">
        <v>94.4</v>
      </c>
      <c r="BA444">
        <v>96.8</v>
      </c>
      <c r="BB444">
        <v>98.3</v>
      </c>
      <c r="BF444" t="b">
        <f t="shared" si="6"/>
        <v>1</v>
      </c>
      <c r="BI444" t="s">
        <v>447</v>
      </c>
      <c r="BJ444" t="s">
        <v>46</v>
      </c>
      <c r="BK444" t="s">
        <v>452</v>
      </c>
      <c r="BL444" t="s">
        <v>649</v>
      </c>
      <c r="BM444">
        <f>INDEX('2021persons'!$C$5:$BA$204,MATCH(Sheet2!$BJ444,'2021persons'!$B$5:$B$204,0),MATCH(Sheet2!BM$3,'2021persons'!$C$4:$BA$4,0))</f>
        <v>88.824255244138897</v>
      </c>
      <c r="BN444">
        <f>INDEX('2021persons'!$C$5:$BA$204,MATCH(Sheet2!$BJ444,'2021persons'!$B$5:$B$204,0),MATCH(Sheet2!BN$3,'2021persons'!$C$4:$BA$4,0))</f>
        <v>10.928961748633901</v>
      </c>
      <c r="BO444">
        <f>INDEX('2021persons'!$C$5:$BA$204,MATCH(Sheet2!$BJ444,'2021persons'!$B$5:$B$204,0),MATCH(Sheet2!BO$3,'2021persons'!$C$4:$BA$4,0))</f>
        <v>63.769484525698203</v>
      </c>
      <c r="BP444">
        <f>INDEX('2021persons'!$C$5:$BA$204,MATCH(Sheet2!$BJ444,'2021persons'!$B$5:$B$204,0),MATCH(Sheet2!BP$3,'2021persons'!$C$4:$BA$4,0))</f>
        <v>7.7648510488277802</v>
      </c>
      <c r="BQ444">
        <f>INDEX('2021persons'!$C$5:$BA$204,MATCH(Sheet2!$BJ444,'2021persons'!$B$5:$B$204,0),MATCH(Sheet2!BQ$3,'2021persons'!$C$4:$BA$4,0))</f>
        <v>52.589962478910103</v>
      </c>
      <c r="BR444">
        <f>INDEX('2021persons'!$C$5:$BA$204,MATCH(Sheet2!$BJ444,'2021persons'!$B$5:$B$204,0),MATCH(Sheet2!BR$3,'2021persons'!$C$4:$BA$4,0))</f>
        <v>18.944373095615799</v>
      </c>
      <c r="BS444">
        <f>INDEX('2021persons'!$C$5:$BA$204,MATCH(Sheet2!$BJ444,'2021persons'!$B$5:$B$204,0),MATCH(Sheet2!BS$3,'2021persons'!$C$4:$BA$4,0))</f>
        <v>97.777693837979399</v>
      </c>
      <c r="BT444">
        <f>INDEX('2021persons'!$C$5:$BA$204,MATCH(Sheet2!$BJ444,'2021persons'!$B$5:$B$204,0),MATCH(Sheet2!BT$3,'2021persons'!$C$4:$BA$4,0))</f>
        <v>1.7828813175190801</v>
      </c>
      <c r="BU444">
        <f>INDEX('2021persons'!$C$5:$BA$204,MATCH(Sheet2!$BJ444,'2021persons'!$B$5:$B$204,0),MATCH(Sheet2!BU$3,'2021persons'!$C$4:$BA$4,0))</f>
        <v>10.6066329228677</v>
      </c>
      <c r="BV444">
        <f>INDEX('2021persons'!$C$5:$BA$204,MATCH(Sheet2!$BJ444,'2021persons'!$B$5:$B$204,0),MATCH(Sheet2!BV$3,'2021persons'!$C$4:$BA$4,0))</f>
        <v>10.3044496487119</v>
      </c>
      <c r="BW444" t="str">
        <f>INDEX('2021persons'!$C$5:$BA$204,MATCH(Sheet2!$BJ444,'2021persons'!$B$5:$B$204,0),MATCH(Sheet2!BW$3,'2021persons'!$C$4:$BA$4,0))</f>
        <v>*</v>
      </c>
      <c r="BX444">
        <f>INDEX('2021persons'!$C$5:$BA$204,MATCH(Sheet2!$BJ444,'2021persons'!$B$5:$B$204,0),MATCH(Sheet2!BX$3,'2021persons'!$C$4:$BA$4,0))</f>
        <v>52.1759438431666</v>
      </c>
      <c r="BY444">
        <f>INDEX('2021persons'!$C$5:$BA$204,MATCH(Sheet2!$BJ444,'2021persons'!$B$5:$B$204,0),MATCH(Sheet2!BY$3,'2021persons'!$C$4:$BA$4,0))</f>
        <v>45.832944096726401</v>
      </c>
      <c r="BZ444">
        <f>INDEX('2021persons'!$C$5:$BA$204,MATCH(Sheet2!$BJ444,'2021persons'!$B$5:$B$204,0),MATCH(Sheet2!BZ$3,'2021persons'!$C$4:$BA$4,0))</f>
        <v>49.576288150747999</v>
      </c>
      <c r="CA444">
        <f>INDEX('2021persons'!$C$5:$BA$204,MATCH(Sheet2!$BJ444,'2021persons'!$B$5:$B$204,0),MATCH(Sheet2!CA$3,'2021persons'!$C$4:$BA$4,0))</f>
        <v>49.340077135574397</v>
      </c>
      <c r="CB444">
        <f>INDEX('2021persons'!$C$5:$BA$204,MATCH(Sheet2!$BJ444,'2021persons'!$B$5:$B$204,0),MATCH(Sheet2!CB$3,'2021persons'!$C$4:$BA$4,0))</f>
        <v>1.32582911535846</v>
      </c>
      <c r="CC444">
        <f>INDEX('2021persons'!$C$5:$BA$204,MATCH(Sheet2!$BJ444,'2021persons'!$B$5:$B$204,0),MATCH(Sheet2!CC$3,'2021persons'!$C$4:$BA$4,0))</f>
        <v>98.674170884641498</v>
      </c>
    </row>
    <row r="445" spans="13:146" x14ac:dyDescent="0.3">
      <c r="N445" t="str">
        <f>VLOOKUP(P445,Sheet1!A$6:A$378,1,FALSE)</f>
        <v>Salford</v>
      </c>
      <c r="O445" t="s">
        <v>447</v>
      </c>
      <c r="P445" t="s">
        <v>47</v>
      </c>
      <c r="Q445" t="str">
        <f>VLOOKUP(P445,classifications!A$1:B$357,2,FALSE)</f>
        <v>Predominantly Urban</v>
      </c>
      <c r="R445" t="str">
        <f>VLOOKUP(P445,classifications!A$1:D$357,4,FALSE)</f>
        <v>Met District</v>
      </c>
      <c r="S445" t="s">
        <v>453</v>
      </c>
      <c r="T445" t="s">
        <v>649</v>
      </c>
      <c r="U445">
        <v>82.9</v>
      </c>
      <c r="V445">
        <v>16.2</v>
      </c>
      <c r="W445">
        <v>0.9</v>
      </c>
      <c r="X445">
        <v>72.900000000000006</v>
      </c>
      <c r="Y445">
        <v>7.3</v>
      </c>
      <c r="Z445">
        <v>19.8</v>
      </c>
      <c r="AA445">
        <v>98.8</v>
      </c>
      <c r="AB445">
        <v>1.2</v>
      </c>
      <c r="AC445">
        <v>0</v>
      </c>
      <c r="AE445" t="s">
        <v>447</v>
      </c>
      <c r="AF445" t="s">
        <v>47</v>
      </c>
      <c r="AG445" t="s">
        <v>453</v>
      </c>
      <c r="AH445" t="s">
        <v>649</v>
      </c>
      <c r="AI445">
        <v>83.7</v>
      </c>
      <c r="AJ445">
        <v>16.3</v>
      </c>
      <c r="AK445">
        <v>90.9</v>
      </c>
      <c r="AL445">
        <v>9.1</v>
      </c>
      <c r="AM445">
        <v>98.8</v>
      </c>
      <c r="AN445">
        <v>1.2</v>
      </c>
      <c r="AP445" t="s">
        <v>447</v>
      </c>
      <c r="AQ445" t="s">
        <v>47</v>
      </c>
      <c r="AR445" t="s">
        <v>453</v>
      </c>
      <c r="AS445" t="s">
        <v>649</v>
      </c>
      <c r="AT445">
        <v>76.3</v>
      </c>
      <c r="AU445">
        <v>83.7</v>
      </c>
      <c r="AV445">
        <v>85.4</v>
      </c>
      <c r="AW445">
        <v>96.3</v>
      </c>
      <c r="AX445">
        <v>90.9</v>
      </c>
      <c r="AY445">
        <v>99.8</v>
      </c>
      <c r="AZ445">
        <v>97.3</v>
      </c>
      <c r="BA445">
        <v>98.8</v>
      </c>
      <c r="BB445">
        <v>99.9</v>
      </c>
      <c r="BF445" t="b">
        <f t="shared" si="6"/>
        <v>1</v>
      </c>
      <c r="BI445" t="s">
        <v>447</v>
      </c>
      <c r="BJ445" t="s">
        <v>47</v>
      </c>
      <c r="BK445" t="s">
        <v>453</v>
      </c>
      <c r="BL445" t="s">
        <v>649</v>
      </c>
      <c r="BM445">
        <f>INDEX('2021persons'!$C$5:$BA$204,MATCH(Sheet2!$BJ445,'2021persons'!$B$5:$B$204,0),MATCH(Sheet2!BM$3,'2021persons'!$C$4:$BA$4,0))</f>
        <v>81.080912826168202</v>
      </c>
      <c r="BN445">
        <f>INDEX('2021persons'!$C$5:$BA$204,MATCH(Sheet2!$BJ445,'2021persons'!$B$5:$B$204,0),MATCH(Sheet2!BN$3,'2021persons'!$C$4:$BA$4,0))</f>
        <v>17.956813290407499</v>
      </c>
      <c r="BO445">
        <f>INDEX('2021persons'!$C$5:$BA$204,MATCH(Sheet2!$BJ445,'2021persons'!$B$5:$B$204,0),MATCH(Sheet2!BO$3,'2021persons'!$C$4:$BA$4,0))</f>
        <v>65.546681844862206</v>
      </c>
      <c r="BP445">
        <f>INDEX('2021persons'!$C$5:$BA$204,MATCH(Sheet2!$BJ445,'2021persons'!$B$5:$B$204,0),MATCH(Sheet2!BP$3,'2021persons'!$C$4:$BA$4,0))</f>
        <v>9.5080130200458903</v>
      </c>
      <c r="BQ445">
        <f>INDEX('2021persons'!$C$5:$BA$204,MATCH(Sheet2!$BJ445,'2021persons'!$B$5:$B$204,0),MATCH(Sheet2!BQ$3,'2021persons'!$C$4:$BA$4,0))</f>
        <v>62.874192917237302</v>
      </c>
      <c r="BR445">
        <f>INDEX('2021persons'!$C$5:$BA$204,MATCH(Sheet2!$BJ445,'2021persons'!$B$5:$B$204,0),MATCH(Sheet2!BR$3,'2021persons'!$C$4:$BA$4,0))</f>
        <v>12.1805019476708</v>
      </c>
      <c r="BS445">
        <f>INDEX('2021persons'!$C$5:$BA$204,MATCH(Sheet2!$BJ445,'2021persons'!$B$5:$B$204,0),MATCH(Sheet2!BS$3,'2021persons'!$C$4:$BA$4,0))</f>
        <v>97.706373063445994</v>
      </c>
      <c r="BT445">
        <f>INDEX('2021persons'!$C$5:$BA$204,MATCH(Sheet2!$BJ445,'2021persons'!$B$5:$B$204,0),MATCH(Sheet2!BT$3,'2021persons'!$C$4:$BA$4,0))</f>
        <v>2.2936269365539599</v>
      </c>
      <c r="BU445">
        <f>INDEX('2021persons'!$C$5:$BA$204,MATCH(Sheet2!$BJ445,'2021persons'!$B$5:$B$204,0),MATCH(Sheet2!BU$3,'2021persons'!$C$4:$BA$4,0))</f>
        <v>7.6706212980914596</v>
      </c>
      <c r="BV445">
        <f>INDEX('2021persons'!$C$5:$BA$204,MATCH(Sheet2!$BJ445,'2021persons'!$B$5:$B$204,0),MATCH(Sheet2!BV$3,'2021persons'!$C$4:$BA$4,0))</f>
        <v>15.342131943579799</v>
      </c>
      <c r="BW445">
        <f>INDEX('2021persons'!$C$5:$BA$204,MATCH(Sheet2!$BJ445,'2021persons'!$B$5:$B$204,0),MATCH(Sheet2!BW$3,'2021persons'!$C$4:$BA$4,0))</f>
        <v>1.7698013197915401</v>
      </c>
      <c r="BX445">
        <f>INDEX('2021persons'!$C$5:$BA$204,MATCH(Sheet2!$BJ445,'2021persons'!$B$5:$B$204,0),MATCH(Sheet2!BX$3,'2021persons'!$C$4:$BA$4,0))</f>
        <v>54.555924083287302</v>
      </c>
      <c r="BY445">
        <f>INDEX('2021persons'!$C$5:$BA$204,MATCH(Sheet2!$BJ445,'2021persons'!$B$5:$B$204,0),MATCH(Sheet2!BY$3,'2021persons'!$C$4:$BA$4,0))</f>
        <v>43.758982863460503</v>
      </c>
      <c r="BZ445">
        <f>INDEX('2021persons'!$C$5:$BA$204,MATCH(Sheet2!$BJ445,'2021persons'!$B$5:$B$204,0),MATCH(Sheet2!BZ$3,'2021persons'!$C$4:$BA$4,0))</f>
        <v>54.744794545789603</v>
      </c>
      <c r="CA445">
        <f>INDEX('2021persons'!$C$5:$BA$204,MATCH(Sheet2!$BJ445,'2021persons'!$B$5:$B$204,0),MATCH(Sheet2!CA$3,'2021persons'!$C$4:$BA$4,0))</f>
        <v>43.311221669430601</v>
      </c>
      <c r="CB445">
        <f>INDEX('2021persons'!$C$5:$BA$204,MATCH(Sheet2!$BJ445,'2021persons'!$B$5:$B$204,0),MATCH(Sheet2!CB$3,'2021persons'!$C$4:$BA$4,0))</f>
        <v>1.2006189857882299</v>
      </c>
      <c r="CC445">
        <f>INDEX('2021persons'!$C$5:$BA$204,MATCH(Sheet2!$BJ445,'2021persons'!$B$5:$B$204,0),MATCH(Sheet2!CC$3,'2021persons'!$C$4:$BA$4,0))</f>
        <v>98.799381014211804</v>
      </c>
    </row>
    <row r="446" spans="13:146" x14ac:dyDescent="0.3">
      <c r="N446" t="str">
        <f>VLOOKUP(P446,Sheet1!A$6:A$378,1,FALSE)</f>
        <v>Stockport</v>
      </c>
      <c r="O446" t="s">
        <v>447</v>
      </c>
      <c r="P446" t="s">
        <v>48</v>
      </c>
      <c r="Q446" t="str">
        <f>VLOOKUP(P446,classifications!A$1:B$357,2,FALSE)</f>
        <v>Predominantly Urban</v>
      </c>
      <c r="R446" t="str">
        <f>VLOOKUP(P446,classifications!A$1:D$357,4,FALSE)</f>
        <v>Met District</v>
      </c>
      <c r="S446" t="s">
        <v>454</v>
      </c>
      <c r="T446" t="s">
        <v>649</v>
      </c>
      <c r="U446">
        <v>79.099999999999994</v>
      </c>
      <c r="V446">
        <v>20.2</v>
      </c>
      <c r="W446">
        <v>0.7</v>
      </c>
      <c r="X446">
        <v>83.4</v>
      </c>
      <c r="Y446">
        <v>4.0999999999999996</v>
      </c>
      <c r="Z446">
        <v>12.5</v>
      </c>
      <c r="AA446">
        <v>97.7</v>
      </c>
      <c r="AB446">
        <v>2.2999999999999998</v>
      </c>
      <c r="AC446">
        <v>0</v>
      </c>
      <c r="AE446" t="s">
        <v>447</v>
      </c>
      <c r="AF446" t="s">
        <v>48</v>
      </c>
      <c r="AG446" t="s">
        <v>454</v>
      </c>
      <c r="AH446" t="s">
        <v>649</v>
      </c>
      <c r="AI446">
        <v>79.7</v>
      </c>
      <c r="AJ446">
        <v>20.3</v>
      </c>
      <c r="AK446">
        <v>95.3</v>
      </c>
      <c r="AL446">
        <v>4.7</v>
      </c>
      <c r="AM446">
        <v>97.7</v>
      </c>
      <c r="AN446">
        <v>2.2999999999999998</v>
      </c>
      <c r="AP446" t="s">
        <v>447</v>
      </c>
      <c r="AQ446" t="s">
        <v>48</v>
      </c>
      <c r="AR446" t="s">
        <v>454</v>
      </c>
      <c r="AS446" t="s">
        <v>649</v>
      </c>
      <c r="AT446">
        <v>73.3</v>
      </c>
      <c r="AU446">
        <v>79.7</v>
      </c>
      <c r="AV446">
        <v>82.5</v>
      </c>
      <c r="AW446">
        <v>92.9</v>
      </c>
      <c r="AX446">
        <v>95.3</v>
      </c>
      <c r="AY446">
        <v>97.6</v>
      </c>
      <c r="AZ446">
        <v>95.8</v>
      </c>
      <c r="BA446">
        <v>97.7</v>
      </c>
      <c r="BB446">
        <v>99.3</v>
      </c>
      <c r="BF446" t="b">
        <f t="shared" si="6"/>
        <v>1</v>
      </c>
      <c r="BI446" t="s">
        <v>447</v>
      </c>
      <c r="BJ446" t="s">
        <v>48</v>
      </c>
      <c r="BK446" t="s">
        <v>454</v>
      </c>
      <c r="BL446" t="s">
        <v>649</v>
      </c>
      <c r="BM446">
        <f>INDEX('2021persons'!$C$5:$BA$204,MATCH(Sheet2!$BJ446,'2021persons'!$B$5:$B$204,0),MATCH(Sheet2!BM$3,'2021persons'!$C$4:$BA$4,0))</f>
        <v>82.055317633220398</v>
      </c>
      <c r="BN446">
        <f>INDEX('2021persons'!$C$5:$BA$204,MATCH(Sheet2!$BJ446,'2021persons'!$B$5:$B$204,0),MATCH(Sheet2!BN$3,'2021persons'!$C$4:$BA$4,0))</f>
        <v>17.444355166044001</v>
      </c>
      <c r="BO446">
        <f>INDEX('2021persons'!$C$5:$BA$204,MATCH(Sheet2!$BJ446,'2021persons'!$B$5:$B$204,0),MATCH(Sheet2!BO$3,'2021persons'!$C$4:$BA$4,0))</f>
        <v>59.112333396840597</v>
      </c>
      <c r="BP446">
        <f>INDEX('2021persons'!$C$5:$BA$204,MATCH(Sheet2!$BJ446,'2021persons'!$B$5:$B$204,0),MATCH(Sheet2!BP$3,'2021persons'!$C$4:$BA$4,0))</f>
        <v>14.8830775092983</v>
      </c>
      <c r="BQ446">
        <f>INDEX('2021persons'!$C$5:$BA$204,MATCH(Sheet2!$BJ446,'2021persons'!$B$5:$B$204,0),MATCH(Sheet2!BQ$3,'2021persons'!$C$4:$BA$4,0))</f>
        <v>60.689523777967402</v>
      </c>
      <c r="BR446">
        <f>INDEX('2021persons'!$C$5:$BA$204,MATCH(Sheet2!$BJ446,'2021persons'!$B$5:$B$204,0),MATCH(Sheet2!BR$3,'2021persons'!$C$4:$BA$4,0))</f>
        <v>13.3058871281716</v>
      </c>
      <c r="BS446">
        <f>INDEX('2021persons'!$C$5:$BA$204,MATCH(Sheet2!$BJ446,'2021persons'!$B$5:$B$204,0),MATCH(Sheet2!BS$3,'2021persons'!$C$4:$BA$4,0))</f>
        <v>97.806512537172495</v>
      </c>
      <c r="BT446">
        <f>INDEX('2021persons'!$C$5:$BA$204,MATCH(Sheet2!$BJ446,'2021persons'!$B$5:$B$204,0),MATCH(Sheet2!BT$3,'2021persons'!$C$4:$BA$4,0))</f>
        <v>1.80747343047191</v>
      </c>
      <c r="BU446">
        <f>INDEX('2021persons'!$C$5:$BA$204,MATCH(Sheet2!$BJ446,'2021persons'!$B$5:$B$204,0),MATCH(Sheet2!BU$3,'2021persons'!$C$4:$BA$4,0))</f>
        <v>9.5111869517316805</v>
      </c>
      <c r="BV446">
        <f>INDEX('2021persons'!$C$5:$BA$204,MATCH(Sheet2!$BJ446,'2021persons'!$B$5:$B$204,0),MATCH(Sheet2!BV$3,'2021persons'!$C$4:$BA$4,0))</f>
        <v>22.337455786482899</v>
      </c>
      <c r="BW446">
        <f>INDEX('2021persons'!$C$5:$BA$204,MATCH(Sheet2!$BJ446,'2021persons'!$B$5:$B$204,0),MATCH(Sheet2!BW$3,'2021persons'!$C$4:$BA$4,0))</f>
        <v>1.6616827229728099</v>
      </c>
      <c r="BX446">
        <f>INDEX('2021persons'!$C$5:$BA$204,MATCH(Sheet2!$BJ446,'2021persons'!$B$5:$B$204,0),MATCH(Sheet2!BX$3,'2021persons'!$C$4:$BA$4,0))</f>
        <v>51.6130508397016</v>
      </c>
      <c r="BY446">
        <f>INDEX('2021persons'!$C$5:$BA$204,MATCH(Sheet2!$BJ446,'2021persons'!$B$5:$B$204,0),MATCH(Sheet2!BY$3,'2021persons'!$C$4:$BA$4,0))</f>
        <v>46.716697936210103</v>
      </c>
      <c r="BZ446">
        <f>INDEX('2021persons'!$C$5:$BA$204,MATCH(Sheet2!$BJ446,'2021persons'!$B$5:$B$204,0),MATCH(Sheet2!BZ$3,'2021persons'!$C$4:$BA$4,0))</f>
        <v>52.711298219923997</v>
      </c>
      <c r="CA446">
        <f>INDEX('2021persons'!$C$5:$BA$204,MATCH(Sheet2!$BJ446,'2021persons'!$B$5:$B$204,0),MATCH(Sheet2!CA$3,'2021persons'!$C$4:$BA$4,0))</f>
        <v>45.624551930322298</v>
      </c>
      <c r="CB446">
        <f>INDEX('2021persons'!$C$5:$BA$204,MATCH(Sheet2!$BJ446,'2021persons'!$B$5:$B$204,0),MATCH(Sheet2!CB$3,'2021persons'!$C$4:$BA$4,0))</f>
        <v>0.55831214121818096</v>
      </c>
      <c r="CC446">
        <f>INDEX('2021persons'!$C$5:$BA$204,MATCH(Sheet2!$BJ446,'2021persons'!$B$5:$B$204,0),MATCH(Sheet2!CC$3,'2021persons'!$C$4:$BA$4,0))</f>
        <v>99.059815607889306</v>
      </c>
    </row>
    <row r="447" spans="13:146" x14ac:dyDescent="0.3">
      <c r="N447" t="str">
        <f>VLOOKUP(P447,Sheet1!A$6:A$378,1,FALSE)</f>
        <v>Tameside</v>
      </c>
      <c r="O447" t="s">
        <v>447</v>
      </c>
      <c r="P447" t="s">
        <v>49</v>
      </c>
      <c r="Q447" t="str">
        <f>VLOOKUP(P447,classifications!A$1:B$357,2,FALSE)</f>
        <v>Predominantly Urban</v>
      </c>
      <c r="R447" t="str">
        <f>VLOOKUP(P447,classifications!A$1:D$357,4,FALSE)</f>
        <v>Met District</v>
      </c>
      <c r="S447" t="s">
        <v>455</v>
      </c>
      <c r="T447" t="s">
        <v>649</v>
      </c>
      <c r="U447">
        <v>84.3</v>
      </c>
      <c r="V447">
        <v>15.4</v>
      </c>
      <c r="W447">
        <v>0.3</v>
      </c>
      <c r="X447">
        <v>74.7</v>
      </c>
      <c r="Y447">
        <v>9.4</v>
      </c>
      <c r="Z447">
        <v>15.9</v>
      </c>
      <c r="AA447">
        <v>97.9</v>
      </c>
      <c r="AB447">
        <v>2.1</v>
      </c>
      <c r="AC447">
        <v>0</v>
      </c>
      <c r="AE447" t="s">
        <v>447</v>
      </c>
      <c r="AF447" t="s">
        <v>49</v>
      </c>
      <c r="AG447" t="s">
        <v>455</v>
      </c>
      <c r="AH447" t="s">
        <v>649</v>
      </c>
      <c r="AI447">
        <v>84.6</v>
      </c>
      <c r="AJ447">
        <v>15.4</v>
      </c>
      <c r="AK447">
        <v>88.8</v>
      </c>
      <c r="AL447">
        <v>11.2</v>
      </c>
      <c r="AM447">
        <v>97.9</v>
      </c>
      <c r="AN447">
        <v>2.1</v>
      </c>
      <c r="AP447" t="s">
        <v>447</v>
      </c>
      <c r="AQ447" t="s">
        <v>49</v>
      </c>
      <c r="AR447" t="s">
        <v>455</v>
      </c>
      <c r="AS447" t="s">
        <v>649</v>
      </c>
      <c r="AT447">
        <v>78.8</v>
      </c>
      <c r="AU447">
        <v>84.6</v>
      </c>
      <c r="AV447">
        <v>86.3</v>
      </c>
      <c r="AW447">
        <v>97.7</v>
      </c>
      <c r="AX447">
        <v>88.8</v>
      </c>
      <c r="AY447">
        <v>100</v>
      </c>
      <c r="AZ447">
        <v>96</v>
      </c>
      <c r="BA447">
        <v>97.9</v>
      </c>
      <c r="BB447">
        <v>99.2</v>
      </c>
      <c r="BF447" t="b">
        <f t="shared" si="6"/>
        <v>1</v>
      </c>
      <c r="BI447" t="s">
        <v>447</v>
      </c>
      <c r="BJ447" t="s">
        <v>49</v>
      </c>
      <c r="BK447" t="s">
        <v>455</v>
      </c>
      <c r="BL447" t="s">
        <v>649</v>
      </c>
      <c r="BM447">
        <f>INDEX('2021persons'!$C$5:$BA$204,MATCH(Sheet2!$BJ447,'2021persons'!$B$5:$B$204,0),MATCH(Sheet2!BM$3,'2021persons'!$C$4:$BA$4,0))</f>
        <v>86.002513869625503</v>
      </c>
      <c r="BN447">
        <f>INDEX('2021persons'!$C$5:$BA$204,MATCH(Sheet2!$BJ447,'2021persons'!$B$5:$B$204,0),MATCH(Sheet2!BN$3,'2021persons'!$C$4:$BA$4,0))</f>
        <v>13.788358183079101</v>
      </c>
      <c r="BO447">
        <f>INDEX('2021persons'!$C$5:$BA$204,MATCH(Sheet2!$BJ447,'2021persons'!$B$5:$B$204,0),MATCH(Sheet2!BO$3,'2021persons'!$C$4:$BA$4,0))</f>
        <v>73.470006934812801</v>
      </c>
      <c r="BP447">
        <f>INDEX('2021persons'!$C$5:$BA$204,MATCH(Sheet2!$BJ447,'2021persons'!$B$5:$B$204,0),MATCH(Sheet2!BP$3,'2021persons'!$C$4:$BA$4,0))</f>
        <v>10.2743585298197</v>
      </c>
      <c r="BQ447">
        <f>INDEX('2021persons'!$C$5:$BA$204,MATCH(Sheet2!$BJ447,'2021persons'!$B$5:$B$204,0),MATCH(Sheet2!BQ$3,'2021persons'!$C$4:$BA$4,0))</f>
        <v>65.899141816920903</v>
      </c>
      <c r="BR447">
        <f>INDEX('2021persons'!$C$5:$BA$204,MATCH(Sheet2!$BJ447,'2021persons'!$B$5:$B$204,0),MATCH(Sheet2!BR$3,'2021persons'!$C$4:$BA$4,0))</f>
        <v>17.845223647711499</v>
      </c>
      <c r="BS447">
        <f>INDEX('2021persons'!$C$5:$BA$204,MATCH(Sheet2!$BJ447,'2021persons'!$B$5:$B$204,0),MATCH(Sheet2!BS$3,'2021persons'!$C$4:$BA$4,0))</f>
        <v>97.259665395284301</v>
      </c>
      <c r="BT447">
        <f>INDEX('2021persons'!$C$5:$BA$204,MATCH(Sheet2!$BJ447,'2021persons'!$B$5:$B$204,0),MATCH(Sheet2!BT$3,'2021persons'!$C$4:$BA$4,0))</f>
        <v>2.7403346047156698</v>
      </c>
      <c r="BU447">
        <f>INDEX('2021persons'!$C$5:$BA$204,MATCH(Sheet2!$BJ447,'2021persons'!$B$5:$B$204,0),MATCH(Sheet2!BU$3,'2021persons'!$C$4:$BA$4,0))</f>
        <v>9.45518377253814</v>
      </c>
      <c r="BV447">
        <f>INDEX('2021persons'!$C$5:$BA$204,MATCH(Sheet2!$BJ447,'2021persons'!$B$5:$B$204,0),MATCH(Sheet2!BV$3,'2021persons'!$C$4:$BA$4,0))</f>
        <v>15.657506934812799</v>
      </c>
      <c r="BW447">
        <f>INDEX('2021persons'!$C$5:$BA$204,MATCH(Sheet2!$BJ447,'2021persons'!$B$5:$B$204,0),MATCH(Sheet2!BW$3,'2021persons'!$C$4:$BA$4,0))</f>
        <v>1.5614164355062401</v>
      </c>
      <c r="BX447">
        <f>INDEX('2021persons'!$C$5:$BA$204,MATCH(Sheet2!$BJ447,'2021persons'!$B$5:$B$204,0),MATCH(Sheet2!BX$3,'2021persons'!$C$4:$BA$4,0))</f>
        <v>53.929064947028998</v>
      </c>
      <c r="BY447">
        <f>INDEX('2021persons'!$C$5:$BA$204,MATCH(Sheet2!$BJ447,'2021persons'!$B$5:$B$204,0),MATCH(Sheet2!BY$3,'2021persons'!$C$4:$BA$4,0))</f>
        <v>43.897973284200802</v>
      </c>
      <c r="BZ447">
        <f>INDEX('2021persons'!$C$5:$BA$204,MATCH(Sheet2!$BJ447,'2021persons'!$B$5:$B$204,0),MATCH(Sheet2!BZ$3,'2021persons'!$C$4:$BA$4,0))</f>
        <v>56.991017964071901</v>
      </c>
      <c r="CA447">
        <f>INDEX('2021persons'!$C$5:$BA$204,MATCH(Sheet2!$BJ447,'2021persons'!$B$5:$B$204,0),MATCH(Sheet2!CA$3,'2021persons'!$C$4:$BA$4,0))</f>
        <v>41.757254721326603</v>
      </c>
      <c r="CB447">
        <f>INDEX('2021persons'!$C$5:$BA$204,MATCH(Sheet2!$BJ447,'2021persons'!$B$5:$B$204,0),MATCH(Sheet2!CB$3,'2021persons'!$C$4:$BA$4,0))</f>
        <v>2.2278085991678198</v>
      </c>
      <c r="CC447">
        <f>INDEX('2021persons'!$C$5:$BA$204,MATCH(Sheet2!$BJ447,'2021persons'!$B$5:$B$204,0),MATCH(Sheet2!CC$3,'2021persons'!$C$4:$BA$4,0))</f>
        <v>97.772191400832199</v>
      </c>
    </row>
    <row r="448" spans="13:146" x14ac:dyDescent="0.3">
      <c r="N448" t="str">
        <f>VLOOKUP(P448,Sheet1!A$6:A$378,1,FALSE)</f>
        <v>Trafford</v>
      </c>
      <c r="O448" t="s">
        <v>447</v>
      </c>
      <c r="P448" t="s">
        <v>50</v>
      </c>
      <c r="Q448" t="str">
        <f>VLOOKUP(P448,classifications!A$1:B$357,2,FALSE)</f>
        <v>Predominantly Urban</v>
      </c>
      <c r="R448" t="str">
        <f>VLOOKUP(P448,classifications!A$1:D$357,4,FALSE)</f>
        <v>Met District</v>
      </c>
      <c r="S448" t="s">
        <v>456</v>
      </c>
      <c r="T448" t="s">
        <v>649</v>
      </c>
      <c r="U448">
        <v>84.9</v>
      </c>
      <c r="V448">
        <v>14.5</v>
      </c>
      <c r="W448">
        <v>0.6</v>
      </c>
      <c r="X448">
        <v>69.7</v>
      </c>
      <c r="Y448">
        <v>20.5</v>
      </c>
      <c r="Z448">
        <v>9.8000000000000007</v>
      </c>
      <c r="AA448">
        <v>98.2</v>
      </c>
      <c r="AB448">
        <v>1.5</v>
      </c>
      <c r="AC448">
        <v>0.3</v>
      </c>
      <c r="AE448" t="s">
        <v>447</v>
      </c>
      <c r="AF448" t="s">
        <v>50</v>
      </c>
      <c r="AG448" t="s">
        <v>456</v>
      </c>
      <c r="AH448" t="s">
        <v>649</v>
      </c>
      <c r="AI448">
        <v>85.4</v>
      </c>
      <c r="AJ448">
        <v>14.6</v>
      </c>
      <c r="AK448">
        <v>77.3</v>
      </c>
      <c r="AL448">
        <v>22.7</v>
      </c>
      <c r="AM448">
        <v>98.5</v>
      </c>
      <c r="AN448">
        <v>1.5</v>
      </c>
      <c r="AP448" t="s">
        <v>447</v>
      </c>
      <c r="AQ448" t="s">
        <v>50</v>
      </c>
      <c r="AR448" t="s">
        <v>456</v>
      </c>
      <c r="AS448" t="s">
        <v>649</v>
      </c>
      <c r="AT448">
        <v>80.7</v>
      </c>
      <c r="AU448">
        <v>85.4</v>
      </c>
      <c r="AV448">
        <v>87.6</v>
      </c>
      <c r="AW448">
        <v>92.7</v>
      </c>
      <c r="AX448">
        <v>77.3</v>
      </c>
      <c r="AY448">
        <v>97.2</v>
      </c>
      <c r="AZ448">
        <v>97</v>
      </c>
      <c r="BA448">
        <v>98.5</v>
      </c>
      <c r="BB448">
        <v>99.7</v>
      </c>
      <c r="BF448" t="b">
        <f t="shared" si="6"/>
        <v>1</v>
      </c>
      <c r="BI448" t="s">
        <v>447</v>
      </c>
      <c r="BJ448" t="s">
        <v>50</v>
      </c>
      <c r="BK448" t="s">
        <v>456</v>
      </c>
      <c r="BL448" t="s">
        <v>649</v>
      </c>
      <c r="BM448">
        <f>INDEX('2021persons'!$C$5:$BA$204,MATCH(Sheet2!$BJ448,'2021persons'!$B$5:$B$204,0),MATCH(Sheet2!BM$3,'2021persons'!$C$4:$BA$4,0))</f>
        <v>82.710369559321407</v>
      </c>
      <c r="BN448">
        <f>INDEX('2021persons'!$C$5:$BA$204,MATCH(Sheet2!$BJ448,'2021persons'!$B$5:$B$204,0),MATCH(Sheet2!BN$3,'2021persons'!$C$4:$BA$4,0))</f>
        <v>16.784361784411999</v>
      </c>
      <c r="BO448">
        <f>INDEX('2021persons'!$C$5:$BA$204,MATCH(Sheet2!$BJ448,'2021persons'!$B$5:$B$204,0),MATCH(Sheet2!BO$3,'2021persons'!$C$4:$BA$4,0))</f>
        <v>59.027031370855099</v>
      </c>
      <c r="BP448">
        <f>INDEX('2021persons'!$C$5:$BA$204,MATCH(Sheet2!$BJ448,'2021persons'!$B$5:$B$204,0),MATCH(Sheet2!BP$3,'2021persons'!$C$4:$BA$4,0))</f>
        <v>20.1233538588261</v>
      </c>
      <c r="BQ448">
        <f>INDEX('2021persons'!$C$5:$BA$204,MATCH(Sheet2!$BJ448,'2021persons'!$B$5:$B$204,0),MATCH(Sheet2!BQ$3,'2021persons'!$C$4:$BA$4,0))</f>
        <v>64.888348685598302</v>
      </c>
      <c r="BR448">
        <f>INDEX('2021persons'!$C$5:$BA$204,MATCH(Sheet2!$BJ448,'2021persons'!$B$5:$B$204,0),MATCH(Sheet2!BR$3,'2021persons'!$C$4:$BA$4,0))</f>
        <v>14.2620365440829</v>
      </c>
      <c r="BS448">
        <f>INDEX('2021persons'!$C$5:$BA$204,MATCH(Sheet2!$BJ448,'2021persons'!$B$5:$B$204,0),MATCH(Sheet2!BS$3,'2021persons'!$C$4:$BA$4,0))</f>
        <v>97.885505921587907</v>
      </c>
      <c r="BT448">
        <f>INDEX('2021persons'!$C$5:$BA$204,MATCH(Sheet2!$BJ448,'2021persons'!$B$5:$B$204,0),MATCH(Sheet2!BT$3,'2021persons'!$C$4:$BA$4,0))</f>
        <v>2.1144940784120698</v>
      </c>
      <c r="BU448">
        <f>INDEX('2021persons'!$C$5:$BA$204,MATCH(Sheet2!$BJ448,'2021persons'!$B$5:$B$204,0),MATCH(Sheet2!BU$3,'2021persons'!$C$4:$BA$4,0))</f>
        <v>9.9627326696868899</v>
      </c>
      <c r="BV448">
        <f>INDEX('2021persons'!$C$5:$BA$204,MATCH(Sheet2!$BJ448,'2021persons'!$B$5:$B$204,0),MATCH(Sheet2!BV$3,'2021persons'!$C$4:$BA$4,0))</f>
        <v>22.090184930337202</v>
      </c>
      <c r="BW448">
        <f>INDEX('2021persons'!$C$5:$BA$204,MATCH(Sheet2!$BJ448,'2021persons'!$B$5:$B$204,0),MATCH(Sheet2!BW$3,'2021persons'!$C$4:$BA$4,0))</f>
        <v>1.8191680646101001</v>
      </c>
      <c r="BX448">
        <f>INDEX('2021persons'!$C$5:$BA$204,MATCH(Sheet2!$BJ448,'2021persons'!$B$5:$B$204,0),MATCH(Sheet2!BX$3,'2021persons'!$C$4:$BA$4,0))</f>
        <v>49.686417771771303</v>
      </c>
      <c r="BY448">
        <f>INDEX('2021persons'!$C$5:$BA$204,MATCH(Sheet2!$BJ448,'2021persons'!$B$5:$B$204,0),MATCH(Sheet2!BY$3,'2021persons'!$C$4:$BA$4,0))</f>
        <v>47.514570487372197</v>
      </c>
      <c r="BZ448">
        <f>INDEX('2021persons'!$C$5:$BA$204,MATCH(Sheet2!$BJ448,'2021persons'!$B$5:$B$204,0),MATCH(Sheet2!BZ$3,'2021persons'!$C$4:$BA$4,0))</f>
        <v>50.575428667961802</v>
      </c>
      <c r="CA448">
        <f>INDEX('2021persons'!$C$5:$BA$204,MATCH(Sheet2!$BJ448,'2021persons'!$B$5:$B$204,0),MATCH(Sheet2!CA$3,'2021persons'!$C$4:$BA$4,0))</f>
        <v>47.026775910127498</v>
      </c>
      <c r="CB448">
        <f>INDEX('2021persons'!$C$5:$BA$204,MATCH(Sheet2!$BJ448,'2021persons'!$B$5:$B$204,0),MATCH(Sheet2!CB$3,'2021persons'!$C$4:$BA$4,0))</f>
        <v>3.2154373135377798</v>
      </c>
      <c r="CC448">
        <f>INDEX('2021persons'!$C$5:$BA$204,MATCH(Sheet2!$BJ448,'2021persons'!$B$5:$B$204,0),MATCH(Sheet2!CC$3,'2021persons'!$C$4:$BA$4,0))</f>
        <v>96.784562686462195</v>
      </c>
    </row>
    <row r="449" spans="14:81" x14ac:dyDescent="0.3">
      <c r="N449" t="str">
        <f>VLOOKUP(P449,Sheet1!A$6:A$378,1,FALSE)</f>
        <v>Wigan</v>
      </c>
      <c r="O449" t="s">
        <v>447</v>
      </c>
      <c r="P449" t="s">
        <v>51</v>
      </c>
      <c r="Q449" t="str">
        <f>VLOOKUP(P449,classifications!A$1:B$357,2,FALSE)</f>
        <v>Predominantly Urban</v>
      </c>
      <c r="R449" t="str">
        <f>VLOOKUP(P449,classifications!A$1:D$357,4,FALSE)</f>
        <v>Met District</v>
      </c>
      <c r="S449" t="s">
        <v>457</v>
      </c>
      <c r="T449" t="s">
        <v>649</v>
      </c>
      <c r="U449">
        <v>80.5</v>
      </c>
      <c r="V449">
        <v>19.100000000000001</v>
      </c>
      <c r="W449">
        <v>0.4</v>
      </c>
      <c r="X449">
        <v>80.3</v>
      </c>
      <c r="Y449">
        <v>4.3</v>
      </c>
      <c r="Z449">
        <v>15.3</v>
      </c>
      <c r="AA449">
        <v>99.3</v>
      </c>
      <c r="AB449">
        <v>0.7</v>
      </c>
      <c r="AC449">
        <v>0</v>
      </c>
      <c r="AE449" t="s">
        <v>447</v>
      </c>
      <c r="AF449" t="s">
        <v>51</v>
      </c>
      <c r="AG449" t="s">
        <v>457</v>
      </c>
      <c r="AH449" t="s">
        <v>649</v>
      </c>
      <c r="AI449">
        <v>80.8</v>
      </c>
      <c r="AJ449">
        <v>19.2</v>
      </c>
      <c r="AK449">
        <v>94.9</v>
      </c>
      <c r="AL449">
        <v>5.0999999999999996</v>
      </c>
      <c r="AM449">
        <v>99.3</v>
      </c>
      <c r="AN449">
        <v>0.7</v>
      </c>
      <c r="AP449" t="s">
        <v>447</v>
      </c>
      <c r="AQ449" t="s">
        <v>51</v>
      </c>
      <c r="AR449" t="s">
        <v>457</v>
      </c>
      <c r="AS449" t="s">
        <v>649</v>
      </c>
      <c r="AT449">
        <v>73.5</v>
      </c>
      <c r="AU449">
        <v>80.8</v>
      </c>
      <c r="AV449">
        <v>83</v>
      </c>
      <c r="AW449">
        <v>98.5</v>
      </c>
      <c r="AX449">
        <v>94.9</v>
      </c>
      <c r="AY449">
        <v>100</v>
      </c>
      <c r="AZ449">
        <v>97.9</v>
      </c>
      <c r="BA449">
        <v>99.3</v>
      </c>
      <c r="BB449">
        <v>100</v>
      </c>
      <c r="BF449" t="b">
        <f t="shared" si="6"/>
        <v>1</v>
      </c>
      <c r="BI449" t="s">
        <v>447</v>
      </c>
      <c r="BJ449" t="s">
        <v>51</v>
      </c>
      <c r="BK449" t="s">
        <v>457</v>
      </c>
      <c r="BL449" t="s">
        <v>649</v>
      </c>
      <c r="BM449">
        <f>INDEX('2021persons'!$C$5:$BA$204,MATCH(Sheet2!$BJ449,'2021persons'!$B$5:$B$204,0),MATCH(Sheet2!BM$3,'2021persons'!$C$4:$BA$4,0))</f>
        <v>82.858364510956704</v>
      </c>
      <c r="BN449">
        <f>INDEX('2021persons'!$C$5:$BA$204,MATCH(Sheet2!$BJ449,'2021persons'!$B$5:$B$204,0),MATCH(Sheet2!BN$3,'2021persons'!$C$4:$BA$4,0))</f>
        <v>15.918760021378899</v>
      </c>
      <c r="BO449">
        <f>INDEX('2021persons'!$C$5:$BA$204,MATCH(Sheet2!$BJ449,'2021persons'!$B$5:$B$204,0),MATCH(Sheet2!BO$3,'2021persons'!$C$4:$BA$4,0))</f>
        <v>54.230536255121997</v>
      </c>
      <c r="BP449">
        <f>INDEX('2021persons'!$C$5:$BA$204,MATCH(Sheet2!$BJ449,'2021persons'!$B$5:$B$204,0),MATCH(Sheet2!BP$3,'2021persons'!$C$4:$BA$4,0))</f>
        <v>12.38838410832</v>
      </c>
      <c r="BQ449">
        <f>INDEX('2021persons'!$C$5:$BA$204,MATCH(Sheet2!$BJ449,'2021persons'!$B$5:$B$204,0),MATCH(Sheet2!BQ$3,'2021persons'!$C$4:$BA$4,0))</f>
        <v>49.0732228754677</v>
      </c>
      <c r="BR449">
        <f>INDEX('2021persons'!$C$5:$BA$204,MATCH(Sheet2!$BJ449,'2021persons'!$B$5:$B$204,0),MATCH(Sheet2!BR$3,'2021persons'!$C$4:$BA$4,0))</f>
        <v>17.545697487974302</v>
      </c>
      <c r="BS449">
        <f>INDEX('2021persons'!$C$5:$BA$204,MATCH(Sheet2!$BJ449,'2021persons'!$B$5:$B$204,0),MATCH(Sheet2!BS$3,'2021persons'!$C$4:$BA$4,0))</f>
        <v>98.197042579725604</v>
      </c>
      <c r="BT449">
        <f>INDEX('2021persons'!$C$5:$BA$204,MATCH(Sheet2!$BJ449,'2021persons'!$B$5:$B$204,0),MATCH(Sheet2!BT$3,'2021persons'!$C$4:$BA$4,0))</f>
        <v>1.4587564582219801</v>
      </c>
      <c r="BU449">
        <f>INDEX('2021persons'!$C$5:$BA$204,MATCH(Sheet2!$BJ449,'2021persons'!$B$5:$B$204,0),MATCH(Sheet2!BU$3,'2021persons'!$C$4:$BA$4,0))</f>
        <v>12.142526278282601</v>
      </c>
      <c r="BV449">
        <f>INDEX('2021persons'!$C$5:$BA$204,MATCH(Sheet2!$BJ449,'2021persons'!$B$5:$B$204,0),MATCH(Sheet2!BV$3,'2021persons'!$C$4:$BA$4,0))</f>
        <v>11.1612328523071</v>
      </c>
      <c r="BW449">
        <f>INDEX('2021persons'!$C$5:$BA$204,MATCH(Sheet2!$BJ449,'2021persons'!$B$5:$B$204,0),MATCH(Sheet2!BW$3,'2021persons'!$C$4:$BA$4,0))</f>
        <v>0.91786923213967597</v>
      </c>
      <c r="BX449">
        <f>INDEX('2021persons'!$C$5:$BA$204,MATCH(Sheet2!$BJ449,'2021persons'!$B$5:$B$204,0),MATCH(Sheet2!BX$3,'2021persons'!$C$4:$BA$4,0))</f>
        <v>55.676579801291297</v>
      </c>
      <c r="BY449">
        <f>INDEX('2021persons'!$C$5:$BA$204,MATCH(Sheet2!$BJ449,'2021persons'!$B$5:$B$204,0),MATCH(Sheet2!BY$3,'2021persons'!$C$4:$BA$4,0))</f>
        <v>41.867326798916103</v>
      </c>
      <c r="BZ449">
        <f>INDEX('2021persons'!$C$5:$BA$204,MATCH(Sheet2!$BJ449,'2021persons'!$B$5:$B$204,0),MATCH(Sheet2!BZ$3,'2021persons'!$C$4:$BA$4,0))</f>
        <v>53.069949486501898</v>
      </c>
      <c r="CA449">
        <f>INDEX('2021persons'!$C$5:$BA$204,MATCH(Sheet2!$BJ449,'2021persons'!$B$5:$B$204,0),MATCH(Sheet2!CA$3,'2021persons'!$C$4:$BA$4,0))</f>
        <v>41.971699059980601</v>
      </c>
      <c r="CB449">
        <f>INDEX('2021persons'!$C$5:$BA$204,MATCH(Sheet2!$BJ449,'2021persons'!$B$5:$B$204,0),MATCH(Sheet2!CB$3,'2021persons'!$C$4:$BA$4,0))</f>
        <v>4.0085515766969504</v>
      </c>
      <c r="CC449">
        <f>INDEX('2021persons'!$C$5:$BA$204,MATCH(Sheet2!$BJ449,'2021persons'!$B$5:$B$204,0),MATCH(Sheet2!CC$3,'2021persons'!$C$4:$BA$4,0))</f>
        <v>95.817566363798306</v>
      </c>
    </row>
    <row r="450" spans="14:81" x14ac:dyDescent="0.3">
      <c r="N450" t="str">
        <f>VLOOKUP(P450,Sheet1!A$6:A$378,1,FALSE)</f>
        <v>Knowsley</v>
      </c>
      <c r="O450" t="s">
        <v>458</v>
      </c>
      <c r="P450" t="s">
        <v>52</v>
      </c>
      <c r="Q450" t="str">
        <f>VLOOKUP(P450,classifications!A$1:B$357,2,FALSE)</f>
        <v>Predominantly Urban</v>
      </c>
      <c r="R450" t="str">
        <f>VLOOKUP(P450,classifications!A$1:D$357,4,FALSE)</f>
        <v>Met District</v>
      </c>
      <c r="S450" t="s">
        <v>459</v>
      </c>
      <c r="T450" t="s">
        <v>649</v>
      </c>
      <c r="U450">
        <v>83.1</v>
      </c>
      <c r="V450">
        <v>16.5</v>
      </c>
      <c r="W450">
        <v>0.4</v>
      </c>
      <c r="X450">
        <v>74.900000000000006</v>
      </c>
      <c r="Y450">
        <v>9.6</v>
      </c>
      <c r="Z450">
        <v>15.5</v>
      </c>
      <c r="AA450">
        <v>98</v>
      </c>
      <c r="AB450">
        <v>2</v>
      </c>
      <c r="AC450">
        <v>0</v>
      </c>
      <c r="AE450" t="s">
        <v>458</v>
      </c>
      <c r="AF450" t="s">
        <v>52</v>
      </c>
      <c r="AG450" t="s">
        <v>459</v>
      </c>
      <c r="AH450" t="s">
        <v>649</v>
      </c>
      <c r="AI450">
        <v>83.4</v>
      </c>
      <c r="AJ450">
        <v>16.600000000000001</v>
      </c>
      <c r="AK450">
        <v>88.6</v>
      </c>
      <c r="AL450">
        <v>11.4</v>
      </c>
      <c r="AM450">
        <v>98</v>
      </c>
      <c r="AN450">
        <v>2</v>
      </c>
      <c r="AP450" t="s">
        <v>458</v>
      </c>
      <c r="AQ450" t="s">
        <v>52</v>
      </c>
      <c r="AR450" t="s">
        <v>459</v>
      </c>
      <c r="AS450" t="s">
        <v>649</v>
      </c>
      <c r="AT450">
        <v>76.7</v>
      </c>
      <c r="AU450">
        <v>83.4</v>
      </c>
      <c r="AV450">
        <v>86</v>
      </c>
      <c r="AW450">
        <v>99.1</v>
      </c>
      <c r="AX450">
        <v>88.6</v>
      </c>
      <c r="AY450">
        <v>100</v>
      </c>
      <c r="AZ450">
        <v>95.9</v>
      </c>
      <c r="BA450">
        <v>98</v>
      </c>
      <c r="BB450">
        <v>99.6</v>
      </c>
      <c r="BF450" t="b">
        <f t="shared" si="6"/>
        <v>1</v>
      </c>
      <c r="BI450" t="s">
        <v>458</v>
      </c>
      <c r="BJ450" t="s">
        <v>52</v>
      </c>
      <c r="BK450" t="s">
        <v>459</v>
      </c>
      <c r="BL450" t="s">
        <v>649</v>
      </c>
      <c r="BM450">
        <f>INDEX('2021persons'!$C$5:$BA$204,MATCH(Sheet2!$BJ450,'2021persons'!$B$5:$B$204,0),MATCH(Sheet2!BM$3,'2021persons'!$C$4:$BA$4,0))</f>
        <v>86.784515763104395</v>
      </c>
      <c r="BN450">
        <f>INDEX('2021persons'!$C$5:$BA$204,MATCH(Sheet2!$BJ450,'2021persons'!$B$5:$B$204,0),MATCH(Sheet2!BN$3,'2021persons'!$C$4:$BA$4,0))</f>
        <v>12.497045894975701</v>
      </c>
      <c r="BO450">
        <f>INDEX('2021persons'!$C$5:$BA$204,MATCH(Sheet2!$BJ450,'2021persons'!$B$5:$B$204,0),MATCH(Sheet2!BO$3,'2021persons'!$C$4:$BA$4,0))</f>
        <v>71.711490286902702</v>
      </c>
      <c r="BP450">
        <f>INDEX('2021persons'!$C$5:$BA$204,MATCH(Sheet2!$BJ450,'2021persons'!$B$5:$B$204,0),MATCH(Sheet2!BP$3,'2021persons'!$C$4:$BA$4,0))</f>
        <v>8.0209859620929205</v>
      </c>
      <c r="BQ450">
        <f>INDEX('2021persons'!$C$5:$BA$204,MATCH(Sheet2!$BJ450,'2021persons'!$B$5:$B$204,0),MATCH(Sheet2!BQ$3,'2021persons'!$C$4:$BA$4,0))</f>
        <v>65.147862803485097</v>
      </c>
      <c r="BR450">
        <f>INDEX('2021persons'!$C$5:$BA$204,MATCH(Sheet2!$BJ450,'2021persons'!$B$5:$B$204,0),MATCH(Sheet2!BR$3,'2021persons'!$C$4:$BA$4,0))</f>
        <v>14.584613445510501</v>
      </c>
      <c r="BS450">
        <f>INDEX('2021persons'!$C$5:$BA$204,MATCH(Sheet2!$BJ450,'2021persons'!$B$5:$B$204,0),MATCH(Sheet2!BS$3,'2021persons'!$C$4:$BA$4,0))</f>
        <v>97.494918939358101</v>
      </c>
      <c r="BT450">
        <f>INDEX('2021persons'!$C$5:$BA$204,MATCH(Sheet2!$BJ450,'2021persons'!$B$5:$B$204,0),MATCH(Sheet2!BT$3,'2021persons'!$C$4:$BA$4,0))</f>
        <v>2.5050810606418699</v>
      </c>
      <c r="BU450">
        <f>INDEX('2021persons'!$C$5:$BA$204,MATCH(Sheet2!$BJ450,'2021persons'!$B$5:$B$204,0),MATCH(Sheet2!BU$3,'2021persons'!$C$4:$BA$4,0))</f>
        <v>13.8031541964047</v>
      </c>
      <c r="BV450">
        <f>INDEX('2021persons'!$C$5:$BA$204,MATCH(Sheet2!$BJ450,'2021persons'!$B$5:$B$204,0),MATCH(Sheet2!BV$3,'2021persons'!$C$4:$BA$4,0))</f>
        <v>6.2154369712152002</v>
      </c>
      <c r="BW450">
        <f>INDEX('2021persons'!$C$5:$BA$204,MATCH(Sheet2!$BJ450,'2021persons'!$B$5:$B$204,0),MATCH(Sheet2!BW$3,'2021persons'!$C$4:$BA$4,0))</f>
        <v>2.56337539978888</v>
      </c>
      <c r="BX450">
        <f>INDEX('2021persons'!$C$5:$BA$204,MATCH(Sheet2!$BJ450,'2021persons'!$B$5:$B$204,0),MATCH(Sheet2!BX$3,'2021persons'!$C$4:$BA$4,0))</f>
        <v>51.317572414672597</v>
      </c>
      <c r="BY450">
        <f>INDEX('2021persons'!$C$5:$BA$204,MATCH(Sheet2!$BJ450,'2021persons'!$B$5:$B$204,0),MATCH(Sheet2!BY$3,'2021persons'!$C$4:$BA$4,0))</f>
        <v>46.881027913724097</v>
      </c>
      <c r="BZ450">
        <f>INDEX('2021persons'!$C$5:$BA$204,MATCH(Sheet2!$BJ450,'2021persons'!$B$5:$B$204,0),MATCH(Sheet2!BZ$3,'2021persons'!$C$4:$BA$4,0))</f>
        <v>46.410751008305603</v>
      </c>
      <c r="CA450">
        <f>INDEX('2021persons'!$C$5:$BA$204,MATCH(Sheet2!$BJ450,'2021persons'!$B$5:$B$204,0),MATCH(Sheet2!CA$3,'2021persons'!$C$4:$BA$4,0))</f>
        <v>50.579476797015701</v>
      </c>
      <c r="CB450">
        <f>INDEX('2021persons'!$C$5:$BA$204,MATCH(Sheet2!$BJ450,'2021persons'!$B$5:$B$204,0),MATCH(Sheet2!CB$3,'2021persons'!$C$4:$BA$4,0))</f>
        <v>3.3243528540593301</v>
      </c>
      <c r="CC450">
        <f>INDEX('2021persons'!$C$5:$BA$204,MATCH(Sheet2!$BJ450,'2021persons'!$B$5:$B$204,0),MATCH(Sheet2!CC$3,'2021persons'!$C$4:$BA$4,0))</f>
        <v>96.675647145940701</v>
      </c>
    </row>
    <row r="451" spans="14:81" x14ac:dyDescent="0.3">
      <c r="N451" t="str">
        <f>VLOOKUP(P451,Sheet1!A$6:A$378,1,FALSE)</f>
        <v>Liverpool</v>
      </c>
      <c r="O451" t="s">
        <v>458</v>
      </c>
      <c r="P451" t="s">
        <v>53</v>
      </c>
      <c r="Q451" t="str">
        <f>VLOOKUP(P451,classifications!A$1:B$357,2,FALSE)</f>
        <v>Predominantly Urban</v>
      </c>
      <c r="R451" t="str">
        <f>VLOOKUP(P451,classifications!A$1:D$357,4,FALSE)</f>
        <v>Met District</v>
      </c>
      <c r="S451" t="s">
        <v>460</v>
      </c>
      <c r="T451" t="s">
        <v>649</v>
      </c>
      <c r="U451">
        <v>80.2</v>
      </c>
      <c r="V451">
        <v>16.100000000000001</v>
      </c>
      <c r="W451">
        <v>3.7</v>
      </c>
      <c r="X451">
        <v>77.7</v>
      </c>
      <c r="Y451">
        <v>6.1</v>
      </c>
      <c r="Z451">
        <v>16.2</v>
      </c>
      <c r="AA451">
        <v>99.2</v>
      </c>
      <c r="AB451">
        <v>0.8</v>
      </c>
      <c r="AC451">
        <v>0</v>
      </c>
      <c r="AE451" t="s">
        <v>458</v>
      </c>
      <c r="AF451" t="s">
        <v>53</v>
      </c>
      <c r="AG451" t="s">
        <v>460</v>
      </c>
      <c r="AH451" t="s">
        <v>649</v>
      </c>
      <c r="AI451">
        <v>83.3</v>
      </c>
      <c r="AJ451">
        <v>16.7</v>
      </c>
      <c r="AK451">
        <v>92.7</v>
      </c>
      <c r="AL451">
        <v>7.3</v>
      </c>
      <c r="AM451">
        <v>99.2</v>
      </c>
      <c r="AN451">
        <v>0.8</v>
      </c>
      <c r="AP451" t="s">
        <v>458</v>
      </c>
      <c r="AQ451" t="s">
        <v>53</v>
      </c>
      <c r="AR451" t="s">
        <v>460</v>
      </c>
      <c r="AS451" t="s">
        <v>649</v>
      </c>
      <c r="AT451">
        <v>76.5</v>
      </c>
      <c r="AU451">
        <v>83.3</v>
      </c>
      <c r="AV451">
        <v>85.3</v>
      </c>
      <c r="AW451">
        <v>89.4</v>
      </c>
      <c r="AX451">
        <v>92.7</v>
      </c>
      <c r="AY451">
        <v>95.5</v>
      </c>
      <c r="AZ451">
        <v>97.9</v>
      </c>
      <c r="BA451">
        <v>99.2</v>
      </c>
      <c r="BB451">
        <v>100</v>
      </c>
      <c r="BF451" t="b">
        <f t="shared" si="6"/>
        <v>1</v>
      </c>
      <c r="BI451" t="s">
        <v>458</v>
      </c>
      <c r="BJ451" t="s">
        <v>53</v>
      </c>
      <c r="BK451" t="s">
        <v>460</v>
      </c>
      <c r="BL451" t="s">
        <v>649</v>
      </c>
      <c r="BM451">
        <f>INDEX('2021persons'!$C$5:$BA$204,MATCH(Sheet2!$BJ451,'2021persons'!$B$5:$B$204,0),MATCH(Sheet2!BM$3,'2021persons'!$C$4:$BA$4,0))</f>
        <v>85.432925210336407</v>
      </c>
      <c r="BN451">
        <f>INDEX('2021persons'!$C$5:$BA$204,MATCH(Sheet2!$BJ451,'2021persons'!$B$5:$B$204,0),MATCH(Sheet2!BN$3,'2021persons'!$C$4:$BA$4,0))</f>
        <v>13.4980914120069</v>
      </c>
      <c r="BO451">
        <f>INDEX('2021persons'!$C$5:$BA$204,MATCH(Sheet2!$BJ451,'2021persons'!$B$5:$B$204,0),MATCH(Sheet2!BO$3,'2021persons'!$C$4:$BA$4,0))</f>
        <v>56.297905123372701</v>
      </c>
      <c r="BP451">
        <f>INDEX('2021persons'!$C$5:$BA$204,MATCH(Sheet2!$BJ451,'2021persons'!$B$5:$B$204,0),MATCH(Sheet2!BP$3,'2021persons'!$C$4:$BA$4,0))</f>
        <v>11.7592524080417</v>
      </c>
      <c r="BQ451">
        <f>INDEX('2021persons'!$C$5:$BA$204,MATCH(Sheet2!$BJ451,'2021persons'!$B$5:$B$204,0),MATCH(Sheet2!BQ$3,'2021persons'!$C$4:$BA$4,0))</f>
        <v>50.797167368150703</v>
      </c>
      <c r="BR451">
        <f>INDEX('2021persons'!$C$5:$BA$204,MATCH(Sheet2!$BJ451,'2021persons'!$B$5:$B$204,0),MATCH(Sheet2!BR$3,'2021persons'!$C$4:$BA$4,0))</f>
        <v>17.259990163263701</v>
      </c>
      <c r="BS451">
        <f>INDEX('2021persons'!$C$5:$BA$204,MATCH(Sheet2!$BJ451,'2021persons'!$B$5:$B$204,0),MATCH(Sheet2!BS$3,'2021persons'!$C$4:$BA$4,0))</f>
        <v>96.819600349944096</v>
      </c>
      <c r="BT451">
        <f>INDEX('2021persons'!$C$5:$BA$204,MATCH(Sheet2!$BJ451,'2021persons'!$B$5:$B$204,0),MATCH(Sheet2!BT$3,'2021persons'!$C$4:$BA$4,0))</f>
        <v>3.1803996500559299</v>
      </c>
      <c r="BU451">
        <f>INDEX('2021persons'!$C$5:$BA$204,MATCH(Sheet2!$BJ451,'2021persons'!$B$5:$B$204,0),MATCH(Sheet2!BU$3,'2021persons'!$C$4:$BA$4,0))</f>
        <v>10.386461865236701</v>
      </c>
      <c r="BV451">
        <f>INDEX('2021persons'!$C$5:$BA$204,MATCH(Sheet2!$BJ451,'2021persons'!$B$5:$B$204,0),MATCH(Sheet2!BV$3,'2021persons'!$C$4:$BA$4,0))</f>
        <v>10.835643805685301</v>
      </c>
      <c r="BW451">
        <f>INDEX('2021persons'!$C$5:$BA$204,MATCH(Sheet2!$BJ451,'2021persons'!$B$5:$B$204,0),MATCH(Sheet2!BW$3,'2021persons'!$C$4:$BA$4,0))</f>
        <v>1.9216456076360899</v>
      </c>
      <c r="BX451">
        <f>INDEX('2021persons'!$C$5:$BA$204,MATCH(Sheet2!$BJ451,'2021persons'!$B$5:$B$204,0),MATCH(Sheet2!BX$3,'2021persons'!$C$4:$BA$4,0))</f>
        <v>52.400823856004301</v>
      </c>
      <c r="BY451">
        <f>INDEX('2021persons'!$C$5:$BA$204,MATCH(Sheet2!$BJ451,'2021persons'!$B$5:$B$204,0),MATCH(Sheet2!BY$3,'2021persons'!$C$4:$BA$4,0))</f>
        <v>47.1393391242053</v>
      </c>
      <c r="BZ451">
        <f>INDEX('2021persons'!$C$5:$BA$204,MATCH(Sheet2!$BJ451,'2021persons'!$B$5:$B$204,0),MATCH(Sheet2!BZ$3,'2021persons'!$C$4:$BA$4,0))</f>
        <v>52.715142831557301</v>
      </c>
      <c r="CA451">
        <f>INDEX('2021persons'!$C$5:$BA$204,MATCH(Sheet2!$BJ451,'2021persons'!$B$5:$B$204,0),MATCH(Sheet2!CA$3,'2021persons'!$C$4:$BA$4,0))</f>
        <v>46.622638130205097</v>
      </c>
      <c r="CB451">
        <f>INDEX('2021persons'!$C$5:$BA$204,MATCH(Sheet2!$BJ451,'2021persons'!$B$5:$B$204,0),MATCH(Sheet2!CB$3,'2021persons'!$C$4:$BA$4,0))</f>
        <v>4.6045501434161302</v>
      </c>
      <c r="CC451">
        <f>INDEX('2021persons'!$C$5:$BA$204,MATCH(Sheet2!$BJ451,'2021persons'!$B$5:$B$204,0),MATCH(Sheet2!CC$3,'2021persons'!$C$4:$BA$4,0))</f>
        <v>95.283589625290006</v>
      </c>
    </row>
    <row r="452" spans="14:81" x14ac:dyDescent="0.3">
      <c r="N452" t="str">
        <f>VLOOKUP(P452,Sheet1!A$6:A$378,1,FALSE)</f>
        <v>St. Helens</v>
      </c>
      <c r="O452" t="s">
        <v>458</v>
      </c>
      <c r="P452" t="s">
        <v>54</v>
      </c>
      <c r="Q452" t="str">
        <f>VLOOKUP(P452,classifications!A$1:B$357,2,FALSE)</f>
        <v>Predominantly Urban</v>
      </c>
      <c r="R452" t="str">
        <f>VLOOKUP(P452,classifications!A$1:D$357,4,FALSE)</f>
        <v>Met District</v>
      </c>
      <c r="S452" t="s">
        <v>461</v>
      </c>
      <c r="T452" t="s">
        <v>649</v>
      </c>
      <c r="U452">
        <v>80.599999999999994</v>
      </c>
      <c r="V452">
        <v>16.899999999999999</v>
      </c>
      <c r="W452">
        <v>2.6</v>
      </c>
      <c r="X452">
        <v>76.099999999999994</v>
      </c>
      <c r="Y452">
        <v>6.7</v>
      </c>
      <c r="Z452">
        <v>17.2</v>
      </c>
      <c r="AA452">
        <v>99.6</v>
      </c>
      <c r="AB452">
        <v>0.4</v>
      </c>
      <c r="AC452">
        <v>0</v>
      </c>
      <c r="AE452" t="s">
        <v>458</v>
      </c>
      <c r="AF452" t="s">
        <v>54</v>
      </c>
      <c r="AG452" t="s">
        <v>461</v>
      </c>
      <c r="AH452" t="s">
        <v>649</v>
      </c>
      <c r="AI452">
        <v>82.7</v>
      </c>
      <c r="AJ452">
        <v>17.3</v>
      </c>
      <c r="AK452">
        <v>91.9</v>
      </c>
      <c r="AL452">
        <v>8.1</v>
      </c>
      <c r="AM452">
        <v>99.6</v>
      </c>
      <c r="AN452">
        <v>0.4</v>
      </c>
      <c r="AP452" t="s">
        <v>458</v>
      </c>
      <c r="AQ452" t="s">
        <v>54</v>
      </c>
      <c r="AR452" t="s">
        <v>461</v>
      </c>
      <c r="AS452" t="s">
        <v>649</v>
      </c>
      <c r="AT452">
        <v>75.2</v>
      </c>
      <c r="AU452">
        <v>82.7</v>
      </c>
      <c r="AV452">
        <v>84.3</v>
      </c>
      <c r="AW452">
        <v>88.4</v>
      </c>
      <c r="AX452">
        <v>91.9</v>
      </c>
      <c r="AY452">
        <v>95.1</v>
      </c>
      <c r="AZ452">
        <v>98.9</v>
      </c>
      <c r="BA452">
        <v>99.6</v>
      </c>
      <c r="BB452">
        <v>100</v>
      </c>
      <c r="BF452" t="b">
        <f t="shared" ref="BF452:BF515" si="7">IF(AQ452=AF452,IF(AF452=P452,TRUE,FALSE),FALSE)</f>
        <v>1</v>
      </c>
      <c r="BI452" t="s">
        <v>458</v>
      </c>
      <c r="BJ452" t="s">
        <v>54</v>
      </c>
      <c r="BK452" t="s">
        <v>461</v>
      </c>
      <c r="BL452" t="s">
        <v>649</v>
      </c>
      <c r="BM452">
        <f>INDEX('2021persons'!$C$5:$BA$204,MATCH(Sheet2!$BJ452,'2021persons'!$B$5:$B$204,0),MATCH(Sheet2!BM$3,'2021persons'!$C$4:$BA$4,0))</f>
        <v>80.836966230719</v>
      </c>
      <c r="BN452">
        <f>INDEX('2021persons'!$C$5:$BA$204,MATCH(Sheet2!$BJ452,'2021persons'!$B$5:$B$204,0),MATCH(Sheet2!BN$3,'2021persons'!$C$4:$BA$4,0))</f>
        <v>18.219147035689101</v>
      </c>
      <c r="BO452">
        <f>INDEX('2021persons'!$C$5:$BA$204,MATCH(Sheet2!$BJ452,'2021persons'!$B$5:$B$204,0),MATCH(Sheet2!BO$3,'2021persons'!$C$4:$BA$4,0))</f>
        <v>72.247330320361598</v>
      </c>
      <c r="BP452">
        <f>INDEX('2021persons'!$C$5:$BA$204,MATCH(Sheet2!$BJ452,'2021persons'!$B$5:$B$204,0),MATCH(Sheet2!BP$3,'2021persons'!$C$4:$BA$4,0))</f>
        <v>7.3497846925035697</v>
      </c>
      <c r="BQ452">
        <f>INDEX('2021persons'!$C$5:$BA$204,MATCH(Sheet2!$BJ452,'2021persons'!$B$5:$B$204,0),MATCH(Sheet2!BQ$3,'2021persons'!$C$4:$BA$4,0))</f>
        <v>67.122611953232294</v>
      </c>
      <c r="BR452">
        <f>INDEX('2021persons'!$C$5:$BA$204,MATCH(Sheet2!$BJ452,'2021persons'!$B$5:$B$204,0),MATCH(Sheet2!BR$3,'2021persons'!$C$4:$BA$4,0))</f>
        <v>12.4745030596328</v>
      </c>
      <c r="BS452">
        <f>INDEX('2021persons'!$C$5:$BA$204,MATCH(Sheet2!$BJ452,'2021persons'!$B$5:$B$204,0),MATCH(Sheet2!BS$3,'2021persons'!$C$4:$BA$4,0))</f>
        <v>97.564292284925799</v>
      </c>
      <c r="BT452">
        <f>INDEX('2021persons'!$C$5:$BA$204,MATCH(Sheet2!$BJ452,'2021persons'!$B$5:$B$204,0),MATCH(Sheet2!BT$3,'2021persons'!$C$4:$BA$4,0))</f>
        <v>2.4357077150741899</v>
      </c>
      <c r="BU452">
        <f>INDEX('2021persons'!$C$5:$BA$204,MATCH(Sheet2!$BJ452,'2021persons'!$B$5:$B$204,0),MATCH(Sheet2!BU$3,'2021persons'!$C$4:$BA$4,0))</f>
        <v>16.1020677518698</v>
      </c>
      <c r="BV452">
        <f>INDEX('2021persons'!$C$5:$BA$204,MATCH(Sheet2!$BJ452,'2021persons'!$B$5:$B$204,0),MATCH(Sheet2!BV$3,'2021persons'!$C$4:$BA$4,0))</f>
        <v>9.6295111253316303</v>
      </c>
      <c r="BW452">
        <f>INDEX('2021persons'!$C$5:$BA$204,MATCH(Sheet2!$BJ452,'2021persons'!$B$5:$B$204,0),MATCH(Sheet2!BW$3,'2021persons'!$C$4:$BA$4,0))</f>
        <v>2.6636803583569999</v>
      </c>
      <c r="BX452">
        <f>INDEX('2021persons'!$C$5:$BA$204,MATCH(Sheet2!$BJ452,'2021persons'!$B$5:$B$204,0),MATCH(Sheet2!BX$3,'2021persons'!$C$4:$BA$4,0))</f>
        <v>45.416800600021404</v>
      </c>
      <c r="BY452">
        <f>INDEX('2021persons'!$C$5:$BA$204,MATCH(Sheet2!$BJ452,'2021persons'!$B$5:$B$204,0),MATCH(Sheet2!BY$3,'2021persons'!$C$4:$BA$4,0))</f>
        <v>52.649201757205603</v>
      </c>
      <c r="BZ452">
        <f>INDEX('2021persons'!$C$5:$BA$204,MATCH(Sheet2!$BJ452,'2021persons'!$B$5:$B$204,0),MATCH(Sheet2!BZ$3,'2021persons'!$C$4:$BA$4,0))</f>
        <v>52.220615021965102</v>
      </c>
      <c r="CA452">
        <f>INDEX('2021persons'!$C$5:$BA$204,MATCH(Sheet2!$BJ452,'2021persons'!$B$5:$B$204,0),MATCH(Sheet2!CA$3,'2021persons'!$C$4:$BA$4,0))</f>
        <v>46.888728168863203</v>
      </c>
      <c r="CB452">
        <f>INDEX('2021persons'!$C$5:$BA$204,MATCH(Sheet2!$BJ452,'2021persons'!$B$5:$B$204,0),MATCH(Sheet2!CB$3,'2021persons'!$C$4:$BA$4,0))</f>
        <v>1.1811915903424901</v>
      </c>
      <c r="CC452">
        <f>INDEX('2021persons'!$C$5:$BA$204,MATCH(Sheet2!$BJ452,'2021persons'!$B$5:$B$204,0),MATCH(Sheet2!CC$3,'2021persons'!$C$4:$BA$4,0))</f>
        <v>98.818808409657507</v>
      </c>
    </row>
    <row r="453" spans="14:81" x14ac:dyDescent="0.3">
      <c r="N453" t="str">
        <f>VLOOKUP(P453,Sheet1!A$6:A$378,1,FALSE)</f>
        <v>Sefton</v>
      </c>
      <c r="O453" t="s">
        <v>458</v>
      </c>
      <c r="P453" t="s">
        <v>55</v>
      </c>
      <c r="Q453" t="str">
        <f>VLOOKUP(P453,classifications!A$1:B$357,2,FALSE)</f>
        <v>Predominantly Urban</v>
      </c>
      <c r="R453" t="str">
        <f>VLOOKUP(P453,classifications!A$1:D$357,4,FALSE)</f>
        <v>Met District</v>
      </c>
      <c r="S453" t="s">
        <v>462</v>
      </c>
      <c r="T453" t="s">
        <v>649</v>
      </c>
      <c r="U453">
        <v>71.5</v>
      </c>
      <c r="V453">
        <v>14.9</v>
      </c>
      <c r="W453">
        <v>13.5</v>
      </c>
      <c r="X453">
        <v>76.2</v>
      </c>
      <c r="Y453">
        <v>6.6</v>
      </c>
      <c r="Z453">
        <v>17.100000000000001</v>
      </c>
      <c r="AA453">
        <v>97.4</v>
      </c>
      <c r="AB453">
        <v>2.4</v>
      </c>
      <c r="AC453">
        <v>0.2</v>
      </c>
      <c r="AE453" t="s">
        <v>458</v>
      </c>
      <c r="AF453" t="s">
        <v>55</v>
      </c>
      <c r="AG453" t="s">
        <v>462</v>
      </c>
      <c r="AH453" t="s">
        <v>649</v>
      </c>
      <c r="AI453">
        <v>82.7</v>
      </c>
      <c r="AJ453">
        <v>17.3</v>
      </c>
      <c r="AK453">
        <v>92</v>
      </c>
      <c r="AL453">
        <v>8</v>
      </c>
      <c r="AM453">
        <v>97.6</v>
      </c>
      <c r="AN453">
        <v>2.4</v>
      </c>
      <c r="AP453" t="s">
        <v>458</v>
      </c>
      <c r="AQ453" t="s">
        <v>55</v>
      </c>
      <c r="AR453" t="s">
        <v>462</v>
      </c>
      <c r="AS453" t="s">
        <v>649</v>
      </c>
      <c r="AT453">
        <v>75.7</v>
      </c>
      <c r="AU453">
        <v>82.7</v>
      </c>
      <c r="AV453">
        <v>85.5</v>
      </c>
      <c r="AW453">
        <v>87</v>
      </c>
      <c r="AX453">
        <v>92</v>
      </c>
      <c r="AY453">
        <v>94.7</v>
      </c>
      <c r="AZ453">
        <v>94.7</v>
      </c>
      <c r="BA453">
        <v>97.6</v>
      </c>
      <c r="BB453">
        <v>99.1</v>
      </c>
      <c r="BF453" t="b">
        <f t="shared" si="7"/>
        <v>1</v>
      </c>
      <c r="BI453" t="s">
        <v>458</v>
      </c>
      <c r="BJ453" t="s">
        <v>55</v>
      </c>
      <c r="BK453" t="s">
        <v>462</v>
      </c>
      <c r="BL453" t="s">
        <v>649</v>
      </c>
      <c r="BM453">
        <f>INDEX('2021persons'!$C$5:$BA$204,MATCH(Sheet2!$BJ453,'2021persons'!$B$5:$B$204,0),MATCH(Sheet2!BM$3,'2021persons'!$C$4:$BA$4,0))</f>
        <v>84.772264362972294</v>
      </c>
      <c r="BN453">
        <f>INDEX('2021persons'!$C$5:$BA$204,MATCH(Sheet2!$BJ453,'2021persons'!$B$5:$B$204,0),MATCH(Sheet2!BN$3,'2021persons'!$C$4:$BA$4,0))</f>
        <v>15.0565388397247</v>
      </c>
      <c r="BO453">
        <f>INDEX('2021persons'!$C$5:$BA$204,MATCH(Sheet2!$BJ453,'2021persons'!$B$5:$B$204,0),MATCH(Sheet2!BO$3,'2021persons'!$C$4:$BA$4,0))</f>
        <v>63.556152549515403</v>
      </c>
      <c r="BP453">
        <f>INDEX('2021persons'!$C$5:$BA$204,MATCH(Sheet2!$BJ453,'2021persons'!$B$5:$B$204,0),MATCH(Sheet2!BP$3,'2021persons'!$C$4:$BA$4,0))</f>
        <v>12.771281078803201</v>
      </c>
      <c r="BQ453">
        <f>INDEX('2021persons'!$C$5:$BA$204,MATCH(Sheet2!$BJ453,'2021persons'!$B$5:$B$204,0),MATCH(Sheet2!BQ$3,'2021persons'!$C$4:$BA$4,0))</f>
        <v>61.2296319707824</v>
      </c>
      <c r="BR453">
        <f>INDEX('2021persons'!$C$5:$BA$204,MATCH(Sheet2!$BJ453,'2021persons'!$B$5:$B$204,0),MATCH(Sheet2!BR$3,'2021persons'!$C$4:$BA$4,0))</f>
        <v>15.0978016575362</v>
      </c>
      <c r="BS453">
        <f>INDEX('2021persons'!$C$5:$BA$204,MATCH(Sheet2!$BJ453,'2021persons'!$B$5:$B$204,0),MATCH(Sheet2!BS$3,'2021persons'!$C$4:$BA$4,0))</f>
        <v>98.460984688860805</v>
      </c>
      <c r="BT453">
        <f>INDEX('2021persons'!$C$5:$BA$204,MATCH(Sheet2!$BJ453,'2021persons'!$B$5:$B$204,0),MATCH(Sheet2!BT$3,'2021persons'!$C$4:$BA$4,0))</f>
        <v>1.53901531113921</v>
      </c>
      <c r="BU453">
        <f>INDEX('2021persons'!$C$5:$BA$204,MATCH(Sheet2!$BJ453,'2021persons'!$B$5:$B$204,0),MATCH(Sheet2!BU$3,'2021persons'!$C$4:$BA$4,0))</f>
        <v>13.754565247928101</v>
      </c>
      <c r="BV453">
        <f>INDEX('2021persons'!$C$5:$BA$204,MATCH(Sheet2!$BJ453,'2021persons'!$B$5:$B$204,0),MATCH(Sheet2!BV$3,'2021persons'!$C$4:$BA$4,0))</f>
        <v>10.912698412698401</v>
      </c>
      <c r="BW453">
        <f>INDEX('2021persons'!$C$5:$BA$204,MATCH(Sheet2!$BJ453,'2021persons'!$B$5:$B$204,0),MATCH(Sheet2!BW$3,'2021persons'!$C$4:$BA$4,0))</f>
        <v>2.9779463407782001</v>
      </c>
      <c r="BX453">
        <f>INDEX('2021persons'!$C$5:$BA$204,MATCH(Sheet2!$BJ453,'2021persons'!$B$5:$B$204,0),MATCH(Sheet2!BX$3,'2021persons'!$C$4:$BA$4,0))</f>
        <v>50.369088500121698</v>
      </c>
      <c r="BY453">
        <f>INDEX('2021persons'!$C$5:$BA$204,MATCH(Sheet2!$BJ453,'2021persons'!$B$5:$B$204,0),MATCH(Sheet2!BY$3,'2021persons'!$C$4:$BA$4,0))</f>
        <v>48.506070356650397</v>
      </c>
      <c r="BZ453">
        <f>INDEX('2021persons'!$C$5:$BA$204,MATCH(Sheet2!$BJ453,'2021persons'!$B$5:$B$204,0),MATCH(Sheet2!BZ$3,'2021persons'!$C$4:$BA$4,0))</f>
        <v>46.921558553930197</v>
      </c>
      <c r="CA453">
        <f>INDEX('2021persons'!$C$5:$BA$204,MATCH(Sheet2!$BJ453,'2021persons'!$B$5:$B$204,0),MATCH(Sheet2!CA$3,'2021persons'!$C$4:$BA$4,0))</f>
        <v>52.020297614219103</v>
      </c>
      <c r="CB453">
        <f>INDEX('2021persons'!$C$5:$BA$204,MATCH(Sheet2!$BJ453,'2021persons'!$B$5:$B$204,0),MATCH(Sheet2!CB$3,'2021persons'!$C$4:$BA$4,0))</f>
        <v>3.1421196797303002</v>
      </c>
      <c r="CC453">
        <f>INDEX('2021persons'!$C$5:$BA$204,MATCH(Sheet2!$BJ453,'2021persons'!$B$5:$B$204,0),MATCH(Sheet2!CC$3,'2021persons'!$C$4:$BA$4,0))</f>
        <v>96.8578803202697</v>
      </c>
    </row>
    <row r="454" spans="14:81" x14ac:dyDescent="0.3">
      <c r="N454" t="str">
        <f>VLOOKUP(P454,Sheet1!A$6:A$378,1,FALSE)</f>
        <v>Wirral</v>
      </c>
      <c r="O454" t="s">
        <v>458</v>
      </c>
      <c r="P454" t="s">
        <v>56</v>
      </c>
      <c r="Q454" t="str">
        <f>VLOOKUP(P454,classifications!A$1:B$357,2,FALSE)</f>
        <v>Predominantly Urban</v>
      </c>
      <c r="R454" t="str">
        <f>VLOOKUP(P454,classifications!A$1:D$357,4,FALSE)</f>
        <v>Met District</v>
      </c>
      <c r="S454" t="s">
        <v>463</v>
      </c>
      <c r="T454" t="s">
        <v>649</v>
      </c>
      <c r="U454">
        <v>82.4</v>
      </c>
      <c r="V454">
        <v>15.9</v>
      </c>
      <c r="W454">
        <v>1.6</v>
      </c>
      <c r="X454">
        <v>76.400000000000006</v>
      </c>
      <c r="Y454">
        <v>8.9</v>
      </c>
      <c r="Z454">
        <v>14.7</v>
      </c>
      <c r="AA454">
        <v>99</v>
      </c>
      <c r="AB454">
        <v>1</v>
      </c>
      <c r="AC454">
        <v>0</v>
      </c>
      <c r="AE454" t="s">
        <v>458</v>
      </c>
      <c r="AF454" t="s">
        <v>56</v>
      </c>
      <c r="AG454" t="s">
        <v>463</v>
      </c>
      <c r="AH454" t="s">
        <v>649</v>
      </c>
      <c r="AI454">
        <v>83.8</v>
      </c>
      <c r="AJ454">
        <v>16.2</v>
      </c>
      <c r="AK454">
        <v>89.5</v>
      </c>
      <c r="AL454">
        <v>10.5</v>
      </c>
      <c r="AM454">
        <v>99</v>
      </c>
      <c r="AN454">
        <v>1</v>
      </c>
      <c r="AP454" t="s">
        <v>458</v>
      </c>
      <c r="AQ454" t="s">
        <v>56</v>
      </c>
      <c r="AR454" t="s">
        <v>463</v>
      </c>
      <c r="AS454" t="s">
        <v>649</v>
      </c>
      <c r="AT454">
        <v>77.3</v>
      </c>
      <c r="AU454">
        <v>83.8</v>
      </c>
      <c r="AV454">
        <v>86.6</v>
      </c>
      <c r="AW454">
        <v>85.7</v>
      </c>
      <c r="AX454">
        <v>89.5</v>
      </c>
      <c r="AY454">
        <v>93.3</v>
      </c>
      <c r="AZ454">
        <v>97.5</v>
      </c>
      <c r="BA454">
        <v>99</v>
      </c>
      <c r="BB454">
        <v>100</v>
      </c>
      <c r="BF454" t="b">
        <f t="shared" si="7"/>
        <v>1</v>
      </c>
      <c r="BI454" t="s">
        <v>458</v>
      </c>
      <c r="BJ454" t="s">
        <v>56</v>
      </c>
      <c r="BK454" t="s">
        <v>463</v>
      </c>
      <c r="BL454" t="s">
        <v>649</v>
      </c>
      <c r="BM454">
        <f>INDEX('2021persons'!$C$5:$BA$204,MATCH(Sheet2!$BJ454,'2021persons'!$B$5:$B$204,0),MATCH(Sheet2!BM$3,'2021persons'!$C$4:$BA$4,0))</f>
        <v>81.716755122496295</v>
      </c>
      <c r="BN454">
        <f>INDEX('2021persons'!$C$5:$BA$204,MATCH(Sheet2!$BJ454,'2021persons'!$B$5:$B$204,0),MATCH(Sheet2!BN$3,'2021persons'!$C$4:$BA$4,0))</f>
        <v>16.935046583085501</v>
      </c>
      <c r="BO454">
        <f>INDEX('2021persons'!$C$5:$BA$204,MATCH(Sheet2!$BJ454,'2021persons'!$B$5:$B$204,0),MATCH(Sheet2!BO$3,'2021persons'!$C$4:$BA$4,0))</f>
        <v>58.380025961649103</v>
      </c>
      <c r="BP454">
        <f>INDEX('2021persons'!$C$5:$BA$204,MATCH(Sheet2!$BJ454,'2021persons'!$B$5:$B$204,0),MATCH(Sheet2!BP$3,'2021persons'!$C$4:$BA$4,0))</f>
        <v>12.7795395915148</v>
      </c>
      <c r="BQ454">
        <f>INDEX('2021persons'!$C$5:$BA$204,MATCH(Sheet2!$BJ454,'2021persons'!$B$5:$B$204,0),MATCH(Sheet2!BQ$3,'2021persons'!$C$4:$BA$4,0))</f>
        <v>57.801639856060703</v>
      </c>
      <c r="BR454">
        <f>INDEX('2021persons'!$C$5:$BA$204,MATCH(Sheet2!$BJ454,'2021persons'!$B$5:$B$204,0),MATCH(Sheet2!BR$3,'2021persons'!$C$4:$BA$4,0))</f>
        <v>13.3579256971031</v>
      </c>
      <c r="BS454">
        <f>INDEX('2021persons'!$C$5:$BA$204,MATCH(Sheet2!$BJ454,'2021persons'!$B$5:$B$204,0),MATCH(Sheet2!BS$3,'2021persons'!$C$4:$BA$4,0))</f>
        <v>99.710806947205796</v>
      </c>
      <c r="BT454" t="str">
        <f>INDEX('2021persons'!$C$5:$BA$204,MATCH(Sheet2!$BJ454,'2021persons'!$B$5:$B$204,0),MATCH(Sheet2!BT$3,'2021persons'!$C$4:$BA$4,0))</f>
        <v>*</v>
      </c>
      <c r="BU454">
        <f>INDEX('2021persons'!$C$5:$BA$204,MATCH(Sheet2!$BJ454,'2021persons'!$B$5:$B$204,0),MATCH(Sheet2!BU$3,'2021persons'!$C$4:$BA$4,0))</f>
        <v>12.25373404098</v>
      </c>
      <c r="BV454">
        <f>INDEX('2021persons'!$C$5:$BA$204,MATCH(Sheet2!$BJ454,'2021persons'!$B$5:$B$204,0),MATCH(Sheet2!BV$3,'2021persons'!$C$4:$BA$4,0))</f>
        <v>12.2471614715983</v>
      </c>
      <c r="BW454">
        <f>INDEX('2021persons'!$C$5:$BA$204,MATCH(Sheet2!$BJ454,'2021persons'!$B$5:$B$204,0),MATCH(Sheet2!BW$3,'2021persons'!$C$4:$BA$4,0))</f>
        <v>4.2187679718693998</v>
      </c>
      <c r="BX454">
        <f>INDEX('2021persons'!$C$5:$BA$204,MATCH(Sheet2!$BJ454,'2021persons'!$B$5:$B$204,0),MATCH(Sheet2!BX$3,'2021persons'!$C$4:$BA$4,0))</f>
        <v>52.812309350066997</v>
      </c>
      <c r="BY454">
        <f>INDEX('2021persons'!$C$5:$BA$204,MATCH(Sheet2!$BJ454,'2021persons'!$B$5:$B$204,0),MATCH(Sheet2!BY$3,'2021persons'!$C$4:$BA$4,0))</f>
        <v>45.463621021606301</v>
      </c>
      <c r="BZ454">
        <f>INDEX('2021persons'!$C$5:$BA$204,MATCH(Sheet2!$BJ454,'2021persons'!$B$5:$B$204,0),MATCH(Sheet2!BZ$3,'2021persons'!$C$4:$BA$4,0))</f>
        <v>51.022477874703903</v>
      </c>
      <c r="CA454">
        <f>INDEX('2021persons'!$C$5:$BA$204,MATCH(Sheet2!$BJ454,'2021persons'!$B$5:$B$204,0),MATCH(Sheet2!CA$3,'2021persons'!$C$4:$BA$4,0))</f>
        <v>46.251970874632597</v>
      </c>
      <c r="CB454">
        <f>INDEX('2021persons'!$C$5:$BA$204,MATCH(Sheet2!$BJ454,'2021persons'!$B$5:$B$204,0),MATCH(Sheet2!CB$3,'2021persons'!$C$4:$BA$4,0))</f>
        <v>2.7982714142526199</v>
      </c>
      <c r="CC454">
        <f>INDEX('2021persons'!$C$5:$BA$204,MATCH(Sheet2!$BJ454,'2021persons'!$B$5:$B$204,0),MATCH(Sheet2!CC$3,'2021persons'!$C$4:$BA$4,0))</f>
        <v>97.201728585747404</v>
      </c>
    </row>
    <row r="455" spans="14:81" x14ac:dyDescent="0.3">
      <c r="N455" t="str">
        <f>VLOOKUP(P455,Sheet1!A$6:A$378,1,FALSE)</f>
        <v>Halton</v>
      </c>
      <c r="O455" t="s">
        <v>458</v>
      </c>
      <c r="P455" t="s">
        <v>268</v>
      </c>
      <c r="Q455" t="str">
        <f>VLOOKUP(P455,classifications!A$1:B$357,2,FALSE)</f>
        <v>Predominantly Urban</v>
      </c>
      <c r="R455" t="str">
        <f>VLOOKUP(P455,classifications!A$1:D$357,4,FALSE)</f>
        <v>Unitary Authority</v>
      </c>
      <c r="S455" t="s">
        <v>464</v>
      </c>
      <c r="T455" t="s">
        <v>649</v>
      </c>
      <c r="U455">
        <v>81.3</v>
      </c>
      <c r="V455">
        <v>15.7</v>
      </c>
      <c r="W455">
        <v>3</v>
      </c>
      <c r="X455">
        <v>81.099999999999994</v>
      </c>
      <c r="Y455">
        <v>5.3</v>
      </c>
      <c r="Z455">
        <v>13.6</v>
      </c>
      <c r="AA455" t="s">
        <v>417</v>
      </c>
      <c r="AB455" t="s">
        <v>417</v>
      </c>
      <c r="AC455" t="s">
        <v>417</v>
      </c>
      <c r="AE455" t="s">
        <v>458</v>
      </c>
      <c r="AF455" t="s">
        <v>268</v>
      </c>
      <c r="AG455" t="s">
        <v>464</v>
      </c>
      <c r="AH455" t="s">
        <v>649</v>
      </c>
      <c r="AI455">
        <v>83.8</v>
      </c>
      <c r="AJ455">
        <v>16.2</v>
      </c>
      <c r="AK455">
        <v>93.9</v>
      </c>
      <c r="AL455">
        <v>6.1</v>
      </c>
      <c r="AM455" t="s">
        <v>417</v>
      </c>
      <c r="AN455" t="s">
        <v>417</v>
      </c>
      <c r="AP455" t="s">
        <v>458</v>
      </c>
      <c r="AQ455" t="s">
        <v>268</v>
      </c>
      <c r="AR455" t="s">
        <v>464</v>
      </c>
      <c r="AS455" t="s">
        <v>649</v>
      </c>
      <c r="AT455">
        <v>78.400000000000006</v>
      </c>
      <c r="AU455">
        <v>83.8</v>
      </c>
      <c r="AV455">
        <v>85.9</v>
      </c>
      <c r="AW455">
        <v>91</v>
      </c>
      <c r="AX455">
        <v>93.9</v>
      </c>
      <c r="AY455">
        <v>96.4</v>
      </c>
      <c r="AZ455" t="s">
        <v>417</v>
      </c>
      <c r="BA455" t="s">
        <v>417</v>
      </c>
      <c r="BB455" t="s">
        <v>417</v>
      </c>
      <c r="BF455" t="b">
        <f t="shared" si="7"/>
        <v>1</v>
      </c>
      <c r="BI455" t="s">
        <v>458</v>
      </c>
      <c r="BJ455" t="s">
        <v>268</v>
      </c>
      <c r="BK455" t="s">
        <v>464</v>
      </c>
      <c r="BL455" t="s">
        <v>649</v>
      </c>
      <c r="BM455">
        <f>INDEX('2021persons'!$C$5:$BA$204,MATCH(Sheet2!$BJ455,'2021persons'!$B$5:$B$204,0),MATCH(Sheet2!BM$3,'2021persons'!$C$4:$BA$4,0))</f>
        <v>88.660043196544294</v>
      </c>
      <c r="BN455">
        <f>INDEX('2021persons'!$C$5:$BA$204,MATCH(Sheet2!$BJ455,'2021persons'!$B$5:$B$204,0),MATCH(Sheet2!BN$3,'2021persons'!$C$4:$BA$4,0))</f>
        <v>10.7403887688985</v>
      </c>
      <c r="BO455">
        <f>INDEX('2021persons'!$C$5:$BA$204,MATCH(Sheet2!$BJ455,'2021persons'!$B$5:$B$204,0),MATCH(Sheet2!BO$3,'2021persons'!$C$4:$BA$4,0))</f>
        <v>56.1745140388769</v>
      </c>
      <c r="BP455">
        <f>INDEX('2021persons'!$C$5:$BA$204,MATCH(Sheet2!$BJ455,'2021persons'!$B$5:$B$204,0),MATCH(Sheet2!BP$3,'2021persons'!$C$4:$BA$4,0))</f>
        <v>10.056155507559399</v>
      </c>
      <c r="BQ455">
        <f>INDEX('2021persons'!$C$5:$BA$204,MATCH(Sheet2!$BJ455,'2021persons'!$B$5:$B$204,0),MATCH(Sheet2!BQ$3,'2021persons'!$C$4:$BA$4,0))</f>
        <v>50.883801295896298</v>
      </c>
      <c r="BR455">
        <f>INDEX('2021persons'!$C$5:$BA$204,MATCH(Sheet2!$BJ455,'2021persons'!$B$5:$B$204,0),MATCH(Sheet2!BR$3,'2021persons'!$C$4:$BA$4,0))</f>
        <v>15.34686825054</v>
      </c>
      <c r="BS455">
        <f>INDEX('2021persons'!$C$5:$BA$204,MATCH(Sheet2!$BJ455,'2021persons'!$B$5:$B$204,0),MATCH(Sheet2!BS$3,'2021persons'!$C$4:$BA$4,0))</f>
        <v>98.491576673866106</v>
      </c>
      <c r="BT455">
        <f>INDEX('2021persons'!$C$5:$BA$204,MATCH(Sheet2!$BJ455,'2021persons'!$B$5:$B$204,0),MATCH(Sheet2!BT$3,'2021persons'!$C$4:$BA$4,0))</f>
        <v>0.82246220302375805</v>
      </c>
      <c r="BU455">
        <f>INDEX('2021persons'!$C$5:$BA$204,MATCH(Sheet2!$BJ455,'2021persons'!$B$5:$B$204,0),MATCH(Sheet2!BU$3,'2021persons'!$C$4:$BA$4,0))</f>
        <v>12.1969762419006</v>
      </c>
      <c r="BV455">
        <f>INDEX('2021persons'!$C$5:$BA$204,MATCH(Sheet2!$BJ455,'2021persons'!$B$5:$B$204,0),MATCH(Sheet2!BV$3,'2021persons'!$C$4:$BA$4,0))</f>
        <v>7.6267818574513999</v>
      </c>
      <c r="BW455">
        <f>INDEX('2021persons'!$C$5:$BA$204,MATCH(Sheet2!$BJ455,'2021persons'!$B$5:$B$204,0),MATCH(Sheet2!BW$3,'2021persons'!$C$4:$BA$4,0))</f>
        <v>1.0920086393088599</v>
      </c>
      <c r="BX455">
        <f>INDEX('2021persons'!$C$5:$BA$204,MATCH(Sheet2!$BJ455,'2021persons'!$B$5:$B$204,0),MATCH(Sheet2!BX$3,'2021persons'!$C$4:$BA$4,0))</f>
        <v>50.609538478877496</v>
      </c>
      <c r="BY455">
        <f>INDEX('2021persons'!$C$5:$BA$204,MATCH(Sheet2!$BJ455,'2021persons'!$B$5:$B$204,0),MATCH(Sheet2!BY$3,'2021persons'!$C$4:$BA$4,0))</f>
        <v>48.631590810902203</v>
      </c>
      <c r="BZ455">
        <f>INDEX('2021persons'!$C$5:$BA$204,MATCH(Sheet2!$BJ455,'2021persons'!$B$5:$B$204,0),MATCH(Sheet2!BZ$3,'2021persons'!$C$4:$BA$4,0))</f>
        <v>56.950992730619703</v>
      </c>
      <c r="CA455">
        <f>INDEX('2021persons'!$C$5:$BA$204,MATCH(Sheet2!$BJ455,'2021persons'!$B$5:$B$204,0),MATCH(Sheet2!CA$3,'2021persons'!$C$4:$BA$4,0))</f>
        <v>41.993350489321301</v>
      </c>
      <c r="CB455">
        <f>INDEX('2021persons'!$C$5:$BA$204,MATCH(Sheet2!$BJ455,'2021persons'!$B$5:$B$204,0),MATCH(Sheet2!CB$3,'2021persons'!$C$4:$BA$4,0))</f>
        <v>2.0734341252699799</v>
      </c>
      <c r="CC455">
        <f>INDEX('2021persons'!$C$5:$BA$204,MATCH(Sheet2!$BJ455,'2021persons'!$B$5:$B$204,0),MATCH(Sheet2!CC$3,'2021persons'!$C$4:$BA$4,0))</f>
        <v>97.926565874730002</v>
      </c>
    </row>
    <row r="456" spans="14:81" x14ac:dyDescent="0.3">
      <c r="N456" t="str">
        <f>VLOOKUP(P456,Sheet1!A$6:A$378,1,FALSE)</f>
        <v>Northumberland</v>
      </c>
      <c r="O456" t="s">
        <v>465</v>
      </c>
      <c r="P456" t="s">
        <v>267</v>
      </c>
      <c r="Q456" t="str">
        <f>VLOOKUP(P456,classifications!A$1:B$357,2,FALSE)</f>
        <v>Predominantly Rural</v>
      </c>
      <c r="R456" t="str">
        <f>VLOOKUP(P456,classifications!A$1:D$357,4,FALSE)</f>
        <v>Unitary Authority</v>
      </c>
      <c r="S456">
        <v>35</v>
      </c>
      <c r="T456" t="s">
        <v>649</v>
      </c>
      <c r="U456">
        <v>79.400000000000006</v>
      </c>
      <c r="V456">
        <v>18.100000000000001</v>
      </c>
      <c r="W456">
        <v>2.5</v>
      </c>
      <c r="X456">
        <v>76</v>
      </c>
      <c r="Y456">
        <v>6.4</v>
      </c>
      <c r="Z456">
        <v>17.600000000000001</v>
      </c>
      <c r="AA456">
        <v>98.6</v>
      </c>
      <c r="AB456">
        <v>1.4</v>
      </c>
      <c r="AC456">
        <v>0</v>
      </c>
      <c r="AE456" t="s">
        <v>465</v>
      </c>
      <c r="AF456" t="s">
        <v>267</v>
      </c>
      <c r="AG456">
        <v>35</v>
      </c>
      <c r="AH456" t="s">
        <v>649</v>
      </c>
      <c r="AI456">
        <v>81.400000000000006</v>
      </c>
      <c r="AJ456">
        <v>18.600000000000001</v>
      </c>
      <c r="AK456">
        <v>92.2</v>
      </c>
      <c r="AL456">
        <v>7.8</v>
      </c>
      <c r="AM456">
        <v>98.6</v>
      </c>
      <c r="AN456">
        <v>1.4</v>
      </c>
      <c r="AP456" t="s">
        <v>465</v>
      </c>
      <c r="AQ456" t="s">
        <v>267</v>
      </c>
      <c r="AR456">
        <v>35</v>
      </c>
      <c r="AS456" t="s">
        <v>649</v>
      </c>
      <c r="AT456">
        <v>74.2</v>
      </c>
      <c r="AU456">
        <v>81.400000000000006</v>
      </c>
      <c r="AV456">
        <v>83.3</v>
      </c>
      <c r="AW456">
        <v>88.9</v>
      </c>
      <c r="AX456">
        <v>92.2</v>
      </c>
      <c r="AY456">
        <v>95.3</v>
      </c>
      <c r="AZ456">
        <v>97</v>
      </c>
      <c r="BA456">
        <v>98.6</v>
      </c>
      <c r="BB456">
        <v>99.8</v>
      </c>
      <c r="BF456" t="b">
        <f t="shared" si="7"/>
        <v>1</v>
      </c>
      <c r="BI456" t="s">
        <v>465</v>
      </c>
      <c r="BJ456" t="s">
        <v>267</v>
      </c>
      <c r="BK456">
        <v>35</v>
      </c>
      <c r="BL456" t="s">
        <v>649</v>
      </c>
      <c r="BM456">
        <f>INDEX('2021persons'!$C$5:$BA$204,MATCH(Sheet2!$BJ456,'2021persons'!$B$5:$B$204,0),MATCH(Sheet2!BM$3,'2021persons'!$C$4:$BA$4,0))</f>
        <v>79.047241318526304</v>
      </c>
      <c r="BN456">
        <f>INDEX('2021persons'!$C$5:$BA$204,MATCH(Sheet2!$BJ456,'2021persons'!$B$5:$B$204,0),MATCH(Sheet2!BN$3,'2021persons'!$C$4:$BA$4,0))</f>
        <v>20.736823550149801</v>
      </c>
      <c r="BO456">
        <f>INDEX('2021persons'!$C$5:$BA$204,MATCH(Sheet2!$BJ456,'2021persons'!$B$5:$B$204,0),MATCH(Sheet2!BO$3,'2021persons'!$C$4:$BA$4,0))</f>
        <v>71.4577824784065</v>
      </c>
      <c r="BP456">
        <f>INDEX('2021persons'!$C$5:$BA$204,MATCH(Sheet2!$BJ456,'2021persons'!$B$5:$B$204,0),MATCH(Sheet2!BP$3,'2021persons'!$C$4:$BA$4,0))</f>
        <v>10.745637228979399</v>
      </c>
      <c r="BQ456">
        <f>INDEX('2021persons'!$C$5:$BA$204,MATCH(Sheet2!$BJ456,'2021persons'!$B$5:$B$204,0),MATCH(Sheet2!BQ$3,'2021persons'!$C$4:$BA$4,0))</f>
        <v>63.484928609201503</v>
      </c>
      <c r="BR456">
        <f>INDEX('2021persons'!$C$5:$BA$204,MATCH(Sheet2!$BJ456,'2021persons'!$B$5:$B$204,0),MATCH(Sheet2!BR$3,'2021persons'!$C$4:$BA$4,0))</f>
        <v>18.718491098184401</v>
      </c>
      <c r="BS456">
        <f>INDEX('2021persons'!$C$5:$BA$204,MATCH(Sheet2!$BJ456,'2021persons'!$B$5:$B$204,0),MATCH(Sheet2!BS$3,'2021persons'!$C$4:$BA$4,0))</f>
        <v>99.106292966684293</v>
      </c>
      <c r="BT456">
        <f>INDEX('2021persons'!$C$5:$BA$204,MATCH(Sheet2!$BJ456,'2021persons'!$B$5:$B$204,0),MATCH(Sheet2!BT$3,'2021persons'!$C$4:$BA$4,0))</f>
        <v>0.67777190199189097</v>
      </c>
      <c r="BU456">
        <f>INDEX('2021persons'!$C$5:$BA$204,MATCH(Sheet2!$BJ456,'2021persons'!$B$5:$B$204,0),MATCH(Sheet2!BU$3,'2021persons'!$C$4:$BA$4,0))</f>
        <v>14.561078794288701</v>
      </c>
      <c r="BV456">
        <f>INDEX('2021persons'!$C$5:$BA$204,MATCH(Sheet2!$BJ456,'2021persons'!$B$5:$B$204,0),MATCH(Sheet2!BV$3,'2021persons'!$C$4:$BA$4,0))</f>
        <v>13.060990657500399</v>
      </c>
      <c r="BW456">
        <f>INDEX('2021persons'!$C$5:$BA$204,MATCH(Sheet2!$BJ456,'2021persons'!$B$5:$B$204,0),MATCH(Sheet2!BW$3,'2021persons'!$C$4:$BA$4,0))</f>
        <v>2.3488454080733301</v>
      </c>
      <c r="BX456">
        <f>INDEX('2021persons'!$C$5:$BA$204,MATCH(Sheet2!$BJ456,'2021persons'!$B$5:$B$204,0),MATCH(Sheet2!BX$3,'2021persons'!$C$4:$BA$4,0))</f>
        <v>50.018419598452802</v>
      </c>
      <c r="BY456">
        <f>INDEX('2021persons'!$C$5:$BA$204,MATCH(Sheet2!$BJ456,'2021persons'!$B$5:$B$204,0),MATCH(Sheet2!BY$3,'2021persons'!$C$4:$BA$4,0))</f>
        <v>48.775096702891901</v>
      </c>
      <c r="BZ456">
        <f>INDEX('2021persons'!$C$5:$BA$204,MATCH(Sheet2!$BJ456,'2021persons'!$B$5:$B$204,0),MATCH(Sheet2!BZ$3,'2021persons'!$C$4:$BA$4,0))</f>
        <v>51.038195549155198</v>
      </c>
      <c r="CA456">
        <f>INDEX('2021persons'!$C$5:$BA$204,MATCH(Sheet2!$BJ456,'2021persons'!$B$5:$B$204,0),MATCH(Sheet2!CA$3,'2021persons'!$C$4:$BA$4,0))</f>
        <v>47.605452201142</v>
      </c>
      <c r="CB456">
        <f>INDEX('2021persons'!$C$5:$BA$204,MATCH(Sheet2!$BJ456,'2021persons'!$B$5:$B$204,0),MATCH(Sheet2!CB$3,'2021persons'!$C$4:$BA$4,0))</f>
        <v>2.8344791115811701</v>
      </c>
      <c r="CC456">
        <f>INDEX('2021persons'!$C$5:$BA$204,MATCH(Sheet2!$BJ456,'2021persons'!$B$5:$B$204,0),MATCH(Sheet2!CC$3,'2021persons'!$C$4:$BA$4,0))</f>
        <v>97.165520888418797</v>
      </c>
    </row>
    <row r="457" spans="14:81" x14ac:dyDescent="0.3">
      <c r="N457" t="str">
        <f>VLOOKUP(P457,Sheet1!A$6:A$378,1,FALSE)</f>
        <v>Newcastle upon Tyne</v>
      </c>
      <c r="O457" t="s">
        <v>465</v>
      </c>
      <c r="P457" t="s">
        <v>37</v>
      </c>
      <c r="Q457" t="str">
        <f>VLOOKUP(P457,classifications!A$1:B$357,2,FALSE)</f>
        <v>Predominantly Urban</v>
      </c>
      <c r="R457" t="str">
        <f>VLOOKUP(P457,classifications!A$1:D$357,4,FALSE)</f>
        <v>Met District</v>
      </c>
      <c r="S457" t="s">
        <v>466</v>
      </c>
      <c r="T457" t="s">
        <v>649</v>
      </c>
      <c r="U457">
        <v>83.2</v>
      </c>
      <c r="V457">
        <v>16.399999999999999</v>
      </c>
      <c r="W457">
        <v>0.4</v>
      </c>
      <c r="X457">
        <v>81.099999999999994</v>
      </c>
      <c r="Y457">
        <v>5</v>
      </c>
      <c r="Z457">
        <v>13.9</v>
      </c>
      <c r="AA457">
        <v>98.4</v>
      </c>
      <c r="AB457">
        <v>1.6</v>
      </c>
      <c r="AC457">
        <v>0</v>
      </c>
      <c r="AE457" t="s">
        <v>465</v>
      </c>
      <c r="AF457" t="s">
        <v>37</v>
      </c>
      <c r="AG457" t="s">
        <v>466</v>
      </c>
      <c r="AH457" t="s">
        <v>649</v>
      </c>
      <c r="AI457">
        <v>83.5</v>
      </c>
      <c r="AJ457">
        <v>16.5</v>
      </c>
      <c r="AK457">
        <v>94.2</v>
      </c>
      <c r="AL457">
        <v>5.8</v>
      </c>
      <c r="AM457">
        <v>98.4</v>
      </c>
      <c r="AN457">
        <v>1.6</v>
      </c>
      <c r="AP457" t="s">
        <v>465</v>
      </c>
      <c r="AQ457" t="s">
        <v>37</v>
      </c>
      <c r="AR457" t="s">
        <v>466</v>
      </c>
      <c r="AS457" t="s">
        <v>649</v>
      </c>
      <c r="AT457">
        <v>77.3</v>
      </c>
      <c r="AU457">
        <v>83.5</v>
      </c>
      <c r="AV457">
        <v>86</v>
      </c>
      <c r="AW457">
        <v>91</v>
      </c>
      <c r="AX457">
        <v>94.2</v>
      </c>
      <c r="AY457">
        <v>97.4</v>
      </c>
      <c r="AZ457">
        <v>96.5</v>
      </c>
      <c r="BA457">
        <v>98.4</v>
      </c>
      <c r="BB457">
        <v>99.8</v>
      </c>
      <c r="BF457" t="b">
        <f t="shared" si="7"/>
        <v>1</v>
      </c>
      <c r="BI457" t="s">
        <v>465</v>
      </c>
      <c r="BJ457" t="s">
        <v>37</v>
      </c>
      <c r="BK457" t="s">
        <v>466</v>
      </c>
      <c r="BL457" t="s">
        <v>649</v>
      </c>
      <c r="BM457">
        <f>INDEX('2021persons'!$C$5:$BA$204,MATCH(Sheet2!$BJ457,'2021persons'!$B$5:$B$204,0),MATCH(Sheet2!BM$3,'2021persons'!$C$4:$BA$4,0))</f>
        <v>79.312995288275999</v>
      </c>
      <c r="BN457">
        <f>INDEX('2021persons'!$C$5:$BA$204,MATCH(Sheet2!$BJ457,'2021persons'!$B$5:$B$204,0),MATCH(Sheet2!BN$3,'2021persons'!$C$4:$BA$4,0))</f>
        <v>19.124372602824</v>
      </c>
      <c r="BO457">
        <f>INDEX('2021persons'!$C$5:$BA$204,MATCH(Sheet2!$BJ457,'2021persons'!$B$5:$B$204,0),MATCH(Sheet2!BO$3,'2021persons'!$C$4:$BA$4,0))</f>
        <v>73.279221527889902</v>
      </c>
      <c r="BP457">
        <f>INDEX('2021persons'!$C$5:$BA$204,MATCH(Sheet2!$BJ457,'2021persons'!$B$5:$B$204,0),MATCH(Sheet2!BP$3,'2021persons'!$C$4:$BA$4,0))</f>
        <v>9.6102259014150508</v>
      </c>
      <c r="BQ457">
        <f>INDEX('2021persons'!$C$5:$BA$204,MATCH(Sheet2!$BJ457,'2021persons'!$B$5:$B$204,0),MATCH(Sheet2!BQ$3,'2021persons'!$C$4:$BA$4,0))</f>
        <v>61.695913175148497</v>
      </c>
      <c r="BR457">
        <f>INDEX('2021persons'!$C$5:$BA$204,MATCH(Sheet2!$BJ457,'2021persons'!$B$5:$B$204,0),MATCH(Sheet2!BR$3,'2021persons'!$C$4:$BA$4,0))</f>
        <v>21.1935342541564</v>
      </c>
      <c r="BS457">
        <f>INDEX('2021persons'!$C$5:$BA$204,MATCH(Sheet2!$BJ457,'2021persons'!$B$5:$B$204,0),MATCH(Sheet2!BS$3,'2021persons'!$C$4:$BA$4,0))</f>
        <v>97.274425254225605</v>
      </c>
      <c r="BT457">
        <f>INDEX('2021persons'!$C$5:$BA$204,MATCH(Sheet2!$BJ457,'2021persons'!$B$5:$B$204,0),MATCH(Sheet2!BT$3,'2021persons'!$C$4:$BA$4,0))</f>
        <v>2.7255747457744399</v>
      </c>
      <c r="BU457">
        <f>INDEX('2021persons'!$C$5:$BA$204,MATCH(Sheet2!$BJ457,'2021persons'!$B$5:$B$204,0),MATCH(Sheet2!BU$3,'2021persons'!$C$4:$BA$4,0))</f>
        <v>11.328890631125001</v>
      </c>
      <c r="BV457">
        <f>INDEX('2021persons'!$C$5:$BA$204,MATCH(Sheet2!$BJ457,'2021persons'!$B$5:$B$204,0),MATCH(Sheet2!BV$3,'2021persons'!$C$4:$BA$4,0))</f>
        <v>14.325793037716799</v>
      </c>
      <c r="BW457">
        <f>INDEX('2021persons'!$C$5:$BA$204,MATCH(Sheet2!$BJ457,'2021persons'!$B$5:$B$204,0),MATCH(Sheet2!BW$3,'2021persons'!$C$4:$BA$4,0))</f>
        <v>0.90698764805804699</v>
      </c>
      <c r="BX457">
        <f>INDEX('2021persons'!$C$5:$BA$204,MATCH(Sheet2!$BJ457,'2021persons'!$B$5:$B$204,0),MATCH(Sheet2!BX$3,'2021persons'!$C$4:$BA$4,0))</f>
        <v>54.277472914028401</v>
      </c>
      <c r="BY457">
        <f>INDEX('2021persons'!$C$5:$BA$204,MATCH(Sheet2!$BJ457,'2021persons'!$B$5:$B$204,0),MATCH(Sheet2!BY$3,'2021persons'!$C$4:$BA$4,0))</f>
        <v>44.382689992651997</v>
      </c>
      <c r="BZ457">
        <f>INDEX('2021persons'!$C$5:$BA$204,MATCH(Sheet2!$BJ457,'2021persons'!$B$5:$B$204,0),MATCH(Sheet2!BZ$3,'2021persons'!$C$4:$BA$4,0))</f>
        <v>59.253005643887903</v>
      </c>
      <c r="CA457">
        <f>INDEX('2021persons'!$C$5:$BA$204,MATCH(Sheet2!$BJ457,'2021persons'!$B$5:$B$204,0),MATCH(Sheet2!CA$3,'2021persons'!$C$4:$BA$4,0))</f>
        <v>39.7972265215828</v>
      </c>
      <c r="CB457">
        <f>INDEX('2021persons'!$C$5:$BA$204,MATCH(Sheet2!$BJ457,'2021persons'!$B$5:$B$204,0),MATCH(Sheet2!CB$3,'2021persons'!$C$4:$BA$4,0))</f>
        <v>2.90236047378575</v>
      </c>
      <c r="CC457">
        <f>INDEX('2021persons'!$C$5:$BA$204,MATCH(Sheet2!$BJ457,'2021persons'!$B$5:$B$204,0),MATCH(Sheet2!CC$3,'2021persons'!$C$4:$BA$4,0))</f>
        <v>97.097639526214294</v>
      </c>
    </row>
    <row r="458" spans="14:81" x14ac:dyDescent="0.3">
      <c r="N458" t="str">
        <f>VLOOKUP(P458,Sheet1!A$6:A$378,1,FALSE)</f>
        <v>North Tyneside</v>
      </c>
      <c r="O458" t="s">
        <v>465</v>
      </c>
      <c r="P458" t="s">
        <v>38</v>
      </c>
      <c r="Q458" t="str">
        <f>VLOOKUP(P458,classifications!A$1:B$357,2,FALSE)</f>
        <v>Predominantly Urban</v>
      </c>
      <c r="R458" t="str">
        <f>VLOOKUP(P458,classifications!A$1:D$357,4,FALSE)</f>
        <v>Met District</v>
      </c>
      <c r="S458" t="s">
        <v>467</v>
      </c>
      <c r="T458" t="s">
        <v>649</v>
      </c>
      <c r="U458">
        <v>80.900000000000006</v>
      </c>
      <c r="V458">
        <v>18.399999999999999</v>
      </c>
      <c r="W458">
        <v>0.6</v>
      </c>
      <c r="X458">
        <v>78.400000000000006</v>
      </c>
      <c r="Y458">
        <v>8</v>
      </c>
      <c r="Z458">
        <v>13.5</v>
      </c>
      <c r="AA458">
        <v>99</v>
      </c>
      <c r="AB458">
        <v>1</v>
      </c>
      <c r="AC458">
        <v>0</v>
      </c>
      <c r="AE458" t="s">
        <v>465</v>
      </c>
      <c r="AF458" t="s">
        <v>38</v>
      </c>
      <c r="AG458" t="s">
        <v>467</v>
      </c>
      <c r="AH458" t="s">
        <v>649</v>
      </c>
      <c r="AI458">
        <v>81.5</v>
      </c>
      <c r="AJ458">
        <v>18.5</v>
      </c>
      <c r="AK458">
        <v>90.7</v>
      </c>
      <c r="AL458">
        <v>9.3000000000000007</v>
      </c>
      <c r="AM458">
        <v>99</v>
      </c>
      <c r="AN458">
        <v>1</v>
      </c>
      <c r="AP458" t="s">
        <v>465</v>
      </c>
      <c r="AQ458" t="s">
        <v>38</v>
      </c>
      <c r="AR458" t="s">
        <v>467</v>
      </c>
      <c r="AS458" t="s">
        <v>649</v>
      </c>
      <c r="AT458">
        <v>74.900000000000006</v>
      </c>
      <c r="AU458">
        <v>81.5</v>
      </c>
      <c r="AV458">
        <v>83.8</v>
      </c>
      <c r="AW458">
        <v>87.2</v>
      </c>
      <c r="AX458">
        <v>90.7</v>
      </c>
      <c r="AY458">
        <v>94.2</v>
      </c>
      <c r="AZ458">
        <v>97.4</v>
      </c>
      <c r="BA458">
        <v>99</v>
      </c>
      <c r="BB458">
        <v>100</v>
      </c>
      <c r="BF458" t="b">
        <f t="shared" si="7"/>
        <v>1</v>
      </c>
      <c r="BI458" t="s">
        <v>465</v>
      </c>
      <c r="BJ458" t="s">
        <v>38</v>
      </c>
      <c r="BK458" t="s">
        <v>467</v>
      </c>
      <c r="BL458" t="s">
        <v>649</v>
      </c>
      <c r="BM458">
        <f>INDEX('2021persons'!$C$5:$BA$204,MATCH(Sheet2!$BJ458,'2021persons'!$B$5:$B$204,0),MATCH(Sheet2!BM$3,'2021persons'!$C$4:$BA$4,0))</f>
        <v>77.043573922609696</v>
      </c>
      <c r="BN458">
        <f>INDEX('2021persons'!$C$5:$BA$204,MATCH(Sheet2!$BJ458,'2021persons'!$B$5:$B$204,0),MATCH(Sheet2!BN$3,'2021persons'!$C$4:$BA$4,0))</f>
        <v>22.479313148706201</v>
      </c>
      <c r="BO458">
        <f>INDEX('2021persons'!$C$5:$BA$204,MATCH(Sheet2!$BJ458,'2021persons'!$B$5:$B$204,0),MATCH(Sheet2!BO$3,'2021persons'!$C$4:$BA$4,0))</f>
        <v>76.779308365619201</v>
      </c>
      <c r="BP458">
        <f>INDEX('2021persons'!$C$5:$BA$204,MATCH(Sheet2!$BJ458,'2021persons'!$B$5:$B$204,0),MATCH(Sheet2!BP$3,'2021persons'!$C$4:$BA$4,0))</f>
        <v>12.2136126656144</v>
      </c>
      <c r="BQ458">
        <f>INDEX('2021persons'!$C$5:$BA$204,MATCH(Sheet2!$BJ458,'2021persons'!$B$5:$B$204,0),MATCH(Sheet2!BQ$3,'2021persons'!$C$4:$BA$4,0))</f>
        <v>70.721528674606603</v>
      </c>
      <c r="BR458">
        <f>INDEX('2021persons'!$C$5:$BA$204,MATCH(Sheet2!$BJ458,'2021persons'!$B$5:$B$204,0),MATCH(Sheet2!BR$3,'2021persons'!$C$4:$BA$4,0))</f>
        <v>18.271392356627</v>
      </c>
      <c r="BS458">
        <f>INDEX('2021persons'!$C$5:$BA$204,MATCH(Sheet2!$BJ458,'2021persons'!$B$5:$B$204,0),MATCH(Sheet2!BS$3,'2021persons'!$C$4:$BA$4,0))</f>
        <v>98.0939398287655</v>
      </c>
      <c r="BT458">
        <f>INDEX('2021persons'!$C$5:$BA$204,MATCH(Sheet2!$BJ458,'2021persons'!$B$5:$B$204,0),MATCH(Sheet2!BT$3,'2021persons'!$C$4:$BA$4,0))</f>
        <v>1.90606017123451</v>
      </c>
      <c r="BU458">
        <f>INDEX('2021persons'!$C$5:$BA$204,MATCH(Sheet2!$BJ458,'2021persons'!$B$5:$B$204,0),MATCH(Sheet2!BU$3,'2021persons'!$C$4:$BA$4,0))</f>
        <v>15.951595159516</v>
      </c>
      <c r="BV458">
        <f>INDEX('2021persons'!$C$5:$BA$204,MATCH(Sheet2!$BJ458,'2021persons'!$B$5:$B$204,0),MATCH(Sheet2!BV$3,'2021persons'!$C$4:$BA$4,0))</f>
        <v>16.852011288085301</v>
      </c>
      <c r="BW458">
        <f>INDEX('2021persons'!$C$5:$BA$204,MATCH(Sheet2!$BJ458,'2021persons'!$B$5:$B$204,0),MATCH(Sheet2!BW$3,'2021persons'!$C$4:$BA$4,0))</f>
        <v>1.7864829961257001</v>
      </c>
      <c r="BX458">
        <f>INDEX('2021persons'!$C$5:$BA$204,MATCH(Sheet2!$BJ458,'2021persons'!$B$5:$B$204,0),MATCH(Sheet2!BX$3,'2021persons'!$C$4:$BA$4,0))</f>
        <v>51.641406266242498</v>
      </c>
      <c r="BY458">
        <f>INDEX('2021persons'!$C$5:$BA$204,MATCH(Sheet2!$BJ458,'2021persons'!$B$5:$B$204,0),MATCH(Sheet2!BY$3,'2021persons'!$C$4:$BA$4,0))</f>
        <v>47.989563192581997</v>
      </c>
      <c r="BZ458">
        <f>INDEX('2021persons'!$C$5:$BA$204,MATCH(Sheet2!$BJ458,'2021persons'!$B$5:$B$204,0),MATCH(Sheet2!BZ$3,'2021persons'!$C$4:$BA$4,0))</f>
        <v>51.101894010270499</v>
      </c>
      <c r="CA458">
        <f>INDEX('2021persons'!$C$5:$BA$204,MATCH(Sheet2!$BJ458,'2021persons'!$B$5:$B$204,0),MATCH(Sheet2!CA$3,'2021persons'!$C$4:$BA$4,0))</f>
        <v>48.468783134784502</v>
      </c>
      <c r="CB458">
        <f>INDEX('2021persons'!$C$5:$BA$204,MATCH(Sheet2!$BJ458,'2021persons'!$B$5:$B$204,0),MATCH(Sheet2!CB$3,'2021persons'!$C$4:$BA$4,0))</f>
        <v>1.63222844023533</v>
      </c>
      <c r="CC458">
        <f>INDEX('2021persons'!$C$5:$BA$204,MATCH(Sheet2!$BJ458,'2021persons'!$B$5:$B$204,0),MATCH(Sheet2!CC$3,'2021persons'!$C$4:$BA$4,0))</f>
        <v>98.367771559764705</v>
      </c>
    </row>
    <row r="459" spans="14:81" x14ac:dyDescent="0.3">
      <c r="N459" t="str">
        <f>VLOOKUP(P459,Sheet1!A$6:A$378,1,FALSE)</f>
        <v>Barnsley</v>
      </c>
      <c r="O459" t="s">
        <v>468</v>
      </c>
      <c r="P459" t="s">
        <v>57</v>
      </c>
      <c r="Q459" t="str">
        <f>VLOOKUP(P459,classifications!A$1:B$357,2,FALSE)</f>
        <v>Predominantly Urban</v>
      </c>
      <c r="R459" t="str">
        <f>VLOOKUP(P459,classifications!A$1:D$357,4,FALSE)</f>
        <v>Met District</v>
      </c>
      <c r="S459" t="s">
        <v>469</v>
      </c>
      <c r="T459" t="s">
        <v>649</v>
      </c>
      <c r="U459">
        <v>78.7</v>
      </c>
      <c r="V459">
        <v>20.399999999999999</v>
      </c>
      <c r="W459">
        <v>0.9</v>
      </c>
      <c r="X459">
        <v>73.099999999999994</v>
      </c>
      <c r="Y459">
        <v>5.8</v>
      </c>
      <c r="Z459">
        <v>21.1</v>
      </c>
      <c r="AA459">
        <v>98.3</v>
      </c>
      <c r="AB459">
        <v>1.5</v>
      </c>
      <c r="AC459">
        <v>0.2</v>
      </c>
      <c r="AE459" t="s">
        <v>468</v>
      </c>
      <c r="AF459" t="s">
        <v>57</v>
      </c>
      <c r="AG459" t="s">
        <v>469</v>
      </c>
      <c r="AH459" t="s">
        <v>649</v>
      </c>
      <c r="AI459">
        <v>79.400000000000006</v>
      </c>
      <c r="AJ459">
        <v>20.6</v>
      </c>
      <c r="AK459">
        <v>92.6</v>
      </c>
      <c r="AL459">
        <v>7.4</v>
      </c>
      <c r="AM459">
        <v>98.5</v>
      </c>
      <c r="AN459">
        <v>1.5</v>
      </c>
      <c r="AP459" t="s">
        <v>468</v>
      </c>
      <c r="AQ459" t="s">
        <v>57</v>
      </c>
      <c r="AR459" t="s">
        <v>469</v>
      </c>
      <c r="AS459" t="s">
        <v>649</v>
      </c>
      <c r="AT459">
        <v>70.900000000000006</v>
      </c>
      <c r="AU459">
        <v>79.400000000000006</v>
      </c>
      <c r="AV459">
        <v>81.3</v>
      </c>
      <c r="AW459">
        <v>89.4</v>
      </c>
      <c r="AX459">
        <v>92.6</v>
      </c>
      <c r="AY459">
        <v>95.9</v>
      </c>
      <c r="AZ459">
        <v>96.6</v>
      </c>
      <c r="BA459">
        <v>98.5</v>
      </c>
      <c r="BB459">
        <v>99.9</v>
      </c>
      <c r="BF459" t="b">
        <f t="shared" si="7"/>
        <v>1</v>
      </c>
      <c r="BI459" t="s">
        <v>468</v>
      </c>
      <c r="BJ459" t="s">
        <v>57</v>
      </c>
      <c r="BK459" t="s">
        <v>469</v>
      </c>
      <c r="BL459" t="s">
        <v>649</v>
      </c>
      <c r="BM459">
        <f>INDEX('2021persons'!$C$5:$BA$204,MATCH(Sheet2!$BJ459,'2021persons'!$B$5:$B$204,0),MATCH(Sheet2!BM$3,'2021persons'!$C$4:$BA$4,0))</f>
        <v>82.463660266904796</v>
      </c>
      <c r="BN459">
        <f>INDEX('2021persons'!$C$5:$BA$204,MATCH(Sheet2!$BJ459,'2021persons'!$B$5:$B$204,0),MATCH(Sheet2!BN$3,'2021persons'!$C$4:$BA$4,0))</f>
        <v>15.887284814208501</v>
      </c>
      <c r="BO459">
        <f>INDEX('2021persons'!$C$5:$BA$204,MATCH(Sheet2!$BJ459,'2021persons'!$B$5:$B$204,0),MATCH(Sheet2!BO$3,'2021persons'!$C$4:$BA$4,0))</f>
        <v>52.462171950190999</v>
      </c>
      <c r="BP459">
        <f>INDEX('2021persons'!$C$5:$BA$204,MATCH(Sheet2!$BJ459,'2021persons'!$B$5:$B$204,0),MATCH(Sheet2!BP$3,'2021persons'!$C$4:$BA$4,0))</f>
        <v>7.3036662201716496</v>
      </c>
      <c r="BQ459">
        <f>INDEX('2021persons'!$C$5:$BA$204,MATCH(Sheet2!$BJ459,'2021persons'!$B$5:$B$204,0),MATCH(Sheet2!BQ$3,'2021persons'!$C$4:$BA$4,0))</f>
        <v>44.075011162375397</v>
      </c>
      <c r="BR459">
        <f>INDEX('2021persons'!$C$5:$BA$204,MATCH(Sheet2!$BJ459,'2021persons'!$B$5:$B$204,0),MATCH(Sheet2!BR$3,'2021persons'!$C$4:$BA$4,0))</f>
        <v>15.6908270079873</v>
      </c>
      <c r="BS459">
        <f>INDEX('2021persons'!$C$5:$BA$204,MATCH(Sheet2!$BJ459,'2021persons'!$B$5:$B$204,0),MATCH(Sheet2!BS$3,'2021persons'!$C$4:$BA$4,0))</f>
        <v>98.142580741181703</v>
      </c>
      <c r="BT459">
        <f>INDEX('2021persons'!$C$5:$BA$204,MATCH(Sheet2!$BJ459,'2021persons'!$B$5:$B$204,0),MATCH(Sheet2!BT$3,'2021persons'!$C$4:$BA$4,0))</f>
        <v>1.3345239867043699</v>
      </c>
      <c r="BU459">
        <f>INDEX('2021persons'!$C$5:$BA$204,MATCH(Sheet2!$BJ459,'2021persons'!$B$5:$B$204,0),MATCH(Sheet2!BU$3,'2021persons'!$C$4:$BA$4,0))</f>
        <v>18.416431016520299</v>
      </c>
      <c r="BV459">
        <f>INDEX('2021persons'!$C$5:$BA$204,MATCH(Sheet2!$BJ459,'2021persons'!$B$5:$B$204,0),MATCH(Sheet2!BV$3,'2021persons'!$C$4:$BA$4,0))</f>
        <v>10.907377089844699</v>
      </c>
      <c r="BW459">
        <f>INDEX('2021persons'!$C$5:$BA$204,MATCH(Sheet2!$BJ459,'2021persons'!$B$5:$B$204,0),MATCH(Sheet2!BW$3,'2021persons'!$C$4:$BA$4,0))</f>
        <v>2.2602569826859198</v>
      </c>
      <c r="BX459">
        <f>INDEX('2021persons'!$C$5:$BA$204,MATCH(Sheet2!$BJ459,'2021persons'!$B$5:$B$204,0),MATCH(Sheet2!BX$3,'2021persons'!$C$4:$BA$4,0))</f>
        <v>40.063741490703599</v>
      </c>
      <c r="BY459">
        <f>INDEX('2021persons'!$C$5:$BA$204,MATCH(Sheet2!$BJ459,'2021persons'!$B$5:$B$204,0),MATCH(Sheet2!BY$3,'2021persons'!$C$4:$BA$4,0))</f>
        <v>58.330204030541999</v>
      </c>
      <c r="BZ459">
        <f>INDEX('2021persons'!$C$5:$BA$204,MATCH(Sheet2!$BJ459,'2021persons'!$B$5:$B$204,0),MATCH(Sheet2!BZ$3,'2021persons'!$C$4:$BA$4,0))</f>
        <v>46.806666859239201</v>
      </c>
      <c r="CA459">
        <f>INDEX('2021persons'!$C$5:$BA$204,MATCH(Sheet2!$BJ459,'2021persons'!$B$5:$B$204,0),MATCH(Sheet2!CA$3,'2021persons'!$C$4:$BA$4,0))</f>
        <v>52.197733421916702</v>
      </c>
      <c r="CB459">
        <f>INDEX('2021persons'!$C$5:$BA$204,MATCH(Sheet2!$BJ459,'2021persons'!$B$5:$B$204,0),MATCH(Sheet2!CB$3,'2021persons'!$C$4:$BA$4,0))</f>
        <v>3.2177407352284599</v>
      </c>
      <c r="CC459">
        <f>INDEX('2021persons'!$C$5:$BA$204,MATCH(Sheet2!$BJ459,'2021persons'!$B$5:$B$204,0),MATCH(Sheet2!CC$3,'2021persons'!$C$4:$BA$4,0))</f>
        <v>96.782259264771497</v>
      </c>
    </row>
    <row r="460" spans="14:81" x14ac:dyDescent="0.3">
      <c r="N460" t="str">
        <f>VLOOKUP(P460,Sheet1!A$6:A$378,1,FALSE)</f>
        <v>Doncaster</v>
      </c>
      <c r="O460" t="s">
        <v>468</v>
      </c>
      <c r="P460" t="s">
        <v>58</v>
      </c>
      <c r="Q460" t="str">
        <f>VLOOKUP(P460,classifications!A$1:B$357,2,FALSE)</f>
        <v>Predominantly Urban</v>
      </c>
      <c r="R460" t="str">
        <f>VLOOKUP(P460,classifications!A$1:D$357,4,FALSE)</f>
        <v>Met District</v>
      </c>
      <c r="S460" t="s">
        <v>470</v>
      </c>
      <c r="T460" t="s">
        <v>649</v>
      </c>
      <c r="U460">
        <v>80.2</v>
      </c>
      <c r="V460">
        <v>19.2</v>
      </c>
      <c r="W460">
        <v>0.6</v>
      </c>
      <c r="X460">
        <v>79.5</v>
      </c>
      <c r="Y460">
        <v>0.8</v>
      </c>
      <c r="Z460">
        <v>19.8</v>
      </c>
      <c r="AA460">
        <v>96.3</v>
      </c>
      <c r="AB460">
        <v>2.8</v>
      </c>
      <c r="AC460">
        <v>0.9</v>
      </c>
      <c r="AE460" t="s">
        <v>468</v>
      </c>
      <c r="AF460" t="s">
        <v>58</v>
      </c>
      <c r="AG460" t="s">
        <v>470</v>
      </c>
      <c r="AH460" t="s">
        <v>649</v>
      </c>
      <c r="AI460">
        <v>80.7</v>
      </c>
      <c r="AJ460">
        <v>19.3</v>
      </c>
      <c r="AK460">
        <v>99</v>
      </c>
      <c r="AL460">
        <v>1</v>
      </c>
      <c r="AM460">
        <v>97.2</v>
      </c>
      <c r="AN460">
        <v>2.8</v>
      </c>
      <c r="AP460" t="s">
        <v>468</v>
      </c>
      <c r="AQ460" t="s">
        <v>58</v>
      </c>
      <c r="AR460" t="s">
        <v>470</v>
      </c>
      <c r="AS460" t="s">
        <v>649</v>
      </c>
      <c r="AT460">
        <v>71.5</v>
      </c>
      <c r="AU460">
        <v>80.7</v>
      </c>
      <c r="AV460">
        <v>82.9</v>
      </c>
      <c r="AW460">
        <v>97.9</v>
      </c>
      <c r="AX460">
        <v>99</v>
      </c>
      <c r="AY460">
        <v>100</v>
      </c>
      <c r="AZ460">
        <v>94.1</v>
      </c>
      <c r="BA460">
        <v>97.2</v>
      </c>
      <c r="BB460">
        <v>99.1</v>
      </c>
      <c r="BF460" t="b">
        <f t="shared" si="7"/>
        <v>1</v>
      </c>
      <c r="BI460" t="s">
        <v>468</v>
      </c>
      <c r="BJ460" t="s">
        <v>58</v>
      </c>
      <c r="BK460" t="s">
        <v>470</v>
      </c>
      <c r="BL460" t="s">
        <v>649</v>
      </c>
      <c r="BM460">
        <f>INDEX('2021persons'!$C$5:$BA$204,MATCH(Sheet2!$BJ460,'2021persons'!$B$5:$B$204,0),MATCH(Sheet2!BM$3,'2021persons'!$C$4:$BA$4,0))</f>
        <v>82.037443490794701</v>
      </c>
      <c r="BN460">
        <f>INDEX('2021persons'!$C$5:$BA$204,MATCH(Sheet2!$BJ460,'2021persons'!$B$5:$B$204,0),MATCH(Sheet2!BN$3,'2021persons'!$C$4:$BA$4,0))</f>
        <v>17.829063748935301</v>
      </c>
      <c r="BO460">
        <f>INDEX('2021persons'!$C$5:$BA$204,MATCH(Sheet2!$BJ460,'2021persons'!$B$5:$B$204,0),MATCH(Sheet2!BO$3,'2021persons'!$C$4:$BA$4,0))</f>
        <v>56.768820022276103</v>
      </c>
      <c r="BP460">
        <f>INDEX('2021persons'!$C$5:$BA$204,MATCH(Sheet2!$BJ460,'2021persons'!$B$5:$B$204,0),MATCH(Sheet2!BP$3,'2021persons'!$C$4:$BA$4,0))</f>
        <v>5.4691083011203601</v>
      </c>
      <c r="BQ460">
        <f>INDEX('2021persons'!$C$5:$BA$204,MATCH(Sheet2!$BJ460,'2021persons'!$B$5:$B$204,0),MATCH(Sheet2!BQ$3,'2021persons'!$C$4:$BA$4,0))</f>
        <v>46.331815501539701</v>
      </c>
      <c r="BR460">
        <f>INDEX('2021persons'!$C$5:$BA$204,MATCH(Sheet2!$BJ460,'2021persons'!$B$5:$B$204,0),MATCH(Sheet2!BR$3,'2021persons'!$C$4:$BA$4,0))</f>
        <v>15.9061128218568</v>
      </c>
      <c r="BS460">
        <f>INDEX('2021persons'!$C$5:$BA$204,MATCH(Sheet2!$BJ460,'2021persons'!$B$5:$B$204,0),MATCH(Sheet2!BS$3,'2021persons'!$C$4:$BA$4,0))</f>
        <v>97.497215488436098</v>
      </c>
      <c r="BT460">
        <f>INDEX('2021persons'!$C$5:$BA$204,MATCH(Sheet2!$BJ460,'2021persons'!$B$5:$B$204,0),MATCH(Sheet2!BT$3,'2021persons'!$C$4:$BA$4,0))</f>
        <v>2.50278451156391</v>
      </c>
      <c r="BU460">
        <f>INDEX('2021persons'!$C$5:$BA$204,MATCH(Sheet2!$BJ460,'2021persons'!$B$5:$B$204,0),MATCH(Sheet2!BU$3,'2021persons'!$C$4:$BA$4,0))</f>
        <v>20.1885278123567</v>
      </c>
      <c r="BV460">
        <f>INDEX('2021persons'!$C$5:$BA$204,MATCH(Sheet2!$BJ460,'2021persons'!$B$5:$B$204,0),MATCH(Sheet2!BV$3,'2021persons'!$C$4:$BA$4,0))</f>
        <v>10.248640503177599</v>
      </c>
      <c r="BW460">
        <f>INDEX('2021persons'!$C$5:$BA$204,MATCH(Sheet2!$BJ460,'2021persons'!$B$5:$B$204,0),MATCH(Sheet2!BW$3,'2021persons'!$C$4:$BA$4,0))</f>
        <v>3.7402542095263001</v>
      </c>
      <c r="BX460">
        <f>INDEX('2021persons'!$C$5:$BA$204,MATCH(Sheet2!$BJ460,'2021persons'!$B$5:$B$204,0),MATCH(Sheet2!BX$3,'2021persons'!$C$4:$BA$4,0))</f>
        <v>50.805425854046803</v>
      </c>
      <c r="BY460">
        <f>INDEX('2021persons'!$C$5:$BA$204,MATCH(Sheet2!$BJ460,'2021persons'!$B$5:$B$204,0),MATCH(Sheet2!BY$3,'2021persons'!$C$4:$BA$4,0))</f>
        <v>45.983538621872498</v>
      </c>
      <c r="BZ460">
        <f>INDEX('2021persons'!$C$5:$BA$204,MATCH(Sheet2!$BJ460,'2021persons'!$B$5:$B$204,0),MATCH(Sheet2!BZ$3,'2021persons'!$C$4:$BA$4,0))</f>
        <v>47.728969891925999</v>
      </c>
      <c r="CA460">
        <f>INDEX('2021persons'!$C$5:$BA$204,MATCH(Sheet2!$BJ460,'2021persons'!$B$5:$B$204,0),MATCH(Sheet2!CA$3,'2021persons'!$C$4:$BA$4,0))</f>
        <v>49.059994583993202</v>
      </c>
      <c r="CB460">
        <f>INDEX('2021persons'!$C$5:$BA$204,MATCH(Sheet2!$BJ460,'2021persons'!$B$5:$B$204,0),MATCH(Sheet2!CB$3,'2021persons'!$C$4:$BA$4,0))</f>
        <v>2.2095918233636902</v>
      </c>
      <c r="CC460">
        <f>INDEX('2021persons'!$C$5:$BA$204,MATCH(Sheet2!$BJ460,'2021persons'!$B$5:$B$204,0),MATCH(Sheet2!CC$3,'2021persons'!$C$4:$BA$4,0))</f>
        <v>97.790408176636305</v>
      </c>
    </row>
    <row r="461" spans="14:81" x14ac:dyDescent="0.3">
      <c r="N461" t="str">
        <f>VLOOKUP(P461,Sheet1!A$6:A$378,1,FALSE)</f>
        <v>Rotherham</v>
      </c>
      <c r="O461" t="s">
        <v>468</v>
      </c>
      <c r="P461" t="s">
        <v>59</v>
      </c>
      <c r="Q461" t="str">
        <f>VLOOKUP(P461,classifications!A$1:B$357,2,FALSE)</f>
        <v>Predominantly Urban</v>
      </c>
      <c r="R461" t="str">
        <f>VLOOKUP(P461,classifications!A$1:D$357,4,FALSE)</f>
        <v>Met District</v>
      </c>
      <c r="S461" t="s">
        <v>471</v>
      </c>
      <c r="T461" t="s">
        <v>649</v>
      </c>
      <c r="U461">
        <v>75.3</v>
      </c>
      <c r="V461">
        <v>24.1</v>
      </c>
      <c r="W461">
        <v>0.7</v>
      </c>
      <c r="X461">
        <v>72.599999999999994</v>
      </c>
      <c r="Y461">
        <v>10</v>
      </c>
      <c r="Z461">
        <v>17.3</v>
      </c>
      <c r="AA461">
        <v>98.4</v>
      </c>
      <c r="AB461">
        <v>1.6</v>
      </c>
      <c r="AC461">
        <v>0</v>
      </c>
      <c r="AE461" t="s">
        <v>468</v>
      </c>
      <c r="AF461" t="s">
        <v>59</v>
      </c>
      <c r="AG461" t="s">
        <v>471</v>
      </c>
      <c r="AH461" t="s">
        <v>649</v>
      </c>
      <c r="AI461">
        <v>75.8</v>
      </c>
      <c r="AJ461">
        <v>24.2</v>
      </c>
      <c r="AK461">
        <v>87.9</v>
      </c>
      <c r="AL461">
        <v>12.1</v>
      </c>
      <c r="AM461">
        <v>98.4</v>
      </c>
      <c r="AN461">
        <v>1.6</v>
      </c>
      <c r="AP461" t="s">
        <v>468</v>
      </c>
      <c r="AQ461" t="s">
        <v>59</v>
      </c>
      <c r="AR461" t="s">
        <v>471</v>
      </c>
      <c r="AS461" t="s">
        <v>649</v>
      </c>
      <c r="AT461">
        <v>67.099999999999994</v>
      </c>
      <c r="AU461">
        <v>75.8</v>
      </c>
      <c r="AV461">
        <v>77.599999999999994</v>
      </c>
      <c r="AW461">
        <v>97</v>
      </c>
      <c r="AX461">
        <v>87.9</v>
      </c>
      <c r="AY461">
        <v>100</v>
      </c>
      <c r="AZ461">
        <v>96.8</v>
      </c>
      <c r="BA461">
        <v>98.4</v>
      </c>
      <c r="BB461">
        <v>99.5</v>
      </c>
      <c r="BF461" t="b">
        <f t="shared" si="7"/>
        <v>1</v>
      </c>
      <c r="BI461" t="s">
        <v>468</v>
      </c>
      <c r="BJ461" t="s">
        <v>59</v>
      </c>
      <c r="BK461" t="s">
        <v>471</v>
      </c>
      <c r="BL461" t="s">
        <v>649</v>
      </c>
      <c r="BM461">
        <f>INDEX('2021persons'!$C$5:$BA$204,MATCH(Sheet2!$BJ461,'2021persons'!$B$5:$B$204,0),MATCH(Sheet2!BM$3,'2021persons'!$C$4:$BA$4,0))</f>
        <v>84.329206117989798</v>
      </c>
      <c r="BN461">
        <f>INDEX('2021persons'!$C$5:$BA$204,MATCH(Sheet2!$BJ461,'2021persons'!$B$5:$B$204,0),MATCH(Sheet2!BN$3,'2021persons'!$C$4:$BA$4,0))</f>
        <v>15.6707938820102</v>
      </c>
      <c r="BO461">
        <f>INDEX('2021persons'!$C$5:$BA$204,MATCH(Sheet2!$BJ461,'2021persons'!$B$5:$B$204,0),MATCH(Sheet2!BO$3,'2021persons'!$C$4:$BA$4,0))</f>
        <v>59.292061179897999</v>
      </c>
      <c r="BP461">
        <f>INDEX('2021persons'!$C$5:$BA$204,MATCH(Sheet2!$BJ461,'2021persons'!$B$5:$B$204,0),MATCH(Sheet2!BP$3,'2021persons'!$C$4:$BA$4,0))</f>
        <v>6.6588977907259004</v>
      </c>
      <c r="BQ461">
        <f>INDEX('2021persons'!$C$5:$BA$204,MATCH(Sheet2!$BJ461,'2021persons'!$B$5:$B$204,0),MATCH(Sheet2!BQ$3,'2021persons'!$C$4:$BA$4,0))</f>
        <v>51.944646758922097</v>
      </c>
      <c r="BR461">
        <f>INDEX('2021persons'!$C$5:$BA$204,MATCH(Sheet2!$BJ461,'2021persons'!$B$5:$B$204,0),MATCH(Sheet2!BR$3,'2021persons'!$C$4:$BA$4,0))</f>
        <v>14.0063122117019</v>
      </c>
      <c r="BS461">
        <f>INDEX('2021persons'!$C$5:$BA$204,MATCH(Sheet2!$BJ461,'2021persons'!$B$5:$B$204,0),MATCH(Sheet2!BS$3,'2021persons'!$C$4:$BA$4,0))</f>
        <v>98.408351541636307</v>
      </c>
      <c r="BT461">
        <f>INDEX('2021persons'!$C$5:$BA$204,MATCH(Sheet2!$BJ461,'2021persons'!$B$5:$B$204,0),MATCH(Sheet2!BT$3,'2021persons'!$C$4:$BA$4,0))</f>
        <v>1.5916484583636801</v>
      </c>
      <c r="BU461">
        <f>INDEX('2021persons'!$C$5:$BA$204,MATCH(Sheet2!$BJ461,'2021persons'!$B$5:$B$204,0),MATCH(Sheet2!BU$3,'2021persons'!$C$4:$BA$4,0))</f>
        <v>14.195678562757999</v>
      </c>
      <c r="BV461">
        <f>INDEX('2021persons'!$C$5:$BA$204,MATCH(Sheet2!$BJ461,'2021persons'!$B$5:$B$204,0),MATCH(Sheet2!BV$3,'2021persons'!$C$4:$BA$4,0))</f>
        <v>13.209031318281101</v>
      </c>
      <c r="BW461">
        <f>INDEX('2021persons'!$C$5:$BA$204,MATCH(Sheet2!$BJ461,'2021persons'!$B$5:$B$204,0),MATCH(Sheet2!BW$3,'2021persons'!$C$4:$BA$4,0))</f>
        <v>1.41102209274096</v>
      </c>
      <c r="BX461">
        <f>INDEX('2021persons'!$C$5:$BA$204,MATCH(Sheet2!$BJ461,'2021persons'!$B$5:$B$204,0),MATCH(Sheet2!BX$3,'2021persons'!$C$4:$BA$4,0))</f>
        <v>57.053406998158401</v>
      </c>
      <c r="BY461">
        <f>INDEX('2021persons'!$C$5:$BA$204,MATCH(Sheet2!$BJ461,'2021persons'!$B$5:$B$204,0),MATCH(Sheet2!BY$3,'2021persons'!$C$4:$BA$4,0))</f>
        <v>42.417002637997101</v>
      </c>
      <c r="BZ461">
        <f>INDEX('2021persons'!$C$5:$BA$204,MATCH(Sheet2!$BJ461,'2021persons'!$B$5:$B$204,0),MATCH(Sheet2!BZ$3,'2021persons'!$C$4:$BA$4,0))</f>
        <v>52.662386143049098</v>
      </c>
      <c r="CA461">
        <f>INDEX('2021persons'!$C$5:$BA$204,MATCH(Sheet2!$BJ461,'2021persons'!$B$5:$B$204,0),MATCH(Sheet2!CA$3,'2021persons'!$C$4:$BA$4,0))</f>
        <v>46.437708426658702</v>
      </c>
      <c r="CB461">
        <f>INDEX('2021persons'!$C$5:$BA$204,MATCH(Sheet2!$BJ461,'2021persons'!$B$5:$B$204,0),MATCH(Sheet2!CB$3,'2021persons'!$C$4:$BA$4,0))</f>
        <v>5.3236222384073804</v>
      </c>
      <c r="CC461">
        <f>INDEX('2021persons'!$C$5:$BA$204,MATCH(Sheet2!$BJ461,'2021persons'!$B$5:$B$204,0),MATCH(Sheet2!CC$3,'2021persons'!$C$4:$BA$4,0))</f>
        <v>94.676377761592605</v>
      </c>
    </row>
    <row r="462" spans="14:81" x14ac:dyDescent="0.3">
      <c r="N462" t="str">
        <f>VLOOKUP(P462,Sheet1!A$6:A$378,1,FALSE)</f>
        <v>Sheffield</v>
      </c>
      <c r="O462" t="s">
        <v>468</v>
      </c>
      <c r="P462" t="s">
        <v>60</v>
      </c>
      <c r="Q462" t="str">
        <f>VLOOKUP(P462,classifications!A$1:B$357,2,FALSE)</f>
        <v>Predominantly Urban</v>
      </c>
      <c r="R462" t="str">
        <f>VLOOKUP(P462,classifications!A$1:D$357,4,FALSE)</f>
        <v>Met District</v>
      </c>
      <c r="S462" t="s">
        <v>472</v>
      </c>
      <c r="T462" t="s">
        <v>649</v>
      </c>
      <c r="U462">
        <v>81.8</v>
      </c>
      <c r="V462">
        <v>17.2</v>
      </c>
      <c r="W462">
        <v>1</v>
      </c>
      <c r="X462">
        <v>79.099999999999994</v>
      </c>
      <c r="Y462">
        <v>9.1</v>
      </c>
      <c r="Z462">
        <v>11.8</v>
      </c>
      <c r="AA462">
        <v>96.7</v>
      </c>
      <c r="AB462">
        <v>3</v>
      </c>
      <c r="AC462">
        <v>0.2</v>
      </c>
      <c r="AE462" t="s">
        <v>468</v>
      </c>
      <c r="AF462" t="s">
        <v>60</v>
      </c>
      <c r="AG462" t="s">
        <v>472</v>
      </c>
      <c r="AH462" t="s">
        <v>649</v>
      </c>
      <c r="AI462">
        <v>82.6</v>
      </c>
      <c r="AJ462">
        <v>17.399999999999999</v>
      </c>
      <c r="AK462">
        <v>89.7</v>
      </c>
      <c r="AL462">
        <v>10.3</v>
      </c>
      <c r="AM462">
        <v>97</v>
      </c>
      <c r="AN462">
        <v>3</v>
      </c>
      <c r="AP462" t="s">
        <v>468</v>
      </c>
      <c r="AQ462" t="s">
        <v>60</v>
      </c>
      <c r="AR462" t="s">
        <v>472</v>
      </c>
      <c r="AS462" t="s">
        <v>649</v>
      </c>
      <c r="AT462">
        <v>76.3</v>
      </c>
      <c r="AU462">
        <v>82.6</v>
      </c>
      <c r="AV462">
        <v>85.7</v>
      </c>
      <c r="AW462">
        <v>85.8</v>
      </c>
      <c r="AX462">
        <v>89.7</v>
      </c>
      <c r="AY462">
        <v>93.5</v>
      </c>
      <c r="AZ462">
        <v>94.7</v>
      </c>
      <c r="BA462">
        <v>97</v>
      </c>
      <c r="BB462">
        <v>98.6</v>
      </c>
      <c r="BF462" t="b">
        <f t="shared" si="7"/>
        <v>1</v>
      </c>
      <c r="BI462" t="s">
        <v>468</v>
      </c>
      <c r="BJ462" t="s">
        <v>60</v>
      </c>
      <c r="BK462" t="s">
        <v>472</v>
      </c>
      <c r="BL462" t="s">
        <v>649</v>
      </c>
      <c r="BM462">
        <f>INDEX('2021persons'!$C$5:$BA$204,MATCH(Sheet2!$BJ462,'2021persons'!$B$5:$B$204,0),MATCH(Sheet2!BM$3,'2021persons'!$C$4:$BA$4,0))</f>
        <v>86.049139413492398</v>
      </c>
      <c r="BN462">
        <f>INDEX('2021persons'!$C$5:$BA$204,MATCH(Sheet2!$BJ462,'2021persons'!$B$5:$B$204,0),MATCH(Sheet2!BN$3,'2021persons'!$C$4:$BA$4,0))</f>
        <v>13.272511451659501</v>
      </c>
      <c r="BO462">
        <f>INDEX('2021persons'!$C$5:$BA$204,MATCH(Sheet2!$BJ462,'2021persons'!$B$5:$B$204,0),MATCH(Sheet2!BO$3,'2021persons'!$C$4:$BA$4,0))</f>
        <v>59.604936768577602</v>
      </c>
      <c r="BP462">
        <f>INDEX('2021persons'!$C$5:$BA$204,MATCH(Sheet2!$BJ462,'2021persons'!$B$5:$B$204,0),MATCH(Sheet2!BP$3,'2021persons'!$C$4:$BA$4,0))</f>
        <v>12.8171082467167</v>
      </c>
      <c r="BQ462">
        <f>INDEX('2021persons'!$C$5:$BA$204,MATCH(Sheet2!$BJ462,'2021persons'!$B$5:$B$204,0),MATCH(Sheet2!BQ$3,'2021persons'!$C$4:$BA$4,0))</f>
        <v>56.912084734671502</v>
      </c>
      <c r="BR462">
        <f>INDEX('2021persons'!$C$5:$BA$204,MATCH(Sheet2!$BJ462,'2021persons'!$B$5:$B$204,0),MATCH(Sheet2!BR$3,'2021persons'!$C$4:$BA$4,0))</f>
        <v>15.5099602806227</v>
      </c>
      <c r="BS462">
        <f>INDEX('2021persons'!$C$5:$BA$204,MATCH(Sheet2!$BJ462,'2021persons'!$B$5:$B$204,0),MATCH(Sheet2!BS$3,'2021persons'!$C$4:$BA$4,0))</f>
        <v>96.241496857451594</v>
      </c>
      <c r="BT462">
        <f>INDEX('2021persons'!$C$5:$BA$204,MATCH(Sheet2!$BJ462,'2021persons'!$B$5:$B$204,0),MATCH(Sheet2!BT$3,'2021persons'!$C$4:$BA$4,0))</f>
        <v>3.4332151390178201</v>
      </c>
      <c r="BU462">
        <f>INDEX('2021persons'!$C$5:$BA$204,MATCH(Sheet2!$BJ462,'2021persons'!$B$5:$B$204,0),MATCH(Sheet2!BU$3,'2021persons'!$C$4:$BA$4,0))</f>
        <v>12.249471169210601</v>
      </c>
      <c r="BV462">
        <f>INDEX('2021persons'!$C$5:$BA$204,MATCH(Sheet2!$BJ462,'2021persons'!$B$5:$B$204,0),MATCH(Sheet2!BV$3,'2021persons'!$C$4:$BA$4,0))</f>
        <v>19.9840970309385</v>
      </c>
      <c r="BW462">
        <f>INDEX('2021persons'!$C$5:$BA$204,MATCH(Sheet2!$BJ462,'2021persons'!$B$5:$B$204,0),MATCH(Sheet2!BW$3,'2021persons'!$C$4:$BA$4,0))</f>
        <v>2.3127786824123802</v>
      </c>
      <c r="BX462">
        <f>INDEX('2021persons'!$C$5:$BA$204,MATCH(Sheet2!$BJ462,'2021persons'!$B$5:$B$204,0),MATCH(Sheet2!BX$3,'2021persons'!$C$4:$BA$4,0))</f>
        <v>54.457659144232601</v>
      </c>
      <c r="BY462">
        <f>INDEX('2021persons'!$C$5:$BA$204,MATCH(Sheet2!$BJ462,'2021persons'!$B$5:$B$204,0),MATCH(Sheet2!BY$3,'2021persons'!$C$4:$BA$4,0))</f>
        <v>43.929811896176403</v>
      </c>
      <c r="BZ462">
        <f>INDEX('2021persons'!$C$5:$BA$204,MATCH(Sheet2!$BJ462,'2021persons'!$B$5:$B$204,0),MATCH(Sheet2!BZ$3,'2021persons'!$C$4:$BA$4,0))</f>
        <v>57.366693799977199</v>
      </c>
      <c r="CA462">
        <f>INDEX('2021persons'!$C$5:$BA$204,MATCH(Sheet2!$BJ462,'2021persons'!$B$5:$B$204,0),MATCH(Sheet2!CA$3,'2021persons'!$C$4:$BA$4,0))</f>
        <v>40.391308991930003</v>
      </c>
      <c r="CB462">
        <f>INDEX('2021persons'!$C$5:$BA$204,MATCH(Sheet2!$BJ462,'2021persons'!$B$5:$B$204,0),MATCH(Sheet2!CB$3,'2021persons'!$C$4:$BA$4,0))</f>
        <v>3.4362587694602098</v>
      </c>
      <c r="CC462">
        <f>INDEX('2021persons'!$C$5:$BA$204,MATCH(Sheet2!$BJ462,'2021persons'!$B$5:$B$204,0),MATCH(Sheet2!CC$3,'2021persons'!$C$4:$BA$4,0))</f>
        <v>96.563741230539804</v>
      </c>
    </row>
    <row r="463" spans="14:81" x14ac:dyDescent="0.3">
      <c r="N463" t="str">
        <f>VLOOKUP(P463,Sheet1!A$6:A$378,1,FALSE)</f>
        <v>Hartlepool</v>
      </c>
      <c r="O463" t="s">
        <v>473</v>
      </c>
      <c r="P463" t="s">
        <v>261</v>
      </c>
      <c r="Q463" t="str">
        <f>VLOOKUP(P463,classifications!A$1:B$357,2,FALSE)</f>
        <v>Predominantly Urban</v>
      </c>
      <c r="R463" t="str">
        <f>VLOOKUP(P463,classifications!A$1:D$357,4,FALSE)</f>
        <v>Unitary Authority</v>
      </c>
      <c r="S463" t="s">
        <v>474</v>
      </c>
      <c r="T463" t="s">
        <v>649</v>
      </c>
      <c r="U463">
        <v>76</v>
      </c>
      <c r="V463">
        <v>24</v>
      </c>
      <c r="W463">
        <v>0</v>
      </c>
      <c r="X463">
        <v>74.5</v>
      </c>
      <c r="Y463">
        <v>5.8</v>
      </c>
      <c r="Z463">
        <v>19.7</v>
      </c>
      <c r="AA463">
        <v>97.5</v>
      </c>
      <c r="AB463">
        <v>2.5</v>
      </c>
      <c r="AC463">
        <v>0</v>
      </c>
      <c r="AE463" t="s">
        <v>473</v>
      </c>
      <c r="AF463" t="s">
        <v>261</v>
      </c>
      <c r="AG463" t="s">
        <v>474</v>
      </c>
      <c r="AH463" t="s">
        <v>649</v>
      </c>
      <c r="AI463">
        <v>76</v>
      </c>
      <c r="AJ463">
        <v>24</v>
      </c>
      <c r="AK463">
        <v>92.8</v>
      </c>
      <c r="AL463">
        <v>7.2</v>
      </c>
      <c r="AM463">
        <v>97.5</v>
      </c>
      <c r="AN463">
        <v>2.5</v>
      </c>
      <c r="AP463" t="s">
        <v>473</v>
      </c>
      <c r="AQ463" t="s">
        <v>261</v>
      </c>
      <c r="AR463" t="s">
        <v>474</v>
      </c>
      <c r="AS463" t="s">
        <v>649</v>
      </c>
      <c r="AT463">
        <v>66.599999999999994</v>
      </c>
      <c r="AU463">
        <v>76</v>
      </c>
      <c r="AV463">
        <v>77.2</v>
      </c>
      <c r="AW463">
        <v>97.8</v>
      </c>
      <c r="AX463">
        <v>92.8</v>
      </c>
      <c r="AY463">
        <v>100</v>
      </c>
      <c r="AZ463">
        <v>95</v>
      </c>
      <c r="BA463">
        <v>97.5</v>
      </c>
      <c r="BB463">
        <v>99.1</v>
      </c>
      <c r="BF463" t="b">
        <f t="shared" si="7"/>
        <v>1</v>
      </c>
      <c r="BI463" t="s">
        <v>473</v>
      </c>
      <c r="BJ463" t="s">
        <v>261</v>
      </c>
      <c r="BK463" t="s">
        <v>474</v>
      </c>
      <c r="BL463" t="s">
        <v>649</v>
      </c>
      <c r="BM463">
        <f>INDEX('2021persons'!$C$5:$BA$204,MATCH(Sheet2!$BJ463,'2021persons'!$B$5:$B$204,0),MATCH(Sheet2!BM$3,'2021persons'!$C$4:$BA$4,0))</f>
        <v>80.342471676900502</v>
      </c>
      <c r="BN463">
        <f>INDEX('2021persons'!$C$5:$BA$204,MATCH(Sheet2!$BJ463,'2021persons'!$B$5:$B$204,0),MATCH(Sheet2!BN$3,'2021persons'!$C$4:$BA$4,0))</f>
        <v>18.0287699270662</v>
      </c>
      <c r="BO463">
        <f>INDEX('2021persons'!$C$5:$BA$204,MATCH(Sheet2!$BJ463,'2021persons'!$B$5:$B$204,0),MATCH(Sheet2!BO$3,'2021persons'!$C$4:$BA$4,0))</f>
        <v>79.696733834933298</v>
      </c>
      <c r="BP463">
        <f>INDEX('2021persons'!$C$5:$BA$204,MATCH(Sheet2!$BJ463,'2021persons'!$B$5:$B$204,0),MATCH(Sheet2!BP$3,'2021persons'!$C$4:$BA$4,0))</f>
        <v>5.7799302372510004</v>
      </c>
      <c r="BQ463">
        <f>INDEX('2021persons'!$C$5:$BA$204,MATCH(Sheet2!$BJ463,'2021persons'!$B$5:$B$204,0),MATCH(Sheet2!BQ$3,'2021persons'!$C$4:$BA$4,0))</f>
        <v>66.216956383868094</v>
      </c>
      <c r="BR463">
        <f>INDEX('2021persons'!$C$5:$BA$204,MATCH(Sheet2!$BJ463,'2021persons'!$B$5:$B$204,0),MATCH(Sheet2!BR$3,'2021persons'!$C$4:$BA$4,0))</f>
        <v>19.259707688316201</v>
      </c>
      <c r="BS463">
        <f>INDEX('2021persons'!$C$5:$BA$204,MATCH(Sheet2!$BJ463,'2021persons'!$B$5:$B$204,0),MATCH(Sheet2!BS$3,'2021persons'!$C$4:$BA$4,0))</f>
        <v>96.828965954625403</v>
      </c>
      <c r="BT463">
        <f>INDEX('2021persons'!$C$5:$BA$204,MATCH(Sheet2!$BJ463,'2021persons'!$B$5:$B$204,0),MATCH(Sheet2!BT$3,'2021persons'!$C$4:$BA$4,0))</f>
        <v>3.17103404537461</v>
      </c>
      <c r="BU463">
        <f>INDEX('2021persons'!$C$5:$BA$204,MATCH(Sheet2!$BJ463,'2021persons'!$B$5:$B$204,0),MATCH(Sheet2!BU$3,'2021persons'!$C$4:$BA$4,0))</f>
        <v>19.634466257315001</v>
      </c>
      <c r="BV463">
        <f>INDEX('2021persons'!$C$5:$BA$204,MATCH(Sheet2!$BJ463,'2021persons'!$B$5:$B$204,0),MATCH(Sheet2!BV$3,'2021persons'!$C$4:$BA$4,0))</f>
        <v>9.7437227939692708</v>
      </c>
      <c r="BW463">
        <f>INDEX('2021persons'!$C$5:$BA$204,MATCH(Sheet2!$BJ463,'2021persons'!$B$5:$B$204,0),MATCH(Sheet2!BW$3,'2021persons'!$C$4:$BA$4,0))</f>
        <v>0.85906195047421396</v>
      </c>
      <c r="BX463">
        <f>INDEX('2021persons'!$C$5:$BA$204,MATCH(Sheet2!$BJ463,'2021persons'!$B$5:$B$204,0),MATCH(Sheet2!BX$3,'2021persons'!$C$4:$BA$4,0))</f>
        <v>53.437230835486702</v>
      </c>
      <c r="BY463">
        <f>INDEX('2021persons'!$C$5:$BA$204,MATCH(Sheet2!$BJ463,'2021persons'!$B$5:$B$204,0),MATCH(Sheet2!BY$3,'2021persons'!$C$4:$BA$4,0))</f>
        <v>43.521210163652</v>
      </c>
      <c r="BZ463">
        <f>INDEX('2021persons'!$C$5:$BA$204,MATCH(Sheet2!$BJ463,'2021persons'!$B$5:$B$204,0),MATCH(Sheet2!BZ$3,'2021persons'!$C$4:$BA$4,0))</f>
        <v>51.001291989664097</v>
      </c>
      <c r="CA463">
        <f>INDEX('2021persons'!$C$5:$BA$204,MATCH(Sheet2!$BJ463,'2021persons'!$B$5:$B$204,0),MATCH(Sheet2!CA$3,'2021persons'!$C$4:$BA$4,0))</f>
        <v>44.915482342807898</v>
      </c>
      <c r="CB463">
        <f>INDEX('2021persons'!$C$5:$BA$204,MATCH(Sheet2!$BJ463,'2021persons'!$B$5:$B$204,0),MATCH(Sheet2!CB$3,'2021persons'!$C$4:$BA$4,0))</f>
        <v>3.4708409005736698</v>
      </c>
      <c r="CC463">
        <f>INDEX('2021persons'!$C$5:$BA$204,MATCH(Sheet2!$BJ463,'2021persons'!$B$5:$B$204,0),MATCH(Sheet2!CC$3,'2021persons'!$C$4:$BA$4,0))</f>
        <v>96.304303958027006</v>
      </c>
    </row>
    <row r="464" spans="14:81" x14ac:dyDescent="0.3">
      <c r="N464" t="str">
        <f>VLOOKUP(P464,Sheet1!A$6:A$378,1,FALSE)</f>
        <v>Middlesbrough</v>
      </c>
      <c r="O464" t="s">
        <v>473</v>
      </c>
      <c r="P464" t="s">
        <v>262</v>
      </c>
      <c r="Q464" t="str">
        <f>VLOOKUP(P464,classifications!A$1:B$357,2,FALSE)</f>
        <v>Predominantly Urban</v>
      </c>
      <c r="R464" t="str">
        <f>VLOOKUP(P464,classifications!A$1:D$357,4,FALSE)</f>
        <v>Unitary Authority</v>
      </c>
      <c r="S464" t="s">
        <v>475</v>
      </c>
      <c r="T464" t="s">
        <v>649</v>
      </c>
      <c r="U464">
        <v>82.5</v>
      </c>
      <c r="V464">
        <v>15.9</v>
      </c>
      <c r="W464">
        <v>1.5</v>
      </c>
      <c r="X464">
        <v>72.2</v>
      </c>
      <c r="Y464">
        <v>10.5</v>
      </c>
      <c r="Z464">
        <v>17.3</v>
      </c>
      <c r="AA464">
        <v>97.7</v>
      </c>
      <c r="AB464">
        <v>2</v>
      </c>
      <c r="AC464">
        <v>0.3</v>
      </c>
      <c r="AE464" t="s">
        <v>473</v>
      </c>
      <c r="AF464" t="s">
        <v>262</v>
      </c>
      <c r="AG464" t="s">
        <v>475</v>
      </c>
      <c r="AH464" t="s">
        <v>649</v>
      </c>
      <c r="AI464">
        <v>83.8</v>
      </c>
      <c r="AJ464">
        <v>16.2</v>
      </c>
      <c r="AK464">
        <v>87.3</v>
      </c>
      <c r="AL464">
        <v>12.7</v>
      </c>
      <c r="AM464">
        <v>98</v>
      </c>
      <c r="AN464">
        <v>2</v>
      </c>
      <c r="AP464" t="s">
        <v>473</v>
      </c>
      <c r="AQ464" t="s">
        <v>262</v>
      </c>
      <c r="AR464" t="s">
        <v>475</v>
      </c>
      <c r="AS464" t="s">
        <v>649</v>
      </c>
      <c r="AT464">
        <v>76.900000000000006</v>
      </c>
      <c r="AU464">
        <v>83.8</v>
      </c>
      <c r="AV464">
        <v>85.7</v>
      </c>
      <c r="AW464">
        <v>96.2</v>
      </c>
      <c r="AX464">
        <v>87.3</v>
      </c>
      <c r="AY464">
        <v>99.5</v>
      </c>
      <c r="AZ464">
        <v>96</v>
      </c>
      <c r="BA464">
        <v>98</v>
      </c>
      <c r="BB464">
        <v>99.3</v>
      </c>
      <c r="BF464" t="b">
        <f t="shared" si="7"/>
        <v>1</v>
      </c>
      <c r="BI464" t="s">
        <v>473</v>
      </c>
      <c r="BJ464" t="s">
        <v>262</v>
      </c>
      <c r="BK464" t="s">
        <v>475</v>
      </c>
      <c r="BL464" t="s">
        <v>649</v>
      </c>
      <c r="BM464">
        <f>INDEX('2021persons'!$C$5:$BA$204,MATCH(Sheet2!$BJ464,'2021persons'!$B$5:$B$204,0),MATCH(Sheet2!BM$3,'2021persons'!$C$4:$BA$4,0))</f>
        <v>80.479122003028905</v>
      </c>
      <c r="BN464">
        <f>INDEX('2021persons'!$C$5:$BA$204,MATCH(Sheet2!$BJ464,'2021persons'!$B$5:$B$204,0),MATCH(Sheet2!BN$3,'2021persons'!$C$4:$BA$4,0))</f>
        <v>18.0968864937159</v>
      </c>
      <c r="BO464">
        <f>INDEX('2021persons'!$C$5:$BA$204,MATCH(Sheet2!$BJ464,'2021persons'!$B$5:$B$204,0),MATCH(Sheet2!BO$3,'2021persons'!$C$4:$BA$4,0))</f>
        <v>66.134964498554396</v>
      </c>
      <c r="BP464">
        <f>INDEX('2021persons'!$C$5:$BA$204,MATCH(Sheet2!$BJ464,'2021persons'!$B$5:$B$204,0),MATCH(Sheet2!BP$3,'2021persons'!$C$4:$BA$4,0))</f>
        <v>11.6181185217237</v>
      </c>
      <c r="BQ464">
        <f>INDEX('2021persons'!$C$5:$BA$204,MATCH(Sheet2!$BJ464,'2021persons'!$B$5:$B$204,0),MATCH(Sheet2!BQ$3,'2021persons'!$C$4:$BA$4,0))</f>
        <v>60.415396416419199</v>
      </c>
      <c r="BR464">
        <f>INDEX('2021persons'!$C$5:$BA$204,MATCH(Sheet2!$BJ464,'2021persons'!$B$5:$B$204,0),MATCH(Sheet2!BR$3,'2021persons'!$C$4:$BA$4,0))</f>
        <v>17.337686603858899</v>
      </c>
      <c r="BS464">
        <f>INDEX('2021persons'!$C$5:$BA$204,MATCH(Sheet2!$BJ464,'2021persons'!$B$5:$B$204,0),MATCH(Sheet2!BS$3,'2021persons'!$C$4:$BA$4,0))</f>
        <v>97.234624235391294</v>
      </c>
      <c r="BT464">
        <f>INDEX('2021persons'!$C$5:$BA$204,MATCH(Sheet2!$BJ464,'2021persons'!$B$5:$B$204,0),MATCH(Sheet2!BT$3,'2021persons'!$C$4:$BA$4,0))</f>
        <v>2.48018409613909</v>
      </c>
      <c r="BU464">
        <f>INDEX('2021persons'!$C$5:$BA$204,MATCH(Sheet2!$BJ464,'2021persons'!$B$5:$B$204,0),MATCH(Sheet2!BU$3,'2021persons'!$C$4:$BA$4,0))</f>
        <v>12.1393308813406</v>
      </c>
      <c r="BV464">
        <f>INDEX('2021persons'!$C$5:$BA$204,MATCH(Sheet2!$BJ464,'2021persons'!$B$5:$B$204,0),MATCH(Sheet2!BV$3,'2021persons'!$C$4:$BA$4,0))</f>
        <v>10.6661684007631</v>
      </c>
      <c r="BW464" t="str">
        <f>INDEX('2021persons'!$C$5:$BA$204,MATCH(Sheet2!$BJ464,'2021persons'!$B$5:$B$204,0),MATCH(Sheet2!BW$3,'2021persons'!$C$4:$BA$4,0))</f>
        <v>*</v>
      </c>
      <c r="BX464">
        <f>INDEX('2021persons'!$C$5:$BA$204,MATCH(Sheet2!$BJ464,'2021persons'!$B$5:$B$204,0),MATCH(Sheet2!BX$3,'2021persons'!$C$4:$BA$4,0))</f>
        <v>50.832708177044303</v>
      </c>
      <c r="BY464">
        <f>INDEX('2021persons'!$C$5:$BA$204,MATCH(Sheet2!$BJ464,'2021persons'!$B$5:$B$204,0),MATCH(Sheet2!BY$3,'2021persons'!$C$4:$BA$4,0))</f>
        <v>47.184653306183698</v>
      </c>
      <c r="BZ464">
        <f>INDEX('2021persons'!$C$5:$BA$204,MATCH(Sheet2!$BJ464,'2021persons'!$B$5:$B$204,0),MATCH(Sheet2!BZ$3,'2021persons'!$C$4:$BA$4,0))</f>
        <v>51.227092487407603</v>
      </c>
      <c r="CA464">
        <f>INDEX('2021persons'!$C$5:$BA$204,MATCH(Sheet2!$BJ464,'2021persons'!$B$5:$B$204,0),MATCH(Sheet2!CA$3,'2021persons'!$C$4:$BA$4,0))</f>
        <v>47.486871717929503</v>
      </c>
      <c r="CB464">
        <f>INDEX('2021persons'!$C$5:$BA$204,MATCH(Sheet2!$BJ464,'2021persons'!$B$5:$B$204,0),MATCH(Sheet2!CB$3,'2021persons'!$C$4:$BA$4,0))</f>
        <v>6.3646913046043698</v>
      </c>
      <c r="CC464">
        <f>INDEX('2021persons'!$C$5:$BA$204,MATCH(Sheet2!$BJ464,'2021persons'!$B$5:$B$204,0),MATCH(Sheet2!CC$3,'2021persons'!$C$4:$BA$4,0))</f>
        <v>93.635308695395594</v>
      </c>
    </row>
    <row r="465" spans="14:81" x14ac:dyDescent="0.3">
      <c r="N465" t="str">
        <f>VLOOKUP(P465,Sheet1!A$6:A$378,1,FALSE)</f>
        <v>Redcar and Cleveland</v>
      </c>
      <c r="O465" t="s">
        <v>473</v>
      </c>
      <c r="P465" t="s">
        <v>263</v>
      </c>
      <c r="Q465" t="str">
        <f>VLOOKUP(P465,classifications!A$1:B$357,2,FALSE)</f>
        <v>Urban with Significant Rural</v>
      </c>
      <c r="R465" t="str">
        <f>VLOOKUP(P465,classifications!A$1:D$357,4,FALSE)</f>
        <v>Unitary Authority</v>
      </c>
      <c r="S465" t="s">
        <v>476</v>
      </c>
      <c r="T465" t="s">
        <v>649</v>
      </c>
      <c r="U465">
        <v>82.2</v>
      </c>
      <c r="V465">
        <v>16.7</v>
      </c>
      <c r="W465">
        <v>1.1000000000000001</v>
      </c>
      <c r="X465">
        <v>77.400000000000006</v>
      </c>
      <c r="Y465">
        <v>6.6</v>
      </c>
      <c r="Z465">
        <v>16</v>
      </c>
      <c r="AA465">
        <v>98.4</v>
      </c>
      <c r="AB465">
        <v>1.6</v>
      </c>
      <c r="AC465">
        <v>0</v>
      </c>
      <c r="AE465" t="s">
        <v>473</v>
      </c>
      <c r="AF465" t="s">
        <v>263</v>
      </c>
      <c r="AG465" t="s">
        <v>476</v>
      </c>
      <c r="AH465" t="s">
        <v>649</v>
      </c>
      <c r="AI465">
        <v>83.1</v>
      </c>
      <c r="AJ465">
        <v>16.899999999999999</v>
      </c>
      <c r="AK465">
        <v>92.2</v>
      </c>
      <c r="AL465">
        <v>7.8</v>
      </c>
      <c r="AM465">
        <v>98.4</v>
      </c>
      <c r="AN465">
        <v>1.6</v>
      </c>
      <c r="AP465" t="s">
        <v>473</v>
      </c>
      <c r="AQ465" t="s">
        <v>263</v>
      </c>
      <c r="AR465" t="s">
        <v>476</v>
      </c>
      <c r="AS465" t="s">
        <v>649</v>
      </c>
      <c r="AT465">
        <v>76.5</v>
      </c>
      <c r="AU465">
        <v>83.1</v>
      </c>
      <c r="AV465">
        <v>85.2</v>
      </c>
      <c r="AW465">
        <v>89.2</v>
      </c>
      <c r="AX465">
        <v>92.2</v>
      </c>
      <c r="AY465">
        <v>95.1</v>
      </c>
      <c r="AZ465">
        <v>96.5</v>
      </c>
      <c r="BA465">
        <v>98.4</v>
      </c>
      <c r="BB465">
        <v>99.8</v>
      </c>
      <c r="BF465" t="b">
        <f t="shared" si="7"/>
        <v>1</v>
      </c>
      <c r="BI465" t="s">
        <v>473</v>
      </c>
      <c r="BJ465" t="s">
        <v>263</v>
      </c>
      <c r="BK465" t="s">
        <v>476</v>
      </c>
      <c r="BL465" t="s">
        <v>649</v>
      </c>
      <c r="BM465">
        <f>INDEX('2021persons'!$C$5:$BA$204,MATCH(Sheet2!$BJ465,'2021persons'!$B$5:$B$204,0),MATCH(Sheet2!BM$3,'2021persons'!$C$4:$BA$4,0))</f>
        <v>82.822987917918596</v>
      </c>
      <c r="BN465">
        <f>INDEX('2021persons'!$C$5:$BA$204,MATCH(Sheet2!$BJ465,'2021persons'!$B$5:$B$204,0),MATCH(Sheet2!BN$3,'2021persons'!$C$4:$BA$4,0))</f>
        <v>15.4531313260457</v>
      </c>
      <c r="BO465">
        <f>INDEX('2021persons'!$C$5:$BA$204,MATCH(Sheet2!$BJ465,'2021persons'!$B$5:$B$204,0),MATCH(Sheet2!BO$3,'2021persons'!$C$4:$BA$4,0))</f>
        <v>71.834047177651399</v>
      </c>
      <c r="BP465">
        <f>INDEX('2021persons'!$C$5:$BA$204,MATCH(Sheet2!$BJ465,'2021persons'!$B$5:$B$204,0),MATCH(Sheet2!BP$3,'2021persons'!$C$4:$BA$4,0))</f>
        <v>9.5228962901404195</v>
      </c>
      <c r="BQ465">
        <f>INDEX('2021persons'!$C$5:$BA$204,MATCH(Sheet2!$BJ465,'2021persons'!$B$5:$B$204,0),MATCH(Sheet2!BQ$3,'2021persons'!$C$4:$BA$4,0))</f>
        <v>62.483752050970601</v>
      </c>
      <c r="BR465">
        <f>INDEX('2021persons'!$C$5:$BA$204,MATCH(Sheet2!$BJ465,'2021persons'!$B$5:$B$204,0),MATCH(Sheet2!BR$3,'2021persons'!$C$4:$BA$4,0))</f>
        <v>18.8731914168212</v>
      </c>
      <c r="BS465">
        <f>INDEX('2021persons'!$C$5:$BA$204,MATCH(Sheet2!$BJ465,'2021persons'!$B$5:$B$204,0),MATCH(Sheet2!BS$3,'2021persons'!$C$4:$BA$4,0))</f>
        <v>99.060282554497206</v>
      </c>
      <c r="BT465">
        <f>INDEX('2021persons'!$C$5:$BA$204,MATCH(Sheet2!$BJ465,'2021persons'!$B$5:$B$204,0),MATCH(Sheet2!BT$3,'2021persons'!$C$4:$BA$4,0))</f>
        <v>0.93971744550278102</v>
      </c>
      <c r="BU465">
        <f>INDEX('2021persons'!$C$5:$BA$204,MATCH(Sheet2!$BJ465,'2021persons'!$B$5:$B$204,0),MATCH(Sheet2!BU$3,'2021persons'!$C$4:$BA$4,0))</f>
        <v>14.632743079971901</v>
      </c>
      <c r="BV465">
        <f>INDEX('2021persons'!$C$5:$BA$204,MATCH(Sheet2!$BJ465,'2021persons'!$B$5:$B$204,0),MATCH(Sheet2!BV$3,'2021persons'!$C$4:$BA$4,0))</f>
        <v>14.9715527712076</v>
      </c>
      <c r="BW465">
        <f>INDEX('2021persons'!$C$5:$BA$204,MATCH(Sheet2!$BJ465,'2021persons'!$B$5:$B$204,0),MATCH(Sheet2!BW$3,'2021persons'!$C$4:$BA$4,0))</f>
        <v>2.3098723603741802</v>
      </c>
      <c r="BX465">
        <f>INDEX('2021persons'!$C$5:$BA$204,MATCH(Sheet2!$BJ465,'2021persons'!$B$5:$B$204,0),MATCH(Sheet2!BX$3,'2021persons'!$C$4:$BA$4,0))</f>
        <v>53.308007414696696</v>
      </c>
      <c r="BY465">
        <f>INDEX('2021persons'!$C$5:$BA$204,MATCH(Sheet2!$BJ465,'2021persons'!$B$5:$B$204,0),MATCH(Sheet2!BY$3,'2021persons'!$C$4:$BA$4,0))</f>
        <v>44.838318420028799</v>
      </c>
      <c r="BZ465">
        <f>INDEX('2021persons'!$C$5:$BA$204,MATCH(Sheet2!$BJ465,'2021persons'!$B$5:$B$204,0),MATCH(Sheet2!BZ$3,'2021persons'!$C$4:$BA$4,0))</f>
        <v>48.360299334050403</v>
      </c>
      <c r="CA465">
        <f>INDEX('2021persons'!$C$5:$BA$204,MATCH(Sheet2!$BJ465,'2021persons'!$B$5:$B$204,0),MATCH(Sheet2!CA$3,'2021persons'!$C$4:$BA$4,0))</f>
        <v>50.019452136302299</v>
      </c>
      <c r="CB465">
        <f>INDEX('2021persons'!$C$5:$BA$204,MATCH(Sheet2!$BJ465,'2021persons'!$B$5:$B$204,0),MATCH(Sheet2!CB$3,'2021persons'!$C$4:$BA$4,0))</f>
        <v>2.33757378167018</v>
      </c>
      <c r="CC465">
        <f>INDEX('2021persons'!$C$5:$BA$204,MATCH(Sheet2!$BJ465,'2021persons'!$B$5:$B$204,0),MATCH(Sheet2!CC$3,'2021persons'!$C$4:$BA$4,0))</f>
        <v>97.662426218329799</v>
      </c>
    </row>
    <row r="466" spans="14:81" x14ac:dyDescent="0.3">
      <c r="N466" t="str">
        <f>VLOOKUP(P466,Sheet1!A$6:A$378,1,FALSE)</f>
        <v>Stockton-on-Tees</v>
      </c>
      <c r="O466" t="s">
        <v>473</v>
      </c>
      <c r="P466" t="s">
        <v>264</v>
      </c>
      <c r="Q466" t="str">
        <f>VLOOKUP(P466,classifications!A$1:B$357,2,FALSE)</f>
        <v>Predominantly Urban</v>
      </c>
      <c r="R466" t="str">
        <f>VLOOKUP(P466,classifications!A$1:D$357,4,FALSE)</f>
        <v>Unitary Authority</v>
      </c>
      <c r="S466" t="s">
        <v>477</v>
      </c>
      <c r="T466" t="s">
        <v>649</v>
      </c>
      <c r="U466">
        <v>81</v>
      </c>
      <c r="V466">
        <v>18.100000000000001</v>
      </c>
      <c r="W466">
        <v>0.9</v>
      </c>
      <c r="X466">
        <v>79.5</v>
      </c>
      <c r="Y466">
        <v>5.5</v>
      </c>
      <c r="Z466">
        <v>15</v>
      </c>
      <c r="AA466">
        <v>97.3</v>
      </c>
      <c r="AB466">
        <v>2.7</v>
      </c>
      <c r="AC466">
        <v>0</v>
      </c>
      <c r="AE466" t="s">
        <v>473</v>
      </c>
      <c r="AF466" t="s">
        <v>264</v>
      </c>
      <c r="AG466" t="s">
        <v>477</v>
      </c>
      <c r="AH466" t="s">
        <v>649</v>
      </c>
      <c r="AI466">
        <v>81.7</v>
      </c>
      <c r="AJ466">
        <v>18.3</v>
      </c>
      <c r="AK466">
        <v>93.5</v>
      </c>
      <c r="AL466">
        <v>6.5</v>
      </c>
      <c r="AM466">
        <v>97.3</v>
      </c>
      <c r="AN466">
        <v>2.7</v>
      </c>
      <c r="AP466" t="s">
        <v>473</v>
      </c>
      <c r="AQ466" t="s">
        <v>264</v>
      </c>
      <c r="AR466" t="s">
        <v>477</v>
      </c>
      <c r="AS466" t="s">
        <v>649</v>
      </c>
      <c r="AT466">
        <v>74.8</v>
      </c>
      <c r="AU466">
        <v>81.7</v>
      </c>
      <c r="AV466">
        <v>83.6</v>
      </c>
      <c r="AW466">
        <v>90.6</v>
      </c>
      <c r="AX466">
        <v>93.5</v>
      </c>
      <c r="AY466">
        <v>96.3</v>
      </c>
      <c r="AZ466">
        <v>95</v>
      </c>
      <c r="BA466">
        <v>97.3</v>
      </c>
      <c r="BB466">
        <v>98.8</v>
      </c>
      <c r="BF466" t="b">
        <f t="shared" si="7"/>
        <v>1</v>
      </c>
      <c r="BI466" t="s">
        <v>473</v>
      </c>
      <c r="BJ466" t="s">
        <v>264</v>
      </c>
      <c r="BK466" t="s">
        <v>477</v>
      </c>
      <c r="BL466" t="s">
        <v>649</v>
      </c>
      <c r="BM466">
        <f>INDEX('2021persons'!$C$5:$BA$204,MATCH(Sheet2!$BJ466,'2021persons'!$B$5:$B$204,0),MATCH(Sheet2!BM$3,'2021persons'!$C$4:$BA$4,0))</f>
        <v>79.938516586662601</v>
      </c>
      <c r="BN466">
        <f>INDEX('2021persons'!$C$5:$BA$204,MATCH(Sheet2!$BJ466,'2021persons'!$B$5:$B$204,0),MATCH(Sheet2!BN$3,'2021persons'!$C$4:$BA$4,0))</f>
        <v>18.9918232099885</v>
      </c>
      <c r="BO466">
        <f>INDEX('2021persons'!$C$5:$BA$204,MATCH(Sheet2!$BJ466,'2021persons'!$B$5:$B$204,0),MATCH(Sheet2!BO$3,'2021persons'!$C$4:$BA$4,0))</f>
        <v>72.381600332615207</v>
      </c>
      <c r="BP466">
        <f>INDEX('2021persons'!$C$5:$BA$204,MATCH(Sheet2!$BJ466,'2021persons'!$B$5:$B$204,0),MATCH(Sheet2!BP$3,'2021persons'!$C$4:$BA$4,0))</f>
        <v>8.3670358191278904</v>
      </c>
      <c r="BQ466">
        <f>INDEX('2021persons'!$C$5:$BA$204,MATCH(Sheet2!$BJ466,'2021persons'!$B$5:$B$204,0),MATCH(Sheet2!BQ$3,'2021persons'!$C$4:$BA$4,0))</f>
        <v>58.431920978694997</v>
      </c>
      <c r="BR466">
        <f>INDEX('2021persons'!$C$5:$BA$204,MATCH(Sheet2!$BJ466,'2021persons'!$B$5:$B$204,0),MATCH(Sheet2!BR$3,'2021persons'!$C$4:$BA$4,0))</f>
        <v>22.316715173048099</v>
      </c>
      <c r="BS466">
        <f>INDEX('2021persons'!$C$5:$BA$204,MATCH(Sheet2!$BJ466,'2021persons'!$B$5:$B$204,0),MATCH(Sheet2!BS$3,'2021persons'!$C$4:$BA$4,0))</f>
        <v>97.305061042446198</v>
      </c>
      <c r="BT466">
        <f>INDEX('2021persons'!$C$5:$BA$204,MATCH(Sheet2!$BJ466,'2021persons'!$B$5:$B$204,0),MATCH(Sheet2!BT$3,'2021persons'!$C$4:$BA$4,0))</f>
        <v>2.6949389575537701</v>
      </c>
      <c r="BU466">
        <f>INDEX('2021persons'!$C$5:$BA$204,MATCH(Sheet2!$BJ466,'2021persons'!$B$5:$B$204,0),MATCH(Sheet2!BU$3,'2021persons'!$C$4:$BA$4,0))</f>
        <v>21.6048682768266</v>
      </c>
      <c r="BV466">
        <f>INDEX('2021persons'!$C$5:$BA$204,MATCH(Sheet2!$BJ466,'2021persons'!$B$5:$B$204,0),MATCH(Sheet2!BV$3,'2021persons'!$C$4:$BA$4,0))</f>
        <v>13.4809943178239</v>
      </c>
      <c r="BW466">
        <f>INDEX('2021persons'!$C$5:$BA$204,MATCH(Sheet2!$BJ466,'2021persons'!$B$5:$B$204,0),MATCH(Sheet2!BW$3,'2021persons'!$C$4:$BA$4,0))</f>
        <v>2.0259288657066201</v>
      </c>
      <c r="BX466">
        <f>INDEX('2021persons'!$C$5:$BA$204,MATCH(Sheet2!$BJ466,'2021persons'!$B$5:$B$204,0),MATCH(Sheet2!BX$3,'2021persons'!$C$4:$BA$4,0))</f>
        <v>57.221435641703501</v>
      </c>
      <c r="BY466">
        <f>INDEX('2021persons'!$C$5:$BA$204,MATCH(Sheet2!$BJ466,'2021persons'!$B$5:$B$204,0),MATCH(Sheet2!BY$3,'2021persons'!$C$4:$BA$4,0))</f>
        <v>41.900239315382599</v>
      </c>
      <c r="BZ466">
        <f>INDEX('2021persons'!$C$5:$BA$204,MATCH(Sheet2!$BJ466,'2021persons'!$B$5:$B$204,0),MATCH(Sheet2!BZ$3,'2021persons'!$C$4:$BA$4,0))</f>
        <v>46.209169162145599</v>
      </c>
      <c r="CA466">
        <f>INDEX('2021persons'!$C$5:$BA$204,MATCH(Sheet2!$BJ466,'2021persons'!$B$5:$B$204,0),MATCH(Sheet2!CA$3,'2021persons'!$C$4:$BA$4,0))</f>
        <v>52.747115059327697</v>
      </c>
      <c r="CB466">
        <f>INDEX('2021persons'!$C$5:$BA$204,MATCH(Sheet2!$BJ466,'2021persons'!$B$5:$B$204,0),MATCH(Sheet2!CB$3,'2021persons'!$C$4:$BA$4,0))</f>
        <v>2.68107999143264</v>
      </c>
      <c r="CC466">
        <f>INDEX('2021persons'!$C$5:$BA$204,MATCH(Sheet2!$BJ466,'2021persons'!$B$5:$B$204,0),MATCH(Sheet2!CC$3,'2021persons'!$C$4:$BA$4,0))</f>
        <v>97.318920008567403</v>
      </c>
    </row>
    <row r="467" spans="14:81" x14ac:dyDescent="0.3">
      <c r="N467" t="str">
        <f>VLOOKUP(P467,Sheet1!A$6:A$378,1,FALSE)</f>
        <v>Darlington</v>
      </c>
      <c r="O467" t="s">
        <v>473</v>
      </c>
      <c r="P467" t="s">
        <v>265</v>
      </c>
      <c r="Q467" t="str">
        <f>VLOOKUP(P467,classifications!A$1:B$357,2,FALSE)</f>
        <v>Predominantly Urban</v>
      </c>
      <c r="R467" t="str">
        <f>VLOOKUP(P467,classifications!A$1:D$357,4,FALSE)</f>
        <v>Unitary Authority</v>
      </c>
      <c r="S467" t="s">
        <v>478</v>
      </c>
      <c r="T467" t="s">
        <v>649</v>
      </c>
      <c r="U467">
        <v>82.2</v>
      </c>
      <c r="V467">
        <v>16.899999999999999</v>
      </c>
      <c r="W467">
        <v>0.9</v>
      </c>
      <c r="X467">
        <v>77</v>
      </c>
      <c r="Y467">
        <v>7</v>
      </c>
      <c r="Z467">
        <v>15.9</v>
      </c>
      <c r="AA467">
        <v>98.3</v>
      </c>
      <c r="AB467">
        <v>1.7</v>
      </c>
      <c r="AC467">
        <v>0</v>
      </c>
      <c r="AE467" t="s">
        <v>473</v>
      </c>
      <c r="AF467" t="s">
        <v>265</v>
      </c>
      <c r="AG467" t="s">
        <v>478</v>
      </c>
      <c r="AH467" t="s">
        <v>649</v>
      </c>
      <c r="AI467">
        <v>83</v>
      </c>
      <c r="AJ467">
        <v>17</v>
      </c>
      <c r="AK467">
        <v>91.6</v>
      </c>
      <c r="AL467">
        <v>8.4</v>
      </c>
      <c r="AM467">
        <v>98.3</v>
      </c>
      <c r="AN467">
        <v>1.7</v>
      </c>
      <c r="AP467" t="s">
        <v>473</v>
      </c>
      <c r="AQ467" t="s">
        <v>265</v>
      </c>
      <c r="AR467" t="s">
        <v>478</v>
      </c>
      <c r="AS467" t="s">
        <v>649</v>
      </c>
      <c r="AT467">
        <v>77.099999999999994</v>
      </c>
      <c r="AU467">
        <v>83</v>
      </c>
      <c r="AV467">
        <v>84.3</v>
      </c>
      <c r="AW467">
        <v>88.9</v>
      </c>
      <c r="AX467">
        <v>91.6</v>
      </c>
      <c r="AY467">
        <v>94.3</v>
      </c>
      <c r="AZ467">
        <v>96.4</v>
      </c>
      <c r="BA467">
        <v>98.3</v>
      </c>
      <c r="BB467">
        <v>99.6</v>
      </c>
      <c r="BF467" t="b">
        <f t="shared" si="7"/>
        <v>1</v>
      </c>
      <c r="BI467" t="s">
        <v>473</v>
      </c>
      <c r="BJ467" t="s">
        <v>265</v>
      </c>
      <c r="BK467" t="s">
        <v>478</v>
      </c>
      <c r="BL467" t="s">
        <v>649</v>
      </c>
      <c r="BM467">
        <f>INDEX('2021persons'!$C$5:$BA$204,MATCH(Sheet2!$BJ467,'2021persons'!$B$5:$B$204,0),MATCH(Sheet2!BM$3,'2021persons'!$C$4:$BA$4,0))</f>
        <v>79.185329726373695</v>
      </c>
      <c r="BN467">
        <f>INDEX('2021persons'!$C$5:$BA$204,MATCH(Sheet2!$BJ467,'2021persons'!$B$5:$B$204,0),MATCH(Sheet2!BN$3,'2021persons'!$C$4:$BA$4,0))</f>
        <v>18.646059692225801</v>
      </c>
      <c r="BO467">
        <f>INDEX('2021persons'!$C$5:$BA$204,MATCH(Sheet2!$BJ467,'2021persons'!$B$5:$B$204,0),MATCH(Sheet2!BO$3,'2021persons'!$C$4:$BA$4,0))</f>
        <v>73.224976717371106</v>
      </c>
      <c r="BP467">
        <f>INDEX('2021persons'!$C$5:$BA$204,MATCH(Sheet2!$BJ467,'2021persons'!$B$5:$B$204,0),MATCH(Sheet2!BP$3,'2021persons'!$C$4:$BA$4,0))</f>
        <v>8.8939642556210892</v>
      </c>
      <c r="BQ467">
        <f>INDEX('2021persons'!$C$5:$BA$204,MATCH(Sheet2!$BJ467,'2021persons'!$B$5:$B$204,0),MATCH(Sheet2!BQ$3,'2021persons'!$C$4:$BA$4,0))</f>
        <v>64.594882256419396</v>
      </c>
      <c r="BR467">
        <f>INDEX('2021persons'!$C$5:$BA$204,MATCH(Sheet2!$BJ467,'2021persons'!$B$5:$B$204,0),MATCH(Sheet2!BR$3,'2021persons'!$C$4:$BA$4,0))</f>
        <v>17.524058716572799</v>
      </c>
      <c r="BS467">
        <f>INDEX('2021persons'!$C$5:$BA$204,MATCH(Sheet2!$BJ467,'2021persons'!$B$5:$B$204,0),MATCH(Sheet2!BS$3,'2021persons'!$C$4:$BA$4,0))</f>
        <v>98.2371723801499</v>
      </c>
      <c r="BT467">
        <f>INDEX('2021persons'!$C$5:$BA$204,MATCH(Sheet2!$BJ467,'2021persons'!$B$5:$B$204,0),MATCH(Sheet2!BT$3,'2021persons'!$C$4:$BA$4,0))</f>
        <v>1.7628276198501001</v>
      </c>
      <c r="BU467">
        <f>INDEX('2021persons'!$C$5:$BA$204,MATCH(Sheet2!$BJ467,'2021persons'!$B$5:$B$204,0),MATCH(Sheet2!BU$3,'2021persons'!$C$4:$BA$4,0))</f>
        <v>17.450884739899799</v>
      </c>
      <c r="BV467">
        <f>INDEX('2021persons'!$C$5:$BA$204,MATCH(Sheet2!$BJ467,'2021persons'!$B$5:$B$204,0),MATCH(Sheet2!BV$3,'2021persons'!$C$4:$BA$4,0))</f>
        <v>13.719011929575601</v>
      </c>
      <c r="BW467">
        <f>INDEX('2021persons'!$C$5:$BA$204,MATCH(Sheet2!$BJ467,'2021persons'!$B$5:$B$204,0),MATCH(Sheet2!BW$3,'2021persons'!$C$4:$BA$4,0))</f>
        <v>2.58104572264845</v>
      </c>
      <c r="BX467">
        <f>INDEX('2021persons'!$C$5:$BA$204,MATCH(Sheet2!$BJ467,'2021persons'!$B$5:$B$204,0),MATCH(Sheet2!BX$3,'2021persons'!$C$4:$BA$4,0))</f>
        <v>52.019612421200101</v>
      </c>
      <c r="BY467">
        <f>INDEX('2021persons'!$C$5:$BA$204,MATCH(Sheet2!$BJ467,'2021persons'!$B$5:$B$204,0),MATCH(Sheet2!BY$3,'2021persons'!$C$4:$BA$4,0))</f>
        <v>45.087343196145397</v>
      </c>
      <c r="BZ467">
        <f>INDEX('2021persons'!$C$5:$BA$204,MATCH(Sheet2!$BJ467,'2021persons'!$B$5:$B$204,0),MATCH(Sheet2!BZ$3,'2021persons'!$C$4:$BA$4,0))</f>
        <v>53.291023708955102</v>
      </c>
      <c r="CA467">
        <f>INDEX('2021persons'!$C$5:$BA$204,MATCH(Sheet2!$BJ467,'2021persons'!$B$5:$B$204,0),MATCH(Sheet2!CA$3,'2021persons'!$C$4:$BA$4,0))</f>
        <v>45.987307112686501</v>
      </c>
      <c r="CB467">
        <f>INDEX('2021persons'!$C$5:$BA$204,MATCH(Sheet2!$BJ467,'2021persons'!$B$5:$B$204,0),MATCH(Sheet2!CB$3,'2021persons'!$C$4:$BA$4,0))</f>
        <v>3.7119162712315399</v>
      </c>
      <c r="CC467">
        <f>INDEX('2021persons'!$C$5:$BA$204,MATCH(Sheet2!$BJ467,'2021persons'!$B$5:$B$204,0),MATCH(Sheet2!CC$3,'2021persons'!$C$4:$BA$4,0))</f>
        <v>96.288083728768498</v>
      </c>
    </row>
    <row r="468" spans="14:81" x14ac:dyDescent="0.3">
      <c r="N468" t="str">
        <f>VLOOKUP(P468,Sheet1!A$6:A$378,1,FALSE)</f>
        <v>Birmingham</v>
      </c>
      <c r="O468" t="s">
        <v>479</v>
      </c>
      <c r="P468" t="s">
        <v>66</v>
      </c>
      <c r="Q468" t="str">
        <f>VLOOKUP(P468,classifications!A$1:B$357,2,FALSE)</f>
        <v>Predominantly Urban</v>
      </c>
      <c r="R468" t="str">
        <f>VLOOKUP(P468,classifications!A$1:D$357,4,FALSE)</f>
        <v>Met District</v>
      </c>
      <c r="S468" t="s">
        <v>480</v>
      </c>
      <c r="T468" t="s">
        <v>649</v>
      </c>
      <c r="U468">
        <v>81.900000000000006</v>
      </c>
      <c r="V468">
        <v>17.899999999999999</v>
      </c>
      <c r="W468">
        <v>0.2</v>
      </c>
      <c r="X468">
        <v>80.099999999999994</v>
      </c>
      <c r="Y468">
        <v>4.8</v>
      </c>
      <c r="Z468">
        <v>15.1</v>
      </c>
      <c r="AA468">
        <v>97.2</v>
      </c>
      <c r="AB468">
        <v>2.8</v>
      </c>
      <c r="AC468">
        <v>0</v>
      </c>
      <c r="AE468" t="s">
        <v>479</v>
      </c>
      <c r="AF468" t="s">
        <v>66</v>
      </c>
      <c r="AG468" t="s">
        <v>480</v>
      </c>
      <c r="AH468" t="s">
        <v>649</v>
      </c>
      <c r="AI468">
        <v>82.1</v>
      </c>
      <c r="AJ468">
        <v>17.899999999999999</v>
      </c>
      <c r="AK468">
        <v>94.3</v>
      </c>
      <c r="AL468">
        <v>5.7</v>
      </c>
      <c r="AM468">
        <v>97.2</v>
      </c>
      <c r="AN468">
        <v>2.8</v>
      </c>
      <c r="AP468" t="s">
        <v>479</v>
      </c>
      <c r="AQ468" t="s">
        <v>66</v>
      </c>
      <c r="AR468" t="s">
        <v>480</v>
      </c>
      <c r="AS468" t="s">
        <v>649</v>
      </c>
      <c r="AT468">
        <v>75.3</v>
      </c>
      <c r="AU468">
        <v>82.1</v>
      </c>
      <c r="AV468">
        <v>84.2</v>
      </c>
      <c r="AW468">
        <v>91.8</v>
      </c>
      <c r="AX468">
        <v>94.3</v>
      </c>
      <c r="AY468">
        <v>96.8</v>
      </c>
      <c r="AZ468">
        <v>94.7</v>
      </c>
      <c r="BA468">
        <v>97.2</v>
      </c>
      <c r="BB468">
        <v>99.1</v>
      </c>
      <c r="BF468" t="b">
        <f t="shared" si="7"/>
        <v>1</v>
      </c>
      <c r="BI468" t="s">
        <v>479</v>
      </c>
      <c r="BJ468" t="s">
        <v>66</v>
      </c>
      <c r="BK468" t="s">
        <v>480</v>
      </c>
      <c r="BL468" t="s">
        <v>649</v>
      </c>
      <c r="BM468">
        <f>INDEX('2021persons'!$C$5:$BA$204,MATCH(Sheet2!$BJ468,'2021persons'!$B$5:$B$204,0),MATCH(Sheet2!BM$3,'2021persons'!$C$4:$BA$4,0))</f>
        <v>85.188622431553</v>
      </c>
      <c r="BN468">
        <f>INDEX('2021persons'!$C$5:$BA$204,MATCH(Sheet2!$BJ468,'2021persons'!$B$5:$B$204,0),MATCH(Sheet2!BN$3,'2021persons'!$C$4:$BA$4,0))</f>
        <v>14.2938680856419</v>
      </c>
      <c r="BO468">
        <f>INDEX('2021persons'!$C$5:$BA$204,MATCH(Sheet2!$BJ468,'2021persons'!$B$5:$B$204,0),MATCH(Sheet2!BO$3,'2021persons'!$C$4:$BA$4,0))</f>
        <v>55.056896830675697</v>
      </c>
      <c r="BP468">
        <f>INDEX('2021persons'!$C$5:$BA$204,MATCH(Sheet2!$BJ468,'2021persons'!$B$5:$B$204,0),MATCH(Sheet2!BP$3,'2021persons'!$C$4:$BA$4,0))</f>
        <v>10.6890538767145</v>
      </c>
      <c r="BQ468">
        <f>INDEX('2021persons'!$C$5:$BA$204,MATCH(Sheet2!$BJ468,'2021persons'!$B$5:$B$204,0),MATCH(Sheet2!BQ$3,'2021persons'!$C$4:$BA$4,0))</f>
        <v>53.730652381037999</v>
      </c>
      <c r="BR468">
        <f>INDEX('2021persons'!$C$5:$BA$204,MATCH(Sheet2!$BJ468,'2021persons'!$B$5:$B$204,0),MATCH(Sheet2!BR$3,'2021persons'!$C$4:$BA$4,0))</f>
        <v>12.015298326352299</v>
      </c>
      <c r="BS468">
        <f>INDEX('2021persons'!$C$5:$BA$204,MATCH(Sheet2!$BJ468,'2021persons'!$B$5:$B$204,0),MATCH(Sheet2!BS$3,'2021persons'!$C$4:$BA$4,0))</f>
        <v>98.796223057148495</v>
      </c>
      <c r="BT468">
        <f>INDEX('2021persons'!$C$5:$BA$204,MATCH(Sheet2!$BJ468,'2021persons'!$B$5:$B$204,0),MATCH(Sheet2!BT$3,'2021persons'!$C$4:$BA$4,0))</f>
        <v>1.0932191202114101</v>
      </c>
      <c r="BU468">
        <f>INDEX('2021persons'!$C$5:$BA$204,MATCH(Sheet2!$BJ468,'2021persons'!$B$5:$B$204,0),MATCH(Sheet2!BU$3,'2021persons'!$C$4:$BA$4,0))</f>
        <v>8.6817103205278006</v>
      </c>
      <c r="BV468">
        <f>INDEX('2021persons'!$C$5:$BA$204,MATCH(Sheet2!$BJ468,'2021persons'!$B$5:$B$204,0),MATCH(Sheet2!BV$3,'2021persons'!$C$4:$BA$4,0))</f>
        <v>14.5334100346954</v>
      </c>
      <c r="BW468">
        <f>INDEX('2021persons'!$C$5:$BA$204,MATCH(Sheet2!$BJ468,'2021persons'!$B$5:$B$204,0),MATCH(Sheet2!BW$3,'2021persons'!$C$4:$BA$4,0))</f>
        <v>0.965807970949359</v>
      </c>
      <c r="BX468">
        <f>INDEX('2021persons'!$C$5:$BA$204,MATCH(Sheet2!$BJ468,'2021persons'!$B$5:$B$204,0),MATCH(Sheet2!BX$3,'2021persons'!$C$4:$BA$4,0))</f>
        <v>64.825532106137302</v>
      </c>
      <c r="BY468">
        <f>INDEX('2021persons'!$C$5:$BA$204,MATCH(Sheet2!$BJ468,'2021persons'!$B$5:$B$204,0),MATCH(Sheet2!BY$3,'2021persons'!$C$4:$BA$4,0))</f>
        <v>32.602953523575302</v>
      </c>
      <c r="BZ468">
        <f>INDEX('2021persons'!$C$5:$BA$204,MATCH(Sheet2!$BJ468,'2021persons'!$B$5:$B$204,0),MATCH(Sheet2!BZ$3,'2021persons'!$C$4:$BA$4,0))</f>
        <v>57.287693787958297</v>
      </c>
      <c r="CA468">
        <f>INDEX('2021persons'!$C$5:$BA$204,MATCH(Sheet2!$BJ468,'2021persons'!$B$5:$B$204,0),MATCH(Sheet2!CA$3,'2021persons'!$C$4:$BA$4,0))</f>
        <v>41.265369742011003</v>
      </c>
      <c r="CB468">
        <f>INDEX('2021persons'!$C$5:$BA$204,MATCH(Sheet2!$BJ468,'2021persons'!$B$5:$B$204,0),MATCH(Sheet2!CB$3,'2021persons'!$C$4:$BA$4,0))</f>
        <v>3.39111402736081</v>
      </c>
      <c r="CC468">
        <f>INDEX('2021persons'!$C$5:$BA$204,MATCH(Sheet2!$BJ468,'2021persons'!$B$5:$B$204,0),MATCH(Sheet2!CC$3,'2021persons'!$C$4:$BA$4,0))</f>
        <v>96.6088859726392</v>
      </c>
    </row>
    <row r="469" spans="14:81" x14ac:dyDescent="0.3">
      <c r="N469" t="str">
        <f>VLOOKUP(P469,Sheet1!A$6:A$378,1,FALSE)</f>
        <v>Coventry</v>
      </c>
      <c r="O469" t="s">
        <v>479</v>
      </c>
      <c r="P469" t="s">
        <v>67</v>
      </c>
      <c r="Q469" t="str">
        <f>VLOOKUP(P469,classifications!A$1:B$357,2,FALSE)</f>
        <v>Predominantly Urban</v>
      </c>
      <c r="R469" t="str">
        <f>VLOOKUP(P469,classifications!A$1:D$357,4,FALSE)</f>
        <v>Met District</v>
      </c>
      <c r="S469" t="s">
        <v>481</v>
      </c>
      <c r="T469" t="s">
        <v>649</v>
      </c>
      <c r="U469">
        <v>84.3</v>
      </c>
      <c r="V469">
        <v>15.7</v>
      </c>
      <c r="W469">
        <v>0</v>
      </c>
      <c r="X469">
        <v>76.7</v>
      </c>
      <c r="Y469">
        <v>6.6</v>
      </c>
      <c r="Z469">
        <v>16.7</v>
      </c>
      <c r="AA469">
        <v>96.6</v>
      </c>
      <c r="AB469">
        <v>3.4</v>
      </c>
      <c r="AC469">
        <v>0</v>
      </c>
      <c r="AE469" t="s">
        <v>479</v>
      </c>
      <c r="AF469" t="s">
        <v>67</v>
      </c>
      <c r="AG469" t="s">
        <v>481</v>
      </c>
      <c r="AH469" t="s">
        <v>649</v>
      </c>
      <c r="AI469">
        <v>84.3</v>
      </c>
      <c r="AJ469">
        <v>15.7</v>
      </c>
      <c r="AK469">
        <v>92</v>
      </c>
      <c r="AL469">
        <v>8</v>
      </c>
      <c r="AM469">
        <v>96.6</v>
      </c>
      <c r="AN469">
        <v>3.4</v>
      </c>
      <c r="AP469" t="s">
        <v>479</v>
      </c>
      <c r="AQ469" t="s">
        <v>67</v>
      </c>
      <c r="AR469" t="s">
        <v>481</v>
      </c>
      <c r="AS469" t="s">
        <v>649</v>
      </c>
      <c r="AT469">
        <v>77.599999999999994</v>
      </c>
      <c r="AU469">
        <v>84.3</v>
      </c>
      <c r="AV469">
        <v>86.5</v>
      </c>
      <c r="AW469">
        <v>88.7</v>
      </c>
      <c r="AX469">
        <v>92</v>
      </c>
      <c r="AY469">
        <v>95.4</v>
      </c>
      <c r="AZ469">
        <v>93.9</v>
      </c>
      <c r="BA469">
        <v>96.6</v>
      </c>
      <c r="BB469">
        <v>98.3</v>
      </c>
      <c r="BF469" t="b">
        <f t="shared" si="7"/>
        <v>1</v>
      </c>
      <c r="BI469" t="s">
        <v>479</v>
      </c>
      <c r="BJ469" t="s">
        <v>67</v>
      </c>
      <c r="BK469" t="s">
        <v>481</v>
      </c>
      <c r="BL469" t="s">
        <v>649</v>
      </c>
      <c r="BM469">
        <f>INDEX('2021persons'!$C$5:$BA$204,MATCH(Sheet2!$BJ469,'2021persons'!$B$5:$B$204,0),MATCH(Sheet2!BM$3,'2021persons'!$C$4:$BA$4,0))</f>
        <v>84.389384349827395</v>
      </c>
      <c r="BN469">
        <f>INDEX('2021persons'!$C$5:$BA$204,MATCH(Sheet2!$BJ469,'2021persons'!$B$5:$B$204,0),MATCH(Sheet2!BN$3,'2021persons'!$C$4:$BA$4,0))</f>
        <v>14.749352704257801</v>
      </c>
      <c r="BO469">
        <f>INDEX('2021persons'!$C$5:$BA$204,MATCH(Sheet2!$BJ469,'2021persons'!$B$5:$B$204,0),MATCH(Sheet2!BO$3,'2021persons'!$C$4:$BA$4,0))</f>
        <v>64.748753356348303</v>
      </c>
      <c r="BP469">
        <f>INDEX('2021persons'!$C$5:$BA$204,MATCH(Sheet2!$BJ469,'2021persons'!$B$5:$B$204,0),MATCH(Sheet2!BP$3,'2021persons'!$C$4:$BA$4,0))</f>
        <v>8.0204737245876494</v>
      </c>
      <c r="BQ469">
        <f>INDEX('2021persons'!$C$5:$BA$204,MATCH(Sheet2!$BJ469,'2021persons'!$B$5:$B$204,0),MATCH(Sheet2!BQ$3,'2021persons'!$C$4:$BA$4,0))</f>
        <v>58.585059455312603</v>
      </c>
      <c r="BR469">
        <f>INDEX('2021persons'!$C$5:$BA$204,MATCH(Sheet2!$BJ469,'2021persons'!$B$5:$B$204,0),MATCH(Sheet2!BR$3,'2021persons'!$C$4:$BA$4,0))</f>
        <v>14.184167625623299</v>
      </c>
      <c r="BS469">
        <f>INDEX('2021persons'!$C$5:$BA$204,MATCH(Sheet2!$BJ469,'2021persons'!$B$5:$B$204,0),MATCH(Sheet2!BS$3,'2021persons'!$C$4:$BA$4,0))</f>
        <v>96.561541043344803</v>
      </c>
      <c r="BT469">
        <f>INDEX('2021persons'!$C$5:$BA$204,MATCH(Sheet2!$BJ469,'2021persons'!$B$5:$B$204,0),MATCH(Sheet2!BT$3,'2021persons'!$C$4:$BA$4,0))</f>
        <v>3.4384589566551602</v>
      </c>
      <c r="BU469">
        <f>INDEX('2021persons'!$C$5:$BA$204,MATCH(Sheet2!$BJ469,'2021persons'!$B$5:$B$204,0),MATCH(Sheet2!BU$3,'2021persons'!$C$4:$BA$4,0))</f>
        <v>10.3513377445339</v>
      </c>
      <c r="BV469">
        <f>INDEX('2021persons'!$C$5:$BA$204,MATCH(Sheet2!$BJ469,'2021persons'!$B$5:$B$204,0),MATCH(Sheet2!BV$3,'2021persons'!$C$4:$BA$4,0))</f>
        <v>14.075086306098999</v>
      </c>
      <c r="BW469">
        <f>INDEX('2021persons'!$C$5:$BA$204,MATCH(Sheet2!$BJ469,'2021persons'!$B$5:$B$204,0),MATCH(Sheet2!BW$3,'2021persons'!$C$4:$BA$4,0))</f>
        <v>1.3988780207134599</v>
      </c>
      <c r="BX469">
        <f>INDEX('2021persons'!$C$5:$BA$204,MATCH(Sheet2!$BJ469,'2021persons'!$B$5:$B$204,0),MATCH(Sheet2!BX$3,'2021persons'!$C$4:$BA$4,0))</f>
        <v>46.808107596135599</v>
      </c>
      <c r="BY469">
        <f>INDEX('2021persons'!$C$5:$BA$204,MATCH(Sheet2!$BJ469,'2021persons'!$B$5:$B$204,0),MATCH(Sheet2!BY$3,'2021persons'!$C$4:$BA$4,0))</f>
        <v>51.988686467525802</v>
      </c>
      <c r="BZ469">
        <f>INDEX('2021persons'!$C$5:$BA$204,MATCH(Sheet2!$BJ469,'2021persons'!$B$5:$B$204,0),MATCH(Sheet2!BZ$3,'2021persons'!$C$4:$BA$4,0))</f>
        <v>39.746294687473501</v>
      </c>
      <c r="CA469">
        <f>INDEX('2021persons'!$C$5:$BA$204,MATCH(Sheet2!$BJ469,'2021persons'!$B$5:$B$204,0),MATCH(Sheet2!CA$3,'2021persons'!$C$4:$BA$4,0))</f>
        <v>58.807506646373703</v>
      </c>
      <c r="CB469">
        <f>INDEX('2021persons'!$C$5:$BA$204,MATCH(Sheet2!$BJ469,'2021persons'!$B$5:$B$204,0),MATCH(Sheet2!CB$3,'2021persons'!$C$4:$BA$4,0))</f>
        <v>2.3548379363252798</v>
      </c>
      <c r="CC469">
        <f>INDEX('2021persons'!$C$5:$BA$204,MATCH(Sheet2!$BJ469,'2021persons'!$B$5:$B$204,0),MATCH(Sheet2!CC$3,'2021persons'!$C$4:$BA$4,0))</f>
        <v>97.416211162255493</v>
      </c>
    </row>
    <row r="470" spans="14:81" x14ac:dyDescent="0.3">
      <c r="N470" t="str">
        <f>VLOOKUP(P470,Sheet1!A$6:A$378,1,FALSE)</f>
        <v>Dudley</v>
      </c>
      <c r="O470" t="s">
        <v>479</v>
      </c>
      <c r="P470" t="s">
        <v>68</v>
      </c>
      <c r="Q470" t="str">
        <f>VLOOKUP(P470,classifications!A$1:B$357,2,FALSE)</f>
        <v>Predominantly Urban</v>
      </c>
      <c r="R470" t="str">
        <f>VLOOKUP(P470,classifications!A$1:D$357,4,FALSE)</f>
        <v>Met District</v>
      </c>
      <c r="S470" t="s">
        <v>482</v>
      </c>
      <c r="T470" t="s">
        <v>649</v>
      </c>
      <c r="U470">
        <v>83.9</v>
      </c>
      <c r="V470">
        <v>15.6</v>
      </c>
      <c r="W470">
        <v>0.4</v>
      </c>
      <c r="X470">
        <v>80.5</v>
      </c>
      <c r="Y470">
        <v>4.3</v>
      </c>
      <c r="Z470">
        <v>15.2</v>
      </c>
      <c r="AA470">
        <v>99.5</v>
      </c>
      <c r="AB470">
        <v>0.5</v>
      </c>
      <c r="AC470">
        <v>0</v>
      </c>
      <c r="AE470" t="s">
        <v>479</v>
      </c>
      <c r="AF470" t="s">
        <v>68</v>
      </c>
      <c r="AG470" t="s">
        <v>482</v>
      </c>
      <c r="AH470" t="s">
        <v>649</v>
      </c>
      <c r="AI470">
        <v>84.3</v>
      </c>
      <c r="AJ470">
        <v>15.7</v>
      </c>
      <c r="AK470">
        <v>94.9</v>
      </c>
      <c r="AL470">
        <v>5.0999999999999996</v>
      </c>
      <c r="AM470">
        <v>99.5</v>
      </c>
      <c r="AN470">
        <v>0.5</v>
      </c>
      <c r="AP470" t="s">
        <v>479</v>
      </c>
      <c r="AQ470" t="s">
        <v>68</v>
      </c>
      <c r="AR470" t="s">
        <v>482</v>
      </c>
      <c r="AS470" t="s">
        <v>649</v>
      </c>
      <c r="AT470">
        <v>76.900000000000006</v>
      </c>
      <c r="AU470">
        <v>84.3</v>
      </c>
      <c r="AV470">
        <v>87.5</v>
      </c>
      <c r="AW470">
        <v>91.7</v>
      </c>
      <c r="AX470">
        <v>94.9</v>
      </c>
      <c r="AY470">
        <v>98.1</v>
      </c>
      <c r="AZ470">
        <v>98.2</v>
      </c>
      <c r="BA470">
        <v>99.5</v>
      </c>
      <c r="BB470">
        <v>100</v>
      </c>
      <c r="BF470" t="b">
        <f t="shared" si="7"/>
        <v>1</v>
      </c>
      <c r="BI470" t="s">
        <v>479</v>
      </c>
      <c r="BJ470" t="s">
        <v>68</v>
      </c>
      <c r="BK470" t="s">
        <v>482</v>
      </c>
      <c r="BL470" t="s">
        <v>649</v>
      </c>
      <c r="BM470">
        <f>INDEX('2021persons'!$C$5:$BA$204,MATCH(Sheet2!$BJ470,'2021persons'!$B$5:$B$204,0),MATCH(Sheet2!BM$3,'2021persons'!$C$4:$BA$4,0))</f>
        <v>86.702361631452007</v>
      </c>
      <c r="BN470">
        <f>INDEX('2021persons'!$C$5:$BA$204,MATCH(Sheet2!$BJ470,'2021persons'!$B$5:$B$204,0),MATCH(Sheet2!BN$3,'2021persons'!$C$4:$BA$4,0))</f>
        <v>13.297638368548</v>
      </c>
      <c r="BO470">
        <f>INDEX('2021persons'!$C$5:$BA$204,MATCH(Sheet2!$BJ470,'2021persons'!$B$5:$B$204,0),MATCH(Sheet2!BO$3,'2021persons'!$C$4:$BA$4,0))</f>
        <v>57.328338060641002</v>
      </c>
      <c r="BP470">
        <f>INDEX('2021persons'!$C$5:$BA$204,MATCH(Sheet2!$BJ470,'2021persons'!$B$5:$B$204,0),MATCH(Sheet2!BP$3,'2021persons'!$C$4:$BA$4,0))</f>
        <v>6.7458933094692801</v>
      </c>
      <c r="BQ470">
        <f>INDEX('2021persons'!$C$5:$BA$204,MATCH(Sheet2!$BJ470,'2021persons'!$B$5:$B$204,0),MATCH(Sheet2!BQ$3,'2021persons'!$C$4:$BA$4,0))</f>
        <v>54.6936856315127</v>
      </c>
      <c r="BR470">
        <f>INDEX('2021persons'!$C$5:$BA$204,MATCH(Sheet2!$BJ470,'2021persons'!$B$5:$B$204,0),MATCH(Sheet2!BR$3,'2021persons'!$C$4:$BA$4,0))</f>
        <v>9.3805457385975792</v>
      </c>
      <c r="BS470">
        <f>INDEX('2021persons'!$C$5:$BA$204,MATCH(Sheet2!$BJ470,'2021persons'!$B$5:$B$204,0),MATCH(Sheet2!BS$3,'2021persons'!$C$4:$BA$4,0))</f>
        <v>96.865567504436598</v>
      </c>
      <c r="BT470">
        <f>INDEX('2021persons'!$C$5:$BA$204,MATCH(Sheet2!$BJ470,'2021persons'!$B$5:$B$204,0),MATCH(Sheet2!BT$3,'2021persons'!$C$4:$BA$4,0))</f>
        <v>3.1344324955634102</v>
      </c>
      <c r="BU470">
        <f>INDEX('2021persons'!$C$5:$BA$204,MATCH(Sheet2!$BJ470,'2021persons'!$B$5:$B$204,0),MATCH(Sheet2!BU$3,'2021persons'!$C$4:$BA$4,0))</f>
        <v>14.7901530434255</v>
      </c>
      <c r="BV470">
        <f>INDEX('2021persons'!$C$5:$BA$204,MATCH(Sheet2!$BJ470,'2021persons'!$B$5:$B$204,0),MATCH(Sheet2!BV$3,'2021persons'!$C$4:$BA$4,0))</f>
        <v>13.006415992962101</v>
      </c>
      <c r="BW470">
        <f>INDEX('2021persons'!$C$5:$BA$204,MATCH(Sheet2!$BJ470,'2021persons'!$B$5:$B$204,0),MATCH(Sheet2!BW$3,'2021persons'!$C$4:$BA$4,0))</f>
        <v>1.4743132764033999</v>
      </c>
      <c r="BX470">
        <f>INDEX('2021persons'!$C$5:$BA$204,MATCH(Sheet2!$BJ470,'2021persons'!$B$5:$B$204,0),MATCH(Sheet2!BX$3,'2021persons'!$C$4:$BA$4,0))</f>
        <v>41.129749970614398</v>
      </c>
      <c r="BY470">
        <f>INDEX('2021persons'!$C$5:$BA$204,MATCH(Sheet2!$BJ470,'2021persons'!$B$5:$B$204,0),MATCH(Sheet2!BY$3,'2021persons'!$C$4:$BA$4,0))</f>
        <v>56.037479220190399</v>
      </c>
      <c r="BZ470">
        <f>INDEX('2021persons'!$C$5:$BA$204,MATCH(Sheet2!$BJ470,'2021persons'!$B$5:$B$204,0),MATCH(Sheet2!BZ$3,'2021persons'!$C$4:$BA$4,0))</f>
        <v>53.9813275569661</v>
      </c>
      <c r="CA470">
        <f>INDEX('2021persons'!$C$5:$BA$204,MATCH(Sheet2!$BJ470,'2021persons'!$B$5:$B$204,0),MATCH(Sheet2!CA$3,'2021persons'!$C$4:$BA$4,0))</f>
        <v>42.554531257871098</v>
      </c>
      <c r="CB470">
        <f>INDEX('2021persons'!$C$5:$BA$204,MATCH(Sheet2!$BJ470,'2021persons'!$B$5:$B$204,0),MATCH(Sheet2!CB$3,'2021persons'!$C$4:$BA$4,0))</f>
        <v>3.2163387886969299</v>
      </c>
      <c r="CC470">
        <f>INDEX('2021persons'!$C$5:$BA$204,MATCH(Sheet2!$BJ470,'2021persons'!$B$5:$B$204,0),MATCH(Sheet2!CC$3,'2021persons'!$C$4:$BA$4,0))</f>
        <v>96.783661211303098</v>
      </c>
    </row>
    <row r="471" spans="14:81" x14ac:dyDescent="0.3">
      <c r="N471" t="str">
        <f>VLOOKUP(P471,Sheet1!A$6:A$378,1,FALSE)</f>
        <v>Sandwell</v>
      </c>
      <c r="O471" t="s">
        <v>479</v>
      </c>
      <c r="P471" t="s">
        <v>69</v>
      </c>
      <c r="Q471" t="str">
        <f>VLOOKUP(P471,classifications!A$1:B$357,2,FALSE)</f>
        <v>Predominantly Urban</v>
      </c>
      <c r="R471" t="str">
        <f>VLOOKUP(P471,classifications!A$1:D$357,4,FALSE)</f>
        <v>Met District</v>
      </c>
      <c r="S471" t="s">
        <v>483</v>
      </c>
      <c r="T471" t="s">
        <v>649</v>
      </c>
      <c r="U471">
        <v>86.6</v>
      </c>
      <c r="V471">
        <v>12.7</v>
      </c>
      <c r="W471">
        <v>0.7</v>
      </c>
      <c r="X471">
        <v>74.5</v>
      </c>
      <c r="Y471">
        <v>4.7</v>
      </c>
      <c r="Z471">
        <v>20.7</v>
      </c>
      <c r="AA471">
        <v>98.6</v>
      </c>
      <c r="AB471">
        <v>1.4</v>
      </c>
      <c r="AC471">
        <v>0</v>
      </c>
      <c r="AE471" t="s">
        <v>479</v>
      </c>
      <c r="AF471" t="s">
        <v>69</v>
      </c>
      <c r="AG471" t="s">
        <v>483</v>
      </c>
      <c r="AH471" t="s">
        <v>649</v>
      </c>
      <c r="AI471">
        <v>87.2</v>
      </c>
      <c r="AJ471">
        <v>12.8</v>
      </c>
      <c r="AK471">
        <v>94</v>
      </c>
      <c r="AL471">
        <v>6</v>
      </c>
      <c r="AM471">
        <v>98.6</v>
      </c>
      <c r="AN471">
        <v>1.4</v>
      </c>
      <c r="AP471" t="s">
        <v>479</v>
      </c>
      <c r="AQ471" t="s">
        <v>69</v>
      </c>
      <c r="AR471" t="s">
        <v>483</v>
      </c>
      <c r="AS471" t="s">
        <v>649</v>
      </c>
      <c r="AT471">
        <v>80.900000000000006</v>
      </c>
      <c r="AU471">
        <v>87.2</v>
      </c>
      <c r="AV471">
        <v>88.9</v>
      </c>
      <c r="AW471">
        <v>98.2</v>
      </c>
      <c r="AX471">
        <v>94</v>
      </c>
      <c r="AY471">
        <v>100</v>
      </c>
      <c r="AZ471">
        <v>96.9</v>
      </c>
      <c r="BA471">
        <v>98.6</v>
      </c>
      <c r="BB471">
        <v>99.8</v>
      </c>
      <c r="BF471" t="b">
        <f t="shared" si="7"/>
        <v>1</v>
      </c>
      <c r="BI471" t="s">
        <v>479</v>
      </c>
      <c r="BJ471" t="s">
        <v>69</v>
      </c>
      <c r="BK471" t="s">
        <v>483</v>
      </c>
      <c r="BL471" t="s">
        <v>649</v>
      </c>
      <c r="BM471">
        <f>INDEX('2021persons'!$C$5:$BA$204,MATCH(Sheet2!$BJ471,'2021persons'!$B$5:$B$204,0),MATCH(Sheet2!BM$3,'2021persons'!$C$4:$BA$4,0))</f>
        <v>90.364539366312101</v>
      </c>
      <c r="BN471">
        <f>INDEX('2021persons'!$C$5:$BA$204,MATCH(Sheet2!$BJ471,'2021persons'!$B$5:$B$204,0),MATCH(Sheet2!BN$3,'2021persons'!$C$4:$BA$4,0))</f>
        <v>9.6354606336878792</v>
      </c>
      <c r="BO471">
        <f>INDEX('2021persons'!$C$5:$BA$204,MATCH(Sheet2!$BJ471,'2021persons'!$B$5:$B$204,0),MATCH(Sheet2!BO$3,'2021persons'!$C$4:$BA$4,0))</f>
        <v>55.214136980133901</v>
      </c>
      <c r="BP471">
        <f>INDEX('2021persons'!$C$5:$BA$204,MATCH(Sheet2!$BJ471,'2021persons'!$B$5:$B$204,0),MATCH(Sheet2!BP$3,'2021persons'!$C$4:$BA$4,0))</f>
        <v>5.7902808261579199</v>
      </c>
      <c r="BQ471">
        <f>INDEX('2021persons'!$C$5:$BA$204,MATCH(Sheet2!$BJ471,'2021persons'!$B$5:$B$204,0),MATCH(Sheet2!BQ$3,'2021persons'!$C$4:$BA$4,0))</f>
        <v>44.440458101187502</v>
      </c>
      <c r="BR471">
        <f>INDEX('2021persons'!$C$5:$BA$204,MATCH(Sheet2!$BJ471,'2021persons'!$B$5:$B$204,0),MATCH(Sheet2!BR$3,'2021persons'!$C$4:$BA$4,0))</f>
        <v>16.563959705104399</v>
      </c>
      <c r="BS471">
        <f>INDEX('2021persons'!$C$5:$BA$204,MATCH(Sheet2!$BJ471,'2021persons'!$B$5:$B$204,0),MATCH(Sheet2!BS$3,'2021persons'!$C$4:$BA$4,0))</f>
        <v>97.880437841184104</v>
      </c>
      <c r="BT471">
        <f>INDEX('2021persons'!$C$5:$BA$204,MATCH(Sheet2!$BJ471,'2021persons'!$B$5:$B$204,0),MATCH(Sheet2!BT$3,'2021persons'!$C$4:$BA$4,0))</f>
        <v>1.84520794642355</v>
      </c>
      <c r="BU471">
        <f>INDEX('2021persons'!$C$5:$BA$204,MATCH(Sheet2!$BJ471,'2021persons'!$B$5:$B$204,0),MATCH(Sheet2!BU$3,'2021persons'!$C$4:$BA$4,0))</f>
        <v>8.7483820136192207</v>
      </c>
      <c r="BV471">
        <f>INDEX('2021persons'!$C$5:$BA$204,MATCH(Sheet2!$BJ471,'2021persons'!$B$5:$B$204,0),MATCH(Sheet2!BV$3,'2021persons'!$C$4:$BA$4,0))</f>
        <v>8.0343575890595993</v>
      </c>
      <c r="BW471">
        <f>INDEX('2021persons'!$C$5:$BA$204,MATCH(Sheet2!$BJ471,'2021persons'!$B$5:$B$204,0),MATCH(Sheet2!BW$3,'2021persons'!$C$4:$BA$4,0))</f>
        <v>1.20715853452642</v>
      </c>
      <c r="BX471">
        <f>INDEX('2021persons'!$C$5:$BA$204,MATCH(Sheet2!$BJ471,'2021persons'!$B$5:$B$204,0),MATCH(Sheet2!BX$3,'2021persons'!$C$4:$BA$4,0))</f>
        <v>52.507411613740601</v>
      </c>
      <c r="BY471">
        <f>INDEX('2021persons'!$C$5:$BA$204,MATCH(Sheet2!$BJ471,'2021persons'!$B$5:$B$204,0),MATCH(Sheet2!BY$3,'2021persons'!$C$4:$BA$4,0))</f>
        <v>46.390064750217597</v>
      </c>
      <c r="BZ471">
        <f>INDEX('2021persons'!$C$5:$BA$204,MATCH(Sheet2!$BJ471,'2021persons'!$B$5:$B$204,0),MATCH(Sheet2!BZ$3,'2021persons'!$C$4:$BA$4,0))</f>
        <v>58.237584625141999</v>
      </c>
      <c r="CA471">
        <f>INDEX('2021persons'!$C$5:$BA$204,MATCH(Sheet2!$BJ471,'2021persons'!$B$5:$B$204,0),MATCH(Sheet2!CA$3,'2021persons'!$C$4:$BA$4,0))</f>
        <v>39.437897314119702</v>
      </c>
      <c r="CB471">
        <f>INDEX('2021persons'!$C$5:$BA$204,MATCH(Sheet2!$BJ471,'2021persons'!$B$5:$B$204,0),MATCH(Sheet2!CB$3,'2021persons'!$C$4:$BA$4,0))</f>
        <v>3.9549214924869198</v>
      </c>
      <c r="CC471">
        <f>INDEX('2021persons'!$C$5:$BA$204,MATCH(Sheet2!$BJ471,'2021persons'!$B$5:$B$204,0),MATCH(Sheet2!CC$3,'2021persons'!$C$4:$BA$4,0))</f>
        <v>96.045078507513097</v>
      </c>
    </row>
    <row r="472" spans="14:81" x14ac:dyDescent="0.3">
      <c r="N472" t="str">
        <f>VLOOKUP(P472,Sheet1!A$6:A$378,1,FALSE)</f>
        <v>Solihull</v>
      </c>
      <c r="O472" t="s">
        <v>479</v>
      </c>
      <c r="P472" t="s">
        <v>70</v>
      </c>
      <c r="Q472" t="str">
        <f>VLOOKUP(P472,classifications!A$1:B$357,2,FALSE)</f>
        <v>Predominantly Urban</v>
      </c>
      <c r="R472" t="str">
        <f>VLOOKUP(P472,classifications!A$1:D$357,4,FALSE)</f>
        <v>Met District</v>
      </c>
      <c r="S472" t="s">
        <v>484</v>
      </c>
      <c r="T472" t="s">
        <v>649</v>
      </c>
      <c r="U472">
        <v>80.400000000000006</v>
      </c>
      <c r="V472">
        <v>18.899999999999999</v>
      </c>
      <c r="W472">
        <v>0.7</v>
      </c>
      <c r="X472">
        <v>65.7</v>
      </c>
      <c r="Y472">
        <v>18.2</v>
      </c>
      <c r="Z472">
        <v>16.2</v>
      </c>
      <c r="AA472">
        <v>99.8</v>
      </c>
      <c r="AB472">
        <v>0.2</v>
      </c>
      <c r="AC472">
        <v>0</v>
      </c>
      <c r="AE472" t="s">
        <v>479</v>
      </c>
      <c r="AF472" t="s">
        <v>70</v>
      </c>
      <c r="AG472" t="s">
        <v>484</v>
      </c>
      <c r="AH472" t="s">
        <v>649</v>
      </c>
      <c r="AI472">
        <v>80.900000000000006</v>
      </c>
      <c r="AJ472">
        <v>19.100000000000001</v>
      </c>
      <c r="AK472">
        <v>78.3</v>
      </c>
      <c r="AL472">
        <v>21.7</v>
      </c>
      <c r="AM472">
        <v>99.8</v>
      </c>
      <c r="AN472">
        <v>0.2</v>
      </c>
      <c r="AP472" t="s">
        <v>479</v>
      </c>
      <c r="AQ472" t="s">
        <v>70</v>
      </c>
      <c r="AR472" t="s">
        <v>484</v>
      </c>
      <c r="AS472" t="s">
        <v>649</v>
      </c>
      <c r="AT472">
        <v>73.2</v>
      </c>
      <c r="AU472">
        <v>80.900000000000006</v>
      </c>
      <c r="AV472">
        <v>83.4</v>
      </c>
      <c r="AW472">
        <v>92.9</v>
      </c>
      <c r="AX472">
        <v>78.3</v>
      </c>
      <c r="AY472">
        <v>98</v>
      </c>
      <c r="AZ472">
        <v>99.4</v>
      </c>
      <c r="BA472">
        <v>99.8</v>
      </c>
      <c r="BB472">
        <v>100</v>
      </c>
      <c r="BF472" t="b">
        <f t="shared" si="7"/>
        <v>1</v>
      </c>
      <c r="BI472" t="s">
        <v>479</v>
      </c>
      <c r="BJ472" t="s">
        <v>70</v>
      </c>
      <c r="BK472" t="s">
        <v>484</v>
      </c>
      <c r="BL472" t="s">
        <v>649</v>
      </c>
      <c r="BM472">
        <f>INDEX('2021persons'!$C$5:$BA$204,MATCH(Sheet2!$BJ472,'2021persons'!$B$5:$B$204,0),MATCH(Sheet2!BM$3,'2021persons'!$C$4:$BA$4,0))</f>
        <v>81.025028691992901</v>
      </c>
      <c r="BN472">
        <f>INDEX('2021persons'!$C$5:$BA$204,MATCH(Sheet2!$BJ472,'2021persons'!$B$5:$B$204,0),MATCH(Sheet2!BN$3,'2021persons'!$C$4:$BA$4,0))</f>
        <v>18.835858615133098</v>
      </c>
      <c r="BO472">
        <f>INDEX('2021persons'!$C$5:$BA$204,MATCH(Sheet2!$BJ472,'2021persons'!$B$5:$B$204,0),MATCH(Sheet2!BO$3,'2021persons'!$C$4:$BA$4,0))</f>
        <v>61.172488146439299</v>
      </c>
      <c r="BP472">
        <f>INDEX('2021persons'!$C$5:$BA$204,MATCH(Sheet2!$BJ472,'2021persons'!$B$5:$B$204,0),MATCH(Sheet2!BP$3,'2021persons'!$C$4:$BA$4,0))</f>
        <v>14.881580320191</v>
      </c>
      <c r="BQ472">
        <f>INDEX('2021persons'!$C$5:$BA$204,MATCH(Sheet2!$BJ472,'2021persons'!$B$5:$B$204,0),MATCH(Sheet2!BQ$3,'2021persons'!$C$4:$BA$4,0))</f>
        <v>62.591437613753598</v>
      </c>
      <c r="BR472">
        <f>INDEX('2021persons'!$C$5:$BA$204,MATCH(Sheet2!$BJ472,'2021persons'!$B$5:$B$204,0),MATCH(Sheet2!BR$3,'2021persons'!$C$4:$BA$4,0))</f>
        <v>13.4626308528767</v>
      </c>
      <c r="BS472">
        <f>INDEX('2021persons'!$C$5:$BA$204,MATCH(Sheet2!$BJ472,'2021persons'!$B$5:$B$204,0),MATCH(Sheet2!BS$3,'2021persons'!$C$4:$BA$4,0))</f>
        <v>98.880142822364704</v>
      </c>
      <c r="BT472">
        <f>INDEX('2021persons'!$C$5:$BA$204,MATCH(Sheet2!$BJ472,'2021persons'!$B$5:$B$204,0),MATCH(Sheet2!BT$3,'2021persons'!$C$4:$BA$4,0))</f>
        <v>1.1198571776353199</v>
      </c>
      <c r="BU472">
        <f>INDEX('2021persons'!$C$5:$BA$204,MATCH(Sheet2!$BJ472,'2021persons'!$B$5:$B$204,0),MATCH(Sheet2!BU$3,'2021persons'!$C$4:$BA$4,0))</f>
        <v>13.1044156687263</v>
      </c>
      <c r="BV472">
        <f>INDEX('2021persons'!$C$5:$BA$204,MATCH(Sheet2!$BJ472,'2021persons'!$B$5:$B$204,0),MATCH(Sheet2!BV$3,'2021persons'!$C$4:$BA$4,0))</f>
        <v>22.022698554387301</v>
      </c>
      <c r="BW472">
        <f>INDEX('2021persons'!$C$5:$BA$204,MATCH(Sheet2!$BJ472,'2021persons'!$B$5:$B$204,0),MATCH(Sheet2!BW$3,'2021persons'!$C$4:$BA$4,0))</f>
        <v>1.1546353508538001</v>
      </c>
      <c r="BX472">
        <f>INDEX('2021persons'!$C$5:$BA$204,MATCH(Sheet2!$BJ472,'2021persons'!$B$5:$B$204,0),MATCH(Sheet2!BX$3,'2021persons'!$C$4:$BA$4,0))</f>
        <v>58.822377998801102</v>
      </c>
      <c r="BY472">
        <f>INDEX('2021persons'!$C$5:$BA$204,MATCH(Sheet2!$BJ472,'2021persons'!$B$5:$B$204,0),MATCH(Sheet2!BY$3,'2021persons'!$C$4:$BA$4,0))</f>
        <v>39.341334214164299</v>
      </c>
      <c r="BZ472">
        <f>INDEX('2021persons'!$C$5:$BA$204,MATCH(Sheet2!$BJ472,'2021persons'!$B$5:$B$204,0),MATCH(Sheet2!BZ$3,'2021persons'!$C$4:$BA$4,0))</f>
        <v>58.766102690204399</v>
      </c>
      <c r="CA472">
        <f>INDEX('2021persons'!$C$5:$BA$204,MATCH(Sheet2!$BJ472,'2021persons'!$B$5:$B$204,0),MATCH(Sheet2!CA$3,'2021persons'!$C$4:$BA$4,0))</f>
        <v>39.654518540267397</v>
      </c>
      <c r="CB472">
        <f>INDEX('2021persons'!$C$5:$BA$204,MATCH(Sheet2!$BJ472,'2021persons'!$B$5:$B$204,0),MATCH(Sheet2!CB$3,'2021persons'!$C$4:$BA$4,0))</f>
        <v>2.2142103615770701</v>
      </c>
      <c r="CC472">
        <f>INDEX('2021persons'!$C$5:$BA$204,MATCH(Sheet2!$BJ472,'2021persons'!$B$5:$B$204,0),MATCH(Sheet2!CC$3,'2021persons'!$C$4:$BA$4,0))</f>
        <v>97.785789638422898</v>
      </c>
    </row>
    <row r="473" spans="14:81" x14ac:dyDescent="0.3">
      <c r="N473" t="str">
        <f>VLOOKUP(P473,Sheet1!A$6:A$378,1,FALSE)</f>
        <v>Walsall</v>
      </c>
      <c r="O473" t="s">
        <v>479</v>
      </c>
      <c r="P473" t="s">
        <v>71</v>
      </c>
      <c r="Q473" t="str">
        <f>VLOOKUP(P473,classifications!A$1:B$357,2,FALSE)</f>
        <v>Predominantly Urban</v>
      </c>
      <c r="R473" t="str">
        <f>VLOOKUP(P473,classifications!A$1:D$357,4,FALSE)</f>
        <v>Met District</v>
      </c>
      <c r="S473" t="s">
        <v>485</v>
      </c>
      <c r="T473" t="s">
        <v>649</v>
      </c>
      <c r="U473">
        <v>79.900000000000006</v>
      </c>
      <c r="V473">
        <v>18.899999999999999</v>
      </c>
      <c r="W473">
        <v>1.2</v>
      </c>
      <c r="X473">
        <v>74.599999999999994</v>
      </c>
      <c r="Y473">
        <v>7.2</v>
      </c>
      <c r="Z473">
        <v>18.3</v>
      </c>
      <c r="AA473" t="s">
        <v>417</v>
      </c>
      <c r="AB473" t="s">
        <v>417</v>
      </c>
      <c r="AC473" t="s">
        <v>417</v>
      </c>
      <c r="AE473" t="s">
        <v>479</v>
      </c>
      <c r="AF473" t="s">
        <v>71</v>
      </c>
      <c r="AG473" t="s">
        <v>485</v>
      </c>
      <c r="AH473" t="s">
        <v>649</v>
      </c>
      <c r="AI473">
        <v>80.900000000000006</v>
      </c>
      <c r="AJ473">
        <v>19.100000000000001</v>
      </c>
      <c r="AK473">
        <v>91.2</v>
      </c>
      <c r="AL473">
        <v>8.8000000000000007</v>
      </c>
      <c r="AM473" t="s">
        <v>417</v>
      </c>
      <c r="AN473" t="s">
        <v>417</v>
      </c>
      <c r="AP473" t="s">
        <v>479</v>
      </c>
      <c r="AQ473" t="s">
        <v>71</v>
      </c>
      <c r="AR473" t="s">
        <v>485</v>
      </c>
      <c r="AS473" t="s">
        <v>649</v>
      </c>
      <c r="AT473">
        <v>73.5</v>
      </c>
      <c r="AU473">
        <v>80.900000000000006</v>
      </c>
      <c r="AV473">
        <v>82.9</v>
      </c>
      <c r="AW473">
        <v>87.7</v>
      </c>
      <c r="AX473">
        <v>91.2</v>
      </c>
      <c r="AY473">
        <v>94.8</v>
      </c>
      <c r="AZ473" t="s">
        <v>417</v>
      </c>
      <c r="BA473" t="s">
        <v>417</v>
      </c>
      <c r="BB473" t="s">
        <v>417</v>
      </c>
      <c r="BF473" t="b">
        <f t="shared" si="7"/>
        <v>1</v>
      </c>
      <c r="BI473" t="s">
        <v>479</v>
      </c>
      <c r="BJ473" t="s">
        <v>71</v>
      </c>
      <c r="BK473" t="s">
        <v>485</v>
      </c>
      <c r="BL473" t="s">
        <v>649</v>
      </c>
      <c r="BM473">
        <f>INDEX('2021persons'!$C$5:$BA$204,MATCH(Sheet2!$BJ473,'2021persons'!$B$5:$B$204,0),MATCH(Sheet2!BM$3,'2021persons'!$C$4:$BA$4,0))</f>
        <v>85.272671540169199</v>
      </c>
      <c r="BN473">
        <f>INDEX('2021persons'!$C$5:$BA$204,MATCH(Sheet2!$BJ473,'2021persons'!$B$5:$B$204,0),MATCH(Sheet2!BN$3,'2021persons'!$C$4:$BA$4,0))</f>
        <v>12.5741939678795</v>
      </c>
      <c r="BO473">
        <f>INDEX('2021persons'!$C$5:$BA$204,MATCH(Sheet2!$BJ473,'2021persons'!$B$5:$B$204,0),MATCH(Sheet2!BO$3,'2021persons'!$C$4:$BA$4,0))</f>
        <v>59.163825854333702</v>
      </c>
      <c r="BP473">
        <f>INDEX('2021persons'!$C$5:$BA$204,MATCH(Sheet2!$BJ473,'2021persons'!$B$5:$B$204,0),MATCH(Sheet2!BP$3,'2021persons'!$C$4:$BA$4,0))</f>
        <v>6.6126680104405704</v>
      </c>
      <c r="BQ473">
        <f>INDEX('2021persons'!$C$5:$BA$204,MATCH(Sheet2!$BJ473,'2021persons'!$B$5:$B$204,0),MATCH(Sheet2!BQ$3,'2021persons'!$C$4:$BA$4,0))</f>
        <v>48.389793510872501</v>
      </c>
      <c r="BR473">
        <f>INDEX('2021persons'!$C$5:$BA$204,MATCH(Sheet2!$BJ473,'2021persons'!$B$5:$B$204,0),MATCH(Sheet2!BR$3,'2021persons'!$C$4:$BA$4,0))</f>
        <v>17.386700353901698</v>
      </c>
      <c r="BS473">
        <f>INDEX('2021persons'!$C$5:$BA$204,MATCH(Sheet2!$BJ473,'2021persons'!$B$5:$B$204,0),MATCH(Sheet2!BS$3,'2021persons'!$C$4:$BA$4,0))</f>
        <v>97.977837019422793</v>
      </c>
      <c r="BT473">
        <f>INDEX('2021persons'!$C$5:$BA$204,MATCH(Sheet2!$BJ473,'2021persons'!$B$5:$B$204,0),MATCH(Sheet2!BT$3,'2021persons'!$C$4:$BA$4,0))</f>
        <v>2.0221629805772001</v>
      </c>
      <c r="BU473">
        <f>INDEX('2021persons'!$C$5:$BA$204,MATCH(Sheet2!$BJ473,'2021persons'!$B$5:$B$204,0),MATCH(Sheet2!BU$3,'2021persons'!$C$4:$BA$4,0))</f>
        <v>11.730774589669</v>
      </c>
      <c r="BV473">
        <f>INDEX('2021persons'!$C$5:$BA$204,MATCH(Sheet2!$BJ473,'2021persons'!$B$5:$B$204,0),MATCH(Sheet2!BV$3,'2021persons'!$C$4:$BA$4,0))</f>
        <v>10.500013933139501</v>
      </c>
      <c r="BW473">
        <f>INDEX('2021persons'!$C$5:$BA$204,MATCH(Sheet2!$BJ473,'2021persons'!$B$5:$B$204,0),MATCH(Sheet2!BW$3,'2021persons'!$C$4:$BA$4,0))</f>
        <v>2.3305498016849802</v>
      </c>
      <c r="BX473">
        <f>INDEX('2021persons'!$C$5:$BA$204,MATCH(Sheet2!$BJ473,'2021persons'!$B$5:$B$204,0),MATCH(Sheet2!BX$3,'2021persons'!$C$4:$BA$4,0))</f>
        <v>44.809690366380899</v>
      </c>
      <c r="BY473">
        <f>INDEX('2021persons'!$C$5:$BA$204,MATCH(Sheet2!$BJ473,'2021persons'!$B$5:$B$204,0),MATCH(Sheet2!BY$3,'2021persons'!$C$4:$BA$4,0))</f>
        <v>51.357290989568803</v>
      </c>
      <c r="BZ473">
        <f>INDEX('2021persons'!$C$5:$BA$204,MATCH(Sheet2!$BJ473,'2021persons'!$B$5:$B$204,0),MATCH(Sheet2!BZ$3,'2021persons'!$C$4:$BA$4,0))</f>
        <v>45.398829974927999</v>
      </c>
      <c r="CA473">
        <f>INDEX('2021persons'!$C$5:$BA$204,MATCH(Sheet2!$BJ473,'2021persons'!$B$5:$B$204,0),MATCH(Sheet2!CA$3,'2021persons'!$C$4:$BA$4,0))</f>
        <v>52.9513727675117</v>
      </c>
      <c r="CB473">
        <f>INDEX('2021persons'!$C$5:$BA$204,MATCH(Sheet2!$BJ473,'2021persons'!$B$5:$B$204,0),MATCH(Sheet2!CB$3,'2021persons'!$C$4:$BA$4,0))</f>
        <v>3.5306575512971801</v>
      </c>
      <c r="CC473">
        <f>INDEX('2021persons'!$C$5:$BA$204,MATCH(Sheet2!$BJ473,'2021persons'!$B$5:$B$204,0),MATCH(Sheet2!CC$3,'2021persons'!$C$4:$BA$4,0))</f>
        <v>96.469342448702804</v>
      </c>
    </row>
    <row r="474" spans="14:81" x14ac:dyDescent="0.3">
      <c r="N474" t="str">
        <f>VLOOKUP(P474,Sheet1!A$6:A$378,1,FALSE)</f>
        <v>Wolverhampton</v>
      </c>
      <c r="O474" t="s">
        <v>479</v>
      </c>
      <c r="P474" t="s">
        <v>72</v>
      </c>
      <c r="Q474" t="str">
        <f>VLOOKUP(P474,classifications!A$1:B$357,2,FALSE)</f>
        <v>Predominantly Urban</v>
      </c>
      <c r="R474" t="str">
        <f>VLOOKUP(P474,classifications!A$1:D$357,4,FALSE)</f>
        <v>Met District</v>
      </c>
      <c r="S474" t="s">
        <v>486</v>
      </c>
      <c r="T474" t="s">
        <v>649</v>
      </c>
      <c r="U474">
        <v>83.7</v>
      </c>
      <c r="V474">
        <v>16</v>
      </c>
      <c r="W474">
        <v>0.2</v>
      </c>
      <c r="X474">
        <v>72.5</v>
      </c>
      <c r="Y474">
        <v>10.6</v>
      </c>
      <c r="Z474">
        <v>16.899999999999999</v>
      </c>
      <c r="AA474">
        <v>99.7</v>
      </c>
      <c r="AB474">
        <v>0.3</v>
      </c>
      <c r="AC474">
        <v>0</v>
      </c>
      <c r="AE474" t="s">
        <v>479</v>
      </c>
      <c r="AF474" t="s">
        <v>72</v>
      </c>
      <c r="AG474" t="s">
        <v>486</v>
      </c>
      <c r="AH474" t="s">
        <v>649</v>
      </c>
      <c r="AI474">
        <v>83.9</v>
      </c>
      <c r="AJ474">
        <v>16.100000000000001</v>
      </c>
      <c r="AK474">
        <v>87.2</v>
      </c>
      <c r="AL474">
        <v>12.8</v>
      </c>
      <c r="AM474">
        <v>99.7</v>
      </c>
      <c r="AN474">
        <v>0.3</v>
      </c>
      <c r="AP474" t="s">
        <v>479</v>
      </c>
      <c r="AQ474" t="s">
        <v>72</v>
      </c>
      <c r="AR474" t="s">
        <v>486</v>
      </c>
      <c r="AS474" t="s">
        <v>649</v>
      </c>
      <c r="AT474">
        <v>76.8</v>
      </c>
      <c r="AU474">
        <v>83.9</v>
      </c>
      <c r="AV474">
        <v>86.4</v>
      </c>
      <c r="AW474">
        <v>98.2</v>
      </c>
      <c r="AX474">
        <v>87.2</v>
      </c>
      <c r="AY474">
        <v>100</v>
      </c>
      <c r="AZ474">
        <v>98.8</v>
      </c>
      <c r="BA474">
        <v>99.7</v>
      </c>
      <c r="BB474">
        <v>100</v>
      </c>
      <c r="BF474" t="b">
        <f t="shared" si="7"/>
        <v>1</v>
      </c>
      <c r="BI474" t="s">
        <v>479</v>
      </c>
      <c r="BJ474" t="s">
        <v>72</v>
      </c>
      <c r="BK474" t="s">
        <v>486</v>
      </c>
      <c r="BL474" t="s">
        <v>649</v>
      </c>
      <c r="BM474">
        <f>INDEX('2021persons'!$C$5:$BA$204,MATCH(Sheet2!$BJ474,'2021persons'!$B$5:$B$204,0),MATCH(Sheet2!BM$3,'2021persons'!$C$4:$BA$4,0))</f>
        <v>82.144525192893298</v>
      </c>
      <c r="BN474">
        <f>INDEX('2021persons'!$C$5:$BA$204,MATCH(Sheet2!$BJ474,'2021persons'!$B$5:$B$204,0),MATCH(Sheet2!BN$3,'2021persons'!$C$4:$BA$4,0))</f>
        <v>17.366002204494901</v>
      </c>
      <c r="BO474">
        <f>INDEX('2021persons'!$C$5:$BA$204,MATCH(Sheet2!$BJ474,'2021persons'!$B$5:$B$204,0),MATCH(Sheet2!BO$3,'2021persons'!$C$4:$BA$4,0))</f>
        <v>57.591495880583601</v>
      </c>
      <c r="BP474">
        <f>INDEX('2021persons'!$C$5:$BA$204,MATCH(Sheet2!$BJ474,'2021persons'!$B$5:$B$204,0),MATCH(Sheet2!BP$3,'2021persons'!$C$4:$BA$4,0))</f>
        <v>5.6093186616100299</v>
      </c>
      <c r="BQ474">
        <f>INDEX('2021persons'!$C$5:$BA$204,MATCH(Sheet2!$BJ474,'2021persons'!$B$5:$B$204,0),MATCH(Sheet2!BQ$3,'2021persons'!$C$4:$BA$4,0))</f>
        <v>54.799447008051999</v>
      </c>
      <c r="BR474">
        <f>INDEX('2021persons'!$C$5:$BA$204,MATCH(Sheet2!$BJ474,'2021persons'!$B$5:$B$204,0),MATCH(Sheet2!BR$3,'2021persons'!$C$4:$BA$4,0))</f>
        <v>8.4013675341416505</v>
      </c>
      <c r="BS474">
        <f>INDEX('2021persons'!$C$5:$BA$204,MATCH(Sheet2!$BJ474,'2021persons'!$B$5:$B$204,0),MATCH(Sheet2!BS$3,'2021persons'!$C$4:$BA$4,0))</f>
        <v>95.457432697517106</v>
      </c>
      <c r="BT474">
        <f>INDEX('2021persons'!$C$5:$BA$204,MATCH(Sheet2!$BJ474,'2021persons'!$B$5:$B$204,0),MATCH(Sheet2!BT$3,'2021persons'!$C$4:$BA$4,0))</f>
        <v>4.5425673024828601</v>
      </c>
      <c r="BU474">
        <f>INDEX('2021persons'!$C$5:$BA$204,MATCH(Sheet2!$BJ474,'2021persons'!$B$5:$B$204,0),MATCH(Sheet2!BU$3,'2021persons'!$C$4:$BA$4,0))</f>
        <v>7.7615035402694001</v>
      </c>
      <c r="BV474">
        <f>INDEX('2021persons'!$C$5:$BA$204,MATCH(Sheet2!$BJ474,'2021persons'!$B$5:$B$204,0),MATCH(Sheet2!BV$3,'2021persons'!$C$4:$BA$4,0))</f>
        <v>13.197078110112701</v>
      </c>
      <c r="BW474" t="str">
        <f>INDEX('2021persons'!$C$5:$BA$204,MATCH(Sheet2!$BJ474,'2021persons'!$B$5:$B$204,0),MATCH(Sheet2!BW$3,'2021persons'!$C$4:$BA$4,0))</f>
        <v>*</v>
      </c>
      <c r="BX474">
        <f>INDEX('2021persons'!$C$5:$BA$204,MATCH(Sheet2!$BJ474,'2021persons'!$B$5:$B$204,0),MATCH(Sheet2!BX$3,'2021persons'!$C$4:$BA$4,0))</f>
        <v>43.159800318174298</v>
      </c>
      <c r="BY474">
        <f>INDEX('2021persons'!$C$5:$BA$204,MATCH(Sheet2!$BJ474,'2021persons'!$B$5:$B$204,0),MATCH(Sheet2!BY$3,'2021persons'!$C$4:$BA$4,0))</f>
        <v>55.246036535191202</v>
      </c>
      <c r="BZ474">
        <f>INDEX('2021persons'!$C$5:$BA$204,MATCH(Sheet2!$BJ474,'2021persons'!$B$5:$B$204,0),MATCH(Sheet2!BZ$3,'2021persons'!$C$4:$BA$4,0))</f>
        <v>42.756048055296503</v>
      </c>
      <c r="CA474">
        <f>INDEX('2021persons'!$C$5:$BA$204,MATCH(Sheet2!$BJ474,'2021persons'!$B$5:$B$204,0),MATCH(Sheet2!CA$3,'2021persons'!$C$4:$BA$4,0))</f>
        <v>55.885676669043796</v>
      </c>
      <c r="CB474">
        <f>INDEX('2021persons'!$C$5:$BA$204,MATCH(Sheet2!$BJ474,'2021persons'!$B$5:$B$204,0),MATCH(Sheet2!CB$3,'2021persons'!$C$4:$BA$4,0))</f>
        <v>2.0176733237431601</v>
      </c>
      <c r="CC474">
        <f>INDEX('2021persons'!$C$5:$BA$204,MATCH(Sheet2!$BJ474,'2021persons'!$B$5:$B$204,0),MATCH(Sheet2!CC$3,'2021persons'!$C$4:$BA$4,0))</f>
        <v>97.516206774151399</v>
      </c>
    </row>
    <row r="475" spans="14:81" x14ac:dyDescent="0.3">
      <c r="N475" t="str">
        <f>VLOOKUP(P475,Sheet1!A$6:A$378,1,FALSE)</f>
        <v>Bath and North East Somerset</v>
      </c>
      <c r="O475" t="s">
        <v>487</v>
      </c>
      <c r="P475" t="s">
        <v>306</v>
      </c>
      <c r="Q475" t="str">
        <f>VLOOKUP(P475,classifications!A$1:B$357,2,FALSE)</f>
        <v>Urban with Significant Rural</v>
      </c>
      <c r="R475" t="str">
        <f>VLOOKUP(P475,classifications!A$1:D$357,4,FALSE)</f>
        <v>Unitary Authority</v>
      </c>
      <c r="S475" t="s">
        <v>488</v>
      </c>
      <c r="T475" t="s">
        <v>649</v>
      </c>
      <c r="U475">
        <v>79.3</v>
      </c>
      <c r="V475">
        <v>19.3</v>
      </c>
      <c r="W475">
        <v>1.4</v>
      </c>
      <c r="X475">
        <v>60.6</v>
      </c>
      <c r="Y475">
        <v>23.5</v>
      </c>
      <c r="Z475">
        <v>15.8</v>
      </c>
      <c r="AA475">
        <v>99.1</v>
      </c>
      <c r="AB475">
        <v>0.7</v>
      </c>
      <c r="AC475">
        <v>0.2</v>
      </c>
      <c r="AE475" t="s">
        <v>487</v>
      </c>
      <c r="AF475" t="s">
        <v>306</v>
      </c>
      <c r="AG475" t="s">
        <v>488</v>
      </c>
      <c r="AH475" t="s">
        <v>649</v>
      </c>
      <c r="AI475">
        <v>80.400000000000006</v>
      </c>
      <c r="AJ475">
        <v>19.600000000000001</v>
      </c>
      <c r="AK475">
        <v>72</v>
      </c>
      <c r="AL475">
        <v>28</v>
      </c>
      <c r="AM475">
        <v>99.3</v>
      </c>
      <c r="AN475">
        <v>0.7</v>
      </c>
      <c r="AP475" t="s">
        <v>487</v>
      </c>
      <c r="AQ475" t="s">
        <v>306</v>
      </c>
      <c r="AR475" t="s">
        <v>488</v>
      </c>
      <c r="AS475" t="s">
        <v>649</v>
      </c>
      <c r="AT475">
        <v>73.599999999999994</v>
      </c>
      <c r="AU475">
        <v>80.400000000000006</v>
      </c>
      <c r="AV475">
        <v>81.900000000000006</v>
      </c>
      <c r="AW475">
        <v>88.5</v>
      </c>
      <c r="AX475">
        <v>72</v>
      </c>
      <c r="AY475">
        <v>95.3</v>
      </c>
      <c r="AZ475">
        <v>98.2</v>
      </c>
      <c r="BA475">
        <v>99.3</v>
      </c>
      <c r="BB475">
        <v>100</v>
      </c>
      <c r="BF475" t="b">
        <f t="shared" si="7"/>
        <v>1</v>
      </c>
      <c r="BI475" t="s">
        <v>487</v>
      </c>
      <c r="BJ475" t="s">
        <v>306</v>
      </c>
      <c r="BK475" t="s">
        <v>488</v>
      </c>
      <c r="BL475" t="s">
        <v>649</v>
      </c>
      <c r="BM475">
        <f>INDEX('2021persons'!$C$5:$BA$204,MATCH(Sheet2!$BJ475,'2021persons'!$B$5:$B$204,0),MATCH(Sheet2!BM$3,'2021persons'!$C$4:$BA$4,0))</f>
        <v>75.607245275619505</v>
      </c>
      <c r="BN475">
        <f>INDEX('2021persons'!$C$5:$BA$204,MATCH(Sheet2!$BJ475,'2021persons'!$B$5:$B$204,0),MATCH(Sheet2!BN$3,'2021persons'!$C$4:$BA$4,0))</f>
        <v>23.011593421407401</v>
      </c>
      <c r="BO475">
        <f>INDEX('2021persons'!$C$5:$BA$204,MATCH(Sheet2!$BJ475,'2021persons'!$B$5:$B$204,0),MATCH(Sheet2!BO$3,'2021persons'!$C$4:$BA$4,0))</f>
        <v>61.249050221819203</v>
      </c>
      <c r="BP475">
        <f>INDEX('2021persons'!$C$5:$BA$204,MATCH(Sheet2!$BJ475,'2021persons'!$B$5:$B$204,0),MATCH(Sheet2!BP$3,'2021persons'!$C$4:$BA$4,0))</f>
        <v>16.577612196377402</v>
      </c>
      <c r="BQ475">
        <f>INDEX('2021persons'!$C$5:$BA$204,MATCH(Sheet2!$BJ475,'2021persons'!$B$5:$B$204,0),MATCH(Sheet2!BQ$3,'2021persons'!$C$4:$BA$4,0))</f>
        <v>64.2307409495331</v>
      </c>
      <c r="BR475">
        <f>INDEX('2021persons'!$C$5:$BA$204,MATCH(Sheet2!$BJ475,'2021persons'!$B$5:$B$204,0),MATCH(Sheet2!BR$3,'2021persons'!$C$4:$BA$4,0))</f>
        <v>13.5959214686634</v>
      </c>
      <c r="BS475">
        <f>INDEX('2021persons'!$C$5:$BA$204,MATCH(Sheet2!$BJ475,'2021persons'!$B$5:$B$204,0),MATCH(Sheet2!BS$3,'2021persons'!$C$4:$BA$4,0))</f>
        <v>98.529375719993098</v>
      </c>
      <c r="BT475">
        <f>INDEX('2021persons'!$C$5:$BA$204,MATCH(Sheet2!$BJ475,'2021persons'!$B$5:$B$204,0),MATCH(Sheet2!BT$3,'2021persons'!$C$4:$BA$4,0))</f>
        <v>1.4706242800068601</v>
      </c>
      <c r="BU475">
        <f>INDEX('2021persons'!$C$5:$BA$204,MATCH(Sheet2!$BJ475,'2021persons'!$B$5:$B$204,0),MATCH(Sheet2!BU$3,'2021persons'!$C$4:$BA$4,0))</f>
        <v>8.2771636559719592</v>
      </c>
      <c r="BV475">
        <f>INDEX('2021persons'!$C$5:$BA$204,MATCH(Sheet2!$BJ475,'2021persons'!$B$5:$B$204,0),MATCH(Sheet2!BV$3,'2021persons'!$C$4:$BA$4,0))</f>
        <v>21.743179979901502</v>
      </c>
      <c r="BW475">
        <f>INDEX('2021persons'!$C$5:$BA$204,MATCH(Sheet2!$BJ475,'2021persons'!$B$5:$B$204,0),MATCH(Sheet2!BW$3,'2021persons'!$C$4:$BA$4,0))</f>
        <v>3.2108630113483199</v>
      </c>
      <c r="BX475">
        <f>INDEX('2021persons'!$C$5:$BA$204,MATCH(Sheet2!$BJ475,'2021persons'!$B$5:$B$204,0),MATCH(Sheet2!BX$3,'2021persons'!$C$4:$BA$4,0))</f>
        <v>54.327462069309099</v>
      </c>
      <c r="BY475">
        <f>INDEX('2021persons'!$C$5:$BA$204,MATCH(Sheet2!$BJ475,'2021persons'!$B$5:$B$204,0),MATCH(Sheet2!BY$3,'2021persons'!$C$4:$BA$4,0))</f>
        <v>43.954757218665101</v>
      </c>
      <c r="BZ475">
        <f>INDEX('2021persons'!$C$5:$BA$204,MATCH(Sheet2!$BJ475,'2021persons'!$B$5:$B$204,0),MATCH(Sheet2!BZ$3,'2021persons'!$C$4:$BA$4,0))</f>
        <v>58.159146964299097</v>
      </c>
      <c r="CA475">
        <f>INDEX('2021persons'!$C$5:$BA$204,MATCH(Sheet2!$BJ475,'2021persons'!$B$5:$B$204,0),MATCH(Sheet2!CA$3,'2021persons'!$C$4:$BA$4,0))</f>
        <v>40.276289892623097</v>
      </c>
      <c r="CB475">
        <f>INDEX('2021persons'!$C$5:$BA$204,MATCH(Sheet2!$BJ475,'2021persons'!$B$5:$B$204,0),MATCH(Sheet2!CB$3,'2021persons'!$C$4:$BA$4,0))</f>
        <v>2.3419691659109301</v>
      </c>
      <c r="CC475">
        <f>INDEX('2021persons'!$C$5:$BA$204,MATCH(Sheet2!$BJ475,'2021persons'!$B$5:$B$204,0),MATCH(Sheet2!CC$3,'2021persons'!$C$4:$BA$4,0))</f>
        <v>97.561214735655298</v>
      </c>
    </row>
    <row r="476" spans="14:81" x14ac:dyDescent="0.3">
      <c r="N476" t="str">
        <f>VLOOKUP(P476,Sheet1!A$6:A$378,1,FALSE)</f>
        <v>Bristol, City of</v>
      </c>
      <c r="O476" t="s">
        <v>487</v>
      </c>
      <c r="P476" t="s">
        <v>307</v>
      </c>
      <c r="Q476" t="str">
        <f>VLOOKUP(P476,classifications!A$1:B$357,2,FALSE)</f>
        <v>Predominantly Urban</v>
      </c>
      <c r="R476" t="str">
        <f>VLOOKUP(P476,classifications!A$1:D$357,4,FALSE)</f>
        <v>Unitary Authority</v>
      </c>
      <c r="S476" t="s">
        <v>489</v>
      </c>
      <c r="T476" t="s">
        <v>649</v>
      </c>
      <c r="U476">
        <v>83.1</v>
      </c>
      <c r="V476">
        <v>16.600000000000001</v>
      </c>
      <c r="W476">
        <v>0.3</v>
      </c>
      <c r="X476">
        <v>84</v>
      </c>
      <c r="Y476">
        <v>4.9000000000000004</v>
      </c>
      <c r="Z476">
        <v>11.1</v>
      </c>
      <c r="AA476">
        <v>99</v>
      </c>
      <c r="AB476">
        <v>0.8</v>
      </c>
      <c r="AC476">
        <v>0.2</v>
      </c>
      <c r="AE476" t="s">
        <v>487</v>
      </c>
      <c r="AF476" t="s">
        <v>307</v>
      </c>
      <c r="AG476" t="s">
        <v>489</v>
      </c>
      <c r="AH476" t="s">
        <v>649</v>
      </c>
      <c r="AI476">
        <v>83.3</v>
      </c>
      <c r="AJ476">
        <v>16.7</v>
      </c>
      <c r="AK476">
        <v>94.5</v>
      </c>
      <c r="AL476">
        <v>5.5</v>
      </c>
      <c r="AM476">
        <v>99.2</v>
      </c>
      <c r="AN476">
        <v>0.8</v>
      </c>
      <c r="AP476" t="s">
        <v>487</v>
      </c>
      <c r="AQ476" t="s">
        <v>307</v>
      </c>
      <c r="AR476" t="s">
        <v>489</v>
      </c>
      <c r="AS476" t="s">
        <v>649</v>
      </c>
      <c r="AT476">
        <v>78</v>
      </c>
      <c r="AU476">
        <v>83.3</v>
      </c>
      <c r="AV476">
        <v>85.5</v>
      </c>
      <c r="AW476">
        <v>92.2</v>
      </c>
      <c r="AX476">
        <v>94.5</v>
      </c>
      <c r="AY476">
        <v>96.7</v>
      </c>
      <c r="AZ476">
        <v>98.3</v>
      </c>
      <c r="BA476">
        <v>99.2</v>
      </c>
      <c r="BB476">
        <v>99.9</v>
      </c>
      <c r="BF476" t="b">
        <f t="shared" si="7"/>
        <v>1</v>
      </c>
      <c r="BI476" t="s">
        <v>487</v>
      </c>
      <c r="BJ476" t="s">
        <v>307</v>
      </c>
      <c r="BK476" t="s">
        <v>489</v>
      </c>
      <c r="BL476" t="s">
        <v>649</v>
      </c>
      <c r="BM476">
        <f>INDEX('2021persons'!$C$5:$BA$204,MATCH(Sheet2!$BJ476,'2021persons'!$B$5:$B$204,0),MATCH(Sheet2!BM$3,'2021persons'!$C$4:$BA$4,0))</f>
        <v>84.985526987910802</v>
      </c>
      <c r="BN476">
        <f>INDEX('2021persons'!$C$5:$BA$204,MATCH(Sheet2!$BJ476,'2021persons'!$B$5:$B$204,0),MATCH(Sheet2!BN$3,'2021persons'!$C$4:$BA$4,0))</f>
        <v>14.4419376809127</v>
      </c>
      <c r="BO476">
        <f>INDEX('2021persons'!$C$5:$BA$204,MATCH(Sheet2!$BJ476,'2021persons'!$B$5:$B$204,0),MATCH(Sheet2!BO$3,'2021persons'!$C$4:$BA$4,0))</f>
        <v>64.143538225778997</v>
      </c>
      <c r="BP476">
        <f>INDEX('2021persons'!$C$5:$BA$204,MATCH(Sheet2!$BJ476,'2021persons'!$B$5:$B$204,0),MATCH(Sheet2!BP$3,'2021persons'!$C$4:$BA$4,0))</f>
        <v>11.4213349225268</v>
      </c>
      <c r="BQ476">
        <f>INDEX('2021persons'!$C$5:$BA$204,MATCH(Sheet2!$BJ476,'2021persons'!$B$5:$B$204,0),MATCH(Sheet2!BQ$3,'2021persons'!$C$4:$BA$4,0))</f>
        <v>64.693512685169395</v>
      </c>
      <c r="BR476">
        <f>INDEX('2021persons'!$C$5:$BA$204,MATCH(Sheet2!$BJ476,'2021persons'!$B$5:$B$204,0),MATCH(Sheet2!BR$3,'2021persons'!$C$4:$BA$4,0))</f>
        <v>10.8713604631364</v>
      </c>
      <c r="BS476">
        <f>INDEX('2021persons'!$C$5:$BA$204,MATCH(Sheet2!$BJ476,'2021persons'!$B$5:$B$204,0),MATCH(Sheet2!BS$3,'2021persons'!$C$4:$BA$4,0))</f>
        <v>98.020177081559694</v>
      </c>
      <c r="BT476">
        <f>INDEX('2021persons'!$C$5:$BA$204,MATCH(Sheet2!$BJ476,'2021persons'!$B$5:$B$204,0),MATCH(Sheet2!BT$3,'2021persons'!$C$4:$BA$4,0))</f>
        <v>1.71164651796356</v>
      </c>
      <c r="BU476">
        <f>INDEX('2021persons'!$C$5:$BA$204,MATCH(Sheet2!$BJ476,'2021persons'!$B$5:$B$204,0),MATCH(Sheet2!BU$3,'2021persons'!$C$4:$BA$4,0))</f>
        <v>10.277541290652101</v>
      </c>
      <c r="BV476">
        <f>INDEX('2021persons'!$C$5:$BA$204,MATCH(Sheet2!$BJ476,'2021persons'!$B$5:$B$204,0),MATCH(Sheet2!BV$3,'2021persons'!$C$4:$BA$4,0))</f>
        <v>22.921420057892</v>
      </c>
      <c r="BW476">
        <f>INDEX('2021persons'!$C$5:$BA$204,MATCH(Sheet2!$BJ476,'2021persons'!$B$5:$B$204,0),MATCH(Sheet2!BW$3,'2021persons'!$C$4:$BA$4,0))</f>
        <v>2.7907372722628998</v>
      </c>
      <c r="BX476">
        <f>INDEX('2021persons'!$C$5:$BA$204,MATCH(Sheet2!$BJ476,'2021persons'!$B$5:$B$204,0),MATCH(Sheet2!BX$3,'2021persons'!$C$4:$BA$4,0))</f>
        <v>62.804308697258797</v>
      </c>
      <c r="BY476">
        <f>INDEX('2021persons'!$C$5:$BA$204,MATCH(Sheet2!$BJ476,'2021persons'!$B$5:$B$204,0),MATCH(Sheet2!BY$3,'2021persons'!$C$4:$BA$4,0))</f>
        <v>36.891730273326502</v>
      </c>
      <c r="BZ476">
        <f>INDEX('2021persons'!$C$5:$BA$204,MATCH(Sheet2!$BJ476,'2021persons'!$B$5:$B$204,0),MATCH(Sheet2!BZ$3,'2021persons'!$C$4:$BA$4,0))</f>
        <v>53.583362802322</v>
      </c>
      <c r="CA476">
        <f>INDEX('2021persons'!$C$5:$BA$204,MATCH(Sheet2!$BJ476,'2021persons'!$B$5:$B$204,0),MATCH(Sheet2!CA$3,'2021persons'!$C$4:$BA$4,0))</f>
        <v>45.229401176905299</v>
      </c>
      <c r="CB476">
        <f>INDEX('2021persons'!$C$5:$BA$204,MATCH(Sheet2!$BJ476,'2021persons'!$B$5:$B$204,0),MATCH(Sheet2!CB$3,'2021persons'!$C$4:$BA$4,0))</f>
        <v>3.35816448152563</v>
      </c>
      <c r="CC476">
        <f>INDEX('2021persons'!$C$5:$BA$204,MATCH(Sheet2!$BJ476,'2021persons'!$B$5:$B$204,0),MATCH(Sheet2!CC$3,'2021persons'!$C$4:$BA$4,0))</f>
        <v>96.641835518474394</v>
      </c>
    </row>
    <row r="477" spans="14:81" x14ac:dyDescent="0.3">
      <c r="N477" t="str">
        <f>VLOOKUP(P477,Sheet1!A$6:A$378,1,FALSE)</f>
        <v>South Gloucestershire</v>
      </c>
      <c r="O477" t="s">
        <v>487</v>
      </c>
      <c r="P477" t="s">
        <v>309</v>
      </c>
      <c r="Q477" t="str">
        <f>VLOOKUP(P477,classifications!A$1:B$357,2,FALSE)</f>
        <v>Predominantly Urban</v>
      </c>
      <c r="R477" t="str">
        <f>VLOOKUP(P477,classifications!A$1:D$357,4,FALSE)</f>
        <v>Unitary Authority</v>
      </c>
      <c r="S477" t="s">
        <v>490</v>
      </c>
      <c r="T477" t="s">
        <v>649</v>
      </c>
      <c r="U477">
        <v>82.7</v>
      </c>
      <c r="V477">
        <v>15.9</v>
      </c>
      <c r="W477">
        <v>1.3</v>
      </c>
      <c r="X477">
        <v>84.4</v>
      </c>
      <c r="Y477">
        <v>3.9</v>
      </c>
      <c r="Z477">
        <v>11.7</v>
      </c>
      <c r="AA477">
        <v>98.2</v>
      </c>
      <c r="AB477">
        <v>1.6</v>
      </c>
      <c r="AC477">
        <v>0.2</v>
      </c>
      <c r="AE477" t="s">
        <v>487</v>
      </c>
      <c r="AF477" t="s">
        <v>309</v>
      </c>
      <c r="AG477" t="s">
        <v>490</v>
      </c>
      <c r="AH477" t="s">
        <v>649</v>
      </c>
      <c r="AI477">
        <v>83.8</v>
      </c>
      <c r="AJ477">
        <v>16.2</v>
      </c>
      <c r="AK477">
        <v>95.6</v>
      </c>
      <c r="AL477">
        <v>4.4000000000000004</v>
      </c>
      <c r="AM477">
        <v>98.4</v>
      </c>
      <c r="AN477">
        <v>1.6</v>
      </c>
      <c r="AP477" t="s">
        <v>487</v>
      </c>
      <c r="AQ477" t="s">
        <v>309</v>
      </c>
      <c r="AR477" t="s">
        <v>490</v>
      </c>
      <c r="AS477" t="s">
        <v>649</v>
      </c>
      <c r="AT477">
        <v>78.3</v>
      </c>
      <c r="AU477">
        <v>83.8</v>
      </c>
      <c r="AV477">
        <v>86</v>
      </c>
      <c r="AW477">
        <v>93.4</v>
      </c>
      <c r="AX477">
        <v>95.6</v>
      </c>
      <c r="AY477">
        <v>97.7</v>
      </c>
      <c r="AZ477">
        <v>96.8</v>
      </c>
      <c r="BA477">
        <v>98.4</v>
      </c>
      <c r="BB477">
        <v>99.6</v>
      </c>
      <c r="BF477" t="b">
        <f t="shared" si="7"/>
        <v>1</v>
      </c>
      <c r="BI477" t="s">
        <v>487</v>
      </c>
      <c r="BJ477" t="s">
        <v>309</v>
      </c>
      <c r="BK477" t="s">
        <v>490</v>
      </c>
      <c r="BL477" t="s">
        <v>649</v>
      </c>
      <c r="BM477">
        <f>INDEX('2021persons'!$C$5:$BA$204,MATCH(Sheet2!$BJ477,'2021persons'!$B$5:$B$204,0),MATCH(Sheet2!BM$3,'2021persons'!$C$4:$BA$4,0))</f>
        <v>84.961665505015304</v>
      </c>
      <c r="BN477">
        <f>INDEX('2021persons'!$C$5:$BA$204,MATCH(Sheet2!$BJ477,'2021persons'!$B$5:$B$204,0),MATCH(Sheet2!BN$3,'2021persons'!$C$4:$BA$4,0))</f>
        <v>14.085275311373101</v>
      </c>
      <c r="BO477">
        <f>INDEX('2021persons'!$C$5:$BA$204,MATCH(Sheet2!$BJ477,'2021persons'!$B$5:$B$204,0),MATCH(Sheet2!BO$3,'2021persons'!$C$4:$BA$4,0))</f>
        <v>67.726294736204096</v>
      </c>
      <c r="BP477">
        <f>INDEX('2021persons'!$C$5:$BA$204,MATCH(Sheet2!$BJ477,'2021persons'!$B$5:$B$204,0),MATCH(Sheet2!BP$3,'2021persons'!$C$4:$BA$4,0))</f>
        <v>15.842904330434299</v>
      </c>
      <c r="BQ477">
        <f>INDEX('2021persons'!$C$5:$BA$204,MATCH(Sheet2!$BJ477,'2021persons'!$B$5:$B$204,0),MATCH(Sheet2!BQ$3,'2021persons'!$C$4:$BA$4,0))</f>
        <v>72.730234249522695</v>
      </c>
      <c r="BR477">
        <f>INDEX('2021persons'!$C$5:$BA$204,MATCH(Sheet2!$BJ477,'2021persons'!$B$5:$B$204,0),MATCH(Sheet2!BR$3,'2021persons'!$C$4:$BA$4,0))</f>
        <v>10.8389648171157</v>
      </c>
      <c r="BS477">
        <f>INDEX('2021persons'!$C$5:$BA$204,MATCH(Sheet2!$BJ477,'2021persons'!$B$5:$B$204,0),MATCH(Sheet2!BS$3,'2021persons'!$C$4:$BA$4,0))</f>
        <v>97.600684869238506</v>
      </c>
      <c r="BT477">
        <f>INDEX('2021persons'!$C$5:$BA$204,MATCH(Sheet2!$BJ477,'2021persons'!$B$5:$B$204,0),MATCH(Sheet2!BT$3,'2021persons'!$C$4:$BA$4,0))</f>
        <v>2.0871844601351599</v>
      </c>
      <c r="BU477">
        <f>INDEX('2021persons'!$C$5:$BA$204,MATCH(Sheet2!$BJ477,'2021persons'!$B$5:$B$204,0),MATCH(Sheet2!BU$3,'2021persons'!$C$4:$BA$4,0))</f>
        <v>12.0943058880572</v>
      </c>
      <c r="BV477">
        <f>INDEX('2021persons'!$C$5:$BA$204,MATCH(Sheet2!$BJ477,'2021persons'!$B$5:$B$204,0),MATCH(Sheet2!BV$3,'2021persons'!$C$4:$BA$4,0))</f>
        <v>19.297554471347599</v>
      </c>
      <c r="BW477">
        <f>INDEX('2021persons'!$C$5:$BA$204,MATCH(Sheet2!$BJ477,'2021persons'!$B$5:$B$204,0),MATCH(Sheet2!BW$3,'2021persons'!$C$4:$BA$4,0))</f>
        <v>1.8652080366071699</v>
      </c>
      <c r="BX477">
        <f>INDEX('2021persons'!$C$5:$BA$204,MATCH(Sheet2!$BJ477,'2021persons'!$B$5:$B$204,0),MATCH(Sheet2!BX$3,'2021persons'!$C$4:$BA$4,0))</f>
        <v>52.743696615691697</v>
      </c>
      <c r="BY477">
        <f>INDEX('2021persons'!$C$5:$BA$204,MATCH(Sheet2!$BJ477,'2021persons'!$B$5:$B$204,0),MATCH(Sheet2!BY$3,'2021persons'!$C$4:$BA$4,0))</f>
        <v>45.942792568023698</v>
      </c>
      <c r="BZ477">
        <f>INDEX('2021persons'!$C$5:$BA$204,MATCH(Sheet2!$BJ477,'2021persons'!$B$5:$B$204,0),MATCH(Sheet2!BZ$3,'2021persons'!$C$4:$BA$4,0))</f>
        <v>57.294754762394</v>
      </c>
      <c r="CA477">
        <f>INDEX('2021persons'!$C$5:$BA$204,MATCH(Sheet2!$BJ477,'2021persons'!$B$5:$B$204,0),MATCH(Sheet2!CA$3,'2021persons'!$C$4:$BA$4,0))</f>
        <v>41.198743725967901</v>
      </c>
      <c r="CB477">
        <f>INDEX('2021persons'!$C$5:$BA$204,MATCH(Sheet2!$BJ477,'2021persons'!$B$5:$B$204,0),MATCH(Sheet2!CB$3,'2021persons'!$C$4:$BA$4,0))</f>
        <v>2.12885238946635</v>
      </c>
      <c r="CC477">
        <f>INDEX('2021persons'!$C$5:$BA$204,MATCH(Sheet2!$BJ477,'2021persons'!$B$5:$B$204,0),MATCH(Sheet2!CC$3,'2021persons'!$C$4:$BA$4,0))</f>
        <v>97.871147610533697</v>
      </c>
    </row>
    <row r="478" spans="14:81" x14ac:dyDescent="0.3">
      <c r="N478" t="e">
        <f>VLOOKUP(P478,Sheet1!A$6:A$378,1,FALSE)</f>
        <v>#N/A</v>
      </c>
      <c r="O478" t="s">
        <v>491</v>
      </c>
      <c r="P478" t="s">
        <v>492</v>
      </c>
      <c r="Q478" t="e">
        <f>VLOOKUP(P478,classifications!A$1:B$357,2,FALSE)</f>
        <v>#N/A</v>
      </c>
      <c r="R478" t="s">
        <v>323</v>
      </c>
      <c r="S478">
        <v>9</v>
      </c>
      <c r="T478" t="s">
        <v>649</v>
      </c>
      <c r="U478">
        <v>78</v>
      </c>
      <c r="V478">
        <v>21.6</v>
      </c>
      <c r="W478">
        <v>0.4</v>
      </c>
      <c r="X478">
        <v>69.599999999999994</v>
      </c>
      <c r="Y478">
        <v>19.7</v>
      </c>
      <c r="Z478">
        <v>10.7</v>
      </c>
      <c r="AA478">
        <v>99.6</v>
      </c>
      <c r="AB478">
        <v>0.4</v>
      </c>
      <c r="AC478">
        <v>0</v>
      </c>
      <c r="AE478" t="s">
        <v>491</v>
      </c>
      <c r="AF478" t="s">
        <v>492</v>
      </c>
      <c r="AG478">
        <v>9</v>
      </c>
      <c r="AH478" t="s">
        <v>649</v>
      </c>
      <c r="AI478">
        <v>78.3</v>
      </c>
      <c r="AJ478">
        <v>21.7</v>
      </c>
      <c r="AK478">
        <v>78</v>
      </c>
      <c r="AL478">
        <v>22</v>
      </c>
      <c r="AM478">
        <v>99.6</v>
      </c>
      <c r="AN478">
        <v>0.4</v>
      </c>
      <c r="AP478" t="s">
        <v>491</v>
      </c>
      <c r="AQ478" t="s">
        <v>492</v>
      </c>
      <c r="AR478">
        <v>9</v>
      </c>
      <c r="AS478" t="s">
        <v>649</v>
      </c>
      <c r="AT478">
        <v>72</v>
      </c>
      <c r="AU478">
        <v>78.3</v>
      </c>
      <c r="AV478">
        <v>81.099999999999994</v>
      </c>
      <c r="AW478">
        <v>94.2</v>
      </c>
      <c r="AX478">
        <v>78</v>
      </c>
      <c r="AY478">
        <v>98.5</v>
      </c>
      <c r="AZ478">
        <v>98.9</v>
      </c>
      <c r="BA478">
        <v>99.6</v>
      </c>
      <c r="BB478">
        <v>100</v>
      </c>
      <c r="BF478" t="b">
        <f t="shared" si="7"/>
        <v>1</v>
      </c>
      <c r="BI478" t="s">
        <v>491</v>
      </c>
      <c r="BJ478" t="s">
        <v>492</v>
      </c>
      <c r="BK478">
        <v>9</v>
      </c>
      <c r="BL478" t="s">
        <v>649</v>
      </c>
      <c r="BM478">
        <f>INDEX('2021persons'!$C$5:$BA$204,MATCH(Sheet2!$BJ478,'2021persons'!$B$5:$B$204,0),MATCH(Sheet2!BM$3,'2021persons'!$C$4:$BA$4,0))</f>
        <v>82.809463270644301</v>
      </c>
      <c r="BN478">
        <f>INDEX('2021persons'!$C$5:$BA$204,MATCH(Sheet2!$BJ478,'2021persons'!$B$5:$B$204,0),MATCH(Sheet2!BN$3,'2021persons'!$C$4:$BA$4,0))</f>
        <v>17.190536729355699</v>
      </c>
      <c r="BO478">
        <f>INDEX('2021persons'!$C$5:$BA$204,MATCH(Sheet2!$BJ478,'2021persons'!$B$5:$B$204,0),MATCH(Sheet2!BO$3,'2021persons'!$C$4:$BA$4,0))</f>
        <v>61.565813764314498</v>
      </c>
      <c r="BP478">
        <f>INDEX('2021persons'!$C$5:$BA$204,MATCH(Sheet2!$BJ478,'2021persons'!$B$5:$B$204,0),MATCH(Sheet2!BP$3,'2021persons'!$C$4:$BA$4,0))</f>
        <v>16.050248661708</v>
      </c>
      <c r="BQ478">
        <f>INDEX('2021persons'!$C$5:$BA$204,MATCH(Sheet2!$BJ478,'2021persons'!$B$5:$B$204,0),MATCH(Sheet2!BQ$3,'2021persons'!$C$4:$BA$4,0))</f>
        <v>68.163020764835693</v>
      </c>
      <c r="BR478">
        <f>INDEX('2021persons'!$C$5:$BA$204,MATCH(Sheet2!$BJ478,'2021persons'!$B$5:$B$204,0),MATCH(Sheet2!BR$3,'2021persons'!$C$4:$BA$4,0))</f>
        <v>9.4530416611868606</v>
      </c>
      <c r="BS478">
        <f>INDEX('2021persons'!$C$5:$BA$204,MATCH(Sheet2!$BJ478,'2021persons'!$B$5:$B$204,0),MATCH(Sheet2!BS$3,'2021persons'!$C$4:$BA$4,0))</f>
        <v>99.205061885347703</v>
      </c>
      <c r="BT478">
        <f>INDEX('2021persons'!$C$5:$BA$204,MATCH(Sheet2!$BJ478,'2021persons'!$B$5:$B$204,0),MATCH(Sheet2!BT$3,'2021persons'!$C$4:$BA$4,0))</f>
        <v>0.79493811465228803</v>
      </c>
      <c r="BU478">
        <f>INDEX('2021persons'!$C$5:$BA$204,MATCH(Sheet2!$BJ478,'2021persons'!$B$5:$B$204,0),MATCH(Sheet2!BU$3,'2021persons'!$C$4:$BA$4,0))</f>
        <v>9.7910851976872806</v>
      </c>
      <c r="BV478">
        <f>INDEX('2021persons'!$C$5:$BA$204,MATCH(Sheet2!$BJ478,'2021persons'!$B$5:$B$204,0),MATCH(Sheet2!BV$3,'2021persons'!$C$4:$BA$4,0))</f>
        <v>21.039556938903701</v>
      </c>
      <c r="BW478">
        <f>INDEX('2021persons'!$C$5:$BA$204,MATCH(Sheet2!$BJ478,'2021persons'!$B$5:$B$204,0),MATCH(Sheet2!BW$3,'2021persons'!$C$4:$BA$4,0))</f>
        <v>1.96834860374381</v>
      </c>
      <c r="BX478">
        <f>INDEX('2021persons'!$C$5:$BA$204,MATCH(Sheet2!$BJ478,'2021persons'!$B$5:$B$204,0),MATCH(Sheet2!BX$3,'2021persons'!$C$4:$BA$4,0))</f>
        <v>58.411063874961997</v>
      </c>
      <c r="BY478">
        <f>INDEX('2021persons'!$C$5:$BA$204,MATCH(Sheet2!$BJ478,'2021persons'!$B$5:$B$204,0),MATCH(Sheet2!BY$3,'2021persons'!$C$4:$BA$4,0))</f>
        <v>39.425670621956897</v>
      </c>
      <c r="BZ478">
        <f>INDEX('2021persons'!$C$5:$BA$204,MATCH(Sheet2!$BJ478,'2021persons'!$B$5:$B$204,0),MATCH(Sheet2!BZ$3,'2021persons'!$C$4:$BA$4,0))</f>
        <v>51.742241824419899</v>
      </c>
      <c r="CA478">
        <f>INDEX('2021persons'!$C$5:$BA$204,MATCH(Sheet2!$BJ478,'2021persons'!$B$5:$B$204,0),MATCH(Sheet2!CA$3,'2021persons'!$C$4:$BA$4,0))</f>
        <v>46.146607924413601</v>
      </c>
      <c r="CB478">
        <f>INDEX('2021persons'!$C$5:$BA$204,MATCH(Sheet2!$BJ478,'2021persons'!$B$5:$B$204,0),MATCH(Sheet2!CB$3,'2021persons'!$C$4:$BA$4,0))</f>
        <v>2.4291399373596598</v>
      </c>
      <c r="CC478">
        <f>INDEX('2021persons'!$C$5:$BA$204,MATCH(Sheet2!$BJ478,'2021persons'!$B$5:$B$204,0),MATCH(Sheet2!CC$3,'2021persons'!$C$4:$BA$4,0))</f>
        <v>97.570860062640307</v>
      </c>
    </row>
    <row r="479" spans="14:81" x14ac:dyDescent="0.3">
      <c r="N479" t="str">
        <f>VLOOKUP(P479,Sheet1!A$6:A$378,1,FALSE)</f>
        <v>Buckinghamshire</v>
      </c>
      <c r="O479" t="s">
        <v>491</v>
      </c>
      <c r="P479" t="s">
        <v>305</v>
      </c>
      <c r="Q479" t="str">
        <f>VLOOKUP(P479,classifications!A$1:B$357,2,FALSE)</f>
        <v>Urban with Significant Rural</v>
      </c>
      <c r="R479" t="str">
        <f>VLOOKUP(P479,classifications!A$1:D$357,4,FALSE)</f>
        <v>Unitary Authority</v>
      </c>
      <c r="S479">
        <v>11</v>
      </c>
      <c r="T479" t="s">
        <v>649</v>
      </c>
      <c r="U479">
        <v>76.099999999999994</v>
      </c>
      <c r="V479">
        <v>22.8</v>
      </c>
      <c r="W479">
        <v>1.1000000000000001</v>
      </c>
      <c r="X479">
        <v>71.7</v>
      </c>
      <c r="Y479">
        <v>19.399999999999999</v>
      </c>
      <c r="Z479">
        <v>8.8000000000000007</v>
      </c>
      <c r="AA479" t="s">
        <v>417</v>
      </c>
      <c r="AB479" t="s">
        <v>417</v>
      </c>
      <c r="AC479" t="s">
        <v>417</v>
      </c>
      <c r="AE479" t="s">
        <v>491</v>
      </c>
      <c r="AF479" t="s">
        <v>305</v>
      </c>
      <c r="AG479">
        <v>11</v>
      </c>
      <c r="AH479" t="s">
        <v>649</v>
      </c>
      <c r="AI479">
        <v>76.900000000000006</v>
      </c>
      <c r="AJ479">
        <v>23.1</v>
      </c>
      <c r="AK479">
        <v>78.7</v>
      </c>
      <c r="AL479">
        <v>21.3</v>
      </c>
      <c r="AM479" t="s">
        <v>417</v>
      </c>
      <c r="AN479" t="s">
        <v>417</v>
      </c>
      <c r="AP479" t="s">
        <v>491</v>
      </c>
      <c r="AQ479" t="s">
        <v>305</v>
      </c>
      <c r="AR479">
        <v>11</v>
      </c>
      <c r="AS479" t="s">
        <v>649</v>
      </c>
      <c r="AT479">
        <v>71.400000000000006</v>
      </c>
      <c r="AU479">
        <v>76.900000000000006</v>
      </c>
      <c r="AV479">
        <v>79.5</v>
      </c>
      <c r="AW479">
        <v>74.2</v>
      </c>
      <c r="AX479">
        <v>78.7</v>
      </c>
      <c r="AY479">
        <v>82.8</v>
      </c>
      <c r="AZ479" t="s">
        <v>417</v>
      </c>
      <c r="BA479" t="s">
        <v>417</v>
      </c>
      <c r="BB479" t="s">
        <v>417</v>
      </c>
      <c r="BF479" t="b">
        <f t="shared" si="7"/>
        <v>1</v>
      </c>
      <c r="BI479" t="s">
        <v>491</v>
      </c>
      <c r="BJ479" t="s">
        <v>305</v>
      </c>
      <c r="BK479">
        <v>11</v>
      </c>
      <c r="BL479" t="s">
        <v>649</v>
      </c>
      <c r="BM479">
        <f>INDEX('2021persons'!$C$5:$BA$204,MATCH(Sheet2!$BJ479,'2021persons'!$B$5:$B$204,0),MATCH(Sheet2!BM$3,'2021persons'!$C$4:$BA$4,0))</f>
        <v>77.095742509129707</v>
      </c>
      <c r="BN479">
        <f>INDEX('2021persons'!$C$5:$BA$204,MATCH(Sheet2!$BJ479,'2021persons'!$B$5:$B$204,0),MATCH(Sheet2!BN$3,'2021persons'!$C$4:$BA$4,0))</f>
        <v>22.9042574908703</v>
      </c>
      <c r="BO479">
        <f>INDEX('2021persons'!$C$5:$BA$204,MATCH(Sheet2!$BJ479,'2021persons'!$B$5:$B$204,0),MATCH(Sheet2!BO$3,'2021persons'!$C$4:$BA$4,0))</f>
        <v>53.541860412366503</v>
      </c>
      <c r="BP479">
        <f>INDEX('2021persons'!$C$5:$BA$204,MATCH(Sheet2!$BJ479,'2021persons'!$B$5:$B$204,0),MATCH(Sheet2!BP$3,'2021persons'!$C$4:$BA$4,0))</f>
        <v>17.388799419329999</v>
      </c>
      <c r="BQ479">
        <f>INDEX('2021persons'!$C$5:$BA$204,MATCH(Sheet2!$BJ479,'2021persons'!$B$5:$B$204,0),MATCH(Sheet2!BQ$3,'2021persons'!$C$4:$BA$4,0))</f>
        <v>60.188264114138001</v>
      </c>
      <c r="BR479">
        <f>INDEX('2021persons'!$C$5:$BA$204,MATCH(Sheet2!$BJ479,'2021persons'!$B$5:$B$204,0),MATCH(Sheet2!BR$3,'2021persons'!$C$4:$BA$4,0))</f>
        <v>10.7423957175585</v>
      </c>
      <c r="BS479">
        <f>INDEX('2021persons'!$C$5:$BA$204,MATCH(Sheet2!$BJ479,'2021persons'!$B$5:$B$204,0),MATCH(Sheet2!BS$3,'2021persons'!$C$4:$BA$4,0))</f>
        <v>98.809626420486794</v>
      </c>
      <c r="BT479">
        <f>INDEX('2021persons'!$C$5:$BA$204,MATCH(Sheet2!$BJ479,'2021persons'!$B$5:$B$204,0),MATCH(Sheet2!BT$3,'2021persons'!$C$4:$BA$4,0))</f>
        <v>1.19037357951324</v>
      </c>
      <c r="BU479">
        <f>INDEX('2021persons'!$C$5:$BA$204,MATCH(Sheet2!$BJ479,'2021persons'!$B$5:$B$204,0),MATCH(Sheet2!BU$3,'2021persons'!$C$4:$BA$4,0))</f>
        <v>10.2066368770839</v>
      </c>
      <c r="BV479">
        <f>INDEX('2021persons'!$C$5:$BA$204,MATCH(Sheet2!$BJ479,'2021persons'!$B$5:$B$204,0),MATCH(Sheet2!BV$3,'2021persons'!$C$4:$BA$4,0))</f>
        <v>22.933744641277499</v>
      </c>
      <c r="BW479">
        <f>INDEX('2021persons'!$C$5:$BA$204,MATCH(Sheet2!$BJ479,'2021persons'!$B$5:$B$204,0),MATCH(Sheet2!BW$3,'2021persons'!$C$4:$BA$4,0))</f>
        <v>2.1457572527048798</v>
      </c>
      <c r="BX479">
        <f>INDEX('2021persons'!$C$5:$BA$204,MATCH(Sheet2!$BJ479,'2021persons'!$B$5:$B$204,0),MATCH(Sheet2!BX$3,'2021persons'!$C$4:$BA$4,0))</f>
        <v>57.8916811459084</v>
      </c>
      <c r="BY479">
        <f>INDEX('2021persons'!$C$5:$BA$204,MATCH(Sheet2!$BJ479,'2021persons'!$B$5:$B$204,0),MATCH(Sheet2!BY$3,'2021persons'!$C$4:$BA$4,0))</f>
        <v>40.604737890409801</v>
      </c>
      <c r="BZ479">
        <f>INDEX('2021persons'!$C$5:$BA$204,MATCH(Sheet2!$BJ479,'2021persons'!$B$5:$B$204,0),MATCH(Sheet2!BZ$3,'2021persons'!$C$4:$BA$4,0))</f>
        <v>57.8594736619062</v>
      </c>
      <c r="CA479">
        <f>INDEX('2021persons'!$C$5:$BA$204,MATCH(Sheet2!$BJ479,'2021persons'!$B$5:$B$204,0),MATCH(Sheet2!CA$3,'2021persons'!$C$4:$BA$4,0))</f>
        <v>39.611391278552396</v>
      </c>
      <c r="CB479">
        <f>INDEX('2021persons'!$C$5:$BA$204,MATCH(Sheet2!$BJ479,'2021persons'!$B$5:$B$204,0),MATCH(Sheet2!CB$3,'2021persons'!$C$4:$BA$4,0))</f>
        <v>2.86297548030032</v>
      </c>
      <c r="CC479">
        <f>INDEX('2021persons'!$C$5:$BA$204,MATCH(Sheet2!$BJ479,'2021persons'!$B$5:$B$204,0),MATCH(Sheet2!CC$3,'2021persons'!$C$4:$BA$4,0))</f>
        <v>97.137024519699693</v>
      </c>
    </row>
    <row r="480" spans="14:81" x14ac:dyDescent="0.3">
      <c r="N480" t="e">
        <f>VLOOKUP(P480,Sheet1!A$6:A$378,1,FALSE)</f>
        <v>#N/A</v>
      </c>
      <c r="O480" t="s">
        <v>491</v>
      </c>
      <c r="P480" t="s">
        <v>493</v>
      </c>
      <c r="Q480" t="s">
        <v>319</v>
      </c>
      <c r="R480" t="s">
        <v>323</v>
      </c>
      <c r="S480">
        <v>13</v>
      </c>
      <c r="T480" t="s">
        <v>649</v>
      </c>
      <c r="U480">
        <v>78.2</v>
      </c>
      <c r="V480">
        <v>20.2</v>
      </c>
      <c r="W480">
        <v>1.6</v>
      </c>
      <c r="X480">
        <v>64.8</v>
      </c>
      <c r="Y480">
        <v>23.9</v>
      </c>
      <c r="Z480">
        <v>11.4</v>
      </c>
      <c r="AA480">
        <v>98.5</v>
      </c>
      <c r="AB480">
        <v>1.5</v>
      </c>
      <c r="AC480">
        <v>0</v>
      </c>
      <c r="AE480" t="s">
        <v>491</v>
      </c>
      <c r="AF480" t="s">
        <v>493</v>
      </c>
      <c r="AG480">
        <v>13</v>
      </c>
      <c r="AH480" t="s">
        <v>649</v>
      </c>
      <c r="AI480">
        <v>79.5</v>
      </c>
      <c r="AJ480">
        <v>20.5</v>
      </c>
      <c r="AK480">
        <v>73.099999999999994</v>
      </c>
      <c r="AL480">
        <v>26.9</v>
      </c>
      <c r="AM480">
        <v>98.5</v>
      </c>
      <c r="AN480">
        <v>1.5</v>
      </c>
      <c r="AP480" t="s">
        <v>491</v>
      </c>
      <c r="AQ480" t="s">
        <v>493</v>
      </c>
      <c r="AR480">
        <v>13</v>
      </c>
      <c r="AS480" t="s">
        <v>649</v>
      </c>
      <c r="AT480">
        <v>72.900000000000006</v>
      </c>
      <c r="AU480">
        <v>79.5</v>
      </c>
      <c r="AV480">
        <v>82.5</v>
      </c>
      <c r="AW480">
        <v>91.3</v>
      </c>
      <c r="AX480">
        <v>73.099999999999994</v>
      </c>
      <c r="AY480">
        <v>96.9</v>
      </c>
      <c r="AZ480">
        <v>96.9</v>
      </c>
      <c r="BA480">
        <v>98.5</v>
      </c>
      <c r="BB480">
        <v>99.7</v>
      </c>
      <c r="BF480" t="b">
        <f t="shared" si="7"/>
        <v>1</v>
      </c>
      <c r="BI480" t="s">
        <v>491</v>
      </c>
      <c r="BJ480" t="s">
        <v>493</v>
      </c>
      <c r="BK480">
        <v>13</v>
      </c>
      <c r="BL480" t="s">
        <v>649</v>
      </c>
      <c r="BM480">
        <f>INDEX('2021persons'!$C$5:$BA$204,MATCH(Sheet2!$BJ480,'2021persons'!$B$5:$B$204,0),MATCH(Sheet2!BM$3,'2021persons'!$C$4:$BA$4,0))</f>
        <v>87.069683705168003</v>
      </c>
      <c r="BN480">
        <f>INDEX('2021persons'!$C$5:$BA$204,MATCH(Sheet2!$BJ480,'2021persons'!$B$5:$B$204,0),MATCH(Sheet2!BN$3,'2021persons'!$C$4:$BA$4,0))</f>
        <v>12.5172973736233</v>
      </c>
      <c r="BO480">
        <f>INDEX('2021persons'!$C$5:$BA$204,MATCH(Sheet2!$BJ480,'2021persons'!$B$5:$B$204,0),MATCH(Sheet2!BO$3,'2021persons'!$C$4:$BA$4,0))</f>
        <v>58.8015391132448</v>
      </c>
      <c r="BP480">
        <f>INDEX('2021persons'!$C$5:$BA$204,MATCH(Sheet2!$BJ480,'2021persons'!$B$5:$B$204,0),MATCH(Sheet2!BP$3,'2021persons'!$C$4:$BA$4,0))</f>
        <v>13.8011861056199</v>
      </c>
      <c r="BQ480">
        <f>INDEX('2021persons'!$C$5:$BA$204,MATCH(Sheet2!$BJ480,'2021persons'!$B$5:$B$204,0),MATCH(Sheet2!BQ$3,'2021persons'!$C$4:$BA$4,0))</f>
        <v>58.898616210110099</v>
      </c>
      <c r="BR480">
        <f>INDEX('2021persons'!$C$5:$BA$204,MATCH(Sheet2!$BJ480,'2021persons'!$B$5:$B$204,0),MATCH(Sheet2!BR$3,'2021persons'!$C$4:$BA$4,0))</f>
        <v>13.7041090087546</v>
      </c>
      <c r="BS480">
        <f>INDEX('2021persons'!$C$5:$BA$204,MATCH(Sheet2!$BJ480,'2021persons'!$B$5:$B$204,0),MATCH(Sheet2!BS$3,'2021persons'!$C$4:$BA$4,0))</f>
        <v>98.841781982490801</v>
      </c>
      <c r="BT480">
        <f>INDEX('2021persons'!$C$5:$BA$204,MATCH(Sheet2!$BJ480,'2021persons'!$B$5:$B$204,0),MATCH(Sheet2!BT$3,'2021persons'!$C$4:$BA$4,0))</f>
        <v>1.1582180175091801</v>
      </c>
      <c r="BU480">
        <f>INDEX('2021persons'!$C$5:$BA$204,MATCH(Sheet2!$BJ480,'2021persons'!$B$5:$B$204,0),MATCH(Sheet2!BU$3,'2021persons'!$C$4:$BA$4,0))</f>
        <v>10.729313753177101</v>
      </c>
      <c r="BV480">
        <f>INDEX('2021persons'!$C$5:$BA$204,MATCH(Sheet2!$BJ480,'2021persons'!$B$5:$B$204,0),MATCH(Sheet2!BV$3,'2021persons'!$C$4:$BA$4,0))</f>
        <v>17.368681163513099</v>
      </c>
      <c r="BW480">
        <f>INDEX('2021persons'!$C$5:$BA$204,MATCH(Sheet2!$BJ480,'2021persons'!$B$5:$B$204,0),MATCH(Sheet2!BW$3,'2021persons'!$C$4:$BA$4,0))</f>
        <v>1.5055775204744399</v>
      </c>
      <c r="BX480">
        <f>INDEX('2021persons'!$C$5:$BA$204,MATCH(Sheet2!$BJ480,'2021persons'!$B$5:$B$204,0),MATCH(Sheet2!BX$3,'2021persons'!$C$4:$BA$4,0))</f>
        <v>54.371932851084402</v>
      </c>
      <c r="BY480">
        <f>INDEX('2021persons'!$C$5:$BA$204,MATCH(Sheet2!$BJ480,'2021persons'!$B$5:$B$204,0),MATCH(Sheet2!BY$3,'2021persons'!$C$4:$BA$4,0))</f>
        <v>43.603667182895201</v>
      </c>
      <c r="BZ480">
        <f>INDEX('2021persons'!$C$5:$BA$204,MATCH(Sheet2!$BJ480,'2021persons'!$B$5:$B$204,0),MATCH(Sheet2!BZ$3,'2021persons'!$C$4:$BA$4,0))</f>
        <v>56.973332549188697</v>
      </c>
      <c r="CA480">
        <f>INDEX('2021persons'!$C$5:$BA$204,MATCH(Sheet2!$BJ480,'2021persons'!$B$5:$B$204,0),MATCH(Sheet2!CA$3,'2021persons'!$C$4:$BA$4,0))</f>
        <v>42.353283278769901</v>
      </c>
      <c r="CB480">
        <f>INDEX('2021persons'!$C$5:$BA$204,MATCH(Sheet2!$BJ480,'2021persons'!$B$5:$B$204,0),MATCH(Sheet2!CB$3,'2021persons'!$C$4:$BA$4,0))</f>
        <v>1.8186952838181301</v>
      </c>
      <c r="CC480">
        <f>INDEX('2021persons'!$C$5:$BA$204,MATCH(Sheet2!$BJ480,'2021persons'!$B$5:$B$204,0),MATCH(Sheet2!CC$3,'2021persons'!$C$4:$BA$4,0))</f>
        <v>98.181304716181899</v>
      </c>
    </row>
    <row r="481" spans="14:99" x14ac:dyDescent="0.3">
      <c r="N481" s="1" t="e">
        <f>VLOOKUP(P481,Sheet1!A$6:A$378,1,FALSE)</f>
        <v>#N/A</v>
      </c>
      <c r="O481" s="1" t="s">
        <v>491</v>
      </c>
      <c r="P481" s="1" t="s">
        <v>494</v>
      </c>
      <c r="Q481" t="s">
        <v>320</v>
      </c>
      <c r="R481" t="s">
        <v>325</v>
      </c>
      <c r="S481" s="1">
        <v>15</v>
      </c>
      <c r="T481" s="1" t="s">
        <v>649</v>
      </c>
      <c r="U481" s="1">
        <v>75.900000000000006</v>
      </c>
      <c r="V481" s="1">
        <v>23.8</v>
      </c>
      <c r="W481" s="1">
        <v>0.3</v>
      </c>
      <c r="X481" s="1">
        <v>71.599999999999994</v>
      </c>
      <c r="Y481" s="1">
        <v>6.7</v>
      </c>
      <c r="Z481" s="1">
        <v>21.7</v>
      </c>
      <c r="AA481" s="1">
        <v>99.3</v>
      </c>
      <c r="AB481" s="1">
        <v>0.5</v>
      </c>
      <c r="AC481" s="1">
        <v>0.2</v>
      </c>
      <c r="AD481" s="1"/>
      <c r="AE481" s="1" t="s">
        <v>491</v>
      </c>
      <c r="AF481" s="1" t="s">
        <v>494</v>
      </c>
      <c r="AG481" s="1">
        <v>15</v>
      </c>
      <c r="AH481" s="1" t="s">
        <v>649</v>
      </c>
      <c r="AI481" s="1">
        <v>76.099999999999994</v>
      </c>
      <c r="AJ481" s="1">
        <v>23.9</v>
      </c>
      <c r="AK481" s="1">
        <v>91.5</v>
      </c>
      <c r="AL481" s="1">
        <v>8.5</v>
      </c>
      <c r="AM481" s="1">
        <v>99.5</v>
      </c>
      <c r="AN481" s="1">
        <v>0.5</v>
      </c>
      <c r="AO481" s="1"/>
      <c r="AP481" s="1" t="s">
        <v>491</v>
      </c>
      <c r="AQ481" s="1" t="s">
        <v>494</v>
      </c>
      <c r="AR481" s="1">
        <v>15</v>
      </c>
      <c r="AS481" s="1" t="s">
        <v>649</v>
      </c>
      <c r="AT481" s="1">
        <v>66.400000000000006</v>
      </c>
      <c r="AU481" s="1">
        <v>76.099999999999994</v>
      </c>
      <c r="AV481" s="1">
        <v>76.7</v>
      </c>
      <c r="AW481" s="1">
        <v>97.2</v>
      </c>
      <c r="AX481" s="1">
        <v>91.5</v>
      </c>
      <c r="AY481" s="1">
        <v>100</v>
      </c>
      <c r="AZ481" s="1">
        <v>98.6</v>
      </c>
      <c r="BA481" s="1">
        <v>99.5</v>
      </c>
      <c r="BB481" s="1">
        <v>100</v>
      </c>
      <c r="BC481" s="1"/>
      <c r="BD481" s="1"/>
      <c r="BE481" s="1"/>
      <c r="BF481" s="1" t="b">
        <f t="shared" si="7"/>
        <v>1</v>
      </c>
      <c r="BG481" s="1"/>
      <c r="BH481" s="1"/>
      <c r="BI481" s="1" t="s">
        <v>491</v>
      </c>
      <c r="BJ481" s="1" t="s">
        <v>494</v>
      </c>
      <c r="BK481" s="1">
        <v>15</v>
      </c>
      <c r="BL481" s="1" t="s">
        <v>649</v>
      </c>
      <c r="BM481">
        <f>INDEX('2021persons'!$C$5:$BA$204,MATCH(Sheet2!$BJ481,'2021persons'!$B$5:$B$204,0),MATCH(Sheet2!BM$3,'2021persons'!$C$4:$BA$4,0))</f>
        <v>81.2572666474546</v>
      </c>
      <c r="BN481">
        <f>INDEX('2021persons'!$C$5:$BA$204,MATCH(Sheet2!$BJ481,'2021persons'!$B$5:$B$204,0),MATCH(Sheet2!BN$3,'2021persons'!$C$4:$BA$4,0))</f>
        <v>18.7427333525454</v>
      </c>
      <c r="BO481">
        <f>INDEX('2021persons'!$C$5:$BA$204,MATCH(Sheet2!$BJ481,'2021persons'!$B$5:$B$204,0),MATCH(Sheet2!BO$3,'2021persons'!$C$4:$BA$4,0))</f>
        <v>64.181514642605194</v>
      </c>
      <c r="BP481">
        <f>INDEX('2021persons'!$C$5:$BA$204,MATCH(Sheet2!$BJ481,'2021persons'!$B$5:$B$204,0),MATCH(Sheet2!BP$3,'2021persons'!$C$4:$BA$4,0))</f>
        <v>9.8155637924695203</v>
      </c>
      <c r="BQ481">
        <f>INDEX('2021persons'!$C$5:$BA$204,MATCH(Sheet2!$BJ481,'2021persons'!$B$5:$B$204,0),MATCH(Sheet2!BQ$3,'2021persons'!$C$4:$BA$4,0))</f>
        <v>53.657918534050097</v>
      </c>
      <c r="BR481">
        <f>INDEX('2021persons'!$C$5:$BA$204,MATCH(Sheet2!$BJ481,'2021persons'!$B$5:$B$204,0),MATCH(Sheet2!BR$3,'2021persons'!$C$4:$BA$4,0))</f>
        <v>20.339159901024502</v>
      </c>
      <c r="BS481">
        <f>INDEX('2021persons'!$C$5:$BA$204,MATCH(Sheet2!$BJ481,'2021persons'!$B$5:$B$204,0),MATCH(Sheet2!BS$3,'2021persons'!$C$4:$BA$4,0))</f>
        <v>99.079806421480498</v>
      </c>
      <c r="BT481">
        <f>INDEX('2021persons'!$C$5:$BA$204,MATCH(Sheet2!$BJ481,'2021persons'!$B$5:$B$204,0),MATCH(Sheet2!BT$3,'2021persons'!$C$4:$BA$4,0))</f>
        <v>0.92019357851954198</v>
      </c>
      <c r="BU481">
        <f>INDEX('2021persons'!$C$5:$BA$204,MATCH(Sheet2!$BJ481,'2021persons'!$B$5:$B$204,0),MATCH(Sheet2!BU$3,'2021persons'!$C$4:$BA$4,0))</f>
        <v>10.5057089763592</v>
      </c>
      <c r="BV481">
        <f>INDEX('2021persons'!$C$5:$BA$204,MATCH(Sheet2!$BJ481,'2021persons'!$B$5:$B$204,0),MATCH(Sheet2!BV$3,'2021persons'!$C$4:$BA$4,0))</f>
        <v>10.6448311156602</v>
      </c>
      <c r="BW481">
        <f>INDEX('2021persons'!$C$5:$BA$204,MATCH(Sheet2!$BJ481,'2021persons'!$B$5:$B$204,0),MATCH(Sheet2!BW$3,'2021persons'!$C$4:$BA$4,0))</f>
        <v>2.1867019109419599</v>
      </c>
      <c r="BX481">
        <f>INDEX('2021persons'!$C$5:$BA$204,MATCH(Sheet2!$BJ481,'2021persons'!$B$5:$B$204,0),MATCH(Sheet2!BX$3,'2021persons'!$C$4:$BA$4,0))</f>
        <v>48.656682051765102</v>
      </c>
      <c r="BY481">
        <f>INDEX('2021persons'!$C$5:$BA$204,MATCH(Sheet2!$BJ481,'2021persons'!$B$5:$B$204,0),MATCH(Sheet2!BY$3,'2021persons'!$C$4:$BA$4,0))</f>
        <v>48.917286780327998</v>
      </c>
      <c r="BZ481">
        <f>INDEX('2021persons'!$C$5:$BA$204,MATCH(Sheet2!$BJ481,'2021persons'!$B$5:$B$204,0),MATCH(Sheet2!BZ$3,'2021persons'!$C$4:$BA$4,0))</f>
        <v>50.394570211518896</v>
      </c>
      <c r="CA481">
        <f>INDEX('2021persons'!$C$5:$BA$204,MATCH(Sheet2!$BJ481,'2021persons'!$B$5:$B$204,0),MATCH(Sheet2!CA$3,'2021persons'!$C$4:$BA$4,0))</f>
        <v>47.137534407150397</v>
      </c>
      <c r="CB481">
        <f>INDEX('2021persons'!$C$5:$BA$204,MATCH(Sheet2!$BJ481,'2021persons'!$B$5:$B$204,0),MATCH(Sheet2!CB$3,'2021persons'!$C$4:$BA$4,0))</f>
        <v>5.4227822440401097</v>
      </c>
      <c r="CC481">
        <f>INDEX('2021persons'!$C$5:$BA$204,MATCH(Sheet2!$BJ481,'2021persons'!$B$5:$B$204,0),MATCH(Sheet2!CC$3,'2021persons'!$C$4:$BA$4,0))</f>
        <v>94.577217755959893</v>
      </c>
      <c r="CD481" s="1"/>
      <c r="CE481" s="1"/>
      <c r="CF481" s="1"/>
      <c r="CG481" s="1"/>
      <c r="CH481" s="1"/>
      <c r="CI481" s="1"/>
      <c r="CJ481" s="1"/>
      <c r="CK481" s="1"/>
      <c r="CL481" s="1"/>
      <c r="CM481" s="1"/>
      <c r="CN481" s="1"/>
      <c r="CO481" s="1"/>
      <c r="CP481" s="1"/>
      <c r="CQ481" s="1"/>
      <c r="CR481" s="1"/>
      <c r="CS481" s="1"/>
      <c r="CT481" s="1"/>
      <c r="CU481" s="1"/>
    </row>
    <row r="482" spans="14:99" x14ac:dyDescent="0.3">
      <c r="N482" t="str">
        <f>VLOOKUP(P482,Sheet1!A$6:A$378,1,FALSE)</f>
        <v>Cumbria</v>
      </c>
      <c r="O482" t="s">
        <v>491</v>
      </c>
      <c r="P482" t="s">
        <v>342</v>
      </c>
      <c r="Q482" t="str">
        <f>VLOOKUP(P482,classifications!A$1:B$357,2,FALSE)</f>
        <v>Predominantly Rural</v>
      </c>
      <c r="R482" t="str">
        <f>VLOOKUP(P482,classifications!A$1:D$357,4,FALSE)</f>
        <v>Shire County</v>
      </c>
      <c r="S482">
        <v>16</v>
      </c>
      <c r="T482" t="s">
        <v>649</v>
      </c>
      <c r="U482">
        <v>80.3</v>
      </c>
      <c r="V482">
        <v>18.3</v>
      </c>
      <c r="W482">
        <v>1.4</v>
      </c>
      <c r="X482">
        <v>76.599999999999994</v>
      </c>
      <c r="Y482">
        <v>6.1</v>
      </c>
      <c r="Z482">
        <v>17.3</v>
      </c>
      <c r="AA482">
        <v>98.2</v>
      </c>
      <c r="AB482">
        <v>1.8</v>
      </c>
      <c r="AC482">
        <v>0</v>
      </c>
      <c r="AE482" t="s">
        <v>491</v>
      </c>
      <c r="AF482" t="s">
        <v>342</v>
      </c>
      <c r="AG482">
        <v>16</v>
      </c>
      <c r="AH482" t="s">
        <v>649</v>
      </c>
      <c r="AI482">
        <v>81.400000000000006</v>
      </c>
      <c r="AJ482">
        <v>18.600000000000001</v>
      </c>
      <c r="AK482">
        <v>92.6</v>
      </c>
      <c r="AL482">
        <v>7.4</v>
      </c>
      <c r="AM482">
        <v>98.2</v>
      </c>
      <c r="AN482">
        <v>1.8</v>
      </c>
      <c r="AP482" t="s">
        <v>491</v>
      </c>
      <c r="AQ482" t="s">
        <v>342</v>
      </c>
      <c r="AR482">
        <v>16</v>
      </c>
      <c r="AS482" t="s">
        <v>649</v>
      </c>
      <c r="AT482">
        <v>75.400000000000006</v>
      </c>
      <c r="AU482">
        <v>81.400000000000006</v>
      </c>
      <c r="AV482">
        <v>82.9</v>
      </c>
      <c r="AW482">
        <v>89.6</v>
      </c>
      <c r="AX482">
        <v>92.6</v>
      </c>
      <c r="AY482">
        <v>95.6</v>
      </c>
      <c r="AZ482">
        <v>96.6</v>
      </c>
      <c r="BA482">
        <v>98.2</v>
      </c>
      <c r="BB482">
        <v>99.3</v>
      </c>
      <c r="BF482" t="b">
        <f t="shared" si="7"/>
        <v>1</v>
      </c>
      <c r="BI482" t="s">
        <v>491</v>
      </c>
      <c r="BJ482" t="s">
        <v>342</v>
      </c>
      <c r="BK482">
        <v>16</v>
      </c>
      <c r="BL482" t="s">
        <v>649</v>
      </c>
      <c r="BM482">
        <f>INDEX('2021persons'!$C$5:$BA$204,MATCH(Sheet2!$BJ482,'2021persons'!$B$5:$B$204,0),MATCH(Sheet2!BM$3,'2021persons'!$C$4:$BA$4,0))</f>
        <v>80.794527620031005</v>
      </c>
      <c r="BN482">
        <f>INDEX('2021persons'!$C$5:$BA$204,MATCH(Sheet2!$BJ482,'2021persons'!$B$5:$B$204,0),MATCH(Sheet2!BN$3,'2021persons'!$C$4:$BA$4,0))</f>
        <v>18.932369643779001</v>
      </c>
      <c r="BO482">
        <f>INDEX('2021persons'!$C$5:$BA$204,MATCH(Sheet2!$BJ482,'2021persons'!$B$5:$B$204,0),MATCH(Sheet2!BO$3,'2021persons'!$C$4:$BA$4,0))</f>
        <v>61.374806401652002</v>
      </c>
      <c r="BP482">
        <f>INDEX('2021persons'!$C$5:$BA$204,MATCH(Sheet2!$BJ482,'2021persons'!$B$5:$B$204,0),MATCH(Sheet2!BP$3,'2021persons'!$C$4:$BA$4,0))</f>
        <v>11.222509034589599</v>
      </c>
      <c r="BQ482">
        <f>INDEX('2021persons'!$C$5:$BA$204,MATCH(Sheet2!$BJ482,'2021persons'!$B$5:$B$204,0),MATCH(Sheet2!BQ$3,'2021persons'!$C$4:$BA$4,0))</f>
        <v>52.324728962312797</v>
      </c>
      <c r="BR482">
        <f>INDEX('2021persons'!$C$5:$BA$204,MATCH(Sheet2!$BJ482,'2021persons'!$B$5:$B$204,0),MATCH(Sheet2!BR$3,'2021persons'!$C$4:$BA$4,0))</f>
        <v>20.272586473928801</v>
      </c>
      <c r="BS482">
        <f>INDEX('2021persons'!$C$5:$BA$204,MATCH(Sheet2!$BJ482,'2021persons'!$B$5:$B$204,0),MATCH(Sheet2!BS$3,'2021persons'!$C$4:$BA$4,0))</f>
        <v>98.795043882292205</v>
      </c>
      <c r="BT482">
        <f>INDEX('2021persons'!$C$5:$BA$204,MATCH(Sheet2!$BJ482,'2021persons'!$B$5:$B$204,0),MATCH(Sheet2!BT$3,'2021persons'!$C$4:$BA$4,0))</f>
        <v>1.2049561177078001</v>
      </c>
      <c r="BU482">
        <f>INDEX('2021persons'!$C$5:$BA$204,MATCH(Sheet2!$BJ482,'2021persons'!$B$5:$B$204,0),MATCH(Sheet2!BU$3,'2021persons'!$C$4:$BA$4,0))</f>
        <v>16.706246773360899</v>
      </c>
      <c r="BV482">
        <f>INDEX('2021persons'!$C$5:$BA$204,MATCH(Sheet2!$BJ482,'2021persons'!$B$5:$B$204,0),MATCH(Sheet2!BV$3,'2021persons'!$C$4:$BA$4,0))</f>
        <v>11.349509550851799</v>
      </c>
      <c r="BW482">
        <f>INDEX('2021persons'!$C$5:$BA$204,MATCH(Sheet2!$BJ482,'2021persons'!$B$5:$B$204,0),MATCH(Sheet2!BW$3,'2021persons'!$C$4:$BA$4,0))</f>
        <v>1.9932885906040301</v>
      </c>
      <c r="BX482">
        <f>INDEX('2021persons'!$C$5:$BA$204,MATCH(Sheet2!$BJ482,'2021persons'!$B$5:$B$204,0),MATCH(Sheet2!BX$3,'2021persons'!$C$4:$BA$4,0))</f>
        <v>52.791587446893402</v>
      </c>
      <c r="BY482">
        <f>INDEX('2021persons'!$C$5:$BA$204,MATCH(Sheet2!$BJ482,'2021persons'!$B$5:$B$204,0),MATCH(Sheet2!BY$3,'2021persons'!$C$4:$BA$4,0))</f>
        <v>44.834401333239398</v>
      </c>
      <c r="BZ482">
        <f>INDEX('2021persons'!$C$5:$BA$204,MATCH(Sheet2!$BJ482,'2021persons'!$B$5:$B$204,0),MATCH(Sheet2!BZ$3,'2021persons'!$C$4:$BA$4,0))</f>
        <v>54.958101542144902</v>
      </c>
      <c r="CA482">
        <f>INDEX('2021persons'!$C$5:$BA$204,MATCH(Sheet2!$BJ482,'2021persons'!$B$5:$B$204,0),MATCH(Sheet2!CA$3,'2021persons'!$C$4:$BA$4,0))</f>
        <v>43.237800154918702</v>
      </c>
      <c r="CB482">
        <f>INDEX('2021persons'!$C$5:$BA$204,MATCH(Sheet2!$BJ482,'2021persons'!$B$5:$B$204,0),MATCH(Sheet2!CB$3,'2021persons'!$C$4:$BA$4,0))</f>
        <v>2.4522457408363398</v>
      </c>
      <c r="CC482">
        <f>INDEX('2021persons'!$C$5:$BA$204,MATCH(Sheet2!$BJ482,'2021persons'!$B$5:$B$204,0),MATCH(Sheet2!CC$3,'2021persons'!$C$4:$BA$4,0))</f>
        <v>97.547754259163696</v>
      </c>
    </row>
    <row r="483" spans="14:99" x14ac:dyDescent="0.3">
      <c r="N483" t="str">
        <f>VLOOKUP(P483,Sheet1!A$6:A$378,1,FALSE)</f>
        <v>Derbyshire</v>
      </c>
      <c r="O483" t="s">
        <v>491</v>
      </c>
      <c r="P483" t="s">
        <v>343</v>
      </c>
      <c r="Q483" t="str">
        <f>VLOOKUP(P483,classifications!A$1:B$357,2,FALSE)</f>
        <v>Urban with Significant Rural</v>
      </c>
      <c r="R483" t="str">
        <f>VLOOKUP(P483,classifications!A$1:D$357,4,FALSE)</f>
        <v>Shire County</v>
      </c>
      <c r="S483">
        <v>17</v>
      </c>
      <c r="T483" t="s">
        <v>649</v>
      </c>
      <c r="U483">
        <v>77.7</v>
      </c>
      <c r="V483">
        <v>21.4</v>
      </c>
      <c r="W483">
        <v>0.9</v>
      </c>
      <c r="X483">
        <v>77.3</v>
      </c>
      <c r="Y483">
        <v>6</v>
      </c>
      <c r="Z483">
        <v>16.7</v>
      </c>
      <c r="AA483">
        <v>98.7</v>
      </c>
      <c r="AB483">
        <v>1.1000000000000001</v>
      </c>
      <c r="AC483">
        <v>0.2</v>
      </c>
      <c r="AE483" t="s">
        <v>491</v>
      </c>
      <c r="AF483" t="s">
        <v>343</v>
      </c>
      <c r="AG483">
        <v>17</v>
      </c>
      <c r="AH483" t="s">
        <v>649</v>
      </c>
      <c r="AI483">
        <v>78.400000000000006</v>
      </c>
      <c r="AJ483">
        <v>21.6</v>
      </c>
      <c r="AK483">
        <v>92.8</v>
      </c>
      <c r="AL483">
        <v>7.2</v>
      </c>
      <c r="AM483">
        <v>98.9</v>
      </c>
      <c r="AN483">
        <v>1.1000000000000001</v>
      </c>
      <c r="AP483" t="s">
        <v>491</v>
      </c>
      <c r="AQ483" t="s">
        <v>343</v>
      </c>
      <c r="AR483">
        <v>17</v>
      </c>
      <c r="AS483" t="s">
        <v>649</v>
      </c>
      <c r="AT483">
        <v>71.8</v>
      </c>
      <c r="AU483">
        <v>78.400000000000006</v>
      </c>
      <c r="AV483">
        <v>79.599999999999994</v>
      </c>
      <c r="AW483">
        <v>90.4</v>
      </c>
      <c r="AX483">
        <v>92.8</v>
      </c>
      <c r="AY483">
        <v>95.3</v>
      </c>
      <c r="AZ483">
        <v>97.8</v>
      </c>
      <c r="BA483">
        <v>98.9</v>
      </c>
      <c r="BB483">
        <v>99.8</v>
      </c>
      <c r="BF483" t="b">
        <f t="shared" si="7"/>
        <v>1</v>
      </c>
      <c r="BI483" t="s">
        <v>491</v>
      </c>
      <c r="BJ483" t="s">
        <v>343</v>
      </c>
      <c r="BK483">
        <v>17</v>
      </c>
      <c r="BL483" t="s">
        <v>649</v>
      </c>
      <c r="BM483">
        <f>INDEX('2021persons'!$C$5:$BA$204,MATCH(Sheet2!$BJ483,'2021persons'!$B$5:$B$204,0),MATCH(Sheet2!BM$3,'2021persons'!$C$4:$BA$4,0))</f>
        <v>79.596785655067904</v>
      </c>
      <c r="BN483">
        <f>INDEX('2021persons'!$C$5:$BA$204,MATCH(Sheet2!$BJ483,'2021persons'!$B$5:$B$204,0),MATCH(Sheet2!BN$3,'2021persons'!$C$4:$BA$4,0))</f>
        <v>20.272046805789099</v>
      </c>
      <c r="BO483">
        <f>INDEX('2021persons'!$C$5:$BA$204,MATCH(Sheet2!$BJ483,'2021persons'!$B$5:$B$204,0),MATCH(Sheet2!BO$3,'2021persons'!$C$4:$BA$4,0))</f>
        <v>63.981926711988102</v>
      </c>
      <c r="BP483">
        <f>INDEX('2021persons'!$C$5:$BA$204,MATCH(Sheet2!$BJ483,'2021persons'!$B$5:$B$204,0),MATCH(Sheet2!BP$3,'2021persons'!$C$4:$BA$4,0))</f>
        <v>8.7526944122036099</v>
      </c>
      <c r="BQ483">
        <f>INDEX('2021persons'!$C$5:$BA$204,MATCH(Sheet2!$BJ483,'2021persons'!$B$5:$B$204,0),MATCH(Sheet2!BQ$3,'2021persons'!$C$4:$BA$4,0))</f>
        <v>56.503304356065101</v>
      </c>
      <c r="BR483">
        <f>INDEX('2021persons'!$C$5:$BA$204,MATCH(Sheet2!$BJ483,'2021persons'!$B$5:$B$204,0),MATCH(Sheet2!BR$3,'2021persons'!$C$4:$BA$4,0))</f>
        <v>16.2313167681266</v>
      </c>
      <c r="BS483">
        <f>INDEX('2021persons'!$C$5:$BA$204,MATCH(Sheet2!$BJ483,'2021persons'!$B$5:$B$204,0),MATCH(Sheet2!BS$3,'2021persons'!$C$4:$BA$4,0))</f>
        <v>98.571073264324795</v>
      </c>
      <c r="BT483">
        <f>INDEX('2021persons'!$C$5:$BA$204,MATCH(Sheet2!$BJ483,'2021persons'!$B$5:$B$204,0),MATCH(Sheet2!BT$3,'2021persons'!$C$4:$BA$4,0))</f>
        <v>1.3495748158324801</v>
      </c>
      <c r="BU483">
        <f>INDEX('2021persons'!$C$5:$BA$204,MATCH(Sheet2!$BJ483,'2021persons'!$B$5:$B$204,0),MATCH(Sheet2!BU$3,'2021persons'!$C$4:$BA$4,0))</f>
        <v>12.926368524528</v>
      </c>
      <c r="BV483">
        <f>INDEX('2021persons'!$C$5:$BA$204,MATCH(Sheet2!$BJ483,'2021persons'!$B$5:$B$204,0),MATCH(Sheet2!BV$3,'2021persons'!$C$4:$BA$4,0))</f>
        <v>16.903439372764499</v>
      </c>
      <c r="BW483">
        <f>INDEX('2021persons'!$C$5:$BA$204,MATCH(Sheet2!$BJ483,'2021persons'!$B$5:$B$204,0),MATCH(Sheet2!BW$3,'2021persons'!$C$4:$BA$4,0))</f>
        <v>1.7232394533008</v>
      </c>
      <c r="BX483">
        <f>INDEX('2021persons'!$C$5:$BA$204,MATCH(Sheet2!$BJ483,'2021persons'!$B$5:$B$204,0),MATCH(Sheet2!BX$3,'2021persons'!$C$4:$BA$4,0))</f>
        <v>53.605033493796398</v>
      </c>
      <c r="BY483">
        <f>INDEX('2021persons'!$C$5:$BA$204,MATCH(Sheet2!$BJ483,'2021persons'!$B$5:$B$204,0),MATCH(Sheet2!BY$3,'2021persons'!$C$4:$BA$4,0))</f>
        <v>44.5804075502407</v>
      </c>
      <c r="BZ483">
        <f>INDEX('2021persons'!$C$5:$BA$204,MATCH(Sheet2!$BJ483,'2021persons'!$B$5:$B$204,0),MATCH(Sheet2!BZ$3,'2021persons'!$C$4:$BA$4,0))</f>
        <v>53.980810253679202</v>
      </c>
      <c r="CA483">
        <f>INDEX('2021persons'!$C$5:$BA$204,MATCH(Sheet2!$BJ483,'2021persons'!$B$5:$B$204,0),MATCH(Sheet2!CA$3,'2021persons'!$C$4:$BA$4,0))</f>
        <v>44.234549322195697</v>
      </c>
      <c r="CB483">
        <f>INDEX('2021persons'!$C$5:$BA$204,MATCH(Sheet2!$BJ483,'2021persons'!$B$5:$B$204,0),MATCH(Sheet2!CB$3,'2021persons'!$C$4:$BA$4,0))</f>
        <v>2.3938816116730202</v>
      </c>
      <c r="CC483">
        <f>INDEX('2021persons'!$C$5:$BA$204,MATCH(Sheet2!$BJ483,'2021persons'!$B$5:$B$204,0),MATCH(Sheet2!CC$3,'2021persons'!$C$4:$BA$4,0))</f>
        <v>97.461626832792504</v>
      </c>
    </row>
    <row r="484" spans="14:99" x14ac:dyDescent="0.3">
      <c r="N484" t="str">
        <f>VLOOKUP(P484,Sheet1!A$6:A$378,1,FALSE)</f>
        <v>Devon</v>
      </c>
      <c r="O484" t="s">
        <v>491</v>
      </c>
      <c r="P484" t="s">
        <v>344</v>
      </c>
      <c r="Q484" t="str">
        <f>VLOOKUP(P484,classifications!A$1:B$357,2,FALSE)</f>
        <v>Predominantly Rural</v>
      </c>
      <c r="R484" t="str">
        <f>VLOOKUP(P484,classifications!A$1:D$357,4,FALSE)</f>
        <v>Shire County</v>
      </c>
      <c r="S484">
        <v>18</v>
      </c>
      <c r="T484" t="s">
        <v>649</v>
      </c>
      <c r="U484">
        <v>76.7</v>
      </c>
      <c r="V484">
        <v>21.6</v>
      </c>
      <c r="W484">
        <v>1.8</v>
      </c>
      <c r="X484">
        <v>71.599999999999994</v>
      </c>
      <c r="Y484">
        <v>6.6</v>
      </c>
      <c r="Z484">
        <v>21.8</v>
      </c>
      <c r="AA484">
        <v>97.4</v>
      </c>
      <c r="AB484">
        <v>2.6</v>
      </c>
      <c r="AC484">
        <v>0</v>
      </c>
      <c r="AE484" t="s">
        <v>491</v>
      </c>
      <c r="AF484" t="s">
        <v>344</v>
      </c>
      <c r="AG484">
        <v>18</v>
      </c>
      <c r="AH484" t="s">
        <v>649</v>
      </c>
      <c r="AI484">
        <v>78.099999999999994</v>
      </c>
      <c r="AJ484">
        <v>21.9</v>
      </c>
      <c r="AK484">
        <v>91.5</v>
      </c>
      <c r="AL484">
        <v>8.5</v>
      </c>
      <c r="AM484">
        <v>97.4</v>
      </c>
      <c r="AN484">
        <v>2.6</v>
      </c>
      <c r="AP484" t="s">
        <v>491</v>
      </c>
      <c r="AQ484" t="s">
        <v>344</v>
      </c>
      <c r="AR484">
        <v>18</v>
      </c>
      <c r="AS484" t="s">
        <v>649</v>
      </c>
      <c r="AT484">
        <v>69.900000000000006</v>
      </c>
      <c r="AU484">
        <v>78.099999999999994</v>
      </c>
      <c r="AV484">
        <v>78.900000000000006</v>
      </c>
      <c r="AW484">
        <v>88.4</v>
      </c>
      <c r="AX484">
        <v>91.5</v>
      </c>
      <c r="AY484">
        <v>94.5</v>
      </c>
      <c r="AZ484">
        <v>94.7</v>
      </c>
      <c r="BA484">
        <v>97.4</v>
      </c>
      <c r="BB484">
        <v>99</v>
      </c>
      <c r="BF484" t="b">
        <f t="shared" si="7"/>
        <v>1</v>
      </c>
      <c r="BI484" t="s">
        <v>491</v>
      </c>
      <c r="BJ484" t="s">
        <v>344</v>
      </c>
      <c r="BK484">
        <v>18</v>
      </c>
      <c r="BL484" t="s">
        <v>649</v>
      </c>
      <c r="BM484">
        <f>INDEX('2021persons'!$C$5:$BA$204,MATCH(Sheet2!$BJ484,'2021persons'!$B$5:$B$204,0),MATCH(Sheet2!BM$3,'2021persons'!$C$4:$BA$4,0))</f>
        <v>82.612383375742198</v>
      </c>
      <c r="BN484">
        <f>INDEX('2021persons'!$C$5:$BA$204,MATCH(Sheet2!$BJ484,'2021persons'!$B$5:$B$204,0),MATCH(Sheet2!BN$3,'2021persons'!$C$4:$BA$4,0))</f>
        <v>17.306530958439399</v>
      </c>
      <c r="BO484">
        <f>INDEX('2021persons'!$C$5:$BA$204,MATCH(Sheet2!$BJ484,'2021persons'!$B$5:$B$204,0),MATCH(Sheet2!BO$3,'2021persons'!$C$4:$BA$4,0))</f>
        <v>65.7282442748092</v>
      </c>
      <c r="BP484">
        <f>INDEX('2021persons'!$C$5:$BA$204,MATCH(Sheet2!$BJ484,'2021persons'!$B$5:$B$204,0),MATCH(Sheet2!BP$3,'2021persons'!$C$4:$BA$4,0))</f>
        <v>8.3229855810008502</v>
      </c>
      <c r="BQ484">
        <f>INDEX('2021persons'!$C$5:$BA$204,MATCH(Sheet2!$BJ484,'2021persons'!$B$5:$B$204,0),MATCH(Sheet2!BQ$3,'2021persons'!$C$4:$BA$4,0))</f>
        <v>56.562849872773498</v>
      </c>
      <c r="BR484">
        <f>INDEX('2021persons'!$C$5:$BA$204,MATCH(Sheet2!$BJ484,'2021persons'!$B$5:$B$204,0),MATCH(Sheet2!BR$3,'2021persons'!$C$4:$BA$4,0))</f>
        <v>17.488379983036499</v>
      </c>
      <c r="BS484">
        <f>INDEX('2021persons'!$C$5:$BA$204,MATCH(Sheet2!$BJ484,'2021persons'!$B$5:$B$204,0),MATCH(Sheet2!BS$3,'2021persons'!$C$4:$BA$4,0))</f>
        <v>98.044105173876204</v>
      </c>
      <c r="BT484">
        <f>INDEX('2021persons'!$C$5:$BA$204,MATCH(Sheet2!$BJ484,'2021persons'!$B$5:$B$204,0),MATCH(Sheet2!BT$3,'2021persons'!$C$4:$BA$4,0))</f>
        <v>1.95589482612383</v>
      </c>
      <c r="BU484">
        <f>INDEX('2021persons'!$C$5:$BA$204,MATCH(Sheet2!$BJ484,'2021persons'!$B$5:$B$204,0),MATCH(Sheet2!BU$3,'2021persons'!$C$4:$BA$4,0))</f>
        <v>16.638846480067901</v>
      </c>
      <c r="BV484">
        <f>INDEX('2021persons'!$C$5:$BA$204,MATCH(Sheet2!$BJ484,'2021persons'!$B$5:$B$204,0),MATCH(Sheet2!BV$3,'2021persons'!$C$4:$BA$4,0))</f>
        <v>14.8044105173876</v>
      </c>
      <c r="BW484">
        <f>INDEX('2021persons'!$C$5:$BA$204,MATCH(Sheet2!$BJ484,'2021persons'!$B$5:$B$204,0),MATCH(Sheet2!BW$3,'2021persons'!$C$4:$BA$4,0))</f>
        <v>2.3864291772688699</v>
      </c>
      <c r="BX484">
        <f>INDEX('2021persons'!$C$5:$BA$204,MATCH(Sheet2!$BJ484,'2021persons'!$B$5:$B$204,0),MATCH(Sheet2!BX$3,'2021persons'!$C$4:$BA$4,0))</f>
        <v>44.723729674625801</v>
      </c>
      <c r="BY484">
        <f>INDEX('2021persons'!$C$5:$BA$204,MATCH(Sheet2!$BJ484,'2021persons'!$B$5:$B$204,0),MATCH(Sheet2!BY$3,'2021persons'!$C$4:$BA$4,0))</f>
        <v>51.176037170243603</v>
      </c>
      <c r="BZ484">
        <f>INDEX('2021persons'!$C$5:$BA$204,MATCH(Sheet2!$BJ484,'2021persons'!$B$5:$B$204,0),MATCH(Sheet2!BZ$3,'2021persons'!$C$4:$BA$4,0))</f>
        <v>50.137100599878202</v>
      </c>
      <c r="CA484">
        <f>INDEX('2021persons'!$C$5:$BA$204,MATCH(Sheet2!$BJ484,'2021persons'!$B$5:$B$204,0),MATCH(Sheet2!CA$3,'2021persons'!$C$4:$BA$4,0))</f>
        <v>46.667025539402502</v>
      </c>
      <c r="CB484">
        <f>INDEX('2021persons'!$C$5:$BA$204,MATCH(Sheet2!$BJ484,'2021persons'!$B$5:$B$204,0),MATCH(Sheet2!CB$3,'2021persons'!$C$4:$BA$4,0))</f>
        <v>3.32010178117048</v>
      </c>
      <c r="CC484">
        <f>INDEX('2021persons'!$C$5:$BA$204,MATCH(Sheet2!$BJ484,'2021persons'!$B$5:$B$204,0),MATCH(Sheet2!CC$3,'2021persons'!$C$4:$BA$4,0))</f>
        <v>96.679898218829507</v>
      </c>
    </row>
    <row r="485" spans="14:99" x14ac:dyDescent="0.3">
      <c r="N485" t="str">
        <f>VLOOKUP(P485,Sheet1!A$6:A$378,1,FALSE)</f>
        <v>Dorset</v>
      </c>
      <c r="O485" t="s">
        <v>491</v>
      </c>
      <c r="P485" t="s">
        <v>317</v>
      </c>
      <c r="Q485" t="str">
        <f>VLOOKUP(P485,classifications!A$1:B$357,2,FALSE)</f>
        <v>Predominantly Rural</v>
      </c>
      <c r="R485" t="str">
        <f>VLOOKUP(P485,classifications!A$1:D$357,4,FALSE)</f>
        <v>Unitary Authority</v>
      </c>
      <c r="S485">
        <v>19</v>
      </c>
      <c r="T485" t="s">
        <v>649</v>
      </c>
      <c r="U485">
        <v>83.9</v>
      </c>
      <c r="V485">
        <v>15.9</v>
      </c>
      <c r="W485">
        <v>0.2</v>
      </c>
      <c r="X485">
        <v>79.400000000000006</v>
      </c>
      <c r="Y485">
        <v>6.6</v>
      </c>
      <c r="Z485">
        <v>14</v>
      </c>
      <c r="AA485">
        <v>99</v>
      </c>
      <c r="AB485">
        <v>0.8</v>
      </c>
      <c r="AC485">
        <v>0.2</v>
      </c>
      <c r="AE485" t="s">
        <v>491</v>
      </c>
      <c r="AF485" t="s">
        <v>317</v>
      </c>
      <c r="AG485">
        <v>19</v>
      </c>
      <c r="AH485" t="s">
        <v>649</v>
      </c>
      <c r="AI485">
        <v>84.1</v>
      </c>
      <c r="AJ485">
        <v>15.9</v>
      </c>
      <c r="AK485">
        <v>92.4</v>
      </c>
      <c r="AL485">
        <v>7.6</v>
      </c>
      <c r="AM485">
        <v>99.2</v>
      </c>
      <c r="AN485">
        <v>0.8</v>
      </c>
      <c r="AP485" t="s">
        <v>491</v>
      </c>
      <c r="AQ485" t="s">
        <v>317</v>
      </c>
      <c r="AR485">
        <v>19</v>
      </c>
      <c r="AS485" t="s">
        <v>649</v>
      </c>
      <c r="AT485">
        <v>77.900000000000006</v>
      </c>
      <c r="AU485">
        <v>84.1</v>
      </c>
      <c r="AV485">
        <v>86.4</v>
      </c>
      <c r="AW485">
        <v>88.7</v>
      </c>
      <c r="AX485">
        <v>92.4</v>
      </c>
      <c r="AY485">
        <v>96</v>
      </c>
      <c r="AZ485">
        <v>98.1</v>
      </c>
      <c r="BA485">
        <v>99.2</v>
      </c>
      <c r="BB485">
        <v>100</v>
      </c>
      <c r="BF485" t="b">
        <f t="shared" si="7"/>
        <v>1</v>
      </c>
      <c r="BI485" t="s">
        <v>491</v>
      </c>
      <c r="BJ485" t="s">
        <v>317</v>
      </c>
      <c r="BK485">
        <v>19</v>
      </c>
      <c r="BL485" t="s">
        <v>649</v>
      </c>
      <c r="BM485">
        <f>INDEX('2021persons'!$C$5:$BA$204,MATCH(Sheet2!$BJ485,'2021persons'!$B$5:$B$204,0),MATCH(Sheet2!BM$3,'2021persons'!$C$4:$BA$4,0))</f>
        <v>81.515628818944705</v>
      </c>
      <c r="BN485">
        <f>INDEX('2021persons'!$C$5:$BA$204,MATCH(Sheet2!$BJ485,'2021persons'!$B$5:$B$204,0),MATCH(Sheet2!BN$3,'2021persons'!$C$4:$BA$4,0))</f>
        <v>18.153056513591999</v>
      </c>
      <c r="BO485">
        <f>INDEX('2021persons'!$C$5:$BA$204,MATCH(Sheet2!$BJ485,'2021persons'!$B$5:$B$204,0),MATCH(Sheet2!BO$3,'2021persons'!$C$4:$BA$4,0))</f>
        <v>59.0371506938598</v>
      </c>
      <c r="BP485">
        <f>INDEX('2021persons'!$C$5:$BA$204,MATCH(Sheet2!$BJ485,'2021persons'!$B$5:$B$204,0),MATCH(Sheet2!BP$3,'2021persons'!$C$4:$BA$4,0))</f>
        <v>13.5092197811151</v>
      </c>
      <c r="BQ485">
        <f>INDEX('2021persons'!$C$5:$BA$204,MATCH(Sheet2!$BJ485,'2021persons'!$B$5:$B$204,0),MATCH(Sheet2!BQ$3,'2021persons'!$C$4:$BA$4,0))</f>
        <v>56.690791081660898</v>
      </c>
      <c r="BR485">
        <f>INDEX('2021persons'!$C$5:$BA$204,MATCH(Sheet2!$BJ485,'2021persons'!$B$5:$B$204,0),MATCH(Sheet2!BR$3,'2021persons'!$C$4:$BA$4,0))</f>
        <v>15.855579393314001</v>
      </c>
      <c r="BS485">
        <f>INDEX('2021persons'!$C$5:$BA$204,MATCH(Sheet2!$BJ485,'2021persons'!$B$5:$B$204,0),MATCH(Sheet2!BS$3,'2021persons'!$C$4:$BA$4,0))</f>
        <v>99.204301659289001</v>
      </c>
      <c r="BT485" t="str">
        <f>INDEX('2021persons'!$C$5:$BA$204,MATCH(Sheet2!$BJ485,'2021persons'!$B$5:$B$204,0),MATCH(Sheet2!BT$3,'2021persons'!$C$4:$BA$4,0))</f>
        <v>*</v>
      </c>
      <c r="BU485">
        <f>INDEX('2021persons'!$C$5:$BA$204,MATCH(Sheet2!$BJ485,'2021persons'!$B$5:$B$204,0),MATCH(Sheet2!BU$3,'2021persons'!$C$4:$BA$4,0))</f>
        <v>7.9624147951008899</v>
      </c>
      <c r="BV485">
        <f>INDEX('2021persons'!$C$5:$BA$204,MATCH(Sheet2!$BJ485,'2021persons'!$B$5:$B$204,0),MATCH(Sheet2!BV$3,'2021persons'!$C$4:$BA$4,0))</f>
        <v>19.3398147896695</v>
      </c>
      <c r="BW485">
        <f>INDEX('2021persons'!$C$5:$BA$204,MATCH(Sheet2!$BJ485,'2021persons'!$B$5:$B$204,0),MATCH(Sheet2!BW$3,'2021persons'!$C$4:$BA$4,0))</f>
        <v>1.8263042120413899</v>
      </c>
      <c r="BX485">
        <f>INDEX('2021persons'!$C$5:$BA$204,MATCH(Sheet2!$BJ485,'2021persons'!$B$5:$B$204,0),MATCH(Sheet2!BX$3,'2021persons'!$C$4:$BA$4,0))</f>
        <v>49.748162614997199</v>
      </c>
      <c r="BY485">
        <f>INDEX('2021persons'!$C$5:$BA$204,MATCH(Sheet2!$BJ485,'2021persons'!$B$5:$B$204,0),MATCH(Sheet2!BY$3,'2021persons'!$C$4:$BA$4,0))</f>
        <v>46.181322917202003</v>
      </c>
      <c r="BZ485">
        <f>INDEX('2021persons'!$C$5:$BA$204,MATCH(Sheet2!$BJ485,'2021persons'!$B$5:$B$204,0),MATCH(Sheet2!BZ$3,'2021persons'!$C$4:$BA$4,0))</f>
        <v>60.746774939610397</v>
      </c>
      <c r="CA485">
        <f>INDEX('2021persons'!$C$5:$BA$204,MATCH(Sheet2!$BJ485,'2021persons'!$B$5:$B$204,0),MATCH(Sheet2!CA$3,'2021persons'!$C$4:$BA$4,0))</f>
        <v>36.906383306778999</v>
      </c>
      <c r="CB485">
        <f>INDEX('2021persons'!$C$5:$BA$204,MATCH(Sheet2!$BJ485,'2021persons'!$B$5:$B$204,0),MATCH(Sheet2!CB$3,'2021persons'!$C$4:$BA$4,0))</f>
        <v>6.5590799228742904</v>
      </c>
      <c r="CC485">
        <f>INDEX('2021persons'!$C$5:$BA$204,MATCH(Sheet2!$BJ485,'2021persons'!$B$5:$B$204,0),MATCH(Sheet2!CC$3,'2021persons'!$C$4:$BA$4,0))</f>
        <v>93.440920077125696</v>
      </c>
    </row>
    <row r="486" spans="14:99" x14ac:dyDescent="0.3">
      <c r="N486" t="str">
        <f>VLOOKUP(P486,Sheet1!A$6:A$378,1,FALSE)</f>
        <v>County Durham</v>
      </c>
      <c r="O486" t="s">
        <v>491</v>
      </c>
      <c r="P486" t="s">
        <v>266</v>
      </c>
      <c r="Q486" t="str">
        <f>VLOOKUP(P486,classifications!A$1:B$357,2,FALSE)</f>
        <v>Predominantly Rural</v>
      </c>
      <c r="R486" t="str">
        <f>VLOOKUP(P486,classifications!A$1:D$357,4,FALSE)</f>
        <v>Unitary Authority</v>
      </c>
      <c r="S486">
        <v>20</v>
      </c>
      <c r="T486" t="s">
        <v>649</v>
      </c>
      <c r="U486">
        <v>79.900000000000006</v>
      </c>
      <c r="V486">
        <v>19.2</v>
      </c>
      <c r="W486">
        <v>1</v>
      </c>
      <c r="X486">
        <v>73.8</v>
      </c>
      <c r="Y486">
        <v>8.9</v>
      </c>
      <c r="Z486">
        <v>17.3</v>
      </c>
      <c r="AA486">
        <v>98.2</v>
      </c>
      <c r="AB486">
        <v>1.5</v>
      </c>
      <c r="AC486">
        <v>0.3</v>
      </c>
      <c r="AE486" t="s">
        <v>491</v>
      </c>
      <c r="AF486" t="s">
        <v>266</v>
      </c>
      <c r="AG486">
        <v>20</v>
      </c>
      <c r="AH486" t="s">
        <v>649</v>
      </c>
      <c r="AI486">
        <v>80.599999999999994</v>
      </c>
      <c r="AJ486">
        <v>19.399999999999999</v>
      </c>
      <c r="AK486">
        <v>89.2</v>
      </c>
      <c r="AL486">
        <v>10.8</v>
      </c>
      <c r="AM486">
        <v>98.5</v>
      </c>
      <c r="AN486">
        <v>1.5</v>
      </c>
      <c r="AP486" t="s">
        <v>491</v>
      </c>
      <c r="AQ486" t="s">
        <v>266</v>
      </c>
      <c r="AR486">
        <v>20</v>
      </c>
      <c r="AS486" t="s">
        <v>649</v>
      </c>
      <c r="AT486">
        <v>73.3</v>
      </c>
      <c r="AU486">
        <v>80.599999999999994</v>
      </c>
      <c r="AV486">
        <v>81.8</v>
      </c>
      <c r="AW486">
        <v>97.9</v>
      </c>
      <c r="AX486">
        <v>89.2</v>
      </c>
      <c r="AY486">
        <v>100</v>
      </c>
      <c r="AZ486">
        <v>97</v>
      </c>
      <c r="BA486">
        <v>98.5</v>
      </c>
      <c r="BB486">
        <v>99.6</v>
      </c>
      <c r="BF486" t="b">
        <f t="shared" si="7"/>
        <v>1</v>
      </c>
      <c r="BI486" t="s">
        <v>491</v>
      </c>
      <c r="BJ486" t="s">
        <v>266</v>
      </c>
      <c r="BK486">
        <v>20</v>
      </c>
      <c r="BL486" t="s">
        <v>649</v>
      </c>
      <c r="BM486">
        <f>INDEX('2021persons'!$C$5:$BA$204,MATCH(Sheet2!$BJ486,'2021persons'!$B$5:$B$204,0),MATCH(Sheet2!BM$3,'2021persons'!$C$4:$BA$4,0))</f>
        <v>86.144914482637105</v>
      </c>
      <c r="BN486">
        <f>INDEX('2021persons'!$C$5:$BA$204,MATCH(Sheet2!$BJ486,'2021persons'!$B$5:$B$204,0),MATCH(Sheet2!BN$3,'2021persons'!$C$4:$BA$4,0))</f>
        <v>13.74347728185</v>
      </c>
      <c r="BO486">
        <f>INDEX('2021persons'!$C$5:$BA$204,MATCH(Sheet2!$BJ486,'2021persons'!$B$5:$B$204,0),MATCH(Sheet2!BO$3,'2021persons'!$C$4:$BA$4,0))</f>
        <v>66.535151699088502</v>
      </c>
      <c r="BP486">
        <f>INDEX('2021persons'!$C$5:$BA$204,MATCH(Sheet2!$BJ486,'2021persons'!$B$5:$B$204,0),MATCH(Sheet2!BP$3,'2021persons'!$C$4:$BA$4,0))</f>
        <v>10.8401946290984</v>
      </c>
      <c r="BQ486">
        <f>INDEX('2021persons'!$C$5:$BA$204,MATCH(Sheet2!$BJ486,'2021persons'!$B$5:$B$204,0),MATCH(Sheet2!BQ$3,'2021persons'!$C$4:$BA$4,0))</f>
        <v>59.261525508355902</v>
      </c>
      <c r="BR486">
        <f>INDEX('2021persons'!$C$5:$BA$204,MATCH(Sheet2!$BJ486,'2021persons'!$B$5:$B$204,0),MATCH(Sheet2!BR$3,'2021persons'!$C$4:$BA$4,0))</f>
        <v>18.113820819830998</v>
      </c>
      <c r="BS486">
        <f>INDEX('2021persons'!$C$5:$BA$204,MATCH(Sheet2!$BJ486,'2021persons'!$B$5:$B$204,0),MATCH(Sheet2!BS$3,'2021persons'!$C$4:$BA$4,0))</f>
        <v>98.219163329841507</v>
      </c>
      <c r="BT486">
        <f>INDEX('2021persons'!$C$5:$BA$204,MATCH(Sheet2!$BJ486,'2021persons'!$B$5:$B$204,0),MATCH(Sheet2!BT$3,'2021persons'!$C$4:$BA$4,0))</f>
        <v>1.5174803951323099</v>
      </c>
      <c r="BU486">
        <f>INDEX('2021persons'!$C$5:$BA$204,MATCH(Sheet2!$BJ486,'2021persons'!$B$5:$B$204,0),MATCH(Sheet2!BU$3,'2021persons'!$C$4:$BA$4,0))</f>
        <v>14.614804734538801</v>
      </c>
      <c r="BV486">
        <f>INDEX('2021persons'!$C$5:$BA$204,MATCH(Sheet2!$BJ486,'2021persons'!$B$5:$B$204,0),MATCH(Sheet2!BV$3,'2021persons'!$C$4:$BA$4,0))</f>
        <v>12.893198750771001</v>
      </c>
      <c r="BW486">
        <f>INDEX('2021persons'!$C$5:$BA$204,MATCH(Sheet2!$BJ486,'2021persons'!$B$5:$B$204,0),MATCH(Sheet2!BW$3,'2021persons'!$C$4:$BA$4,0))</f>
        <v>1.6021655913768</v>
      </c>
      <c r="BX486">
        <f>INDEX('2021persons'!$C$5:$BA$204,MATCH(Sheet2!$BJ486,'2021persons'!$B$5:$B$204,0),MATCH(Sheet2!BX$3,'2021persons'!$C$4:$BA$4,0))</f>
        <v>51.5762079049493</v>
      </c>
      <c r="BY486">
        <f>INDEX('2021persons'!$C$5:$BA$204,MATCH(Sheet2!$BJ486,'2021persons'!$B$5:$B$204,0),MATCH(Sheet2!BY$3,'2021persons'!$C$4:$BA$4,0))</f>
        <v>47.653620496220398</v>
      </c>
      <c r="BZ486">
        <f>INDEX('2021persons'!$C$5:$BA$204,MATCH(Sheet2!$BJ486,'2021persons'!$B$5:$B$204,0),MATCH(Sheet2!BZ$3,'2021persons'!$C$4:$BA$4,0))</f>
        <v>48.100090121572201</v>
      </c>
      <c r="CA486">
        <f>INDEX('2021persons'!$C$5:$BA$204,MATCH(Sheet2!$BJ486,'2021persons'!$B$5:$B$204,0),MATCH(Sheet2!CA$3,'2021persons'!$C$4:$BA$4,0))</f>
        <v>50.997774548932298</v>
      </c>
      <c r="CB486">
        <f>INDEX('2021persons'!$C$5:$BA$204,MATCH(Sheet2!$BJ486,'2021persons'!$B$5:$B$204,0),MATCH(Sheet2!CB$3,'2021persons'!$C$4:$BA$4,0))</f>
        <v>1.8317456898661699</v>
      </c>
      <c r="CC486">
        <f>INDEX('2021persons'!$C$5:$BA$204,MATCH(Sheet2!$BJ486,'2021persons'!$B$5:$B$204,0),MATCH(Sheet2!CC$3,'2021persons'!$C$4:$BA$4,0))</f>
        <v>98.168254310133804</v>
      </c>
    </row>
    <row r="487" spans="14:99" x14ac:dyDescent="0.3">
      <c r="N487" t="str">
        <f>VLOOKUP(P487,Sheet1!A$6:A$378,1,FALSE)</f>
        <v>East Sussex</v>
      </c>
      <c r="O487" t="s">
        <v>491</v>
      </c>
      <c r="P487" t="s">
        <v>345</v>
      </c>
      <c r="Q487" t="str">
        <f>VLOOKUP(P487,classifications!A$1:B$357,2,FALSE)</f>
        <v>Urban with Significant Rural</v>
      </c>
      <c r="R487" t="str">
        <f>VLOOKUP(P487,classifications!A$1:D$357,4,FALSE)</f>
        <v>Shire County</v>
      </c>
      <c r="S487">
        <v>21</v>
      </c>
      <c r="T487" t="s">
        <v>649</v>
      </c>
      <c r="U487">
        <v>75.2</v>
      </c>
      <c r="V487">
        <v>23.7</v>
      </c>
      <c r="W487">
        <v>1.1000000000000001</v>
      </c>
      <c r="X487">
        <v>78</v>
      </c>
      <c r="Y487">
        <v>6.9</v>
      </c>
      <c r="Z487">
        <v>15.1</v>
      </c>
      <c r="AA487">
        <v>99</v>
      </c>
      <c r="AB487">
        <v>1</v>
      </c>
      <c r="AC487">
        <v>0</v>
      </c>
      <c r="AE487" t="s">
        <v>491</v>
      </c>
      <c r="AF487" t="s">
        <v>345</v>
      </c>
      <c r="AG487">
        <v>21</v>
      </c>
      <c r="AH487" t="s">
        <v>649</v>
      </c>
      <c r="AI487">
        <v>76.099999999999994</v>
      </c>
      <c r="AJ487">
        <v>23.9</v>
      </c>
      <c r="AK487">
        <v>91.9</v>
      </c>
      <c r="AL487">
        <v>8.1</v>
      </c>
      <c r="AM487">
        <v>99</v>
      </c>
      <c r="AN487">
        <v>1</v>
      </c>
      <c r="AP487" t="s">
        <v>491</v>
      </c>
      <c r="AQ487" t="s">
        <v>345</v>
      </c>
      <c r="AR487">
        <v>21</v>
      </c>
      <c r="AS487" t="s">
        <v>649</v>
      </c>
      <c r="AT487">
        <v>67.599999999999994</v>
      </c>
      <c r="AU487">
        <v>76.099999999999994</v>
      </c>
      <c r="AV487">
        <v>79.400000000000006</v>
      </c>
      <c r="AW487">
        <v>88.3</v>
      </c>
      <c r="AX487">
        <v>91.9</v>
      </c>
      <c r="AY487">
        <v>95.5</v>
      </c>
      <c r="AZ487">
        <v>97</v>
      </c>
      <c r="BA487">
        <v>99</v>
      </c>
      <c r="BB487">
        <v>100</v>
      </c>
      <c r="BF487" t="b">
        <f t="shared" si="7"/>
        <v>1</v>
      </c>
      <c r="BI487" t="s">
        <v>491</v>
      </c>
      <c r="BJ487" t="s">
        <v>345</v>
      </c>
      <c r="BK487">
        <v>21</v>
      </c>
      <c r="BL487" t="s">
        <v>649</v>
      </c>
      <c r="BM487">
        <f>INDEX('2021persons'!$C$5:$BA$204,MATCH(Sheet2!$BJ487,'2021persons'!$B$5:$B$204,0),MATCH(Sheet2!BM$3,'2021persons'!$C$4:$BA$4,0))</f>
        <v>81.336663346096302</v>
      </c>
      <c r="BN487">
        <f>INDEX('2021persons'!$C$5:$BA$204,MATCH(Sheet2!$BJ487,'2021persons'!$B$5:$B$204,0),MATCH(Sheet2!BN$3,'2021persons'!$C$4:$BA$4,0))</f>
        <v>17.471236149208501</v>
      </c>
      <c r="BO487">
        <f>INDEX('2021persons'!$C$5:$BA$204,MATCH(Sheet2!$BJ487,'2021persons'!$B$5:$B$204,0),MATCH(Sheet2!BO$3,'2021persons'!$C$4:$BA$4,0))</f>
        <v>62.443876852476997</v>
      </c>
      <c r="BP487">
        <f>INDEX('2021persons'!$C$5:$BA$204,MATCH(Sheet2!$BJ487,'2021persons'!$B$5:$B$204,0),MATCH(Sheet2!BP$3,'2021persons'!$C$4:$BA$4,0))</f>
        <v>14.7570239505975</v>
      </c>
      <c r="BQ487">
        <f>INDEX('2021persons'!$C$5:$BA$204,MATCH(Sheet2!$BJ487,'2021persons'!$B$5:$B$204,0),MATCH(Sheet2!BQ$3,'2021persons'!$C$4:$BA$4,0))</f>
        <v>58.595162668605496</v>
      </c>
      <c r="BR487">
        <f>INDEX('2021persons'!$C$5:$BA$204,MATCH(Sheet2!$BJ487,'2021persons'!$B$5:$B$204,0),MATCH(Sheet2!BR$3,'2021persons'!$C$4:$BA$4,0))</f>
        <v>18.605738134468901</v>
      </c>
      <c r="BS487">
        <f>INDEX('2021persons'!$C$5:$BA$204,MATCH(Sheet2!$BJ487,'2021persons'!$B$5:$B$204,0),MATCH(Sheet2!BS$3,'2021persons'!$C$4:$BA$4,0))</f>
        <v>98.4896912813782</v>
      </c>
      <c r="BT487">
        <f>INDEX('2021persons'!$C$5:$BA$204,MATCH(Sheet2!$BJ487,'2021persons'!$B$5:$B$204,0),MATCH(Sheet2!BT$3,'2021persons'!$C$4:$BA$4,0))</f>
        <v>1.5103087186217901</v>
      </c>
      <c r="BU487">
        <f>INDEX('2021persons'!$C$5:$BA$204,MATCH(Sheet2!$BJ487,'2021persons'!$B$5:$B$204,0),MATCH(Sheet2!BU$3,'2021persons'!$C$4:$BA$4,0))</f>
        <v>12.0612243934451</v>
      </c>
      <c r="BV487">
        <f>INDEX('2021persons'!$C$5:$BA$204,MATCH(Sheet2!$BJ487,'2021persons'!$B$5:$B$204,0),MATCH(Sheet2!BV$3,'2021persons'!$C$4:$BA$4,0))</f>
        <v>14.5422098002464</v>
      </c>
      <c r="BW487">
        <f>INDEX('2021persons'!$C$5:$BA$204,MATCH(Sheet2!$BJ487,'2021persons'!$B$5:$B$204,0),MATCH(Sheet2!BW$3,'2021persons'!$C$4:$BA$4,0))</f>
        <v>3.1891639244420702</v>
      </c>
      <c r="BX487">
        <f>INDEX('2021persons'!$C$5:$BA$204,MATCH(Sheet2!$BJ487,'2021persons'!$B$5:$B$204,0),MATCH(Sheet2!BX$3,'2021persons'!$C$4:$BA$4,0))</f>
        <v>51.794408649892297</v>
      </c>
      <c r="BY487">
        <f>INDEX('2021persons'!$C$5:$BA$204,MATCH(Sheet2!$BJ487,'2021persons'!$B$5:$B$204,0),MATCH(Sheet2!BY$3,'2021persons'!$C$4:$BA$4,0))</f>
        <v>42.851881190116998</v>
      </c>
      <c r="BZ487">
        <f>INDEX('2021persons'!$C$5:$BA$204,MATCH(Sheet2!$BJ487,'2021persons'!$B$5:$B$204,0),MATCH(Sheet2!BZ$3,'2021persons'!$C$4:$BA$4,0))</f>
        <v>51.395314809862803</v>
      </c>
      <c r="CA487">
        <f>INDEX('2021persons'!$C$5:$BA$204,MATCH(Sheet2!$BJ487,'2021persons'!$B$5:$B$204,0),MATCH(Sheet2!CA$3,'2021persons'!$C$4:$BA$4,0))</f>
        <v>43.009298735109702</v>
      </c>
      <c r="CB487">
        <f>INDEX('2021persons'!$C$5:$BA$204,MATCH(Sheet2!$BJ487,'2021persons'!$B$5:$B$204,0),MATCH(Sheet2!CB$3,'2021persons'!$C$4:$BA$4,0))</f>
        <v>4.9416696960969899</v>
      </c>
      <c r="CC487">
        <f>INDEX('2021persons'!$C$5:$BA$204,MATCH(Sheet2!$BJ487,'2021persons'!$B$5:$B$204,0),MATCH(Sheet2!CC$3,'2021persons'!$C$4:$BA$4,0))</f>
        <v>94.817077488893403</v>
      </c>
    </row>
    <row r="488" spans="14:99" x14ac:dyDescent="0.3">
      <c r="N488" t="str">
        <f>VLOOKUP(P488,Sheet1!A$6:A$378,1,FALSE)</f>
        <v>Essex</v>
      </c>
      <c r="O488" t="s">
        <v>491</v>
      </c>
      <c r="P488" t="s">
        <v>346</v>
      </c>
      <c r="Q488" t="str">
        <f>VLOOKUP(P488,classifications!A$1:B$357,2,FALSE)</f>
        <v>Urban with Significant Rural</v>
      </c>
      <c r="R488" t="str">
        <f>VLOOKUP(P488,classifications!A$1:D$357,4,FALSE)</f>
        <v>Shire County</v>
      </c>
      <c r="S488">
        <v>22</v>
      </c>
      <c r="T488" t="s">
        <v>649</v>
      </c>
      <c r="U488">
        <v>77.3</v>
      </c>
      <c r="V488">
        <v>21.5</v>
      </c>
      <c r="W488">
        <v>1.2</v>
      </c>
      <c r="X488">
        <v>65</v>
      </c>
      <c r="Y488">
        <v>20.9</v>
      </c>
      <c r="Z488">
        <v>14.1</v>
      </c>
      <c r="AA488">
        <v>99.6</v>
      </c>
      <c r="AB488">
        <v>0.4</v>
      </c>
      <c r="AC488">
        <v>0</v>
      </c>
      <c r="AE488" t="s">
        <v>491</v>
      </c>
      <c r="AF488" t="s">
        <v>346</v>
      </c>
      <c r="AG488">
        <v>22</v>
      </c>
      <c r="AH488" t="s">
        <v>649</v>
      </c>
      <c r="AI488">
        <v>78.2</v>
      </c>
      <c r="AJ488">
        <v>21.8</v>
      </c>
      <c r="AK488">
        <v>75.599999999999994</v>
      </c>
      <c r="AL488">
        <v>24.4</v>
      </c>
      <c r="AM488">
        <v>99.6</v>
      </c>
      <c r="AN488">
        <v>0.4</v>
      </c>
      <c r="AP488" t="s">
        <v>491</v>
      </c>
      <c r="AQ488" t="s">
        <v>346</v>
      </c>
      <c r="AR488">
        <v>22</v>
      </c>
      <c r="AS488" t="s">
        <v>649</v>
      </c>
      <c r="AT488">
        <v>72.400000000000006</v>
      </c>
      <c r="AU488">
        <v>78.2</v>
      </c>
      <c r="AV488">
        <v>79.2</v>
      </c>
      <c r="AW488">
        <v>91.9</v>
      </c>
      <c r="AX488">
        <v>75.599999999999994</v>
      </c>
      <c r="AY488">
        <v>95.6</v>
      </c>
      <c r="AZ488">
        <v>99.1</v>
      </c>
      <c r="BA488">
        <v>99.6</v>
      </c>
      <c r="BB488">
        <v>100</v>
      </c>
      <c r="BF488" t="b">
        <f t="shared" si="7"/>
        <v>1</v>
      </c>
      <c r="BI488" t="s">
        <v>491</v>
      </c>
      <c r="BJ488" t="s">
        <v>346</v>
      </c>
      <c r="BK488">
        <v>22</v>
      </c>
      <c r="BL488" t="s">
        <v>649</v>
      </c>
      <c r="BM488">
        <f>INDEX('2021persons'!$C$5:$BA$204,MATCH(Sheet2!$BJ488,'2021persons'!$B$5:$B$204,0),MATCH(Sheet2!BM$3,'2021persons'!$C$4:$BA$4,0))</f>
        <v>83.2944964623141</v>
      </c>
      <c r="BN488">
        <f>INDEX('2021persons'!$C$5:$BA$204,MATCH(Sheet2!$BJ488,'2021persons'!$B$5:$B$204,0),MATCH(Sheet2!BN$3,'2021persons'!$C$4:$BA$4,0))</f>
        <v>16.360914573006301</v>
      </c>
      <c r="BO488">
        <f>INDEX('2021persons'!$C$5:$BA$204,MATCH(Sheet2!$BJ488,'2021persons'!$B$5:$B$204,0),MATCH(Sheet2!BO$3,'2021persons'!$C$4:$BA$4,0))</f>
        <v>48.601323435030999</v>
      </c>
      <c r="BP488">
        <f>INDEX('2021persons'!$C$5:$BA$204,MATCH(Sheet2!$BJ488,'2021persons'!$B$5:$B$204,0),MATCH(Sheet2!BP$3,'2021persons'!$C$4:$BA$4,0))</f>
        <v>14.524675927887399</v>
      </c>
      <c r="BQ488">
        <f>INDEX('2021persons'!$C$5:$BA$204,MATCH(Sheet2!$BJ488,'2021persons'!$B$5:$B$204,0),MATCH(Sheet2!BQ$3,'2021persons'!$C$4:$BA$4,0))</f>
        <v>52.412671961034498</v>
      </c>
      <c r="BR488">
        <f>INDEX('2021persons'!$C$5:$BA$204,MATCH(Sheet2!$BJ488,'2021persons'!$B$5:$B$204,0),MATCH(Sheet2!BR$3,'2021persons'!$C$4:$BA$4,0))</f>
        <v>10.7133274018839</v>
      </c>
      <c r="BS488">
        <f>INDEX('2021persons'!$C$5:$BA$204,MATCH(Sheet2!$BJ488,'2021persons'!$B$5:$B$204,0),MATCH(Sheet2!BS$3,'2021persons'!$C$4:$BA$4,0))</f>
        <v>98.9174320276299</v>
      </c>
      <c r="BT488">
        <f>INDEX('2021persons'!$C$5:$BA$204,MATCH(Sheet2!$BJ488,'2021persons'!$B$5:$B$204,0),MATCH(Sheet2!BT$3,'2021persons'!$C$4:$BA$4,0))</f>
        <v>1.08256797237012</v>
      </c>
      <c r="BU488">
        <f>INDEX('2021persons'!$C$5:$BA$204,MATCH(Sheet2!$BJ488,'2021persons'!$B$5:$B$204,0),MATCH(Sheet2!BU$3,'2021persons'!$C$4:$BA$4,0))</f>
        <v>11.184391186933199</v>
      </c>
      <c r="BV488">
        <f>INDEX('2021persons'!$C$5:$BA$204,MATCH(Sheet2!$BJ488,'2021persons'!$B$5:$B$204,0),MATCH(Sheet2!BV$3,'2021persons'!$C$4:$BA$4,0))</f>
        <v>16.873875103761101</v>
      </c>
      <c r="BW488">
        <f>INDEX('2021persons'!$C$5:$BA$204,MATCH(Sheet2!$BJ488,'2021persons'!$B$5:$B$204,0),MATCH(Sheet2!BW$3,'2021persons'!$C$4:$BA$4,0))</f>
        <v>2.642790229114</v>
      </c>
      <c r="BX488">
        <f>INDEX('2021persons'!$C$5:$BA$204,MATCH(Sheet2!$BJ488,'2021persons'!$B$5:$B$204,0),MATCH(Sheet2!BX$3,'2021persons'!$C$4:$BA$4,0))</f>
        <v>58.072197740352102</v>
      </c>
      <c r="BY488">
        <f>INDEX('2021persons'!$C$5:$BA$204,MATCH(Sheet2!$BJ488,'2021persons'!$B$5:$B$204,0),MATCH(Sheet2!BY$3,'2021persons'!$C$4:$BA$4,0))</f>
        <v>40.073555347577198</v>
      </c>
      <c r="BZ488">
        <f>INDEX('2021persons'!$C$5:$BA$204,MATCH(Sheet2!$BJ488,'2021persons'!$B$5:$B$204,0),MATCH(Sheet2!BZ$3,'2021persons'!$C$4:$BA$4,0))</f>
        <v>55.135470702491197</v>
      </c>
      <c r="CA488">
        <f>INDEX('2021persons'!$C$5:$BA$204,MATCH(Sheet2!$BJ488,'2021persons'!$B$5:$B$204,0),MATCH(Sheet2!CA$3,'2021persons'!$C$4:$BA$4,0))</f>
        <v>42.329127259216797</v>
      </c>
      <c r="CB488">
        <f>INDEX('2021persons'!$C$5:$BA$204,MATCH(Sheet2!$BJ488,'2021persons'!$B$5:$B$204,0),MATCH(Sheet2!CB$3,'2021persons'!$C$4:$BA$4,0))</f>
        <v>2.1078613672775401</v>
      </c>
      <c r="CC488">
        <f>INDEX('2021persons'!$C$5:$BA$204,MATCH(Sheet2!$BJ488,'2021persons'!$B$5:$B$204,0),MATCH(Sheet2!CC$3,'2021persons'!$C$4:$BA$4,0))</f>
        <v>97.892138632722506</v>
      </c>
    </row>
    <row r="489" spans="14:99" x14ac:dyDescent="0.3">
      <c r="N489" t="str">
        <f>VLOOKUP(P489,Sheet1!A$6:A$378,1,FALSE)</f>
        <v>Gloucestershire</v>
      </c>
      <c r="O489" t="s">
        <v>491</v>
      </c>
      <c r="P489" t="s">
        <v>347</v>
      </c>
      <c r="Q489" t="str">
        <f>VLOOKUP(P489,classifications!A$1:B$357,2,FALSE)</f>
        <v>Urban with Significant Rural</v>
      </c>
      <c r="R489" t="str">
        <f>VLOOKUP(P489,classifications!A$1:D$357,4,FALSE)</f>
        <v>Shire County</v>
      </c>
      <c r="S489">
        <v>23</v>
      </c>
      <c r="T489" t="s">
        <v>649</v>
      </c>
      <c r="U489">
        <v>81.7</v>
      </c>
      <c r="V489">
        <v>17.8</v>
      </c>
      <c r="W489">
        <v>0.6</v>
      </c>
      <c r="X489">
        <v>79.8</v>
      </c>
      <c r="Y489">
        <v>6.4</v>
      </c>
      <c r="Z489">
        <v>13.8</v>
      </c>
      <c r="AA489">
        <v>98.4</v>
      </c>
      <c r="AB489">
        <v>1.6</v>
      </c>
      <c r="AC489">
        <v>0</v>
      </c>
      <c r="AE489" t="s">
        <v>491</v>
      </c>
      <c r="AF489" t="s">
        <v>347</v>
      </c>
      <c r="AG489">
        <v>23</v>
      </c>
      <c r="AH489" t="s">
        <v>649</v>
      </c>
      <c r="AI489">
        <v>82.1</v>
      </c>
      <c r="AJ489">
        <v>17.899999999999999</v>
      </c>
      <c r="AK489">
        <v>92.6</v>
      </c>
      <c r="AL489">
        <v>7.4</v>
      </c>
      <c r="AM489">
        <v>98.4</v>
      </c>
      <c r="AN489">
        <v>1.6</v>
      </c>
      <c r="AP489" t="s">
        <v>491</v>
      </c>
      <c r="AQ489" t="s">
        <v>347</v>
      </c>
      <c r="AR489">
        <v>23</v>
      </c>
      <c r="AS489" t="s">
        <v>649</v>
      </c>
      <c r="AT489">
        <v>75.7</v>
      </c>
      <c r="AU489">
        <v>82.1</v>
      </c>
      <c r="AV489">
        <v>84.9</v>
      </c>
      <c r="AW489">
        <v>89.6</v>
      </c>
      <c r="AX489">
        <v>92.6</v>
      </c>
      <c r="AY489">
        <v>95.6</v>
      </c>
      <c r="AZ489">
        <v>96.7</v>
      </c>
      <c r="BA489">
        <v>98.4</v>
      </c>
      <c r="BB489">
        <v>99.7</v>
      </c>
      <c r="BF489" t="b">
        <f t="shared" si="7"/>
        <v>1</v>
      </c>
      <c r="BI489" t="s">
        <v>491</v>
      </c>
      <c r="BJ489" t="s">
        <v>347</v>
      </c>
      <c r="BK489">
        <v>23</v>
      </c>
      <c r="BL489" t="s">
        <v>649</v>
      </c>
      <c r="BM489">
        <f>INDEX('2021persons'!$C$5:$BA$204,MATCH(Sheet2!$BJ489,'2021persons'!$B$5:$B$204,0),MATCH(Sheet2!BM$3,'2021persons'!$C$4:$BA$4,0))</f>
        <v>85.069666556376603</v>
      </c>
      <c r="BN489">
        <f>INDEX('2021persons'!$C$5:$BA$204,MATCH(Sheet2!$BJ489,'2021persons'!$B$5:$B$204,0),MATCH(Sheet2!BN$3,'2021persons'!$C$4:$BA$4,0))</f>
        <v>14.819308113672299</v>
      </c>
      <c r="BO489">
        <f>INDEX('2021persons'!$C$5:$BA$204,MATCH(Sheet2!$BJ489,'2021persons'!$B$5:$B$204,0),MATCH(Sheet2!BO$3,'2021persons'!$C$4:$BA$4,0))</f>
        <v>63.774861218337598</v>
      </c>
      <c r="BP489">
        <f>INDEX('2021persons'!$C$5:$BA$204,MATCH(Sheet2!$BJ489,'2021persons'!$B$5:$B$204,0),MATCH(Sheet2!BP$3,'2021persons'!$C$4:$BA$4,0))</f>
        <v>12.5726995331054</v>
      </c>
      <c r="BQ489">
        <f>INDEX('2021persons'!$C$5:$BA$204,MATCH(Sheet2!$BJ489,'2021persons'!$B$5:$B$204,0),MATCH(Sheet2!BQ$3,'2021persons'!$C$4:$BA$4,0))</f>
        <v>63.213852431895901</v>
      </c>
      <c r="BR489">
        <f>INDEX('2021persons'!$C$5:$BA$204,MATCH(Sheet2!$BJ489,'2021persons'!$B$5:$B$204,0),MATCH(Sheet2!BR$3,'2021persons'!$C$4:$BA$4,0))</f>
        <v>13.1337083195471</v>
      </c>
      <c r="BS489">
        <f>INDEX('2021persons'!$C$5:$BA$204,MATCH(Sheet2!$BJ489,'2021persons'!$B$5:$B$204,0),MATCH(Sheet2!BS$3,'2021persons'!$C$4:$BA$4,0))</f>
        <v>98.714753134075906</v>
      </c>
      <c r="BT489">
        <f>INDEX('2021persons'!$C$5:$BA$204,MATCH(Sheet2!$BJ489,'2021persons'!$B$5:$B$204,0),MATCH(Sheet2!BT$3,'2021persons'!$C$4:$BA$4,0))</f>
        <v>1.1889268776883199</v>
      </c>
      <c r="BU489">
        <f>INDEX('2021persons'!$C$5:$BA$204,MATCH(Sheet2!$BJ489,'2021persons'!$B$5:$B$204,0),MATCH(Sheet2!BU$3,'2021persons'!$C$4:$BA$4,0))</f>
        <v>9.0092276019263995</v>
      </c>
      <c r="BV489">
        <f>INDEX('2021persons'!$C$5:$BA$204,MATCH(Sheet2!$BJ489,'2021persons'!$B$5:$B$204,0),MATCH(Sheet2!BV$3,'2021persons'!$C$4:$BA$4,0))</f>
        <v>15.5490606962979</v>
      </c>
      <c r="BW489">
        <f>INDEX('2021persons'!$C$5:$BA$204,MATCH(Sheet2!$BJ489,'2021persons'!$B$5:$B$204,0),MATCH(Sheet2!BW$3,'2021persons'!$C$4:$BA$4,0))</f>
        <v>2.0786000514687002</v>
      </c>
      <c r="BX489">
        <f>INDEX('2021persons'!$C$5:$BA$204,MATCH(Sheet2!$BJ489,'2021persons'!$B$5:$B$204,0),MATCH(Sheet2!BX$3,'2021persons'!$C$4:$BA$4,0))</f>
        <v>55.000754261577903</v>
      </c>
      <c r="BY489">
        <f>INDEX('2021persons'!$C$5:$BA$204,MATCH(Sheet2!$BJ489,'2021persons'!$B$5:$B$204,0),MATCH(Sheet2!BY$3,'2021persons'!$C$4:$BA$4,0))</f>
        <v>40.341588511676299</v>
      </c>
      <c r="BZ489">
        <f>INDEX('2021persons'!$C$5:$BA$204,MATCH(Sheet2!$BJ489,'2021persons'!$B$5:$B$204,0),MATCH(Sheet2!BZ$3,'2021persons'!$C$4:$BA$4,0))</f>
        <v>56.901125505447197</v>
      </c>
      <c r="CA489">
        <f>INDEX('2021persons'!$C$5:$BA$204,MATCH(Sheet2!$BJ489,'2021persons'!$B$5:$B$204,0),MATCH(Sheet2!CA$3,'2021persons'!$C$4:$BA$4,0))</f>
        <v>38.647627387421899</v>
      </c>
      <c r="CB489">
        <f>INDEX('2021persons'!$C$5:$BA$204,MATCH(Sheet2!$BJ489,'2021persons'!$B$5:$B$204,0),MATCH(Sheet2!CB$3,'2021persons'!$C$4:$BA$4,0))</f>
        <v>2.5024815264144702</v>
      </c>
      <c r="CC489">
        <f>INDEX('2021persons'!$C$5:$BA$204,MATCH(Sheet2!$BJ489,'2021persons'!$B$5:$B$204,0),MATCH(Sheet2!CC$3,'2021persons'!$C$4:$BA$4,0))</f>
        <v>97.497518473585501</v>
      </c>
    </row>
    <row r="490" spans="14:99" x14ac:dyDescent="0.3">
      <c r="N490" t="str">
        <f>VLOOKUP(P490,Sheet1!A$6:A$378,1,FALSE)</f>
        <v>Hampshire</v>
      </c>
      <c r="O490" t="s">
        <v>491</v>
      </c>
      <c r="P490" t="s">
        <v>348</v>
      </c>
      <c r="Q490" t="str">
        <f>VLOOKUP(P490,classifications!A$1:B$357,2,FALSE)</f>
        <v>Urban with Significant Rural</v>
      </c>
      <c r="R490" t="str">
        <f>VLOOKUP(P490,classifications!A$1:D$357,4,FALSE)</f>
        <v>Shire County</v>
      </c>
      <c r="S490">
        <v>24</v>
      </c>
      <c r="T490" t="s">
        <v>649</v>
      </c>
      <c r="U490">
        <v>79.900000000000006</v>
      </c>
      <c r="V490">
        <v>19</v>
      </c>
      <c r="W490">
        <v>1.1000000000000001</v>
      </c>
      <c r="X490">
        <v>67.599999999999994</v>
      </c>
      <c r="Y490">
        <v>20.6</v>
      </c>
      <c r="Z490">
        <v>11.8</v>
      </c>
      <c r="AA490">
        <v>99.1</v>
      </c>
      <c r="AB490">
        <v>0.9</v>
      </c>
      <c r="AC490">
        <v>0</v>
      </c>
      <c r="AE490" t="s">
        <v>491</v>
      </c>
      <c r="AF490" t="s">
        <v>348</v>
      </c>
      <c r="AG490">
        <v>24</v>
      </c>
      <c r="AH490" t="s">
        <v>649</v>
      </c>
      <c r="AI490">
        <v>80.8</v>
      </c>
      <c r="AJ490">
        <v>19.2</v>
      </c>
      <c r="AK490">
        <v>76.599999999999994</v>
      </c>
      <c r="AL490">
        <v>23.4</v>
      </c>
      <c r="AM490">
        <v>99.1</v>
      </c>
      <c r="AN490">
        <v>0.9</v>
      </c>
      <c r="AP490" t="s">
        <v>491</v>
      </c>
      <c r="AQ490" t="s">
        <v>348</v>
      </c>
      <c r="AR490">
        <v>24</v>
      </c>
      <c r="AS490" t="s">
        <v>649</v>
      </c>
      <c r="AT490">
        <v>76</v>
      </c>
      <c r="AU490">
        <v>80.8</v>
      </c>
      <c r="AV490">
        <v>81.900000000000006</v>
      </c>
      <c r="AW490">
        <v>90.7</v>
      </c>
      <c r="AX490">
        <v>76.599999999999994</v>
      </c>
      <c r="AY490">
        <v>94.8</v>
      </c>
      <c r="AZ490">
        <v>98.2</v>
      </c>
      <c r="BA490">
        <v>99.1</v>
      </c>
      <c r="BB490">
        <v>99.9</v>
      </c>
      <c r="BF490" t="b">
        <f t="shared" si="7"/>
        <v>1</v>
      </c>
      <c r="BI490" t="s">
        <v>491</v>
      </c>
      <c r="BJ490" t="s">
        <v>348</v>
      </c>
      <c r="BK490">
        <v>24</v>
      </c>
      <c r="BL490" t="s">
        <v>649</v>
      </c>
      <c r="BM490">
        <f>INDEX('2021persons'!$C$5:$BA$204,MATCH(Sheet2!$BJ490,'2021persons'!$B$5:$B$204,0),MATCH(Sheet2!BM$3,'2021persons'!$C$4:$BA$4,0))</f>
        <v>83.597041756286401</v>
      </c>
      <c r="BN490">
        <f>INDEX('2021persons'!$C$5:$BA$204,MATCH(Sheet2!$BJ490,'2021persons'!$B$5:$B$204,0),MATCH(Sheet2!BN$3,'2021persons'!$C$4:$BA$4,0))</f>
        <v>15.9139716870953</v>
      </c>
      <c r="BO490">
        <f>INDEX('2021persons'!$C$5:$BA$204,MATCH(Sheet2!$BJ490,'2021persons'!$B$5:$B$204,0),MATCH(Sheet2!BO$3,'2021persons'!$C$4:$BA$4,0))</f>
        <v>56.2999295259579</v>
      </c>
      <c r="BP490">
        <f>INDEX('2021persons'!$C$5:$BA$204,MATCH(Sheet2!$BJ490,'2021persons'!$B$5:$B$204,0),MATCH(Sheet2!BP$3,'2021persons'!$C$4:$BA$4,0))</f>
        <v>14.0741493549876</v>
      </c>
      <c r="BQ490">
        <f>INDEX('2021persons'!$C$5:$BA$204,MATCH(Sheet2!$BJ490,'2021persons'!$B$5:$B$204,0),MATCH(Sheet2!BQ$3,'2021persons'!$C$4:$BA$4,0))</f>
        <v>57.792546412071601</v>
      </c>
      <c r="BR490">
        <f>INDEX('2021persons'!$C$5:$BA$204,MATCH(Sheet2!$BJ490,'2021persons'!$B$5:$B$204,0),MATCH(Sheet2!BR$3,'2021persons'!$C$4:$BA$4,0))</f>
        <v>12.581532468874</v>
      </c>
      <c r="BS490">
        <f>INDEX('2021persons'!$C$5:$BA$204,MATCH(Sheet2!$BJ490,'2021persons'!$B$5:$B$204,0),MATCH(Sheet2!BS$3,'2021persons'!$C$4:$BA$4,0))</f>
        <v>99.033356047189301</v>
      </c>
      <c r="BT490">
        <f>INDEX('2021persons'!$C$5:$BA$204,MATCH(Sheet2!$BJ490,'2021persons'!$B$5:$B$204,0),MATCH(Sheet2!BT$3,'2021persons'!$C$4:$BA$4,0))</f>
        <v>0.72456645135708397</v>
      </c>
      <c r="BU490">
        <f>INDEX('2021persons'!$C$5:$BA$204,MATCH(Sheet2!$BJ490,'2021persons'!$B$5:$B$204,0),MATCH(Sheet2!BU$3,'2021persons'!$C$4:$BA$4,0))</f>
        <v>11.1104076665095</v>
      </c>
      <c r="BV490">
        <f>INDEX('2021persons'!$C$5:$BA$204,MATCH(Sheet2!$BJ490,'2021persons'!$B$5:$B$204,0),MATCH(Sheet2!BV$3,'2021persons'!$C$4:$BA$4,0))</f>
        <v>18.2980935355477</v>
      </c>
      <c r="BW490">
        <f>INDEX('2021persons'!$C$5:$BA$204,MATCH(Sheet2!$BJ490,'2021persons'!$B$5:$B$204,0),MATCH(Sheet2!BW$3,'2021persons'!$C$4:$BA$4,0))</f>
        <v>1.1012610355185799</v>
      </c>
      <c r="BX490">
        <f>INDEX('2021persons'!$C$5:$BA$204,MATCH(Sheet2!$BJ490,'2021persons'!$B$5:$B$204,0),MATCH(Sheet2!BX$3,'2021persons'!$C$4:$BA$4,0))</f>
        <v>52.905901754035298</v>
      </c>
      <c r="BY490">
        <f>INDEX('2021persons'!$C$5:$BA$204,MATCH(Sheet2!$BJ490,'2021persons'!$B$5:$B$204,0),MATCH(Sheet2!BY$3,'2021persons'!$C$4:$BA$4,0))</f>
        <v>43.627723502073898</v>
      </c>
      <c r="BZ490">
        <f>INDEX('2021persons'!$C$5:$BA$204,MATCH(Sheet2!$BJ490,'2021persons'!$B$5:$B$204,0),MATCH(Sheet2!BZ$3,'2021persons'!$C$4:$BA$4,0))</f>
        <v>54.600282344710401</v>
      </c>
      <c r="CA490">
        <f>INDEX('2021persons'!$C$5:$BA$204,MATCH(Sheet2!$BJ490,'2021persons'!$B$5:$B$204,0),MATCH(Sheet2!CA$3,'2021persons'!$C$4:$BA$4,0))</f>
        <v>42.906869971515697</v>
      </c>
      <c r="CB490">
        <f>INDEX('2021persons'!$C$5:$BA$204,MATCH(Sheet2!$BJ490,'2021persons'!$B$5:$B$204,0),MATCH(Sheet2!CB$3,'2021persons'!$C$4:$BA$4,0))</f>
        <v>3.4750533553474501</v>
      </c>
      <c r="CC490">
        <f>INDEX('2021persons'!$C$5:$BA$204,MATCH(Sheet2!$BJ490,'2021persons'!$B$5:$B$204,0),MATCH(Sheet2!CC$3,'2021persons'!$C$4:$BA$4,0))</f>
        <v>96.524946644652601</v>
      </c>
    </row>
    <row r="491" spans="14:99" x14ac:dyDescent="0.3">
      <c r="N491" t="str">
        <f>VLOOKUP(P491,Sheet1!A$6:A$378,1,FALSE)</f>
        <v>Hertfordshire</v>
      </c>
      <c r="O491" t="s">
        <v>491</v>
      </c>
      <c r="P491" t="s">
        <v>349</v>
      </c>
      <c r="Q491" t="str">
        <f>VLOOKUP(P491,classifications!A$1:B$357,2,FALSE)</f>
        <v>Predominantly Urban</v>
      </c>
      <c r="R491" t="str">
        <f>VLOOKUP(P491,classifications!A$1:D$357,4,FALSE)</f>
        <v>Shire County</v>
      </c>
      <c r="S491">
        <v>26</v>
      </c>
      <c r="T491" t="s">
        <v>649</v>
      </c>
      <c r="U491">
        <v>80.400000000000006</v>
      </c>
      <c r="V491">
        <v>19.100000000000001</v>
      </c>
      <c r="W491">
        <v>0.5</v>
      </c>
      <c r="X491">
        <v>69.2</v>
      </c>
      <c r="Y491">
        <v>18.899999999999999</v>
      </c>
      <c r="Z491">
        <v>12</v>
      </c>
      <c r="AA491">
        <v>99.9</v>
      </c>
      <c r="AB491">
        <v>0.1</v>
      </c>
      <c r="AC491">
        <v>0</v>
      </c>
      <c r="AE491" t="s">
        <v>491</v>
      </c>
      <c r="AF491" t="s">
        <v>349</v>
      </c>
      <c r="AG491">
        <v>26</v>
      </c>
      <c r="AH491" t="s">
        <v>649</v>
      </c>
      <c r="AI491">
        <v>80.8</v>
      </c>
      <c r="AJ491">
        <v>19.2</v>
      </c>
      <c r="AK491">
        <v>78.599999999999994</v>
      </c>
      <c r="AL491">
        <v>21.4</v>
      </c>
      <c r="AM491">
        <v>99.9</v>
      </c>
      <c r="AN491">
        <v>0.1</v>
      </c>
      <c r="AP491" t="s">
        <v>491</v>
      </c>
      <c r="AQ491" t="s">
        <v>349</v>
      </c>
      <c r="AR491">
        <v>26</v>
      </c>
      <c r="AS491" t="s">
        <v>649</v>
      </c>
      <c r="AT491">
        <v>75.400000000000006</v>
      </c>
      <c r="AU491">
        <v>80.8</v>
      </c>
      <c r="AV491">
        <v>82.7</v>
      </c>
      <c r="AW491">
        <v>74.599999999999994</v>
      </c>
      <c r="AX491">
        <v>78.599999999999994</v>
      </c>
      <c r="AY491">
        <v>82.6</v>
      </c>
      <c r="AZ491">
        <v>99.6</v>
      </c>
      <c r="BA491">
        <v>99.9</v>
      </c>
      <c r="BB491">
        <v>100</v>
      </c>
      <c r="BF491" t="b">
        <f t="shared" si="7"/>
        <v>1</v>
      </c>
      <c r="BI491" t="s">
        <v>491</v>
      </c>
      <c r="BJ491" t="s">
        <v>349</v>
      </c>
      <c r="BK491">
        <v>26</v>
      </c>
      <c r="BL491" t="s">
        <v>649</v>
      </c>
      <c r="BM491">
        <f>INDEX('2021persons'!$C$5:$BA$204,MATCH(Sheet2!$BJ491,'2021persons'!$B$5:$B$204,0),MATCH(Sheet2!BM$3,'2021persons'!$C$4:$BA$4,0))</f>
        <v>83.665465197006199</v>
      </c>
      <c r="BN491">
        <f>INDEX('2021persons'!$C$5:$BA$204,MATCH(Sheet2!$BJ491,'2021persons'!$B$5:$B$204,0),MATCH(Sheet2!BN$3,'2021persons'!$C$4:$BA$4,0))</f>
        <v>15.6254457959657</v>
      </c>
      <c r="BO491">
        <f>INDEX('2021persons'!$C$5:$BA$204,MATCH(Sheet2!$BJ491,'2021persons'!$B$5:$B$204,0),MATCH(Sheet2!BO$3,'2021persons'!$C$4:$BA$4,0))</f>
        <v>56.340240991355103</v>
      </c>
      <c r="BP491">
        <f>INDEX('2021persons'!$C$5:$BA$204,MATCH(Sheet2!$BJ491,'2021persons'!$B$5:$B$204,0),MATCH(Sheet2!BP$3,'2021persons'!$C$4:$BA$4,0))</f>
        <v>16.066914568849899</v>
      </c>
      <c r="BQ491">
        <f>INDEX('2021persons'!$C$5:$BA$204,MATCH(Sheet2!$BJ491,'2021persons'!$B$5:$B$204,0),MATCH(Sheet2!BQ$3,'2021persons'!$C$4:$BA$4,0))</f>
        <v>64.300754167895093</v>
      </c>
      <c r="BR491">
        <f>INDEX('2021persons'!$C$5:$BA$204,MATCH(Sheet2!$BJ491,'2021persons'!$B$5:$B$204,0),MATCH(Sheet2!BR$3,'2021persons'!$C$4:$BA$4,0))</f>
        <v>8.1064013923099605</v>
      </c>
      <c r="BS491">
        <f>INDEX('2021persons'!$C$5:$BA$204,MATCH(Sheet2!$BJ491,'2021persons'!$B$5:$B$204,0),MATCH(Sheet2!BS$3,'2021persons'!$C$4:$BA$4,0))</f>
        <v>99.032610866484703</v>
      </c>
      <c r="BT491">
        <f>INDEX('2021persons'!$C$5:$BA$204,MATCH(Sheet2!$BJ491,'2021persons'!$B$5:$B$204,0),MATCH(Sheet2!BT$3,'2021persons'!$C$4:$BA$4,0))</f>
        <v>0.86677001207809901</v>
      </c>
      <c r="BU491">
        <f>INDEX('2021persons'!$C$5:$BA$204,MATCH(Sheet2!$BJ491,'2021persons'!$B$5:$B$204,0),MATCH(Sheet2!BU$3,'2021persons'!$C$4:$BA$4,0))</f>
        <v>9.7450284833902394</v>
      </c>
      <c r="BV491">
        <f>INDEX('2021persons'!$C$5:$BA$204,MATCH(Sheet2!$BJ491,'2021persons'!$B$5:$B$204,0),MATCH(Sheet2!BV$3,'2021persons'!$C$4:$BA$4,0))</f>
        <v>21.118603125089201</v>
      </c>
      <c r="BW491">
        <f>INDEX('2021persons'!$C$5:$BA$204,MATCH(Sheet2!$BJ491,'2021persons'!$B$5:$B$204,0),MATCH(Sheet2!BW$3,'2021persons'!$C$4:$BA$4,0))</f>
        <v>1.3226944621442001</v>
      </c>
      <c r="BX491">
        <f>INDEX('2021persons'!$C$5:$BA$204,MATCH(Sheet2!$BJ491,'2021persons'!$B$5:$B$204,0),MATCH(Sheet2!BX$3,'2021persons'!$C$4:$BA$4,0))</f>
        <v>55.813791956306801</v>
      </c>
      <c r="BY491">
        <f>INDEX('2021persons'!$C$5:$BA$204,MATCH(Sheet2!$BJ491,'2021persons'!$B$5:$B$204,0),MATCH(Sheet2!BY$3,'2021persons'!$C$4:$BA$4,0))</f>
        <v>40.915430269774298</v>
      </c>
      <c r="BZ491">
        <f>INDEX('2021persons'!$C$5:$BA$204,MATCH(Sheet2!$BJ491,'2021persons'!$B$5:$B$204,0),MATCH(Sheet2!BZ$3,'2021persons'!$C$4:$BA$4,0))</f>
        <v>56.837212362933101</v>
      </c>
      <c r="CA491">
        <f>INDEX('2021persons'!$C$5:$BA$204,MATCH(Sheet2!$BJ491,'2021persons'!$B$5:$B$204,0),MATCH(Sheet2!CA$3,'2021persons'!$C$4:$BA$4,0))</f>
        <v>41.023456963883298</v>
      </c>
      <c r="CB491">
        <f>INDEX('2021persons'!$C$5:$BA$204,MATCH(Sheet2!$BJ491,'2021persons'!$B$5:$B$204,0),MATCH(Sheet2!CB$3,'2021persons'!$C$4:$BA$4,0))</f>
        <v>3.0956071859932099</v>
      </c>
      <c r="CC491">
        <f>INDEX('2021persons'!$C$5:$BA$204,MATCH(Sheet2!$BJ491,'2021persons'!$B$5:$B$204,0),MATCH(Sheet2!CC$3,'2021persons'!$C$4:$BA$4,0))</f>
        <v>96.904392814006798</v>
      </c>
    </row>
    <row r="492" spans="14:99" x14ac:dyDescent="0.3">
      <c r="N492" t="str">
        <f>VLOOKUP(P492,Sheet1!A$6:A$378,1,FALSE)</f>
        <v>Kent</v>
      </c>
      <c r="O492" t="s">
        <v>491</v>
      </c>
      <c r="P492" t="s">
        <v>350</v>
      </c>
      <c r="Q492" t="str">
        <f>VLOOKUP(P492,classifications!A$1:B$357,2,FALSE)</f>
        <v>Urban with Significant Rural</v>
      </c>
      <c r="R492" t="str">
        <f>VLOOKUP(P492,classifications!A$1:D$357,4,FALSE)</f>
        <v>Shire County</v>
      </c>
      <c r="S492">
        <v>29</v>
      </c>
      <c r="T492" t="s">
        <v>649</v>
      </c>
      <c r="U492">
        <v>77</v>
      </c>
      <c r="V492">
        <v>22</v>
      </c>
      <c r="W492">
        <v>1</v>
      </c>
      <c r="X492">
        <v>76.099999999999994</v>
      </c>
      <c r="Y492">
        <v>7.1</v>
      </c>
      <c r="Z492">
        <v>16.8</v>
      </c>
      <c r="AA492">
        <v>98.1</v>
      </c>
      <c r="AB492">
        <v>1.9</v>
      </c>
      <c r="AC492">
        <v>0</v>
      </c>
      <c r="AE492" t="s">
        <v>491</v>
      </c>
      <c r="AF492" t="s">
        <v>350</v>
      </c>
      <c r="AG492">
        <v>29</v>
      </c>
      <c r="AH492" t="s">
        <v>649</v>
      </c>
      <c r="AI492">
        <v>77.8</v>
      </c>
      <c r="AJ492">
        <v>22.2</v>
      </c>
      <c r="AK492">
        <v>91.5</v>
      </c>
      <c r="AL492">
        <v>8.5</v>
      </c>
      <c r="AM492">
        <v>98.1</v>
      </c>
      <c r="AN492">
        <v>1.9</v>
      </c>
      <c r="AP492" t="s">
        <v>491</v>
      </c>
      <c r="AQ492" t="s">
        <v>350</v>
      </c>
      <c r="AR492">
        <v>29</v>
      </c>
      <c r="AS492" t="s">
        <v>649</v>
      </c>
      <c r="AT492">
        <v>71.400000000000006</v>
      </c>
      <c r="AU492">
        <v>77.8</v>
      </c>
      <c r="AV492">
        <v>78.7</v>
      </c>
      <c r="AW492">
        <v>88.9</v>
      </c>
      <c r="AX492">
        <v>91.5</v>
      </c>
      <c r="AY492">
        <v>93.9</v>
      </c>
      <c r="AZ492">
        <v>96.6</v>
      </c>
      <c r="BA492">
        <v>98.1</v>
      </c>
      <c r="BB492">
        <v>99.2</v>
      </c>
      <c r="BF492" t="b">
        <f t="shared" si="7"/>
        <v>1</v>
      </c>
      <c r="BI492" t="s">
        <v>491</v>
      </c>
      <c r="BJ492" t="s">
        <v>350</v>
      </c>
      <c r="BK492">
        <v>29</v>
      </c>
      <c r="BL492" t="s">
        <v>649</v>
      </c>
      <c r="BM492">
        <f>INDEX('2021persons'!$C$5:$BA$204,MATCH(Sheet2!$BJ492,'2021persons'!$B$5:$B$204,0),MATCH(Sheet2!BM$3,'2021persons'!$C$4:$BA$4,0))</f>
        <v>80.747001926499706</v>
      </c>
      <c r="BN492">
        <f>INDEX('2021persons'!$C$5:$BA$204,MATCH(Sheet2!$BJ492,'2021persons'!$B$5:$B$204,0),MATCH(Sheet2!BN$3,'2021persons'!$C$4:$BA$4,0))</f>
        <v>18.854032650503601</v>
      </c>
      <c r="BO492">
        <f>INDEX('2021persons'!$C$5:$BA$204,MATCH(Sheet2!$BJ492,'2021persons'!$B$5:$B$204,0),MATCH(Sheet2!BO$3,'2021persons'!$C$4:$BA$4,0))</f>
        <v>59.872811023044697</v>
      </c>
      <c r="BP492">
        <f>INDEX('2021persons'!$C$5:$BA$204,MATCH(Sheet2!$BJ492,'2021persons'!$B$5:$B$204,0),MATCH(Sheet2!BP$3,'2021persons'!$C$4:$BA$4,0))</f>
        <v>14.3189256931066</v>
      </c>
      <c r="BQ492">
        <f>INDEX('2021persons'!$C$5:$BA$204,MATCH(Sheet2!$BJ492,'2021persons'!$B$5:$B$204,0),MATCH(Sheet2!BQ$3,'2021persons'!$C$4:$BA$4,0))</f>
        <v>61.418177091318697</v>
      </c>
      <c r="BR492">
        <f>INDEX('2021persons'!$C$5:$BA$204,MATCH(Sheet2!$BJ492,'2021persons'!$B$5:$B$204,0),MATCH(Sheet2!BR$3,'2021persons'!$C$4:$BA$4,0))</f>
        <v>12.773559624832499</v>
      </c>
      <c r="BS492">
        <f>INDEX('2021persons'!$C$5:$BA$204,MATCH(Sheet2!$BJ492,'2021persons'!$B$5:$B$204,0),MATCH(Sheet2!BS$3,'2021persons'!$C$4:$BA$4,0))</f>
        <v>98.968089432249201</v>
      </c>
      <c r="BT492">
        <f>INDEX('2021persons'!$C$5:$BA$204,MATCH(Sheet2!$BJ492,'2021persons'!$B$5:$B$204,0),MATCH(Sheet2!BT$3,'2021persons'!$C$4:$BA$4,0))</f>
        <v>0.94891776046076004</v>
      </c>
      <c r="BU492">
        <f>INDEX('2021persons'!$C$5:$BA$204,MATCH(Sheet2!$BJ492,'2021persons'!$B$5:$B$204,0),MATCH(Sheet2!BU$3,'2021persons'!$C$4:$BA$4,0))</f>
        <v>12.1279489110944</v>
      </c>
      <c r="BV492">
        <f>INDEX('2021persons'!$C$5:$BA$204,MATCH(Sheet2!$BJ492,'2021persons'!$B$5:$B$204,0),MATCH(Sheet2!BV$3,'2021persons'!$C$4:$BA$4,0))</f>
        <v>15.040196516301901</v>
      </c>
      <c r="BW492">
        <f>INDEX('2021persons'!$C$5:$BA$204,MATCH(Sheet2!$BJ492,'2021persons'!$B$5:$B$204,0),MATCH(Sheet2!BW$3,'2021persons'!$C$4:$BA$4,0))</f>
        <v>2.2463053202055798</v>
      </c>
      <c r="BX492">
        <f>INDEX('2021persons'!$C$5:$BA$204,MATCH(Sheet2!$BJ492,'2021persons'!$B$5:$B$204,0),MATCH(Sheet2!BX$3,'2021persons'!$C$4:$BA$4,0))</f>
        <v>57.170882014811603</v>
      </c>
      <c r="BY492">
        <f>INDEX('2021persons'!$C$5:$BA$204,MATCH(Sheet2!$BJ492,'2021persons'!$B$5:$B$204,0),MATCH(Sheet2!BY$3,'2021persons'!$C$4:$BA$4,0))</f>
        <v>40.647474801486503</v>
      </c>
      <c r="BZ492">
        <f>INDEX('2021persons'!$C$5:$BA$204,MATCH(Sheet2!$BJ492,'2021persons'!$B$5:$B$204,0),MATCH(Sheet2!BZ$3,'2021persons'!$C$4:$BA$4,0))</f>
        <v>55.076464454722903</v>
      </c>
      <c r="CA492">
        <f>INDEX('2021persons'!$C$5:$BA$204,MATCH(Sheet2!$BJ492,'2021persons'!$B$5:$B$204,0),MATCH(Sheet2!CA$3,'2021persons'!$C$4:$BA$4,0))</f>
        <v>42.625758628987001</v>
      </c>
      <c r="CB492">
        <f>INDEX('2021persons'!$C$5:$BA$204,MATCH(Sheet2!$BJ492,'2021persons'!$B$5:$B$204,0),MATCH(Sheet2!CB$3,'2021persons'!$C$4:$BA$4,0))</f>
        <v>3.4621999426716399</v>
      </c>
      <c r="CC492">
        <f>INDEX('2021persons'!$C$5:$BA$204,MATCH(Sheet2!$BJ492,'2021persons'!$B$5:$B$204,0),MATCH(Sheet2!CC$3,'2021persons'!$C$4:$BA$4,0))</f>
        <v>96.296154333291099</v>
      </c>
    </row>
    <row r="493" spans="14:99" x14ac:dyDescent="0.3">
      <c r="N493" t="str">
        <f>VLOOKUP(P493,Sheet1!A$6:A$378,1,FALSE)</f>
        <v>Lancashire</v>
      </c>
      <c r="O493" t="s">
        <v>491</v>
      </c>
      <c r="P493" t="s">
        <v>351</v>
      </c>
      <c r="Q493" t="str">
        <f>VLOOKUP(P493,classifications!A$1:B$357,2,FALSE)</f>
        <v>Predominantly Urban</v>
      </c>
      <c r="R493" t="str">
        <f>VLOOKUP(P493,classifications!A$1:D$357,4,FALSE)</f>
        <v>Shire County</v>
      </c>
      <c r="S493">
        <v>30</v>
      </c>
      <c r="T493" t="s">
        <v>649</v>
      </c>
      <c r="U493">
        <v>81.3</v>
      </c>
      <c r="V493">
        <v>17.600000000000001</v>
      </c>
      <c r="W493">
        <v>1.1000000000000001</v>
      </c>
      <c r="X493">
        <v>76.7</v>
      </c>
      <c r="Y493">
        <v>5</v>
      </c>
      <c r="Z493">
        <v>18.3</v>
      </c>
      <c r="AA493">
        <v>99</v>
      </c>
      <c r="AB493">
        <v>0.9</v>
      </c>
      <c r="AC493">
        <v>0.1</v>
      </c>
      <c r="AE493" t="s">
        <v>491</v>
      </c>
      <c r="AF493" t="s">
        <v>351</v>
      </c>
      <c r="AG493">
        <v>30</v>
      </c>
      <c r="AH493" t="s">
        <v>649</v>
      </c>
      <c r="AI493">
        <v>82.2</v>
      </c>
      <c r="AJ493">
        <v>17.8</v>
      </c>
      <c r="AK493">
        <v>93.8</v>
      </c>
      <c r="AL493">
        <v>6.2</v>
      </c>
      <c r="AM493">
        <v>99.1</v>
      </c>
      <c r="AN493">
        <v>0.9</v>
      </c>
      <c r="AP493" t="s">
        <v>491</v>
      </c>
      <c r="AQ493" t="s">
        <v>351</v>
      </c>
      <c r="AR493">
        <v>30</v>
      </c>
      <c r="AS493" t="s">
        <v>649</v>
      </c>
      <c r="AT493">
        <v>76.099999999999994</v>
      </c>
      <c r="AU493">
        <v>82.2</v>
      </c>
      <c r="AV493">
        <v>82.6</v>
      </c>
      <c r="AW493">
        <v>91.7</v>
      </c>
      <c r="AX493">
        <v>93.8</v>
      </c>
      <c r="AY493">
        <v>96</v>
      </c>
      <c r="AZ493">
        <v>98.1</v>
      </c>
      <c r="BA493">
        <v>99.1</v>
      </c>
      <c r="BB493">
        <v>99.8</v>
      </c>
      <c r="BF493" t="b">
        <f t="shared" si="7"/>
        <v>1</v>
      </c>
      <c r="BI493" t="s">
        <v>491</v>
      </c>
      <c r="BJ493" t="s">
        <v>351</v>
      </c>
      <c r="BK493">
        <v>30</v>
      </c>
      <c r="BL493" t="s">
        <v>649</v>
      </c>
      <c r="BM493">
        <f>INDEX('2021persons'!$C$5:$BA$204,MATCH(Sheet2!$BJ493,'2021persons'!$B$5:$B$204,0),MATCH(Sheet2!BM$3,'2021persons'!$C$4:$BA$4,0))</f>
        <v>82.775947915864705</v>
      </c>
      <c r="BN493">
        <f>INDEX('2021persons'!$C$5:$BA$204,MATCH(Sheet2!$BJ493,'2021persons'!$B$5:$B$204,0),MATCH(Sheet2!BN$3,'2021persons'!$C$4:$BA$4,0))</f>
        <v>17.014941521867101</v>
      </c>
      <c r="BO493">
        <f>INDEX('2021persons'!$C$5:$BA$204,MATCH(Sheet2!$BJ493,'2021persons'!$B$5:$B$204,0),MATCH(Sheet2!BO$3,'2021persons'!$C$4:$BA$4,0))</f>
        <v>60.466451799495204</v>
      </c>
      <c r="BP493">
        <f>INDEX('2021persons'!$C$5:$BA$204,MATCH(Sheet2!$BJ493,'2021persons'!$B$5:$B$204,0),MATCH(Sheet2!BP$3,'2021persons'!$C$4:$BA$4,0))</f>
        <v>8.8074039703957698</v>
      </c>
      <c r="BQ493">
        <f>INDEX('2021persons'!$C$5:$BA$204,MATCH(Sheet2!$BJ493,'2021persons'!$B$5:$B$204,0),MATCH(Sheet2!BQ$3,'2021persons'!$C$4:$BA$4,0))</f>
        <v>55.157748430630399</v>
      </c>
      <c r="BR493">
        <f>INDEX('2021persons'!$C$5:$BA$204,MATCH(Sheet2!$BJ493,'2021persons'!$B$5:$B$204,0),MATCH(Sheet2!BR$3,'2021persons'!$C$4:$BA$4,0))</f>
        <v>14.1161073392606</v>
      </c>
      <c r="BS493">
        <f>INDEX('2021persons'!$C$5:$BA$204,MATCH(Sheet2!$BJ493,'2021persons'!$B$5:$B$204,0),MATCH(Sheet2!BS$3,'2021persons'!$C$4:$BA$4,0))</f>
        <v>98.880582263679003</v>
      </c>
      <c r="BT493">
        <f>INDEX('2021persons'!$C$5:$BA$204,MATCH(Sheet2!$BJ493,'2021persons'!$B$5:$B$204,0),MATCH(Sheet2!BT$3,'2021persons'!$C$4:$BA$4,0))</f>
        <v>1.02287315831854</v>
      </c>
      <c r="BU493">
        <f>INDEX('2021persons'!$C$5:$BA$204,MATCH(Sheet2!$BJ493,'2021persons'!$B$5:$B$204,0),MATCH(Sheet2!BU$3,'2021persons'!$C$4:$BA$4,0))</f>
        <v>15.076975574637901</v>
      </c>
      <c r="BV493">
        <f>INDEX('2021persons'!$C$5:$BA$204,MATCH(Sheet2!$BJ493,'2021persons'!$B$5:$B$204,0),MATCH(Sheet2!BV$3,'2021persons'!$C$4:$BA$4,0))</f>
        <v>13.5959318112304</v>
      </c>
      <c r="BW493">
        <f>INDEX('2021persons'!$C$5:$BA$204,MATCH(Sheet2!$BJ493,'2021persons'!$B$5:$B$204,0),MATCH(Sheet2!BW$3,'2021persons'!$C$4:$BA$4,0))</f>
        <v>2.0057968360843699</v>
      </c>
      <c r="BX493">
        <f>INDEX('2021persons'!$C$5:$BA$204,MATCH(Sheet2!$BJ493,'2021persons'!$B$5:$B$204,0),MATCH(Sheet2!BX$3,'2021persons'!$C$4:$BA$4,0))</f>
        <v>56.330116074972103</v>
      </c>
      <c r="BY493">
        <f>INDEX('2021persons'!$C$5:$BA$204,MATCH(Sheet2!$BJ493,'2021persons'!$B$5:$B$204,0),MATCH(Sheet2!BY$3,'2021persons'!$C$4:$BA$4,0))</f>
        <v>42.753804043189497</v>
      </c>
      <c r="BZ493">
        <f>INDEX('2021persons'!$C$5:$BA$204,MATCH(Sheet2!$BJ493,'2021persons'!$B$5:$B$204,0),MATCH(Sheet2!BZ$3,'2021persons'!$C$4:$BA$4,0))</f>
        <v>55.348163544194001</v>
      </c>
      <c r="CA493">
        <f>INDEX('2021persons'!$C$5:$BA$204,MATCH(Sheet2!$BJ493,'2021persons'!$B$5:$B$204,0),MATCH(Sheet2!CA$3,'2021persons'!$C$4:$BA$4,0))</f>
        <v>43.8081755731125</v>
      </c>
      <c r="CB493">
        <f>INDEX('2021persons'!$C$5:$BA$204,MATCH(Sheet2!$BJ493,'2021persons'!$B$5:$B$204,0),MATCH(Sheet2!CB$3,'2021persons'!$C$4:$BA$4,0))</f>
        <v>2.6273025569748301</v>
      </c>
      <c r="CC493">
        <f>INDEX('2021persons'!$C$5:$BA$204,MATCH(Sheet2!$BJ493,'2021persons'!$B$5:$B$204,0),MATCH(Sheet2!CC$3,'2021persons'!$C$4:$BA$4,0))</f>
        <v>97.191676359270701</v>
      </c>
    </row>
    <row r="494" spans="14:99" x14ac:dyDescent="0.3">
      <c r="N494" t="str">
        <f>VLOOKUP(P494,Sheet1!A$6:A$378,1,FALSE)</f>
        <v>Leicestershire</v>
      </c>
      <c r="O494" t="s">
        <v>491</v>
      </c>
      <c r="P494" t="s">
        <v>352</v>
      </c>
      <c r="Q494" t="str">
        <f>VLOOKUP(P494,classifications!A$1:B$357,2,FALSE)</f>
        <v>Urban with Significant Rural</v>
      </c>
      <c r="R494" t="str">
        <f>VLOOKUP(P494,classifications!A$1:D$357,4,FALSE)</f>
        <v>Shire County</v>
      </c>
      <c r="S494">
        <v>31</v>
      </c>
      <c r="T494" t="s">
        <v>649</v>
      </c>
      <c r="U494">
        <v>80.599999999999994</v>
      </c>
      <c r="V494">
        <v>18.8</v>
      </c>
      <c r="W494">
        <v>0.6</v>
      </c>
      <c r="X494">
        <v>78.5</v>
      </c>
      <c r="Y494">
        <v>6.2</v>
      </c>
      <c r="Z494">
        <v>15.3</v>
      </c>
      <c r="AA494">
        <v>98.7</v>
      </c>
      <c r="AB494">
        <v>1.3</v>
      </c>
      <c r="AC494">
        <v>0</v>
      </c>
      <c r="AE494" t="s">
        <v>491</v>
      </c>
      <c r="AF494" t="s">
        <v>352</v>
      </c>
      <c r="AG494">
        <v>31</v>
      </c>
      <c r="AH494" t="s">
        <v>649</v>
      </c>
      <c r="AI494">
        <v>81.099999999999994</v>
      </c>
      <c r="AJ494">
        <v>18.899999999999999</v>
      </c>
      <c r="AK494">
        <v>92.7</v>
      </c>
      <c r="AL494">
        <v>7.3</v>
      </c>
      <c r="AM494">
        <v>98.7</v>
      </c>
      <c r="AN494">
        <v>1.3</v>
      </c>
      <c r="AP494" t="s">
        <v>491</v>
      </c>
      <c r="AQ494" t="s">
        <v>352</v>
      </c>
      <c r="AR494">
        <v>31</v>
      </c>
      <c r="AS494" t="s">
        <v>649</v>
      </c>
      <c r="AT494">
        <v>74.400000000000006</v>
      </c>
      <c r="AU494">
        <v>81.099999999999994</v>
      </c>
      <c r="AV494">
        <v>83.2</v>
      </c>
      <c r="AW494">
        <v>89.9</v>
      </c>
      <c r="AX494">
        <v>92.7</v>
      </c>
      <c r="AY494">
        <v>95.4</v>
      </c>
      <c r="AZ494">
        <v>97.4</v>
      </c>
      <c r="BA494">
        <v>98.7</v>
      </c>
      <c r="BB494">
        <v>99.7</v>
      </c>
      <c r="BF494" t="b">
        <f t="shared" si="7"/>
        <v>1</v>
      </c>
      <c r="BI494" t="s">
        <v>491</v>
      </c>
      <c r="BJ494" t="s">
        <v>352</v>
      </c>
      <c r="BK494">
        <v>31</v>
      </c>
      <c r="BL494" t="s">
        <v>649</v>
      </c>
      <c r="BM494">
        <f>INDEX('2021persons'!$C$5:$BA$204,MATCH(Sheet2!$BJ494,'2021persons'!$B$5:$B$204,0),MATCH(Sheet2!BM$3,'2021persons'!$C$4:$BA$4,0))</f>
        <v>82.799301779659302</v>
      </c>
      <c r="BN494">
        <f>INDEX('2021persons'!$C$5:$BA$204,MATCH(Sheet2!$BJ494,'2021persons'!$B$5:$B$204,0),MATCH(Sheet2!BN$3,'2021persons'!$C$4:$BA$4,0))</f>
        <v>16.6041344809829</v>
      </c>
      <c r="BO494">
        <f>INDEX('2021persons'!$C$5:$BA$204,MATCH(Sheet2!$BJ494,'2021persons'!$B$5:$B$204,0),MATCH(Sheet2!BO$3,'2021persons'!$C$4:$BA$4,0))</f>
        <v>54.836045290691096</v>
      </c>
      <c r="BP494">
        <f>INDEX('2021persons'!$C$5:$BA$204,MATCH(Sheet2!$BJ494,'2021persons'!$B$5:$B$204,0),MATCH(Sheet2!BP$3,'2021persons'!$C$4:$BA$4,0))</f>
        <v>11.754044528266601</v>
      </c>
      <c r="BQ494">
        <f>INDEX('2021persons'!$C$5:$BA$204,MATCH(Sheet2!$BJ494,'2021persons'!$B$5:$B$204,0),MATCH(Sheet2!BQ$3,'2021persons'!$C$4:$BA$4,0))</f>
        <v>55.043036857205898</v>
      </c>
      <c r="BR494">
        <f>INDEX('2021persons'!$C$5:$BA$204,MATCH(Sheet2!$BJ494,'2021persons'!$B$5:$B$204,0),MATCH(Sheet2!BR$3,'2021persons'!$C$4:$BA$4,0))</f>
        <v>11.547052961751699</v>
      </c>
      <c r="BS494">
        <f>INDEX('2021persons'!$C$5:$BA$204,MATCH(Sheet2!$BJ494,'2021persons'!$B$5:$B$204,0),MATCH(Sheet2!BS$3,'2021persons'!$C$4:$BA$4,0))</f>
        <v>98.607906475926796</v>
      </c>
      <c r="BT494">
        <f>INDEX('2021persons'!$C$5:$BA$204,MATCH(Sheet2!$BJ494,'2021persons'!$B$5:$B$204,0),MATCH(Sheet2!BT$3,'2021persons'!$C$4:$BA$4,0))</f>
        <v>1.39209352407322</v>
      </c>
      <c r="BU494">
        <f>INDEX('2021persons'!$C$5:$BA$204,MATCH(Sheet2!$BJ494,'2021persons'!$B$5:$B$204,0),MATCH(Sheet2!BU$3,'2021persons'!$C$4:$BA$4,0))</f>
        <v>13.029767995559199</v>
      </c>
      <c r="BV494">
        <f>INDEX('2021persons'!$C$5:$BA$204,MATCH(Sheet2!$BJ494,'2021persons'!$B$5:$B$204,0),MATCH(Sheet2!BV$3,'2021persons'!$C$4:$BA$4,0))</f>
        <v>17.4214000521659</v>
      </c>
      <c r="BW494">
        <f>INDEX('2021persons'!$C$5:$BA$204,MATCH(Sheet2!$BJ494,'2021persons'!$B$5:$B$204,0),MATCH(Sheet2!BW$3,'2021persons'!$C$4:$BA$4,0))</f>
        <v>1.73819412398093</v>
      </c>
      <c r="BX494">
        <f>INDEX('2021persons'!$C$5:$BA$204,MATCH(Sheet2!$BJ494,'2021persons'!$B$5:$B$204,0),MATCH(Sheet2!BX$3,'2021persons'!$C$4:$BA$4,0))</f>
        <v>50.019528573386303</v>
      </c>
      <c r="BY494">
        <f>INDEX('2021persons'!$C$5:$BA$204,MATCH(Sheet2!$BJ494,'2021persons'!$B$5:$B$204,0),MATCH(Sheet2!BY$3,'2021persons'!$C$4:$BA$4,0))</f>
        <v>46.122721666438302</v>
      </c>
      <c r="BZ494">
        <f>INDEX('2021persons'!$C$5:$BA$204,MATCH(Sheet2!$BJ494,'2021persons'!$B$5:$B$204,0),MATCH(Sheet2!BZ$3,'2021persons'!$C$4:$BA$4,0))</f>
        <v>55.209675208989999</v>
      </c>
      <c r="CA494">
        <f>INDEX('2021persons'!$C$5:$BA$204,MATCH(Sheet2!$BJ494,'2021persons'!$B$5:$B$204,0),MATCH(Sheet2!CA$3,'2021persons'!$C$4:$BA$4,0))</f>
        <v>41.306358777579803</v>
      </c>
      <c r="CB494">
        <f>INDEX('2021persons'!$C$5:$BA$204,MATCH(Sheet2!$BJ494,'2021persons'!$B$5:$B$204,0),MATCH(Sheet2!CB$3,'2021persons'!$C$4:$BA$4,0))</f>
        <v>2.9594109267470601</v>
      </c>
      <c r="CC494">
        <f>INDEX('2021persons'!$C$5:$BA$204,MATCH(Sheet2!$BJ494,'2021persons'!$B$5:$B$204,0),MATCH(Sheet2!CC$3,'2021persons'!$C$4:$BA$4,0))</f>
        <v>97.040589073252903</v>
      </c>
    </row>
    <row r="495" spans="14:99" x14ac:dyDescent="0.3">
      <c r="N495" t="str">
        <f>VLOOKUP(P495,Sheet1!A$6:A$378,1,FALSE)</f>
        <v>Lincolnshire</v>
      </c>
      <c r="O495" t="s">
        <v>491</v>
      </c>
      <c r="P495" t="s">
        <v>353</v>
      </c>
      <c r="Q495" t="str">
        <f>VLOOKUP(P495,classifications!A$1:B$357,2,FALSE)</f>
        <v>Predominantly Rural</v>
      </c>
      <c r="R495" t="str">
        <f>VLOOKUP(P495,classifications!A$1:D$357,4,FALSE)</f>
        <v>Shire County</v>
      </c>
      <c r="S495">
        <v>32</v>
      </c>
      <c r="T495" t="s">
        <v>649</v>
      </c>
      <c r="U495">
        <v>75.5</v>
      </c>
      <c r="V495">
        <v>23.8</v>
      </c>
      <c r="W495">
        <v>0.8</v>
      </c>
      <c r="X495">
        <v>73.400000000000006</v>
      </c>
      <c r="Y495">
        <v>7.1</v>
      </c>
      <c r="Z495">
        <v>19.5</v>
      </c>
      <c r="AA495">
        <v>97.5</v>
      </c>
      <c r="AB495">
        <v>2.2999999999999998</v>
      </c>
      <c r="AC495">
        <v>0.2</v>
      </c>
      <c r="AE495" t="s">
        <v>491</v>
      </c>
      <c r="AF495" t="s">
        <v>353</v>
      </c>
      <c r="AG495">
        <v>32</v>
      </c>
      <c r="AH495" t="s">
        <v>649</v>
      </c>
      <c r="AI495">
        <v>76</v>
      </c>
      <c r="AJ495">
        <v>24</v>
      </c>
      <c r="AK495">
        <v>91.2</v>
      </c>
      <c r="AL495">
        <v>8.8000000000000007</v>
      </c>
      <c r="AM495">
        <v>97.7</v>
      </c>
      <c r="AN495">
        <v>2.2999999999999998</v>
      </c>
      <c r="AP495" t="s">
        <v>491</v>
      </c>
      <c r="AQ495" t="s">
        <v>353</v>
      </c>
      <c r="AR495">
        <v>32</v>
      </c>
      <c r="AS495" t="s">
        <v>649</v>
      </c>
      <c r="AT495">
        <v>67.599999999999994</v>
      </c>
      <c r="AU495">
        <v>76</v>
      </c>
      <c r="AV495">
        <v>77.3</v>
      </c>
      <c r="AW495">
        <v>87.6</v>
      </c>
      <c r="AX495">
        <v>91.2</v>
      </c>
      <c r="AY495">
        <v>94.8</v>
      </c>
      <c r="AZ495">
        <v>95.6</v>
      </c>
      <c r="BA495">
        <v>97.7</v>
      </c>
      <c r="BB495">
        <v>99.1</v>
      </c>
      <c r="BF495" t="b">
        <f t="shared" si="7"/>
        <v>1</v>
      </c>
      <c r="BI495" t="s">
        <v>491</v>
      </c>
      <c r="BJ495" t="s">
        <v>353</v>
      </c>
      <c r="BK495">
        <v>32</v>
      </c>
      <c r="BL495" t="s">
        <v>649</v>
      </c>
      <c r="BM495">
        <f>INDEX('2021persons'!$C$5:$BA$204,MATCH(Sheet2!$BJ495,'2021persons'!$B$5:$B$204,0),MATCH(Sheet2!BM$3,'2021persons'!$C$4:$BA$4,0))</f>
        <v>80.995585490051297</v>
      </c>
      <c r="BN495">
        <f>INDEX('2021persons'!$C$5:$BA$204,MATCH(Sheet2!$BJ495,'2021persons'!$B$5:$B$204,0),MATCH(Sheet2!BN$3,'2021persons'!$C$4:$BA$4,0))</f>
        <v>18.3264840105298</v>
      </c>
      <c r="BO495">
        <f>INDEX('2021persons'!$C$5:$BA$204,MATCH(Sheet2!$BJ495,'2021persons'!$B$5:$B$204,0),MATCH(Sheet2!BO$3,'2021persons'!$C$4:$BA$4,0))</f>
        <v>59.627053526356598</v>
      </c>
      <c r="BP495">
        <f>INDEX('2021persons'!$C$5:$BA$204,MATCH(Sheet2!$BJ495,'2021persons'!$B$5:$B$204,0),MATCH(Sheet2!BP$3,'2021persons'!$C$4:$BA$4,0))</f>
        <v>9.0031609652971394</v>
      </c>
      <c r="BQ495">
        <f>INDEX('2021persons'!$C$5:$BA$204,MATCH(Sheet2!$BJ495,'2021persons'!$B$5:$B$204,0),MATCH(Sheet2!BQ$3,'2021persons'!$C$4:$BA$4,0))</f>
        <v>51.181211737243501</v>
      </c>
      <c r="BR495">
        <f>INDEX('2021persons'!$C$5:$BA$204,MATCH(Sheet2!$BJ495,'2021persons'!$B$5:$B$204,0),MATCH(Sheet2!BR$3,'2021persons'!$C$4:$BA$4,0))</f>
        <v>17.449002754410301</v>
      </c>
      <c r="BS495">
        <f>INDEX('2021persons'!$C$5:$BA$204,MATCH(Sheet2!$BJ495,'2021persons'!$B$5:$B$204,0),MATCH(Sheet2!BS$3,'2021persons'!$C$4:$BA$4,0))</f>
        <v>98.947700084360207</v>
      </c>
      <c r="BT495">
        <f>INDEX('2021persons'!$C$5:$BA$204,MATCH(Sheet2!$BJ495,'2021persons'!$B$5:$B$204,0),MATCH(Sheet2!BT$3,'2021persons'!$C$4:$BA$4,0))</f>
        <v>1.0522999156398301</v>
      </c>
      <c r="BU495">
        <f>INDEX('2021persons'!$C$5:$BA$204,MATCH(Sheet2!$BJ495,'2021persons'!$B$5:$B$204,0),MATCH(Sheet2!BU$3,'2021persons'!$C$4:$BA$4,0))</f>
        <v>14.115929164563299</v>
      </c>
      <c r="BV495">
        <f>INDEX('2021persons'!$C$5:$BA$204,MATCH(Sheet2!$BJ495,'2021persons'!$B$5:$B$204,0),MATCH(Sheet2!BV$3,'2021persons'!$C$4:$BA$4,0))</f>
        <v>15.7245318688318</v>
      </c>
      <c r="BW495">
        <f>INDEX('2021persons'!$C$5:$BA$204,MATCH(Sheet2!$BJ495,'2021persons'!$B$5:$B$204,0),MATCH(Sheet2!BW$3,'2021persons'!$C$4:$BA$4,0))</f>
        <v>1.6523073691485699</v>
      </c>
      <c r="BX495">
        <f>INDEX('2021persons'!$C$5:$BA$204,MATCH(Sheet2!$BJ495,'2021persons'!$B$5:$B$204,0),MATCH(Sheet2!BX$3,'2021persons'!$C$4:$BA$4,0))</f>
        <v>49.125803620145703</v>
      </c>
      <c r="BY495">
        <f>INDEX('2021persons'!$C$5:$BA$204,MATCH(Sheet2!$BJ495,'2021persons'!$B$5:$B$204,0),MATCH(Sheet2!BY$3,'2021persons'!$C$4:$BA$4,0))</f>
        <v>48.462573414534099</v>
      </c>
      <c r="BZ495">
        <f>INDEX('2021persons'!$C$5:$BA$204,MATCH(Sheet2!$BJ495,'2021persons'!$B$5:$B$204,0),MATCH(Sheet2!BZ$3,'2021persons'!$C$4:$BA$4,0))</f>
        <v>50.151997315900203</v>
      </c>
      <c r="CA495">
        <f>INDEX('2021persons'!$C$5:$BA$204,MATCH(Sheet2!$BJ495,'2021persons'!$B$5:$B$204,0),MATCH(Sheet2!CA$3,'2021persons'!$C$4:$BA$4,0))</f>
        <v>48.285327938021702</v>
      </c>
      <c r="CB495">
        <f>INDEX('2021persons'!$C$5:$BA$204,MATCH(Sheet2!$BJ495,'2021persons'!$B$5:$B$204,0),MATCH(Sheet2!CB$3,'2021persons'!$C$4:$BA$4,0))</f>
        <v>1.7837601596406101</v>
      </c>
      <c r="CC495">
        <f>INDEX('2021persons'!$C$5:$BA$204,MATCH(Sheet2!$BJ495,'2021persons'!$B$5:$B$204,0),MATCH(Sheet2!CC$3,'2021persons'!$C$4:$BA$4,0))</f>
        <v>98.016011491955297</v>
      </c>
    </row>
    <row r="496" spans="14:99" x14ac:dyDescent="0.3">
      <c r="N496" t="str">
        <f>VLOOKUP(P496,Sheet1!A$6:A$378,1,FALSE)</f>
        <v>Norfolk</v>
      </c>
      <c r="O496" t="s">
        <v>491</v>
      </c>
      <c r="P496" t="s">
        <v>354</v>
      </c>
      <c r="Q496" t="str">
        <f>VLOOKUP(P496,classifications!A$1:B$357,2,FALSE)</f>
        <v>Predominantly Rural</v>
      </c>
      <c r="R496" t="str">
        <f>VLOOKUP(P496,classifications!A$1:D$357,4,FALSE)</f>
        <v>Shire County</v>
      </c>
      <c r="S496">
        <v>33</v>
      </c>
      <c r="T496" t="s">
        <v>649</v>
      </c>
      <c r="U496">
        <v>80.099999999999994</v>
      </c>
      <c r="V496">
        <v>19.2</v>
      </c>
      <c r="W496">
        <v>0.8</v>
      </c>
      <c r="X496">
        <v>74.5</v>
      </c>
      <c r="Y496">
        <v>9</v>
      </c>
      <c r="Z496">
        <v>16.5</v>
      </c>
      <c r="AA496">
        <v>99.1</v>
      </c>
      <c r="AB496">
        <v>0.9</v>
      </c>
      <c r="AC496">
        <v>0</v>
      </c>
      <c r="AE496" t="s">
        <v>491</v>
      </c>
      <c r="AF496" t="s">
        <v>354</v>
      </c>
      <c r="AG496">
        <v>33</v>
      </c>
      <c r="AH496" t="s">
        <v>649</v>
      </c>
      <c r="AI496">
        <v>80.7</v>
      </c>
      <c r="AJ496">
        <v>19.3</v>
      </c>
      <c r="AK496">
        <v>89.2</v>
      </c>
      <c r="AL496">
        <v>10.8</v>
      </c>
      <c r="AM496">
        <v>99.1</v>
      </c>
      <c r="AN496">
        <v>0.9</v>
      </c>
      <c r="AP496" t="s">
        <v>491</v>
      </c>
      <c r="AQ496" t="s">
        <v>354</v>
      </c>
      <c r="AR496">
        <v>33</v>
      </c>
      <c r="AS496" t="s">
        <v>649</v>
      </c>
      <c r="AT496">
        <v>73.900000000000006</v>
      </c>
      <c r="AU496">
        <v>80.7</v>
      </c>
      <c r="AV496">
        <v>81.900000000000006</v>
      </c>
      <c r="AW496">
        <v>85.9</v>
      </c>
      <c r="AX496">
        <v>89.2</v>
      </c>
      <c r="AY496">
        <v>92.4</v>
      </c>
      <c r="AZ496">
        <v>97.6</v>
      </c>
      <c r="BA496">
        <v>99.1</v>
      </c>
      <c r="BB496">
        <v>100</v>
      </c>
      <c r="BF496" t="b">
        <f t="shared" si="7"/>
        <v>1</v>
      </c>
      <c r="BI496" t="s">
        <v>491</v>
      </c>
      <c r="BJ496" t="s">
        <v>354</v>
      </c>
      <c r="BK496">
        <v>33</v>
      </c>
      <c r="BL496" t="s">
        <v>649</v>
      </c>
      <c r="BM496">
        <f>INDEX('2021persons'!$C$5:$BA$204,MATCH(Sheet2!$BJ496,'2021persons'!$B$5:$B$204,0),MATCH(Sheet2!BM$3,'2021persons'!$C$4:$BA$4,0))</f>
        <v>80.844198712658894</v>
      </c>
      <c r="BN496">
        <f>INDEX('2021persons'!$C$5:$BA$204,MATCH(Sheet2!$BJ496,'2021persons'!$B$5:$B$204,0),MATCH(Sheet2!BN$3,'2021persons'!$C$4:$BA$4,0))</f>
        <v>18.736865269296398</v>
      </c>
      <c r="BO496">
        <f>INDEX('2021persons'!$C$5:$BA$204,MATCH(Sheet2!$BJ496,'2021persons'!$B$5:$B$204,0),MATCH(Sheet2!BO$3,'2021persons'!$C$4:$BA$4,0))</f>
        <v>52.706167134290602</v>
      </c>
      <c r="BP496">
        <f>INDEX('2021persons'!$C$5:$BA$204,MATCH(Sheet2!$BJ496,'2021persons'!$B$5:$B$204,0),MATCH(Sheet2!BP$3,'2021persons'!$C$4:$BA$4,0))</f>
        <v>8.3358089893821905</v>
      </c>
      <c r="BQ496">
        <f>INDEX('2021persons'!$C$5:$BA$204,MATCH(Sheet2!$BJ496,'2021persons'!$B$5:$B$204,0),MATCH(Sheet2!BQ$3,'2021persons'!$C$4:$BA$4,0))</f>
        <v>46.9370633217803</v>
      </c>
      <c r="BR496">
        <f>INDEX('2021persons'!$C$5:$BA$204,MATCH(Sheet2!$BJ496,'2021persons'!$B$5:$B$204,0),MATCH(Sheet2!BR$3,'2021persons'!$C$4:$BA$4,0))</f>
        <v>14.1049128018925</v>
      </c>
      <c r="BS496">
        <f>INDEX('2021persons'!$C$5:$BA$204,MATCH(Sheet2!$BJ496,'2021persons'!$B$5:$B$204,0),MATCH(Sheet2!BS$3,'2021persons'!$C$4:$BA$4,0))</f>
        <v>98.777851130549607</v>
      </c>
      <c r="BT496">
        <f>INDEX('2021persons'!$C$5:$BA$204,MATCH(Sheet2!$BJ496,'2021persons'!$B$5:$B$204,0),MATCH(Sheet2!BT$3,'2021persons'!$C$4:$BA$4,0))</f>
        <v>1.2221488694503999</v>
      </c>
      <c r="BU496">
        <f>INDEX('2021persons'!$C$5:$BA$204,MATCH(Sheet2!$BJ496,'2021persons'!$B$5:$B$204,0),MATCH(Sheet2!BU$3,'2021persons'!$C$4:$BA$4,0))</f>
        <v>12.878362766133</v>
      </c>
      <c r="BV496">
        <f>INDEX('2021persons'!$C$5:$BA$204,MATCH(Sheet2!$BJ496,'2021persons'!$B$5:$B$204,0),MATCH(Sheet2!BV$3,'2021persons'!$C$4:$BA$4,0))</f>
        <v>12.573031853441201</v>
      </c>
      <c r="BW496">
        <f>INDEX('2021persons'!$C$5:$BA$204,MATCH(Sheet2!$BJ496,'2021persons'!$B$5:$B$204,0),MATCH(Sheet2!BW$3,'2021persons'!$C$4:$BA$4,0))</f>
        <v>2.2498212026186901</v>
      </c>
      <c r="BX496">
        <f>INDEX('2021persons'!$C$5:$BA$204,MATCH(Sheet2!$BJ496,'2021persons'!$B$5:$B$204,0),MATCH(Sheet2!BX$3,'2021persons'!$C$4:$BA$4,0))</f>
        <v>51.933197726979202</v>
      </c>
      <c r="BY496">
        <f>INDEX('2021persons'!$C$5:$BA$204,MATCH(Sheet2!$BJ496,'2021persons'!$B$5:$B$204,0),MATCH(Sheet2!BY$3,'2021persons'!$C$4:$BA$4,0))</f>
        <v>45.432971716388998</v>
      </c>
      <c r="BZ496">
        <f>INDEX('2021persons'!$C$5:$BA$204,MATCH(Sheet2!$BJ496,'2021persons'!$B$5:$B$204,0),MATCH(Sheet2!BZ$3,'2021persons'!$C$4:$BA$4,0))</f>
        <v>54.172585991648397</v>
      </c>
      <c r="CA496">
        <f>INDEX('2021persons'!$C$5:$BA$204,MATCH(Sheet2!$BJ496,'2021persons'!$B$5:$B$204,0),MATCH(Sheet2!CA$3,'2021persons'!$C$4:$BA$4,0))</f>
        <v>44.217626673554598</v>
      </c>
      <c r="CB496">
        <f>INDEX('2021persons'!$C$5:$BA$204,MATCH(Sheet2!$BJ496,'2021persons'!$B$5:$B$204,0),MATCH(Sheet2!CB$3,'2021persons'!$C$4:$BA$4,0))</f>
        <v>3.1732409088408402</v>
      </c>
      <c r="CC496">
        <f>INDEX('2021persons'!$C$5:$BA$204,MATCH(Sheet2!$BJ496,'2021persons'!$B$5:$B$204,0),MATCH(Sheet2!CC$3,'2021persons'!$C$4:$BA$4,0))</f>
        <v>96.826759091159104</v>
      </c>
    </row>
    <row r="497" spans="14:81" x14ac:dyDescent="0.3">
      <c r="N497" t="str">
        <f>VLOOKUP(P497,Sheet1!A$6:A$378,1,FALSE)</f>
        <v>Northamptonshire</v>
      </c>
      <c r="O497" t="s">
        <v>491</v>
      </c>
      <c r="P497" t="s">
        <v>355</v>
      </c>
      <c r="Q497" t="str">
        <f>VLOOKUP(P497,classifications!A$1:B$357,2,FALSE)</f>
        <v>Urban with Significant Rural</v>
      </c>
      <c r="R497" t="str">
        <f>VLOOKUP(P497,classifications!A$1:D$357,4,FALSE)</f>
        <v>Shire County</v>
      </c>
      <c r="S497">
        <v>34</v>
      </c>
      <c r="T497" t="s">
        <v>649</v>
      </c>
      <c r="U497">
        <v>78.099999999999994</v>
      </c>
      <c r="V497">
        <v>20.7</v>
      </c>
      <c r="W497">
        <v>1.2</v>
      </c>
      <c r="X497">
        <v>80.400000000000006</v>
      </c>
      <c r="Y497">
        <v>5.3</v>
      </c>
      <c r="Z497">
        <v>14.3</v>
      </c>
      <c r="AA497">
        <v>98.3</v>
      </c>
      <c r="AB497">
        <v>1.5</v>
      </c>
      <c r="AC497">
        <v>0.2</v>
      </c>
      <c r="AE497" t="s">
        <v>491</v>
      </c>
      <c r="AF497" t="s">
        <v>355</v>
      </c>
      <c r="AG497">
        <v>34</v>
      </c>
      <c r="AH497" t="s">
        <v>649</v>
      </c>
      <c r="AI497">
        <v>79</v>
      </c>
      <c r="AJ497">
        <v>21</v>
      </c>
      <c r="AK497">
        <v>93.8</v>
      </c>
      <c r="AL497">
        <v>6.2</v>
      </c>
      <c r="AM497">
        <v>98.5</v>
      </c>
      <c r="AN497">
        <v>1.5</v>
      </c>
      <c r="AP497" t="s">
        <v>491</v>
      </c>
      <c r="AQ497" t="s">
        <v>355</v>
      </c>
      <c r="AR497">
        <v>34</v>
      </c>
      <c r="AS497" t="s">
        <v>649</v>
      </c>
      <c r="AT497">
        <v>72.5</v>
      </c>
      <c r="AU497">
        <v>79</v>
      </c>
      <c r="AV497">
        <v>80.599999999999994</v>
      </c>
      <c r="AW497">
        <v>91.2</v>
      </c>
      <c r="AX497">
        <v>93.8</v>
      </c>
      <c r="AY497">
        <v>96.3</v>
      </c>
      <c r="AZ497">
        <v>97.1</v>
      </c>
      <c r="BA497">
        <v>98.5</v>
      </c>
      <c r="BB497">
        <v>99.5</v>
      </c>
      <c r="BF497" t="b">
        <f t="shared" si="7"/>
        <v>1</v>
      </c>
      <c r="BI497" t="s">
        <v>491</v>
      </c>
      <c r="BJ497" t="s">
        <v>355</v>
      </c>
      <c r="BK497">
        <v>34</v>
      </c>
      <c r="BL497" t="s">
        <v>649</v>
      </c>
      <c r="BM497">
        <f>INDEX('2021persons'!$C$5:$BA$204,MATCH(Sheet2!$BJ497,'2021persons'!$B$5:$B$204,0),MATCH(Sheet2!BM$3,'2021persons'!$C$4:$BA$4,0))</f>
        <v>86.307226336404398</v>
      </c>
      <c r="BN497">
        <f>INDEX('2021persons'!$C$5:$BA$204,MATCH(Sheet2!$BJ497,'2021persons'!$B$5:$B$204,0),MATCH(Sheet2!BN$3,'2021persons'!$C$4:$BA$4,0))</f>
        <v>13.086059529661799</v>
      </c>
      <c r="BO497">
        <f>INDEX('2021persons'!$C$5:$BA$204,MATCH(Sheet2!$BJ497,'2021persons'!$B$5:$B$204,0),MATCH(Sheet2!BO$3,'2021persons'!$C$4:$BA$4,0))</f>
        <v>67.265980558506797</v>
      </c>
      <c r="BP497">
        <f>INDEX('2021persons'!$C$5:$BA$204,MATCH(Sheet2!$BJ497,'2021persons'!$B$5:$B$204,0),MATCH(Sheet2!BP$3,'2021persons'!$C$4:$BA$4,0))</f>
        <v>11.831718494790801</v>
      </c>
      <c r="BQ497">
        <f>INDEX('2021persons'!$C$5:$BA$204,MATCH(Sheet2!$BJ497,'2021persons'!$B$5:$B$204,0),MATCH(Sheet2!BQ$3,'2021persons'!$C$4:$BA$4,0))</f>
        <v>63.791249742312999</v>
      </c>
      <c r="BR497">
        <f>INDEX('2021persons'!$C$5:$BA$204,MATCH(Sheet2!$BJ497,'2021persons'!$B$5:$B$204,0),MATCH(Sheet2!BR$3,'2021persons'!$C$4:$BA$4,0))</f>
        <v>15.3064493109846</v>
      </c>
      <c r="BS497">
        <f>INDEX('2021persons'!$C$5:$BA$204,MATCH(Sheet2!$BJ497,'2021persons'!$B$5:$B$204,0),MATCH(Sheet2!BS$3,'2021persons'!$C$4:$BA$4,0))</f>
        <v>97.096145002457902</v>
      </c>
      <c r="BT497">
        <f>INDEX('2021persons'!$C$5:$BA$204,MATCH(Sheet2!$BJ497,'2021persons'!$B$5:$B$204,0),MATCH(Sheet2!BT$3,'2021persons'!$C$4:$BA$4,0))</f>
        <v>2.75352436529709</v>
      </c>
      <c r="BU497">
        <f>INDEX('2021persons'!$C$5:$BA$204,MATCH(Sheet2!$BJ497,'2021persons'!$B$5:$B$204,0),MATCH(Sheet2!BU$3,'2021persons'!$C$4:$BA$4,0))</f>
        <v>14.309636700972099</v>
      </c>
      <c r="BV497">
        <f>INDEX('2021persons'!$C$5:$BA$204,MATCH(Sheet2!$BJ497,'2021persons'!$B$5:$B$204,0),MATCH(Sheet2!BV$3,'2021persons'!$C$4:$BA$4,0))</f>
        <v>14.793295380663199</v>
      </c>
      <c r="BW497">
        <f>INDEX('2021persons'!$C$5:$BA$204,MATCH(Sheet2!$BJ497,'2021persons'!$B$5:$B$204,0),MATCH(Sheet2!BW$3,'2021persons'!$C$4:$BA$4,0))</f>
        <v>1.0973501847417599</v>
      </c>
      <c r="BX497">
        <f>INDEX('2021persons'!$C$5:$BA$204,MATCH(Sheet2!$BJ497,'2021persons'!$B$5:$B$204,0),MATCH(Sheet2!BX$3,'2021persons'!$C$4:$BA$4,0))</f>
        <v>48.609871958718102</v>
      </c>
      <c r="BY497">
        <f>INDEX('2021persons'!$C$5:$BA$204,MATCH(Sheet2!$BJ497,'2021persons'!$B$5:$B$204,0),MATCH(Sheet2!BY$3,'2021persons'!$C$4:$BA$4,0))</f>
        <v>50.152214800704101</v>
      </c>
      <c r="BZ497">
        <f>INDEX('2021persons'!$C$5:$BA$204,MATCH(Sheet2!$BJ497,'2021persons'!$B$5:$B$204,0),MATCH(Sheet2!BZ$3,'2021persons'!$C$4:$BA$4,0))</f>
        <v>57.076029032335903</v>
      </c>
      <c r="CA497">
        <f>INDEX('2021persons'!$C$5:$BA$204,MATCH(Sheet2!$BJ497,'2021persons'!$B$5:$B$204,0),MATCH(Sheet2!CA$3,'2021persons'!$C$4:$BA$4,0))</f>
        <v>41.2649803477129</v>
      </c>
      <c r="CB497">
        <f>INDEX('2021persons'!$C$5:$BA$204,MATCH(Sheet2!$BJ497,'2021persons'!$B$5:$B$204,0),MATCH(Sheet2!CB$3,'2021persons'!$C$4:$BA$4,0))</f>
        <v>2.8350327460712599</v>
      </c>
      <c r="CC497">
        <f>INDEX('2021persons'!$C$5:$BA$204,MATCH(Sheet2!$BJ497,'2021persons'!$B$5:$B$204,0),MATCH(Sheet2!CC$3,'2021persons'!$C$4:$BA$4,0))</f>
        <v>97.164967253928694</v>
      </c>
    </row>
    <row r="498" spans="14:81" x14ac:dyDescent="0.3">
      <c r="N498" t="str">
        <f>VLOOKUP(P498,Sheet1!A$6:A$378,1,FALSE)</f>
        <v>North Yorkshire</v>
      </c>
      <c r="O498" t="s">
        <v>491</v>
      </c>
      <c r="P498" t="s">
        <v>356</v>
      </c>
      <c r="Q498" t="str">
        <f>VLOOKUP(P498,classifications!A$1:B$357,2,FALSE)</f>
        <v>Predominantly Rural</v>
      </c>
      <c r="R498" t="str">
        <f>VLOOKUP(P498,classifications!A$1:D$357,4,FALSE)</f>
        <v>Shire County</v>
      </c>
      <c r="S498">
        <v>36</v>
      </c>
      <c r="T498" t="s">
        <v>649</v>
      </c>
      <c r="U498">
        <v>76.7</v>
      </c>
      <c r="V498">
        <v>22.6</v>
      </c>
      <c r="W498">
        <v>0.7</v>
      </c>
      <c r="X498">
        <v>72.400000000000006</v>
      </c>
      <c r="Y498">
        <v>8.1999999999999993</v>
      </c>
      <c r="Z498">
        <v>19.399999999999999</v>
      </c>
      <c r="AA498">
        <v>99.8</v>
      </c>
      <c r="AB498">
        <v>0.2</v>
      </c>
      <c r="AC498">
        <v>0</v>
      </c>
      <c r="AE498" t="s">
        <v>491</v>
      </c>
      <c r="AF498" t="s">
        <v>356</v>
      </c>
      <c r="AG498">
        <v>36</v>
      </c>
      <c r="AH498" t="s">
        <v>649</v>
      </c>
      <c r="AI498">
        <v>77.3</v>
      </c>
      <c r="AJ498">
        <v>22.7</v>
      </c>
      <c r="AK498">
        <v>89.8</v>
      </c>
      <c r="AL498">
        <v>10.199999999999999</v>
      </c>
      <c r="AM498">
        <v>99.8</v>
      </c>
      <c r="AN498">
        <v>0.2</v>
      </c>
      <c r="AP498" t="s">
        <v>491</v>
      </c>
      <c r="AQ498" t="s">
        <v>356</v>
      </c>
      <c r="AR498">
        <v>36</v>
      </c>
      <c r="AS498" t="s">
        <v>649</v>
      </c>
      <c r="AT498">
        <v>68.2</v>
      </c>
      <c r="AU498">
        <v>77.3</v>
      </c>
      <c r="AV498">
        <v>78.2</v>
      </c>
      <c r="AW498">
        <v>86.2</v>
      </c>
      <c r="AX498">
        <v>89.8</v>
      </c>
      <c r="AY498">
        <v>93.4</v>
      </c>
      <c r="AZ498">
        <v>99.3</v>
      </c>
      <c r="BA498">
        <v>99.8</v>
      </c>
      <c r="BB498">
        <v>100</v>
      </c>
      <c r="BF498" t="b">
        <f t="shared" si="7"/>
        <v>1</v>
      </c>
      <c r="BI498" t="s">
        <v>491</v>
      </c>
      <c r="BJ498" t="s">
        <v>356</v>
      </c>
      <c r="BK498">
        <v>36</v>
      </c>
      <c r="BL498" t="s">
        <v>649</v>
      </c>
      <c r="BM498">
        <f>INDEX('2021persons'!$C$5:$BA$204,MATCH(Sheet2!$BJ498,'2021persons'!$B$5:$B$204,0),MATCH(Sheet2!BM$3,'2021persons'!$C$4:$BA$4,0))</f>
        <v>85.884616029369894</v>
      </c>
      <c r="BN498">
        <f>INDEX('2021persons'!$C$5:$BA$204,MATCH(Sheet2!$BJ498,'2021persons'!$B$5:$B$204,0),MATCH(Sheet2!BN$3,'2021persons'!$C$4:$BA$4,0))</f>
        <v>13.9506814410005</v>
      </c>
      <c r="BO498">
        <f>INDEX('2021persons'!$C$5:$BA$204,MATCH(Sheet2!$BJ498,'2021persons'!$B$5:$B$204,0),MATCH(Sheet2!BO$3,'2021persons'!$C$4:$BA$4,0))</f>
        <v>61.613414245721103</v>
      </c>
      <c r="BP498">
        <f>INDEX('2021persons'!$C$5:$BA$204,MATCH(Sheet2!$BJ498,'2021persons'!$B$5:$B$204,0),MATCH(Sheet2!BP$3,'2021persons'!$C$4:$BA$4,0))</f>
        <v>12.3732251521298</v>
      </c>
      <c r="BQ498">
        <f>INDEX('2021persons'!$C$5:$BA$204,MATCH(Sheet2!$BJ498,'2021persons'!$B$5:$B$204,0),MATCH(Sheet2!BQ$3,'2021persons'!$C$4:$BA$4,0))</f>
        <v>58.806346705111203</v>
      </c>
      <c r="BR498">
        <f>INDEX('2021persons'!$C$5:$BA$204,MATCH(Sheet2!$BJ498,'2021persons'!$B$5:$B$204,0),MATCH(Sheet2!BR$3,'2021persons'!$C$4:$BA$4,0))</f>
        <v>15.1802926927397</v>
      </c>
      <c r="BS498">
        <f>INDEX('2021persons'!$C$5:$BA$204,MATCH(Sheet2!$BJ498,'2021persons'!$B$5:$B$204,0),MATCH(Sheet2!BS$3,'2021persons'!$C$4:$BA$4,0))</f>
        <v>98.709201548958106</v>
      </c>
      <c r="BT498">
        <f>INDEX('2021persons'!$C$5:$BA$204,MATCH(Sheet2!$BJ498,'2021persons'!$B$5:$B$204,0),MATCH(Sheet2!BT$3,'2021persons'!$C$4:$BA$4,0))</f>
        <v>1.29079845104186</v>
      </c>
      <c r="BU498">
        <f>INDEX('2021persons'!$C$5:$BA$204,MATCH(Sheet2!$BJ498,'2021persons'!$B$5:$B$204,0),MATCH(Sheet2!BU$3,'2021persons'!$C$4:$BA$4,0))</f>
        <v>12.563073106130499</v>
      </c>
      <c r="BV498">
        <f>INDEX('2021persons'!$C$5:$BA$204,MATCH(Sheet2!$BJ498,'2021persons'!$B$5:$B$204,0),MATCH(Sheet2!BV$3,'2021persons'!$C$4:$BA$4,0))</f>
        <v>17.767756860509898</v>
      </c>
      <c r="BW498">
        <f>INDEX('2021persons'!$C$5:$BA$204,MATCH(Sheet2!$BJ498,'2021persons'!$B$5:$B$204,0),MATCH(Sheet2!BW$3,'2021persons'!$C$4:$BA$4,0))</f>
        <v>1.4735218681373901</v>
      </c>
      <c r="BX498">
        <f>INDEX('2021persons'!$C$5:$BA$204,MATCH(Sheet2!$BJ498,'2021persons'!$B$5:$B$204,0),MATCH(Sheet2!BX$3,'2021persons'!$C$4:$BA$4,0))</f>
        <v>48.201208207156498</v>
      </c>
      <c r="BY498">
        <f>INDEX('2021persons'!$C$5:$BA$204,MATCH(Sheet2!$BJ498,'2021persons'!$B$5:$B$204,0),MATCH(Sheet2!BY$3,'2021persons'!$C$4:$BA$4,0))</f>
        <v>48.420601322538801</v>
      </c>
      <c r="BZ498">
        <f>INDEX('2021persons'!$C$5:$BA$204,MATCH(Sheet2!$BJ498,'2021persons'!$B$5:$B$204,0),MATCH(Sheet2!BZ$3,'2021persons'!$C$4:$BA$4,0))</f>
        <v>55.974986094802503</v>
      </c>
      <c r="CA498">
        <f>INDEX('2021persons'!$C$5:$BA$204,MATCH(Sheet2!$BJ498,'2021persons'!$B$5:$B$204,0),MATCH(Sheet2!CA$3,'2021persons'!$C$4:$BA$4,0))</f>
        <v>42.6781410296026</v>
      </c>
      <c r="CB498">
        <f>INDEX('2021persons'!$C$5:$BA$204,MATCH(Sheet2!$BJ498,'2021persons'!$B$5:$B$204,0),MATCH(Sheet2!CB$3,'2021persons'!$C$4:$BA$4,0))</f>
        <v>2.5577087489313199</v>
      </c>
      <c r="CC498">
        <f>INDEX('2021persons'!$C$5:$BA$204,MATCH(Sheet2!$BJ498,'2021persons'!$B$5:$B$204,0),MATCH(Sheet2!CC$3,'2021persons'!$C$4:$BA$4,0))</f>
        <v>97.442291251068696</v>
      </c>
    </row>
    <row r="499" spans="14:81" x14ac:dyDescent="0.3">
      <c r="N499" t="str">
        <f>VLOOKUP(P499,Sheet1!A$6:A$378,1,FALSE)</f>
        <v>Nottinghamshire</v>
      </c>
      <c r="O499" t="s">
        <v>491</v>
      </c>
      <c r="P499" t="s">
        <v>357</v>
      </c>
      <c r="Q499" t="str">
        <f>VLOOKUP(P499,classifications!A$1:B$357,2,FALSE)</f>
        <v>Urban with Significant Rural</v>
      </c>
      <c r="R499" t="str">
        <f>VLOOKUP(P499,classifications!A$1:D$357,4,FALSE)</f>
        <v>Shire County</v>
      </c>
      <c r="S499">
        <v>37</v>
      </c>
      <c r="T499" t="s">
        <v>649</v>
      </c>
      <c r="U499">
        <v>79.8</v>
      </c>
      <c r="V499">
        <v>19.2</v>
      </c>
      <c r="W499">
        <v>1</v>
      </c>
      <c r="X499">
        <v>76.3</v>
      </c>
      <c r="Y499">
        <v>8.6</v>
      </c>
      <c r="Z499">
        <v>15.2</v>
      </c>
      <c r="AA499">
        <v>99.1</v>
      </c>
      <c r="AB499">
        <v>0.7</v>
      </c>
      <c r="AC499">
        <v>0.2</v>
      </c>
      <c r="AE499" t="s">
        <v>491</v>
      </c>
      <c r="AF499" t="s">
        <v>357</v>
      </c>
      <c r="AG499">
        <v>37</v>
      </c>
      <c r="AH499" t="s">
        <v>649</v>
      </c>
      <c r="AI499">
        <v>80.599999999999994</v>
      </c>
      <c r="AJ499">
        <v>19.399999999999999</v>
      </c>
      <c r="AK499">
        <v>89.9</v>
      </c>
      <c r="AL499">
        <v>10.1</v>
      </c>
      <c r="AM499">
        <v>99.3</v>
      </c>
      <c r="AN499">
        <v>0.7</v>
      </c>
      <c r="AP499" t="s">
        <v>491</v>
      </c>
      <c r="AQ499" t="s">
        <v>357</v>
      </c>
      <c r="AR499">
        <v>37</v>
      </c>
      <c r="AS499" t="s">
        <v>649</v>
      </c>
      <c r="AT499">
        <v>73.7</v>
      </c>
      <c r="AU499">
        <v>80.599999999999994</v>
      </c>
      <c r="AV499">
        <v>82.6</v>
      </c>
      <c r="AW499">
        <v>97.5</v>
      </c>
      <c r="AX499">
        <v>89.9</v>
      </c>
      <c r="AY499">
        <v>100</v>
      </c>
      <c r="AZ499">
        <v>98.2</v>
      </c>
      <c r="BA499">
        <v>99.3</v>
      </c>
      <c r="BB499">
        <v>100</v>
      </c>
      <c r="BF499" t="b">
        <f t="shared" si="7"/>
        <v>1</v>
      </c>
      <c r="BI499" t="s">
        <v>491</v>
      </c>
      <c r="BJ499" t="s">
        <v>357</v>
      </c>
      <c r="BK499">
        <v>37</v>
      </c>
      <c r="BL499" t="s">
        <v>649</v>
      </c>
      <c r="BM499">
        <f>INDEX('2021persons'!$C$5:$BA$204,MATCH(Sheet2!$BJ499,'2021persons'!$B$5:$B$204,0),MATCH(Sheet2!BM$3,'2021persons'!$C$4:$BA$4,0))</f>
        <v>82.920798755653095</v>
      </c>
      <c r="BN499">
        <f>INDEX('2021persons'!$C$5:$BA$204,MATCH(Sheet2!$BJ499,'2021persons'!$B$5:$B$204,0),MATCH(Sheet2!BN$3,'2021persons'!$C$4:$BA$4,0))</f>
        <v>16.623060577998</v>
      </c>
      <c r="BO499">
        <f>INDEX('2021persons'!$C$5:$BA$204,MATCH(Sheet2!$BJ499,'2021persons'!$B$5:$B$204,0),MATCH(Sheet2!BO$3,'2021persons'!$C$4:$BA$4,0))</f>
        <v>52.801428961036201</v>
      </c>
      <c r="BP499">
        <f>INDEX('2021persons'!$C$5:$BA$204,MATCH(Sheet2!$BJ499,'2021persons'!$B$5:$B$204,0),MATCH(Sheet2!BP$3,'2021persons'!$C$4:$BA$4,0))</f>
        <v>11.750866877054801</v>
      </c>
      <c r="BQ499">
        <f>INDEX('2021persons'!$C$5:$BA$204,MATCH(Sheet2!$BJ499,'2021persons'!$B$5:$B$204,0),MATCH(Sheet2!BQ$3,'2021persons'!$C$4:$BA$4,0))</f>
        <v>50.979263881271599</v>
      </c>
      <c r="BR499">
        <f>INDEX('2021persons'!$C$5:$BA$204,MATCH(Sheet2!$BJ499,'2021persons'!$B$5:$B$204,0),MATCH(Sheet2!BR$3,'2021persons'!$C$4:$BA$4,0))</f>
        <v>13.5730319568195</v>
      </c>
      <c r="BS499">
        <f>INDEX('2021persons'!$C$5:$BA$204,MATCH(Sheet2!$BJ499,'2021persons'!$B$5:$B$204,0),MATCH(Sheet2!BS$3,'2021persons'!$C$4:$BA$4,0))</f>
        <v>99.358046447227693</v>
      </c>
      <c r="BT499">
        <f>INDEX('2021persons'!$C$5:$BA$204,MATCH(Sheet2!$BJ499,'2021persons'!$B$5:$B$204,0),MATCH(Sheet2!BT$3,'2021persons'!$C$4:$BA$4,0))</f>
        <v>0.64195355277235799</v>
      </c>
      <c r="BU499">
        <f>INDEX('2021persons'!$C$5:$BA$204,MATCH(Sheet2!$BJ499,'2021persons'!$B$5:$B$204,0),MATCH(Sheet2!BU$3,'2021persons'!$C$4:$BA$4,0))</f>
        <v>12.365248195067601</v>
      </c>
      <c r="BV499">
        <f>INDEX('2021persons'!$C$5:$BA$204,MATCH(Sheet2!$BJ499,'2021persons'!$B$5:$B$204,0),MATCH(Sheet2!BV$3,'2021persons'!$C$4:$BA$4,0))</f>
        <v>15.3772151443496</v>
      </c>
      <c r="BW499">
        <f>INDEX('2021persons'!$C$5:$BA$204,MATCH(Sheet2!$BJ499,'2021persons'!$B$5:$B$204,0),MATCH(Sheet2!BW$3,'2021persons'!$C$4:$BA$4,0))</f>
        <v>0.87481905720939002</v>
      </c>
      <c r="BX499">
        <f>INDEX('2021persons'!$C$5:$BA$204,MATCH(Sheet2!$BJ499,'2021persons'!$B$5:$B$204,0),MATCH(Sheet2!BX$3,'2021persons'!$C$4:$BA$4,0))</f>
        <v>49.094430965024699</v>
      </c>
      <c r="BY499">
        <f>INDEX('2021persons'!$C$5:$BA$204,MATCH(Sheet2!$BJ499,'2021persons'!$B$5:$B$204,0),MATCH(Sheet2!BY$3,'2021persons'!$C$4:$BA$4,0))</f>
        <v>49.895566288225602</v>
      </c>
      <c r="BZ499">
        <f>INDEX('2021persons'!$C$5:$BA$204,MATCH(Sheet2!$BJ499,'2021persons'!$B$5:$B$204,0),MATCH(Sheet2!BZ$3,'2021persons'!$C$4:$BA$4,0))</f>
        <v>50.9627929866325</v>
      </c>
      <c r="CA499">
        <f>INDEX('2021persons'!$C$5:$BA$204,MATCH(Sheet2!$BJ499,'2021persons'!$B$5:$B$204,0),MATCH(Sheet2!CA$3,'2021persons'!$C$4:$BA$4,0))</f>
        <v>47.838651345907302</v>
      </c>
      <c r="CB499">
        <f>INDEX('2021persons'!$C$5:$BA$204,MATCH(Sheet2!$BJ499,'2021persons'!$B$5:$B$204,0),MATCH(Sheet2!CB$3,'2021persons'!$C$4:$BA$4,0))</f>
        <v>2.7110699525577702</v>
      </c>
      <c r="CC499">
        <f>INDEX('2021persons'!$C$5:$BA$204,MATCH(Sheet2!$BJ499,'2021persons'!$B$5:$B$204,0),MATCH(Sheet2!CC$3,'2021persons'!$C$4:$BA$4,0))</f>
        <v>97.1636561982084</v>
      </c>
    </row>
    <row r="500" spans="14:81" x14ac:dyDescent="0.3">
      <c r="N500" t="str">
        <f>VLOOKUP(P500,Sheet1!A$6:A$378,1,FALSE)</f>
        <v>Oxfordshire</v>
      </c>
      <c r="O500" t="s">
        <v>491</v>
      </c>
      <c r="P500" t="s">
        <v>358</v>
      </c>
      <c r="Q500" t="str">
        <f>VLOOKUP(P500,classifications!A$1:B$357,2,FALSE)</f>
        <v>Predominantly Rural</v>
      </c>
      <c r="R500" t="str">
        <f>VLOOKUP(P500,classifications!A$1:D$357,4,FALSE)</f>
        <v>Shire County</v>
      </c>
      <c r="S500">
        <v>38</v>
      </c>
      <c r="T500" t="s">
        <v>649</v>
      </c>
      <c r="U500">
        <v>83.1</v>
      </c>
      <c r="V500">
        <v>16.2</v>
      </c>
      <c r="W500">
        <v>0.6</v>
      </c>
      <c r="X500">
        <v>70.3</v>
      </c>
      <c r="Y500">
        <v>19.7</v>
      </c>
      <c r="Z500">
        <v>9.9</v>
      </c>
      <c r="AA500">
        <v>97.7</v>
      </c>
      <c r="AB500">
        <v>2.2999999999999998</v>
      </c>
      <c r="AC500">
        <v>0</v>
      </c>
      <c r="AE500" t="s">
        <v>491</v>
      </c>
      <c r="AF500" t="s">
        <v>358</v>
      </c>
      <c r="AG500">
        <v>38</v>
      </c>
      <c r="AH500" t="s">
        <v>649</v>
      </c>
      <c r="AI500">
        <v>83.7</v>
      </c>
      <c r="AJ500">
        <v>16.3</v>
      </c>
      <c r="AK500">
        <v>78.099999999999994</v>
      </c>
      <c r="AL500">
        <v>21.9</v>
      </c>
      <c r="AM500">
        <v>97.7</v>
      </c>
      <c r="AN500">
        <v>2.2999999999999998</v>
      </c>
      <c r="AP500" t="s">
        <v>491</v>
      </c>
      <c r="AQ500" t="s">
        <v>358</v>
      </c>
      <c r="AR500">
        <v>38</v>
      </c>
      <c r="AS500" t="s">
        <v>649</v>
      </c>
      <c r="AT500">
        <v>78.3</v>
      </c>
      <c r="AU500">
        <v>83.7</v>
      </c>
      <c r="AV500">
        <v>86.2</v>
      </c>
      <c r="AW500">
        <v>73.2</v>
      </c>
      <c r="AX500">
        <v>78.099999999999994</v>
      </c>
      <c r="AY500">
        <v>83.1</v>
      </c>
      <c r="AZ500">
        <v>95.7</v>
      </c>
      <c r="BA500">
        <v>97.7</v>
      </c>
      <c r="BB500">
        <v>99.3</v>
      </c>
      <c r="BF500" t="b">
        <f t="shared" si="7"/>
        <v>1</v>
      </c>
      <c r="BI500" t="s">
        <v>491</v>
      </c>
      <c r="BJ500" t="s">
        <v>358</v>
      </c>
      <c r="BK500">
        <v>38</v>
      </c>
      <c r="BL500" t="s">
        <v>649</v>
      </c>
      <c r="BM500">
        <f>INDEX('2021persons'!$C$5:$BA$204,MATCH(Sheet2!$BJ500,'2021persons'!$B$5:$B$204,0),MATCH(Sheet2!BM$3,'2021persons'!$C$4:$BA$4,0))</f>
        <v>82.404362514739404</v>
      </c>
      <c r="BN500">
        <f>INDEX('2021persons'!$C$5:$BA$204,MATCH(Sheet2!$BJ500,'2021persons'!$B$5:$B$204,0),MATCH(Sheet2!BN$3,'2021persons'!$C$4:$BA$4,0))</f>
        <v>17.5956374852606</v>
      </c>
      <c r="BO500">
        <f>INDEX('2021persons'!$C$5:$BA$204,MATCH(Sheet2!$BJ500,'2021persons'!$B$5:$B$204,0),MATCH(Sheet2!BO$3,'2021persons'!$C$4:$BA$4,0))</f>
        <v>62.708728833193298</v>
      </c>
      <c r="BP500">
        <f>INDEX('2021persons'!$C$5:$BA$204,MATCH(Sheet2!$BJ500,'2021persons'!$B$5:$B$204,0),MATCH(Sheet2!BP$3,'2021persons'!$C$4:$BA$4,0))</f>
        <v>13.9724265277965</v>
      </c>
      <c r="BQ500">
        <f>INDEX('2021persons'!$C$5:$BA$204,MATCH(Sheet2!$BJ500,'2021persons'!$B$5:$B$204,0),MATCH(Sheet2!BQ$3,'2021persons'!$C$4:$BA$4,0))</f>
        <v>66.141062481197494</v>
      </c>
      <c r="BR500">
        <f>INDEX('2021persons'!$C$5:$BA$204,MATCH(Sheet2!$BJ500,'2021persons'!$B$5:$B$204,0),MATCH(Sheet2!BR$3,'2021persons'!$C$4:$BA$4,0))</f>
        <v>10.5400928797922</v>
      </c>
      <c r="BS500">
        <f>INDEX('2021persons'!$C$5:$BA$204,MATCH(Sheet2!$BJ500,'2021persons'!$B$5:$B$204,0),MATCH(Sheet2!BS$3,'2021persons'!$C$4:$BA$4,0))</f>
        <v>95.514037435466506</v>
      </c>
      <c r="BT500">
        <f>INDEX('2021persons'!$C$5:$BA$204,MATCH(Sheet2!$BJ500,'2021persons'!$B$5:$B$204,0),MATCH(Sheet2!BT$3,'2021persons'!$C$4:$BA$4,0))</f>
        <v>4.0903762565225099</v>
      </c>
      <c r="BU500">
        <f>INDEX('2021persons'!$C$5:$BA$204,MATCH(Sheet2!$BJ500,'2021persons'!$B$5:$B$204,0),MATCH(Sheet2!BU$3,'2021persons'!$C$4:$BA$4,0))</f>
        <v>7.8442966758993196</v>
      </c>
      <c r="BV500">
        <f>INDEX('2021persons'!$C$5:$BA$204,MATCH(Sheet2!$BJ500,'2021persons'!$B$5:$B$204,0),MATCH(Sheet2!BV$3,'2021persons'!$C$4:$BA$4,0))</f>
        <v>18.714621132746199</v>
      </c>
      <c r="BW500">
        <f>INDEX('2021persons'!$C$5:$BA$204,MATCH(Sheet2!$BJ500,'2021persons'!$B$5:$B$204,0),MATCH(Sheet2!BW$3,'2021persons'!$C$4:$BA$4,0))</f>
        <v>0.95991922293570697</v>
      </c>
      <c r="BX500">
        <f>INDEX('2021persons'!$C$5:$BA$204,MATCH(Sheet2!$BJ500,'2021persons'!$B$5:$B$204,0),MATCH(Sheet2!BX$3,'2021persons'!$C$4:$BA$4,0))</f>
        <v>61.209118003045397</v>
      </c>
      <c r="BY500">
        <f>INDEX('2021persons'!$C$5:$BA$204,MATCH(Sheet2!$BJ500,'2021persons'!$B$5:$B$204,0),MATCH(Sheet2!BY$3,'2021persons'!$C$4:$BA$4,0))</f>
        <v>36.772973957858802</v>
      </c>
      <c r="BZ500">
        <f>INDEX('2021persons'!$C$5:$BA$204,MATCH(Sheet2!$BJ500,'2021persons'!$B$5:$B$204,0),MATCH(Sheet2!BZ$3,'2021persons'!$C$4:$BA$4,0))</f>
        <v>56.397959316475102</v>
      </c>
      <c r="CA500">
        <f>INDEX('2021persons'!$C$5:$BA$204,MATCH(Sheet2!$BJ500,'2021persons'!$B$5:$B$204,0),MATCH(Sheet2!CA$3,'2021persons'!$C$4:$BA$4,0))</f>
        <v>41.592592110571701</v>
      </c>
      <c r="CB500">
        <f>INDEX('2021persons'!$C$5:$BA$204,MATCH(Sheet2!$BJ500,'2021persons'!$B$5:$B$204,0),MATCH(Sheet2!CB$3,'2021persons'!$C$4:$BA$4,0))</f>
        <v>1.7459049555484101</v>
      </c>
      <c r="CC500">
        <f>INDEX('2021persons'!$C$5:$BA$204,MATCH(Sheet2!$BJ500,'2021persons'!$B$5:$B$204,0),MATCH(Sheet2!CC$3,'2021persons'!$C$4:$BA$4,0))</f>
        <v>98.254095044451603</v>
      </c>
    </row>
    <row r="501" spans="14:81" x14ac:dyDescent="0.3">
      <c r="N501" t="str">
        <f>VLOOKUP(P501,Sheet1!A$6:A$378,1,FALSE)</f>
        <v>Shropshire</v>
      </c>
      <c r="O501" t="s">
        <v>491</v>
      </c>
      <c r="P501" t="s">
        <v>286</v>
      </c>
      <c r="Q501" t="str">
        <f>VLOOKUP(P501,classifications!A$1:B$357,2,FALSE)</f>
        <v>Predominantly Rural</v>
      </c>
      <c r="R501" t="str">
        <f>VLOOKUP(P501,classifications!A$1:D$357,4,FALSE)</f>
        <v>Unitary Authority</v>
      </c>
      <c r="S501">
        <v>39</v>
      </c>
      <c r="T501" t="s">
        <v>649</v>
      </c>
      <c r="U501">
        <v>77</v>
      </c>
      <c r="V501">
        <v>21.4</v>
      </c>
      <c r="W501">
        <v>1.6</v>
      </c>
      <c r="X501">
        <v>75.7</v>
      </c>
      <c r="Y501">
        <v>4.3</v>
      </c>
      <c r="Z501">
        <v>19.899999999999999</v>
      </c>
      <c r="AA501">
        <v>99.1</v>
      </c>
      <c r="AB501">
        <v>0.7</v>
      </c>
      <c r="AC501">
        <v>0.2</v>
      </c>
      <c r="AE501" t="s">
        <v>491</v>
      </c>
      <c r="AF501" t="s">
        <v>286</v>
      </c>
      <c r="AG501">
        <v>39</v>
      </c>
      <c r="AH501" t="s">
        <v>649</v>
      </c>
      <c r="AI501">
        <v>78.2</v>
      </c>
      <c r="AJ501">
        <v>21.8</v>
      </c>
      <c r="AK501">
        <v>94.6</v>
      </c>
      <c r="AL501">
        <v>5.4</v>
      </c>
      <c r="AM501">
        <v>99.3</v>
      </c>
      <c r="AN501">
        <v>0.7</v>
      </c>
      <c r="AP501" t="s">
        <v>491</v>
      </c>
      <c r="AQ501" t="s">
        <v>286</v>
      </c>
      <c r="AR501">
        <v>39</v>
      </c>
      <c r="AS501" t="s">
        <v>649</v>
      </c>
      <c r="AT501">
        <v>70</v>
      </c>
      <c r="AU501">
        <v>78.2</v>
      </c>
      <c r="AV501">
        <v>79.7</v>
      </c>
      <c r="AW501">
        <v>91.8</v>
      </c>
      <c r="AX501">
        <v>94.6</v>
      </c>
      <c r="AY501">
        <v>97.3</v>
      </c>
      <c r="AZ501">
        <v>98.3</v>
      </c>
      <c r="BA501">
        <v>99.3</v>
      </c>
      <c r="BB501">
        <v>100</v>
      </c>
      <c r="BF501" t="b">
        <f t="shared" si="7"/>
        <v>1</v>
      </c>
      <c r="BI501" t="s">
        <v>491</v>
      </c>
      <c r="BJ501" t="s">
        <v>286</v>
      </c>
      <c r="BK501">
        <v>39</v>
      </c>
      <c r="BL501" t="s">
        <v>649</v>
      </c>
      <c r="BM501">
        <f>INDEX('2021persons'!$C$5:$BA$204,MATCH(Sheet2!$BJ501,'2021persons'!$B$5:$B$204,0),MATCH(Sheet2!BM$3,'2021persons'!$C$4:$BA$4,0))</f>
        <v>82.218131202011605</v>
      </c>
      <c r="BN501">
        <f>INDEX('2021persons'!$C$5:$BA$204,MATCH(Sheet2!$BJ501,'2021persons'!$B$5:$B$204,0),MATCH(Sheet2!BN$3,'2021persons'!$C$4:$BA$4,0))</f>
        <v>17.781868797988398</v>
      </c>
      <c r="BO501">
        <f>INDEX('2021persons'!$C$5:$BA$204,MATCH(Sheet2!$BJ501,'2021persons'!$B$5:$B$204,0),MATCH(Sheet2!BO$3,'2021persons'!$C$4:$BA$4,0))</f>
        <v>57.714516635983998</v>
      </c>
      <c r="BP501">
        <f>INDEX('2021persons'!$C$5:$BA$204,MATCH(Sheet2!$BJ501,'2021persons'!$B$5:$B$204,0),MATCH(Sheet2!BP$3,'2021persons'!$C$4:$BA$4,0))</f>
        <v>12.312873243231101</v>
      </c>
      <c r="BQ501">
        <f>INDEX('2021persons'!$C$5:$BA$204,MATCH(Sheet2!$BJ501,'2021persons'!$B$5:$B$204,0),MATCH(Sheet2!BQ$3,'2021persons'!$C$4:$BA$4,0))</f>
        <v>56.057653450675801</v>
      </c>
      <c r="BR501">
        <f>INDEX('2021persons'!$C$5:$BA$204,MATCH(Sheet2!$BJ501,'2021persons'!$B$5:$B$204,0),MATCH(Sheet2!BR$3,'2021persons'!$C$4:$BA$4,0))</f>
        <v>13.969736428539401</v>
      </c>
      <c r="BS501">
        <f>INDEX('2021persons'!$C$5:$BA$204,MATCH(Sheet2!$BJ501,'2021persons'!$B$5:$B$204,0),MATCH(Sheet2!BS$3,'2021persons'!$C$4:$BA$4,0))</f>
        <v>98.590992770867899</v>
      </c>
      <c r="BT501" t="str">
        <f>INDEX('2021persons'!$C$5:$BA$204,MATCH(Sheet2!$BJ501,'2021persons'!$B$5:$B$204,0),MATCH(Sheet2!BT$3,'2021persons'!$C$4:$BA$4,0))</f>
        <v>*</v>
      </c>
      <c r="BU501">
        <f>INDEX('2021persons'!$C$5:$BA$204,MATCH(Sheet2!$BJ501,'2021persons'!$B$5:$B$204,0),MATCH(Sheet2!BU$3,'2021persons'!$C$4:$BA$4,0))</f>
        <v>11.466930088455801</v>
      </c>
      <c r="BV501">
        <f>INDEX('2021persons'!$C$5:$BA$204,MATCH(Sheet2!$BJ501,'2021persons'!$B$5:$B$204,0),MATCH(Sheet2!BV$3,'2021persons'!$C$4:$BA$4,0))</f>
        <v>18.2326792690045</v>
      </c>
      <c r="BW501">
        <f>INDEX('2021persons'!$C$5:$BA$204,MATCH(Sheet2!$BJ501,'2021persons'!$B$5:$B$204,0),MATCH(Sheet2!BW$3,'2021persons'!$C$4:$BA$4,0))</f>
        <v>1.3874545372906499</v>
      </c>
      <c r="BX501">
        <f>INDEX('2021persons'!$C$5:$BA$204,MATCH(Sheet2!$BJ501,'2021persons'!$B$5:$B$204,0),MATCH(Sheet2!BX$3,'2021persons'!$C$4:$BA$4,0))</f>
        <v>46.485527034407397</v>
      </c>
      <c r="BY501">
        <f>INDEX('2021persons'!$C$5:$BA$204,MATCH(Sheet2!$BJ501,'2021persons'!$B$5:$B$204,0),MATCH(Sheet2!BY$3,'2021persons'!$C$4:$BA$4,0))</f>
        <v>50.960313125796503</v>
      </c>
      <c r="BZ501">
        <f>INDEX('2021persons'!$C$5:$BA$204,MATCH(Sheet2!$BJ501,'2021persons'!$B$5:$B$204,0),MATCH(Sheet2!BZ$3,'2021persons'!$C$4:$BA$4,0))</f>
        <v>50.902057163662803</v>
      </c>
      <c r="CA501">
        <f>INDEX('2021persons'!$C$5:$BA$204,MATCH(Sheet2!$BJ501,'2021persons'!$B$5:$B$204,0),MATCH(Sheet2!CA$3,'2021persons'!$C$4:$BA$4,0))</f>
        <v>48.324230839249999</v>
      </c>
      <c r="CB501">
        <f>INDEX('2021persons'!$C$5:$BA$204,MATCH(Sheet2!$BJ501,'2021persons'!$B$5:$B$204,0),MATCH(Sheet2!CB$3,'2021persons'!$C$4:$BA$4,0))</f>
        <v>4.2153473126487402</v>
      </c>
      <c r="CC501">
        <f>INDEX('2021persons'!$C$5:$BA$204,MATCH(Sheet2!$BJ501,'2021persons'!$B$5:$B$204,0),MATCH(Sheet2!CC$3,'2021persons'!$C$4:$BA$4,0))</f>
        <v>95.784652687351297</v>
      </c>
    </row>
    <row r="502" spans="14:81" x14ac:dyDescent="0.3">
      <c r="N502" t="str">
        <f>VLOOKUP(P502,Sheet1!A$6:A$378,1,FALSE)</f>
        <v>Somerset</v>
      </c>
      <c r="O502" t="s">
        <v>491</v>
      </c>
      <c r="P502" t="s">
        <v>359</v>
      </c>
      <c r="Q502" t="str">
        <f>VLOOKUP(P502,classifications!A$1:B$357,2,FALSE)</f>
        <v>Predominantly Rural</v>
      </c>
      <c r="R502" t="str">
        <f>VLOOKUP(P502,classifications!A$1:D$357,4,FALSE)</f>
        <v>Shire County</v>
      </c>
      <c r="S502">
        <v>40</v>
      </c>
      <c r="T502" t="s">
        <v>649</v>
      </c>
      <c r="U502">
        <v>78.2</v>
      </c>
      <c r="V502">
        <v>20.5</v>
      </c>
      <c r="W502">
        <v>1.2</v>
      </c>
      <c r="X502">
        <v>71.2</v>
      </c>
      <c r="Y502">
        <v>10.199999999999999</v>
      </c>
      <c r="Z502">
        <v>18.600000000000001</v>
      </c>
      <c r="AA502" t="s">
        <v>417</v>
      </c>
      <c r="AB502" t="s">
        <v>417</v>
      </c>
      <c r="AC502" t="s">
        <v>417</v>
      </c>
      <c r="AE502" t="s">
        <v>491</v>
      </c>
      <c r="AF502" t="s">
        <v>359</v>
      </c>
      <c r="AG502">
        <v>40</v>
      </c>
      <c r="AH502" t="s">
        <v>649</v>
      </c>
      <c r="AI502">
        <v>79.2</v>
      </c>
      <c r="AJ502">
        <v>20.8</v>
      </c>
      <c r="AK502">
        <v>87.5</v>
      </c>
      <c r="AL502">
        <v>12.5</v>
      </c>
      <c r="AM502" t="s">
        <v>417</v>
      </c>
      <c r="AN502" t="s">
        <v>417</v>
      </c>
      <c r="AP502" t="s">
        <v>491</v>
      </c>
      <c r="AQ502" t="s">
        <v>359</v>
      </c>
      <c r="AR502">
        <v>40</v>
      </c>
      <c r="AS502" t="s">
        <v>649</v>
      </c>
      <c r="AT502">
        <v>70.900000000000006</v>
      </c>
      <c r="AU502">
        <v>79.2</v>
      </c>
      <c r="AV502">
        <v>80.599999999999994</v>
      </c>
      <c r="AW502">
        <v>93.9</v>
      </c>
      <c r="AX502">
        <v>87.5</v>
      </c>
      <c r="AY502">
        <v>98.6</v>
      </c>
      <c r="AZ502" t="s">
        <v>417</v>
      </c>
      <c r="BA502" t="s">
        <v>417</v>
      </c>
      <c r="BB502" t="s">
        <v>417</v>
      </c>
      <c r="BF502" t="b">
        <f t="shared" si="7"/>
        <v>1</v>
      </c>
      <c r="BI502" t="s">
        <v>491</v>
      </c>
      <c r="BJ502" t="s">
        <v>359</v>
      </c>
      <c r="BK502">
        <v>40</v>
      </c>
      <c r="BL502" t="s">
        <v>649</v>
      </c>
      <c r="BM502">
        <f>INDEX('2021persons'!$C$5:$BA$204,MATCH(Sheet2!$BJ502,'2021persons'!$B$5:$B$204,0),MATCH(Sheet2!BM$3,'2021persons'!$C$4:$BA$4,0))</f>
        <v>80.487052601499499</v>
      </c>
      <c r="BN502">
        <f>INDEX('2021persons'!$C$5:$BA$204,MATCH(Sheet2!$BJ502,'2021persons'!$B$5:$B$204,0),MATCH(Sheet2!BN$3,'2021persons'!$C$4:$BA$4,0))</f>
        <v>18.593543763522302</v>
      </c>
      <c r="BO502">
        <f>INDEX('2021persons'!$C$5:$BA$204,MATCH(Sheet2!$BJ502,'2021persons'!$B$5:$B$204,0),MATCH(Sheet2!BO$3,'2021persons'!$C$4:$BA$4,0))</f>
        <v>60.005261510688598</v>
      </c>
      <c r="BP502">
        <f>INDEX('2021persons'!$C$5:$BA$204,MATCH(Sheet2!$BJ502,'2021persons'!$B$5:$B$204,0),MATCH(Sheet2!BP$3,'2021persons'!$C$4:$BA$4,0))</f>
        <v>10.3497543872381</v>
      </c>
      <c r="BQ502">
        <f>INDEX('2021persons'!$C$5:$BA$204,MATCH(Sheet2!$BJ502,'2021persons'!$B$5:$B$204,0),MATCH(Sheet2!BQ$3,'2021persons'!$C$4:$BA$4,0))</f>
        <v>53.245581011389397</v>
      </c>
      <c r="BR502">
        <f>INDEX('2021persons'!$C$5:$BA$204,MATCH(Sheet2!$BJ502,'2021persons'!$B$5:$B$204,0),MATCH(Sheet2!BR$3,'2021persons'!$C$4:$BA$4,0))</f>
        <v>17.109434886537301</v>
      </c>
      <c r="BS502">
        <f>INDEX('2021persons'!$C$5:$BA$204,MATCH(Sheet2!$BJ502,'2021persons'!$B$5:$B$204,0),MATCH(Sheet2!BS$3,'2021persons'!$C$4:$BA$4,0))</f>
        <v>98.932276193024904</v>
      </c>
      <c r="BT502">
        <f>INDEX('2021persons'!$C$5:$BA$204,MATCH(Sheet2!$BJ502,'2021persons'!$B$5:$B$204,0),MATCH(Sheet2!BT$3,'2021persons'!$C$4:$BA$4,0))</f>
        <v>0.72617919072522696</v>
      </c>
      <c r="BU502">
        <f>INDEX('2021persons'!$C$5:$BA$204,MATCH(Sheet2!$BJ502,'2021persons'!$B$5:$B$204,0),MATCH(Sheet2!BU$3,'2021persons'!$C$4:$BA$4,0))</f>
        <v>16.431788596129199</v>
      </c>
      <c r="BV502">
        <f>INDEX('2021persons'!$C$5:$BA$204,MATCH(Sheet2!$BJ502,'2021persons'!$B$5:$B$204,0),MATCH(Sheet2!BV$3,'2021persons'!$C$4:$BA$4,0))</f>
        <v>15.157232989672</v>
      </c>
      <c r="BW502">
        <f>INDEX('2021persons'!$C$5:$BA$204,MATCH(Sheet2!$BJ502,'2021persons'!$B$5:$B$204,0),MATCH(Sheet2!BW$3,'2021persons'!$C$4:$BA$4,0))</f>
        <v>0.87994230481382896</v>
      </c>
      <c r="BX502">
        <f>INDEX('2021persons'!$C$5:$BA$204,MATCH(Sheet2!$BJ502,'2021persons'!$B$5:$B$204,0),MATCH(Sheet2!BX$3,'2021persons'!$C$4:$BA$4,0))</f>
        <v>55.456081777338099</v>
      </c>
      <c r="BY502">
        <f>INDEX('2021persons'!$C$5:$BA$204,MATCH(Sheet2!$BJ502,'2021persons'!$B$5:$B$204,0),MATCH(Sheet2!BY$3,'2021persons'!$C$4:$BA$4,0))</f>
        <v>40.517291125675001</v>
      </c>
      <c r="BZ502">
        <f>INDEX('2021persons'!$C$5:$BA$204,MATCH(Sheet2!$BJ502,'2021persons'!$B$5:$B$204,0),MATCH(Sheet2!BZ$3,'2021persons'!$C$4:$BA$4,0))</f>
        <v>55.332014344008897</v>
      </c>
      <c r="CA502">
        <f>INDEX('2021persons'!$C$5:$BA$204,MATCH(Sheet2!$BJ502,'2021persons'!$B$5:$B$204,0),MATCH(Sheet2!CA$3,'2021persons'!$C$4:$BA$4,0))</f>
        <v>40.983471415028198</v>
      </c>
      <c r="CB502">
        <f>INDEX('2021persons'!$C$5:$BA$204,MATCH(Sheet2!$BJ502,'2021persons'!$B$5:$B$204,0),MATCH(Sheet2!CB$3,'2021persons'!$C$4:$BA$4,0))</f>
        <v>1.9771487147853</v>
      </c>
      <c r="CC502">
        <f>INDEX('2021persons'!$C$5:$BA$204,MATCH(Sheet2!$BJ502,'2021persons'!$B$5:$B$204,0),MATCH(Sheet2!CC$3,'2021persons'!$C$4:$BA$4,0))</f>
        <v>98.022851285214699</v>
      </c>
    </row>
    <row r="503" spans="14:81" x14ac:dyDescent="0.3">
      <c r="N503" t="str">
        <f>VLOOKUP(P503,Sheet1!A$6:A$378,1,FALSE)</f>
        <v>Staffordshire</v>
      </c>
      <c r="O503" t="s">
        <v>491</v>
      </c>
      <c r="P503" t="s">
        <v>360</v>
      </c>
      <c r="Q503" t="str">
        <f>VLOOKUP(P503,classifications!A$1:B$357,2,FALSE)</f>
        <v>Urban with Significant Rural</v>
      </c>
      <c r="R503" t="str">
        <f>VLOOKUP(P503,classifications!A$1:D$357,4,FALSE)</f>
        <v>Shire County</v>
      </c>
      <c r="S503">
        <v>41</v>
      </c>
      <c r="T503" t="s">
        <v>649</v>
      </c>
      <c r="U503">
        <v>78.2</v>
      </c>
      <c r="V503">
        <v>20.8</v>
      </c>
      <c r="W503">
        <v>1</v>
      </c>
      <c r="X503">
        <v>78.099999999999994</v>
      </c>
      <c r="Y503">
        <v>5.9</v>
      </c>
      <c r="Z503">
        <v>15.9</v>
      </c>
      <c r="AA503">
        <v>99.2</v>
      </c>
      <c r="AB503">
        <v>0.5</v>
      </c>
      <c r="AC503">
        <v>0.3</v>
      </c>
      <c r="AE503" t="s">
        <v>491</v>
      </c>
      <c r="AF503" t="s">
        <v>360</v>
      </c>
      <c r="AG503">
        <v>41</v>
      </c>
      <c r="AH503" t="s">
        <v>649</v>
      </c>
      <c r="AI503">
        <v>78.900000000000006</v>
      </c>
      <c r="AJ503">
        <v>21.1</v>
      </c>
      <c r="AK503">
        <v>92.9</v>
      </c>
      <c r="AL503">
        <v>7.1</v>
      </c>
      <c r="AM503">
        <v>99.4</v>
      </c>
      <c r="AN503">
        <v>0.6</v>
      </c>
      <c r="AP503" t="s">
        <v>491</v>
      </c>
      <c r="AQ503" t="s">
        <v>360</v>
      </c>
      <c r="AR503">
        <v>41</v>
      </c>
      <c r="AS503" t="s">
        <v>649</v>
      </c>
      <c r="AT503">
        <v>72.099999999999994</v>
      </c>
      <c r="AU503">
        <v>78.900000000000006</v>
      </c>
      <c r="AV503">
        <v>80.599999999999994</v>
      </c>
      <c r="AW503">
        <v>90.3</v>
      </c>
      <c r="AX503">
        <v>92.9</v>
      </c>
      <c r="AY503">
        <v>95.5</v>
      </c>
      <c r="AZ503">
        <v>98.6</v>
      </c>
      <c r="BA503">
        <v>99.4</v>
      </c>
      <c r="BB503">
        <v>100</v>
      </c>
      <c r="BF503" t="b">
        <f t="shared" si="7"/>
        <v>1</v>
      </c>
      <c r="BI503" t="s">
        <v>491</v>
      </c>
      <c r="BJ503" t="s">
        <v>360</v>
      </c>
      <c r="BK503">
        <v>41</v>
      </c>
      <c r="BL503" t="s">
        <v>649</v>
      </c>
      <c r="BM503">
        <f>INDEX('2021persons'!$C$5:$BA$204,MATCH(Sheet2!$BJ503,'2021persons'!$B$5:$B$204,0),MATCH(Sheet2!BM$3,'2021persons'!$C$4:$BA$4,0))</f>
        <v>84.343506422219804</v>
      </c>
      <c r="BN503">
        <f>INDEX('2021persons'!$C$5:$BA$204,MATCH(Sheet2!$BJ503,'2021persons'!$B$5:$B$204,0),MATCH(Sheet2!BN$3,'2021persons'!$C$4:$BA$4,0))</f>
        <v>15.0093314304534</v>
      </c>
      <c r="BO503">
        <f>INDEX('2021persons'!$C$5:$BA$204,MATCH(Sheet2!$BJ503,'2021persons'!$B$5:$B$204,0),MATCH(Sheet2!BO$3,'2021persons'!$C$4:$BA$4,0))</f>
        <v>57.274124492260398</v>
      </c>
      <c r="BP503">
        <f>INDEX('2021persons'!$C$5:$BA$204,MATCH(Sheet2!$BJ503,'2021persons'!$B$5:$B$204,0),MATCH(Sheet2!BP$3,'2021persons'!$C$4:$BA$4,0))</f>
        <v>13.164178285212399</v>
      </c>
      <c r="BQ503">
        <f>INDEX('2021persons'!$C$5:$BA$204,MATCH(Sheet2!$BJ503,'2021persons'!$B$5:$B$204,0),MATCH(Sheet2!BQ$3,'2021persons'!$C$4:$BA$4,0))</f>
        <v>54.5430343616204</v>
      </c>
      <c r="BR503">
        <f>INDEX('2021persons'!$C$5:$BA$204,MATCH(Sheet2!$BJ503,'2021persons'!$B$5:$B$204,0),MATCH(Sheet2!BR$3,'2021persons'!$C$4:$BA$4,0))</f>
        <v>15.895268415852501</v>
      </c>
      <c r="BS503">
        <f>INDEX('2021persons'!$C$5:$BA$204,MATCH(Sheet2!$BJ503,'2021persons'!$B$5:$B$204,0),MATCH(Sheet2!BS$3,'2021persons'!$C$4:$BA$4,0))</f>
        <v>98.826709847403706</v>
      </c>
      <c r="BT503">
        <f>INDEX('2021persons'!$C$5:$BA$204,MATCH(Sheet2!$BJ503,'2021persons'!$B$5:$B$204,0),MATCH(Sheet2!BT$3,'2021persons'!$C$4:$BA$4,0))</f>
        <v>1.00889230431441</v>
      </c>
      <c r="BU503">
        <f>INDEX('2021persons'!$C$5:$BA$204,MATCH(Sheet2!$BJ503,'2021persons'!$B$5:$B$204,0),MATCH(Sheet2!BU$3,'2021persons'!$C$4:$BA$4,0))</f>
        <v>13.675760237128101</v>
      </c>
      <c r="BV503">
        <f>INDEX('2021persons'!$C$5:$BA$204,MATCH(Sheet2!$BJ503,'2021persons'!$B$5:$B$204,0),MATCH(Sheet2!BV$3,'2021persons'!$C$4:$BA$4,0))</f>
        <v>17.080908991107702</v>
      </c>
      <c r="BW503">
        <f>INDEX('2021persons'!$C$5:$BA$204,MATCH(Sheet2!$BJ503,'2021persons'!$B$5:$B$204,0),MATCH(Sheet2!BW$3,'2021persons'!$C$4:$BA$4,0))</f>
        <v>1.4019101987045799</v>
      </c>
      <c r="BX503">
        <f>INDEX('2021persons'!$C$5:$BA$204,MATCH(Sheet2!$BJ503,'2021persons'!$B$5:$B$204,0),MATCH(Sheet2!BX$3,'2021persons'!$C$4:$BA$4,0))</f>
        <v>53.954667140814401</v>
      </c>
      <c r="BY503">
        <f>INDEX('2021persons'!$C$5:$BA$204,MATCH(Sheet2!$BJ503,'2021persons'!$B$5:$B$204,0),MATCH(Sheet2!BY$3,'2021persons'!$C$4:$BA$4,0))</f>
        <v>44.165103565373499</v>
      </c>
      <c r="BZ503">
        <f>INDEX('2021persons'!$C$5:$BA$204,MATCH(Sheet2!$BJ503,'2021persons'!$B$5:$B$204,0),MATCH(Sheet2!BZ$3,'2021persons'!$C$4:$BA$4,0))</f>
        <v>53.624099390703499</v>
      </c>
      <c r="CA503">
        <f>INDEX('2021persons'!$C$5:$BA$204,MATCH(Sheet2!$BJ503,'2021persons'!$B$5:$B$204,0),MATCH(Sheet2!CA$3,'2021persons'!$C$4:$BA$4,0))</f>
        <v>44.374713570557397</v>
      </c>
      <c r="CB503">
        <f>INDEX('2021persons'!$C$5:$BA$204,MATCH(Sheet2!$BJ503,'2021persons'!$B$5:$B$204,0),MATCH(Sheet2!CB$3,'2021persons'!$C$4:$BA$4,0))</f>
        <v>2.0630694917114898</v>
      </c>
      <c r="CC503">
        <f>INDEX('2021persons'!$C$5:$BA$204,MATCH(Sheet2!$BJ503,'2021persons'!$B$5:$B$204,0),MATCH(Sheet2!CC$3,'2021persons'!$C$4:$BA$4,0))</f>
        <v>97.936930508288498</v>
      </c>
    </row>
    <row r="504" spans="14:81" x14ac:dyDescent="0.3">
      <c r="N504" t="str">
        <f>VLOOKUP(P504,Sheet1!A$6:A$378,1,FALSE)</f>
        <v>Suffolk</v>
      </c>
      <c r="O504" t="s">
        <v>491</v>
      </c>
      <c r="P504" t="s">
        <v>361</v>
      </c>
      <c r="Q504" t="str">
        <f>VLOOKUP(P504,classifications!A$1:B$357,2,FALSE)</f>
        <v>Predominantly Rural</v>
      </c>
      <c r="R504" t="str">
        <f>VLOOKUP(P504,classifications!A$1:D$357,4,FALSE)</f>
        <v>Shire County</v>
      </c>
      <c r="S504">
        <v>42</v>
      </c>
      <c r="T504" t="s">
        <v>649</v>
      </c>
      <c r="U504">
        <v>79.3</v>
      </c>
      <c r="V504">
        <v>19.3</v>
      </c>
      <c r="W504">
        <v>1.4</v>
      </c>
      <c r="X504">
        <v>77.7</v>
      </c>
      <c r="Y504">
        <v>5.8</v>
      </c>
      <c r="Z504">
        <v>16.5</v>
      </c>
      <c r="AA504">
        <v>98.9</v>
      </c>
      <c r="AB504">
        <v>1.1000000000000001</v>
      </c>
      <c r="AC504">
        <v>0</v>
      </c>
      <c r="AE504" t="s">
        <v>491</v>
      </c>
      <c r="AF504" t="s">
        <v>361</v>
      </c>
      <c r="AG504">
        <v>42</v>
      </c>
      <c r="AH504" t="s">
        <v>649</v>
      </c>
      <c r="AI504">
        <v>80.400000000000006</v>
      </c>
      <c r="AJ504">
        <v>19.600000000000001</v>
      </c>
      <c r="AK504">
        <v>93.1</v>
      </c>
      <c r="AL504">
        <v>6.9</v>
      </c>
      <c r="AM504">
        <v>98.9</v>
      </c>
      <c r="AN504">
        <v>1.1000000000000001</v>
      </c>
      <c r="AP504" t="s">
        <v>491</v>
      </c>
      <c r="AQ504" t="s">
        <v>361</v>
      </c>
      <c r="AR504">
        <v>42</v>
      </c>
      <c r="AS504" t="s">
        <v>649</v>
      </c>
      <c r="AT504">
        <v>74.099999999999994</v>
      </c>
      <c r="AU504">
        <v>80.400000000000006</v>
      </c>
      <c r="AV504">
        <v>82</v>
      </c>
      <c r="AW504">
        <v>90.2</v>
      </c>
      <c r="AX504">
        <v>93.1</v>
      </c>
      <c r="AY504">
        <v>95.8</v>
      </c>
      <c r="AZ504">
        <v>97.7</v>
      </c>
      <c r="BA504">
        <v>98.9</v>
      </c>
      <c r="BB504">
        <v>99.9</v>
      </c>
      <c r="BF504" t="b">
        <f t="shared" si="7"/>
        <v>1</v>
      </c>
      <c r="BI504" t="s">
        <v>491</v>
      </c>
      <c r="BJ504" t="s">
        <v>361</v>
      </c>
      <c r="BK504">
        <v>42</v>
      </c>
      <c r="BL504" t="s">
        <v>649</v>
      </c>
      <c r="BM504">
        <f>INDEX('2021persons'!$C$5:$BA$204,MATCH(Sheet2!$BJ504,'2021persons'!$B$5:$B$204,0),MATCH(Sheet2!BM$3,'2021persons'!$C$4:$BA$4,0))</f>
        <v>83.051870122464706</v>
      </c>
      <c r="BN504">
        <f>INDEX('2021persons'!$C$5:$BA$204,MATCH(Sheet2!$BJ504,'2021persons'!$B$5:$B$204,0),MATCH(Sheet2!BN$3,'2021persons'!$C$4:$BA$4,0))</f>
        <v>16.1657350864281</v>
      </c>
      <c r="BO504">
        <f>INDEX('2021persons'!$C$5:$BA$204,MATCH(Sheet2!$BJ504,'2021persons'!$B$5:$B$204,0),MATCH(Sheet2!BO$3,'2021persons'!$C$4:$BA$4,0))</f>
        <v>58.023193364231297</v>
      </c>
      <c r="BP504">
        <f>INDEX('2021persons'!$C$5:$BA$204,MATCH(Sheet2!$BJ504,'2021persons'!$B$5:$B$204,0),MATCH(Sheet2!BP$3,'2021persons'!$C$4:$BA$4,0))</f>
        <v>11.682546628740401</v>
      </c>
      <c r="BQ504">
        <f>INDEX('2021persons'!$C$5:$BA$204,MATCH(Sheet2!$BJ504,'2021persons'!$B$5:$B$204,0),MATCH(Sheet2!BQ$3,'2021persons'!$C$4:$BA$4,0))</f>
        <v>54.603862908519503</v>
      </c>
      <c r="BR504">
        <f>INDEX('2021persons'!$C$5:$BA$204,MATCH(Sheet2!$BJ504,'2021persons'!$B$5:$B$204,0),MATCH(Sheet2!BR$3,'2021persons'!$C$4:$BA$4,0))</f>
        <v>15.1018770844522</v>
      </c>
      <c r="BS504">
        <f>INDEX('2021persons'!$C$5:$BA$204,MATCH(Sheet2!$BJ504,'2021persons'!$B$5:$B$204,0),MATCH(Sheet2!BS$3,'2021persons'!$C$4:$BA$4,0))</f>
        <v>99.392649467242194</v>
      </c>
      <c r="BT504">
        <f>INDEX('2021persons'!$C$5:$BA$204,MATCH(Sheet2!$BJ504,'2021persons'!$B$5:$B$204,0),MATCH(Sheet2!BT$3,'2021persons'!$C$4:$BA$4,0))</f>
        <v>0.53076866972994097</v>
      </c>
      <c r="BU504">
        <f>INDEX('2021persons'!$C$5:$BA$204,MATCH(Sheet2!$BJ504,'2021persons'!$B$5:$B$204,0),MATCH(Sheet2!BU$3,'2021persons'!$C$4:$BA$4,0))</f>
        <v>11.4335726930957</v>
      </c>
      <c r="BV504">
        <f>INDEX('2021persons'!$C$5:$BA$204,MATCH(Sheet2!$BJ504,'2021persons'!$B$5:$B$204,0),MATCH(Sheet2!BV$3,'2021persons'!$C$4:$BA$4,0))</f>
        <v>14.4484448245911</v>
      </c>
      <c r="BW504">
        <f>INDEX('2021persons'!$C$5:$BA$204,MATCH(Sheet2!$BJ504,'2021persons'!$B$5:$B$204,0),MATCH(Sheet2!BW$3,'2021persons'!$C$4:$BA$4,0))</f>
        <v>1.2952612071423399</v>
      </c>
      <c r="BX504">
        <f>INDEX('2021persons'!$C$5:$BA$204,MATCH(Sheet2!$BJ504,'2021persons'!$B$5:$B$204,0),MATCH(Sheet2!BX$3,'2021persons'!$C$4:$BA$4,0))</f>
        <v>55.554264679805101</v>
      </c>
      <c r="BY504">
        <f>INDEX('2021persons'!$C$5:$BA$204,MATCH(Sheet2!$BJ504,'2021persons'!$B$5:$B$204,0),MATCH(Sheet2!BY$3,'2021persons'!$C$4:$BA$4,0))</f>
        <v>42.110541087556001</v>
      </c>
      <c r="BZ504">
        <f>INDEX('2021persons'!$C$5:$BA$204,MATCH(Sheet2!$BJ504,'2021persons'!$B$5:$B$204,0),MATCH(Sheet2!BZ$3,'2021persons'!$C$4:$BA$4,0))</f>
        <v>56.741428754868799</v>
      </c>
      <c r="CA504">
        <f>INDEX('2021persons'!$C$5:$BA$204,MATCH(Sheet2!$BJ504,'2021persons'!$B$5:$B$204,0),MATCH(Sheet2!CA$3,'2021persons'!$C$4:$BA$4,0))</f>
        <v>41.082970019750398</v>
      </c>
      <c r="CB504">
        <f>INDEX('2021persons'!$C$5:$BA$204,MATCH(Sheet2!$BJ504,'2021persons'!$B$5:$B$204,0),MATCH(Sheet2!CB$3,'2021persons'!$C$4:$BA$4,0))</f>
        <v>2.0610798374210102</v>
      </c>
      <c r="CC504">
        <f>INDEX('2021persons'!$C$5:$BA$204,MATCH(Sheet2!$BJ504,'2021persons'!$B$5:$B$204,0),MATCH(Sheet2!CC$3,'2021persons'!$C$4:$BA$4,0))</f>
        <v>97.938920162578995</v>
      </c>
    </row>
    <row r="505" spans="14:81" x14ac:dyDescent="0.3">
      <c r="N505" t="str">
        <f>VLOOKUP(P505,Sheet1!A$6:A$378,1,FALSE)</f>
        <v>Surrey</v>
      </c>
      <c r="O505" t="s">
        <v>491</v>
      </c>
      <c r="P505" t="s">
        <v>362</v>
      </c>
      <c r="Q505" t="str">
        <f>VLOOKUP(P505,classifications!A$1:B$357,2,FALSE)</f>
        <v>Predominantly Urban</v>
      </c>
      <c r="R505" t="str">
        <f>VLOOKUP(P505,classifications!A$1:D$357,4,FALSE)</f>
        <v>Shire County</v>
      </c>
      <c r="S505">
        <v>43</v>
      </c>
      <c r="T505" t="s">
        <v>649</v>
      </c>
      <c r="U505">
        <v>76</v>
      </c>
      <c r="V505">
        <v>22.3</v>
      </c>
      <c r="W505">
        <v>1.7</v>
      </c>
      <c r="X505">
        <v>63.9</v>
      </c>
      <c r="Y505">
        <v>23.4</v>
      </c>
      <c r="Z505">
        <v>12.7</v>
      </c>
      <c r="AA505">
        <v>99.1</v>
      </c>
      <c r="AB505">
        <v>0.9</v>
      </c>
      <c r="AC505">
        <v>0</v>
      </c>
      <c r="AE505" t="s">
        <v>491</v>
      </c>
      <c r="AF505" t="s">
        <v>362</v>
      </c>
      <c r="AG505">
        <v>43</v>
      </c>
      <c r="AH505" t="s">
        <v>649</v>
      </c>
      <c r="AI505">
        <v>77.3</v>
      </c>
      <c r="AJ505">
        <v>22.7</v>
      </c>
      <c r="AK505">
        <v>73.2</v>
      </c>
      <c r="AL505">
        <v>26.8</v>
      </c>
      <c r="AM505">
        <v>99.1</v>
      </c>
      <c r="AN505">
        <v>0.9</v>
      </c>
      <c r="AP505" t="s">
        <v>491</v>
      </c>
      <c r="AQ505" t="s">
        <v>362</v>
      </c>
      <c r="AR505">
        <v>43</v>
      </c>
      <c r="AS505" t="s">
        <v>649</v>
      </c>
      <c r="AT505">
        <v>71.3</v>
      </c>
      <c r="AU505">
        <v>77.3</v>
      </c>
      <c r="AV505">
        <v>79.3</v>
      </c>
      <c r="AW505">
        <v>80.7</v>
      </c>
      <c r="AX505">
        <v>73.2</v>
      </c>
      <c r="AY505">
        <v>87.4</v>
      </c>
      <c r="AZ505">
        <v>97.9</v>
      </c>
      <c r="BA505">
        <v>99.1</v>
      </c>
      <c r="BB505">
        <v>100</v>
      </c>
      <c r="BF505" t="b">
        <f t="shared" si="7"/>
        <v>1</v>
      </c>
      <c r="BI505" t="s">
        <v>491</v>
      </c>
      <c r="BJ505" t="s">
        <v>362</v>
      </c>
      <c r="BK505">
        <v>43</v>
      </c>
      <c r="BL505" t="s">
        <v>649</v>
      </c>
      <c r="BM505">
        <f>INDEX('2021persons'!$C$5:$BA$204,MATCH(Sheet2!$BJ505,'2021persons'!$B$5:$B$204,0),MATCH(Sheet2!BM$3,'2021persons'!$C$4:$BA$4,0))</f>
        <v>82.928983323809007</v>
      </c>
      <c r="BN505">
        <f>INDEX('2021persons'!$C$5:$BA$204,MATCH(Sheet2!$BJ505,'2021persons'!$B$5:$B$204,0),MATCH(Sheet2!BN$3,'2021persons'!$C$4:$BA$4,0))</f>
        <v>16.9382536466541</v>
      </c>
      <c r="BO505">
        <f>INDEX('2021persons'!$C$5:$BA$204,MATCH(Sheet2!$BJ505,'2021persons'!$B$5:$B$204,0),MATCH(Sheet2!BO$3,'2021persons'!$C$4:$BA$4,0))</f>
        <v>52.177409889498797</v>
      </c>
      <c r="BP505">
        <f>INDEX('2021persons'!$C$5:$BA$204,MATCH(Sheet2!$BJ505,'2021persons'!$B$5:$B$204,0),MATCH(Sheet2!BP$3,'2021persons'!$C$4:$BA$4,0))</f>
        <v>17.251689842473802</v>
      </c>
      <c r="BQ505">
        <f>INDEX('2021persons'!$C$5:$BA$204,MATCH(Sheet2!$BJ505,'2021persons'!$B$5:$B$204,0),MATCH(Sheet2!BQ$3,'2021persons'!$C$4:$BA$4,0))</f>
        <v>60.047371388220299</v>
      </c>
      <c r="BR505">
        <f>INDEX('2021persons'!$C$5:$BA$204,MATCH(Sheet2!$BJ505,'2021persons'!$B$5:$B$204,0),MATCH(Sheet2!BR$3,'2021persons'!$C$4:$BA$4,0))</f>
        <v>9.3817283437523393</v>
      </c>
      <c r="BS505">
        <f>INDEX('2021persons'!$C$5:$BA$204,MATCH(Sheet2!$BJ505,'2021persons'!$B$5:$B$204,0),MATCH(Sheet2!BS$3,'2021persons'!$C$4:$BA$4,0))</f>
        <v>98.806864425857597</v>
      </c>
      <c r="BT505">
        <f>INDEX('2021persons'!$C$5:$BA$204,MATCH(Sheet2!$BJ505,'2021persons'!$B$5:$B$204,0),MATCH(Sheet2!BT$3,'2021persons'!$C$4:$BA$4,0))</f>
        <v>1.13252636500597</v>
      </c>
      <c r="BU505">
        <f>INDEX('2021persons'!$C$5:$BA$204,MATCH(Sheet2!$BJ505,'2021persons'!$B$5:$B$204,0),MATCH(Sheet2!BU$3,'2021persons'!$C$4:$BA$4,0))</f>
        <v>7.1045537719131104</v>
      </c>
      <c r="BV505">
        <f>INDEX('2021persons'!$C$5:$BA$204,MATCH(Sheet2!$BJ505,'2021persons'!$B$5:$B$204,0),MATCH(Sheet2!BV$3,'2021persons'!$C$4:$BA$4,0))</f>
        <v>23.7701621825472</v>
      </c>
      <c r="BW505">
        <f>INDEX('2021persons'!$C$5:$BA$204,MATCH(Sheet2!$BJ505,'2021persons'!$B$5:$B$204,0),MATCH(Sheet2!BW$3,'2021persons'!$C$4:$BA$4,0))</f>
        <v>1.52388868685819</v>
      </c>
      <c r="BX505">
        <f>INDEX('2021persons'!$C$5:$BA$204,MATCH(Sheet2!$BJ505,'2021persons'!$B$5:$B$204,0),MATCH(Sheet2!BX$3,'2021persons'!$C$4:$BA$4,0))</f>
        <v>59.907226188676702</v>
      </c>
      <c r="BY505">
        <f>INDEX('2021persons'!$C$5:$BA$204,MATCH(Sheet2!$BJ505,'2021persons'!$B$5:$B$204,0),MATCH(Sheet2!BY$3,'2021persons'!$C$4:$BA$4,0))</f>
        <v>37.300922045264002</v>
      </c>
      <c r="BZ505">
        <f>INDEX('2021persons'!$C$5:$BA$204,MATCH(Sheet2!$BJ505,'2021persons'!$B$5:$B$204,0),MATCH(Sheet2!BZ$3,'2021persons'!$C$4:$BA$4,0))</f>
        <v>58.845804271992499</v>
      </c>
      <c r="CA505">
        <f>INDEX('2021persons'!$C$5:$BA$204,MATCH(Sheet2!$BJ505,'2021persons'!$B$5:$B$204,0),MATCH(Sheet2!CA$3,'2021persons'!$C$4:$BA$4,0))</f>
        <v>38.172516887150103</v>
      </c>
      <c r="CB505">
        <f>INDEX('2021persons'!$C$5:$BA$204,MATCH(Sheet2!$BJ505,'2021persons'!$B$5:$B$204,0),MATCH(Sheet2!CB$3,'2021persons'!$C$4:$BA$4,0))</f>
        <v>2.5881094352183802</v>
      </c>
      <c r="CC505">
        <f>INDEX('2021persons'!$C$5:$BA$204,MATCH(Sheet2!$BJ505,'2021persons'!$B$5:$B$204,0),MATCH(Sheet2!CC$3,'2021persons'!$C$4:$BA$4,0))</f>
        <v>97.411890564781601</v>
      </c>
    </row>
    <row r="506" spans="14:81" x14ac:dyDescent="0.3">
      <c r="N506" t="str">
        <f>VLOOKUP(P506,Sheet1!A$6:A$378,1,FALSE)</f>
        <v>Warwickshire</v>
      </c>
      <c r="O506" t="s">
        <v>491</v>
      </c>
      <c r="P506" t="s">
        <v>363</v>
      </c>
      <c r="Q506" t="str">
        <f>VLOOKUP(P506,classifications!A$1:B$357,2,FALSE)</f>
        <v>Urban with Significant Rural</v>
      </c>
      <c r="R506" t="str">
        <f>VLOOKUP(P506,classifications!A$1:D$357,4,FALSE)</f>
        <v>Shire County</v>
      </c>
      <c r="S506">
        <v>44</v>
      </c>
      <c r="T506" t="s">
        <v>649</v>
      </c>
      <c r="U506">
        <v>82.5</v>
      </c>
      <c r="V506">
        <v>17</v>
      </c>
      <c r="W506">
        <v>0.5</v>
      </c>
      <c r="X506">
        <v>77.3</v>
      </c>
      <c r="Y506">
        <v>5.9</v>
      </c>
      <c r="Z506">
        <v>16.8</v>
      </c>
      <c r="AA506">
        <v>98.9</v>
      </c>
      <c r="AB506">
        <v>1.1000000000000001</v>
      </c>
      <c r="AC506">
        <v>0</v>
      </c>
      <c r="AE506" t="s">
        <v>491</v>
      </c>
      <c r="AF506" t="s">
        <v>363</v>
      </c>
      <c r="AG506">
        <v>44</v>
      </c>
      <c r="AH506" t="s">
        <v>649</v>
      </c>
      <c r="AI506">
        <v>82.9</v>
      </c>
      <c r="AJ506">
        <v>17.100000000000001</v>
      </c>
      <c r="AK506">
        <v>92.9</v>
      </c>
      <c r="AL506">
        <v>7.1</v>
      </c>
      <c r="AM506">
        <v>98.9</v>
      </c>
      <c r="AN506">
        <v>1.1000000000000001</v>
      </c>
      <c r="AP506" t="s">
        <v>491</v>
      </c>
      <c r="AQ506" t="s">
        <v>363</v>
      </c>
      <c r="AR506">
        <v>44</v>
      </c>
      <c r="AS506" t="s">
        <v>649</v>
      </c>
      <c r="AT506">
        <v>75.099999999999994</v>
      </c>
      <c r="AU506">
        <v>82.9</v>
      </c>
      <c r="AV506">
        <v>85.8</v>
      </c>
      <c r="AW506">
        <v>89.6</v>
      </c>
      <c r="AX506">
        <v>92.9</v>
      </c>
      <c r="AY506">
        <v>96.1</v>
      </c>
      <c r="AZ506">
        <v>97.5</v>
      </c>
      <c r="BA506">
        <v>98.9</v>
      </c>
      <c r="BB506">
        <v>100</v>
      </c>
      <c r="BF506" t="b">
        <f t="shared" si="7"/>
        <v>1</v>
      </c>
      <c r="BI506" t="s">
        <v>491</v>
      </c>
      <c r="BJ506" t="s">
        <v>363</v>
      </c>
      <c r="BK506">
        <v>44</v>
      </c>
      <c r="BL506" t="s">
        <v>649</v>
      </c>
      <c r="BM506">
        <f>INDEX('2021persons'!$C$5:$BA$204,MATCH(Sheet2!$BJ506,'2021persons'!$B$5:$B$204,0),MATCH(Sheet2!BM$3,'2021persons'!$C$4:$BA$4,0))</f>
        <v>83.935076788761407</v>
      </c>
      <c r="BN506">
        <f>INDEX('2021persons'!$C$5:$BA$204,MATCH(Sheet2!$BJ506,'2021persons'!$B$5:$B$204,0),MATCH(Sheet2!BN$3,'2021persons'!$C$4:$BA$4,0))</f>
        <v>15.6077622127862</v>
      </c>
      <c r="BO506">
        <f>INDEX('2021persons'!$C$5:$BA$204,MATCH(Sheet2!$BJ506,'2021persons'!$B$5:$B$204,0),MATCH(Sheet2!BO$3,'2021persons'!$C$4:$BA$4,0))</f>
        <v>52.4290646454224</v>
      </c>
      <c r="BP506">
        <f>INDEX('2021persons'!$C$5:$BA$204,MATCH(Sheet2!$BJ506,'2021persons'!$B$5:$B$204,0),MATCH(Sheet2!BP$3,'2021persons'!$C$4:$BA$4,0))</f>
        <v>12.9298781697686</v>
      </c>
      <c r="BQ506">
        <f>INDEX('2021persons'!$C$5:$BA$204,MATCH(Sheet2!$BJ506,'2021persons'!$B$5:$B$204,0),MATCH(Sheet2!BQ$3,'2021persons'!$C$4:$BA$4,0))</f>
        <v>52.9322592166356</v>
      </c>
      <c r="BR506">
        <f>INDEX('2021persons'!$C$5:$BA$204,MATCH(Sheet2!$BJ506,'2021persons'!$B$5:$B$204,0),MATCH(Sheet2!BR$3,'2021persons'!$C$4:$BA$4,0))</f>
        <v>12.426683598555501</v>
      </c>
      <c r="BS506">
        <f>INDEX('2021persons'!$C$5:$BA$204,MATCH(Sheet2!$BJ506,'2021persons'!$B$5:$B$204,0),MATCH(Sheet2!BS$3,'2021persons'!$C$4:$BA$4,0))</f>
        <v>98.531687765387503</v>
      </c>
      <c r="BT506">
        <f>INDEX('2021persons'!$C$5:$BA$204,MATCH(Sheet2!$BJ506,'2021persons'!$B$5:$B$204,0),MATCH(Sheet2!BT$3,'2021persons'!$C$4:$BA$4,0))</f>
        <v>1.3778324536688</v>
      </c>
      <c r="BU506">
        <f>INDEX('2021persons'!$C$5:$BA$204,MATCH(Sheet2!$BJ506,'2021persons'!$B$5:$B$204,0),MATCH(Sheet2!BU$3,'2021persons'!$C$4:$BA$4,0))</f>
        <v>12.1473074328346</v>
      </c>
      <c r="BV506">
        <f>INDEX('2021persons'!$C$5:$BA$204,MATCH(Sheet2!$BJ506,'2021persons'!$B$5:$B$204,0),MATCH(Sheet2!BV$3,'2021persons'!$C$4:$BA$4,0))</f>
        <v>18.431286955831599</v>
      </c>
      <c r="BW506">
        <f>INDEX('2021persons'!$C$5:$BA$204,MATCH(Sheet2!$BJ506,'2021persons'!$B$5:$B$204,0),MATCH(Sheet2!BW$3,'2021persons'!$C$4:$BA$4,0))</f>
        <v>1.55561728640025</v>
      </c>
      <c r="BX506">
        <f>INDEX('2021persons'!$C$5:$BA$204,MATCH(Sheet2!$BJ506,'2021persons'!$B$5:$B$204,0),MATCH(Sheet2!BX$3,'2021persons'!$C$4:$BA$4,0))</f>
        <v>52.621084713399199</v>
      </c>
      <c r="BY506">
        <f>INDEX('2021persons'!$C$5:$BA$204,MATCH(Sheet2!$BJ506,'2021persons'!$B$5:$B$204,0),MATCH(Sheet2!BY$3,'2021persons'!$C$4:$BA$4,0))</f>
        <v>45.497007307311002</v>
      </c>
      <c r="BZ506">
        <f>INDEX('2021persons'!$C$5:$BA$204,MATCH(Sheet2!$BJ506,'2021persons'!$B$5:$B$204,0),MATCH(Sheet2!BZ$3,'2021persons'!$C$4:$BA$4,0))</f>
        <v>63.372011897330502</v>
      </c>
      <c r="CA506">
        <f>INDEX('2021persons'!$C$5:$BA$204,MATCH(Sheet2!$BJ506,'2021persons'!$B$5:$B$204,0),MATCH(Sheet2!CA$3,'2021persons'!$C$4:$BA$4,0))</f>
        <v>34.4064186832152</v>
      </c>
      <c r="CB506">
        <f>INDEX('2021persons'!$C$5:$BA$204,MATCH(Sheet2!$BJ506,'2021persons'!$B$5:$B$204,0),MATCH(Sheet2!CB$3,'2021persons'!$C$4:$BA$4,0))</f>
        <v>3.6005397039565099</v>
      </c>
      <c r="CC506">
        <f>INDEX('2021persons'!$C$5:$BA$204,MATCH(Sheet2!$BJ506,'2021persons'!$B$5:$B$204,0),MATCH(Sheet2!CC$3,'2021persons'!$C$4:$BA$4,0))</f>
        <v>95.9962696932418</v>
      </c>
    </row>
    <row r="507" spans="14:81" x14ac:dyDescent="0.3">
      <c r="N507" t="str">
        <f>VLOOKUP(P507,Sheet1!A$6:A$378,1,FALSE)</f>
        <v>West Sussex</v>
      </c>
      <c r="O507" t="s">
        <v>491</v>
      </c>
      <c r="P507" t="s">
        <v>364</v>
      </c>
      <c r="Q507" t="str">
        <f>VLOOKUP(P507,classifications!A$1:B$357,2,FALSE)</f>
        <v>Predominantly Urban</v>
      </c>
      <c r="R507" t="str">
        <f>VLOOKUP(P507,classifications!A$1:D$357,4,FALSE)</f>
        <v>Shire County</v>
      </c>
      <c r="S507">
        <v>45</v>
      </c>
      <c r="T507" t="s">
        <v>649</v>
      </c>
      <c r="U507">
        <v>81.400000000000006</v>
      </c>
      <c r="V507">
        <v>17.399999999999999</v>
      </c>
      <c r="W507">
        <v>1.1000000000000001</v>
      </c>
      <c r="X507">
        <v>61.3</v>
      </c>
      <c r="Y507">
        <v>26.8</v>
      </c>
      <c r="Z507">
        <v>12</v>
      </c>
      <c r="AA507">
        <v>99</v>
      </c>
      <c r="AB507">
        <v>1</v>
      </c>
      <c r="AC507">
        <v>0</v>
      </c>
      <c r="AE507" t="s">
        <v>491</v>
      </c>
      <c r="AF507" t="s">
        <v>364</v>
      </c>
      <c r="AG507">
        <v>45</v>
      </c>
      <c r="AH507" t="s">
        <v>649</v>
      </c>
      <c r="AI507">
        <v>82.4</v>
      </c>
      <c r="AJ507">
        <v>17.600000000000001</v>
      </c>
      <c r="AK507">
        <v>69.599999999999994</v>
      </c>
      <c r="AL507">
        <v>30.4</v>
      </c>
      <c r="AM507">
        <v>99</v>
      </c>
      <c r="AN507">
        <v>1</v>
      </c>
      <c r="AP507" t="s">
        <v>491</v>
      </c>
      <c r="AQ507" t="s">
        <v>364</v>
      </c>
      <c r="AR507">
        <v>45</v>
      </c>
      <c r="AS507" t="s">
        <v>649</v>
      </c>
      <c r="AT507">
        <v>76.5</v>
      </c>
      <c r="AU507">
        <v>82.4</v>
      </c>
      <c r="AV507">
        <v>84.8</v>
      </c>
      <c r="AW507">
        <v>91.4</v>
      </c>
      <c r="AX507">
        <v>69.599999999999994</v>
      </c>
      <c r="AY507">
        <v>96.5</v>
      </c>
      <c r="AZ507">
        <v>97.9</v>
      </c>
      <c r="BA507">
        <v>99</v>
      </c>
      <c r="BB507">
        <v>99.9</v>
      </c>
      <c r="BF507" t="b">
        <f t="shared" si="7"/>
        <v>1</v>
      </c>
      <c r="BI507" t="s">
        <v>491</v>
      </c>
      <c r="BJ507" t="s">
        <v>364</v>
      </c>
      <c r="BK507">
        <v>45</v>
      </c>
      <c r="BL507" t="s">
        <v>649</v>
      </c>
      <c r="BM507">
        <f>INDEX('2021persons'!$C$5:$BA$204,MATCH(Sheet2!$BJ507,'2021persons'!$B$5:$B$204,0),MATCH(Sheet2!BM$3,'2021persons'!$C$4:$BA$4,0))</f>
        <v>77.600686890550307</v>
      </c>
      <c r="BN507">
        <f>INDEX('2021persons'!$C$5:$BA$204,MATCH(Sheet2!$BJ507,'2021persons'!$B$5:$B$204,0),MATCH(Sheet2!BN$3,'2021persons'!$C$4:$BA$4,0))</f>
        <v>22.3993131094497</v>
      </c>
      <c r="BO507">
        <f>INDEX('2021persons'!$C$5:$BA$204,MATCH(Sheet2!$BJ507,'2021persons'!$B$5:$B$204,0),MATCH(Sheet2!BO$3,'2021persons'!$C$4:$BA$4,0))</f>
        <v>59.657327752807703</v>
      </c>
      <c r="BP507">
        <f>INDEX('2021persons'!$C$5:$BA$204,MATCH(Sheet2!$BJ507,'2021persons'!$B$5:$B$204,0),MATCH(Sheet2!BP$3,'2021persons'!$C$4:$BA$4,0))</f>
        <v>15.1485870153391</v>
      </c>
      <c r="BQ507">
        <f>INDEX('2021persons'!$C$5:$BA$204,MATCH(Sheet2!$BJ507,'2021persons'!$B$5:$B$204,0),MATCH(Sheet2!BQ$3,'2021persons'!$C$4:$BA$4,0))</f>
        <v>61.070864576546299</v>
      </c>
      <c r="BR507">
        <f>INDEX('2021persons'!$C$5:$BA$204,MATCH(Sheet2!$BJ507,'2021persons'!$B$5:$B$204,0),MATCH(Sheet2!BR$3,'2021persons'!$C$4:$BA$4,0))</f>
        <v>13.7350501916005</v>
      </c>
      <c r="BS507">
        <f>INDEX('2021persons'!$C$5:$BA$204,MATCH(Sheet2!$BJ507,'2021persons'!$B$5:$B$204,0),MATCH(Sheet2!BS$3,'2021persons'!$C$4:$BA$4,0))</f>
        <v>97.414773668459304</v>
      </c>
      <c r="BT507">
        <f>INDEX('2021persons'!$C$5:$BA$204,MATCH(Sheet2!$BJ507,'2021persons'!$B$5:$B$204,0),MATCH(Sheet2!BT$3,'2021persons'!$C$4:$BA$4,0))</f>
        <v>2.5852263315406399</v>
      </c>
      <c r="BU507">
        <f>INDEX('2021persons'!$C$5:$BA$204,MATCH(Sheet2!$BJ507,'2021persons'!$B$5:$B$204,0),MATCH(Sheet2!BU$3,'2021persons'!$C$4:$BA$4,0))</f>
        <v>11.8654268770775</v>
      </c>
      <c r="BV507">
        <f>INDEX('2021persons'!$C$5:$BA$204,MATCH(Sheet2!$BJ507,'2021persons'!$B$5:$B$204,0),MATCH(Sheet2!BV$3,'2021persons'!$C$4:$BA$4,0))</f>
        <v>18.081952006007501</v>
      </c>
      <c r="BW507">
        <f>INDEX('2021persons'!$C$5:$BA$204,MATCH(Sheet2!$BJ507,'2021persons'!$B$5:$B$204,0),MATCH(Sheet2!BW$3,'2021persons'!$C$4:$BA$4,0))</f>
        <v>2.1070533278853301</v>
      </c>
      <c r="BX507">
        <f>INDEX('2021persons'!$C$5:$BA$204,MATCH(Sheet2!$BJ507,'2021persons'!$B$5:$B$204,0),MATCH(Sheet2!BX$3,'2021persons'!$C$4:$BA$4,0))</f>
        <v>62.127231018855298</v>
      </c>
      <c r="BY507">
        <f>INDEX('2021persons'!$C$5:$BA$204,MATCH(Sheet2!$BJ507,'2021persons'!$B$5:$B$204,0),MATCH(Sheet2!BY$3,'2021persons'!$C$4:$BA$4,0))</f>
        <v>36.543109718569902</v>
      </c>
      <c r="BZ507">
        <f>INDEX('2021persons'!$C$5:$BA$204,MATCH(Sheet2!$BJ507,'2021persons'!$B$5:$B$204,0),MATCH(Sheet2!BZ$3,'2021persons'!$C$4:$BA$4,0))</f>
        <v>58.034185643148902</v>
      </c>
      <c r="CA507">
        <f>INDEX('2021persons'!$C$5:$BA$204,MATCH(Sheet2!$BJ507,'2021persons'!$B$5:$B$204,0),MATCH(Sheet2!CA$3,'2021persons'!$C$4:$BA$4,0))</f>
        <v>40.534325518939198</v>
      </c>
      <c r="CB507">
        <f>INDEX('2021persons'!$C$5:$BA$204,MATCH(Sheet2!$BJ507,'2021persons'!$B$5:$B$204,0),MATCH(Sheet2!CB$3,'2021persons'!$C$4:$BA$4,0))</f>
        <v>3.0923878833390401</v>
      </c>
      <c r="CC507">
        <f>INDEX('2021persons'!$C$5:$BA$204,MATCH(Sheet2!$BJ507,'2021persons'!$B$5:$B$204,0),MATCH(Sheet2!CC$3,'2021persons'!$C$4:$BA$4,0))</f>
        <v>96.167161772663505</v>
      </c>
    </row>
    <row r="508" spans="14:81" x14ac:dyDescent="0.3">
      <c r="N508" t="str">
        <f>VLOOKUP(P508,Sheet1!A$6:A$378,1,FALSE)</f>
        <v>Wiltshire</v>
      </c>
      <c r="O508" t="s">
        <v>491</v>
      </c>
      <c r="P508" t="s">
        <v>315</v>
      </c>
      <c r="Q508" t="str">
        <f>VLOOKUP(P508,classifications!A$1:B$357,2,FALSE)</f>
        <v>Predominantly Rural</v>
      </c>
      <c r="R508" t="str">
        <f>VLOOKUP(P508,classifications!A$1:D$357,4,FALSE)</f>
        <v>Unitary Authority</v>
      </c>
      <c r="S508">
        <v>46</v>
      </c>
      <c r="T508" t="s">
        <v>649</v>
      </c>
      <c r="U508">
        <v>76.7</v>
      </c>
      <c r="V508">
        <v>22</v>
      </c>
      <c r="W508">
        <v>1.2</v>
      </c>
      <c r="X508">
        <v>81.3</v>
      </c>
      <c r="Y508">
        <v>5</v>
      </c>
      <c r="Z508">
        <v>13.7</v>
      </c>
      <c r="AA508">
        <v>99.4</v>
      </c>
      <c r="AB508">
        <v>0.6</v>
      </c>
      <c r="AC508">
        <v>0</v>
      </c>
      <c r="AE508" t="s">
        <v>491</v>
      </c>
      <c r="AF508" t="s">
        <v>315</v>
      </c>
      <c r="AG508">
        <v>46</v>
      </c>
      <c r="AH508" t="s">
        <v>649</v>
      </c>
      <c r="AI508">
        <v>77.7</v>
      </c>
      <c r="AJ508">
        <v>22.3</v>
      </c>
      <c r="AK508">
        <v>94.2</v>
      </c>
      <c r="AL508">
        <v>5.8</v>
      </c>
      <c r="AM508">
        <v>99.4</v>
      </c>
      <c r="AN508">
        <v>0.6</v>
      </c>
      <c r="AP508" t="s">
        <v>491</v>
      </c>
      <c r="AQ508" t="s">
        <v>315</v>
      </c>
      <c r="AR508">
        <v>46</v>
      </c>
      <c r="AS508" t="s">
        <v>649</v>
      </c>
      <c r="AT508">
        <v>70.5</v>
      </c>
      <c r="AU508">
        <v>77.7</v>
      </c>
      <c r="AV508">
        <v>79.7</v>
      </c>
      <c r="AW508">
        <v>92.1</v>
      </c>
      <c r="AX508">
        <v>94.2</v>
      </c>
      <c r="AY508">
        <v>96.2</v>
      </c>
      <c r="AZ508">
        <v>98.6</v>
      </c>
      <c r="BA508">
        <v>99.4</v>
      </c>
      <c r="BB508">
        <v>100</v>
      </c>
      <c r="BF508" t="b">
        <f t="shared" si="7"/>
        <v>1</v>
      </c>
      <c r="BI508" t="s">
        <v>491</v>
      </c>
      <c r="BJ508" t="s">
        <v>315</v>
      </c>
      <c r="BK508">
        <v>46</v>
      </c>
      <c r="BL508" t="s">
        <v>649</v>
      </c>
      <c r="BM508">
        <f>INDEX('2021persons'!$C$5:$BA$204,MATCH(Sheet2!$BJ508,'2021persons'!$B$5:$B$204,0),MATCH(Sheet2!BM$3,'2021persons'!$C$4:$BA$4,0))</f>
        <v>79.811877468363704</v>
      </c>
      <c r="BN508">
        <f>INDEX('2021persons'!$C$5:$BA$204,MATCH(Sheet2!$BJ508,'2021persons'!$B$5:$B$204,0),MATCH(Sheet2!BN$3,'2021persons'!$C$4:$BA$4,0))</f>
        <v>19.5306558173205</v>
      </c>
      <c r="BO508">
        <f>INDEX('2021persons'!$C$5:$BA$204,MATCH(Sheet2!$BJ508,'2021persons'!$B$5:$B$204,0),MATCH(Sheet2!BO$3,'2021persons'!$C$4:$BA$4,0))</f>
        <v>59.6695714324986</v>
      </c>
      <c r="BP508">
        <f>INDEX('2021persons'!$C$5:$BA$204,MATCH(Sheet2!$BJ508,'2021persons'!$B$5:$B$204,0),MATCH(Sheet2!BP$3,'2021persons'!$C$4:$BA$4,0))</f>
        <v>15.7695796794678</v>
      </c>
      <c r="BQ508">
        <f>INDEX('2021persons'!$C$5:$BA$204,MATCH(Sheet2!$BJ508,'2021persons'!$B$5:$B$204,0),MATCH(Sheet2!BQ$3,'2021persons'!$C$4:$BA$4,0))</f>
        <v>61.246117051983397</v>
      </c>
      <c r="BR508">
        <f>INDEX('2021persons'!$C$5:$BA$204,MATCH(Sheet2!$BJ508,'2021persons'!$B$5:$B$204,0),MATCH(Sheet2!BR$3,'2021persons'!$C$4:$BA$4,0))</f>
        <v>14.193034059983001</v>
      </c>
      <c r="BS508">
        <f>INDEX('2021persons'!$C$5:$BA$204,MATCH(Sheet2!$BJ508,'2021persons'!$B$5:$B$204,0),MATCH(Sheet2!BS$3,'2021persons'!$C$4:$BA$4,0))</f>
        <v>99.202334808624499</v>
      </c>
      <c r="BT508" t="str">
        <f>INDEX('2021persons'!$C$5:$BA$204,MATCH(Sheet2!$BJ508,'2021persons'!$B$5:$B$204,0),MATCH(Sheet2!BT$3,'2021persons'!$C$4:$BA$4,0))</f>
        <v>*</v>
      </c>
      <c r="BU508">
        <f>INDEX('2021persons'!$C$5:$BA$204,MATCH(Sheet2!$BJ508,'2021persons'!$B$5:$B$204,0),MATCH(Sheet2!BU$3,'2021persons'!$C$4:$BA$4,0))</f>
        <v>11.6373899258689</v>
      </c>
      <c r="BV508">
        <f>INDEX('2021persons'!$C$5:$BA$204,MATCH(Sheet2!$BJ508,'2021persons'!$B$5:$B$204,0),MATCH(Sheet2!BV$3,'2021persons'!$C$4:$BA$4,0))</f>
        <v>16.8650520933557</v>
      </c>
      <c r="BW508">
        <f>INDEX('2021persons'!$C$5:$BA$204,MATCH(Sheet2!$BJ508,'2021persons'!$B$5:$B$204,0),MATCH(Sheet2!BW$3,'2021persons'!$C$4:$BA$4,0))</f>
        <v>3.5855989590492201</v>
      </c>
      <c r="BX508">
        <f>INDEX('2021persons'!$C$5:$BA$204,MATCH(Sheet2!$BJ508,'2021persons'!$B$5:$B$204,0),MATCH(Sheet2!BX$3,'2021persons'!$C$4:$BA$4,0))</f>
        <v>51.180015237919299</v>
      </c>
      <c r="BY508">
        <f>INDEX('2021persons'!$C$5:$BA$204,MATCH(Sheet2!$BJ508,'2021persons'!$B$5:$B$204,0),MATCH(Sheet2!BY$3,'2021persons'!$C$4:$BA$4,0))</f>
        <v>45.141643386512101</v>
      </c>
      <c r="BZ508">
        <f>INDEX('2021persons'!$C$5:$BA$204,MATCH(Sheet2!$BJ508,'2021persons'!$B$5:$B$204,0),MATCH(Sheet2!BZ$3,'2021persons'!$C$4:$BA$4,0))</f>
        <v>48.824140558262002</v>
      </c>
      <c r="CA508">
        <f>INDEX('2021persons'!$C$5:$BA$204,MATCH(Sheet2!$BJ508,'2021persons'!$B$5:$B$204,0),MATCH(Sheet2!CA$3,'2021persons'!$C$4:$BA$4,0))</f>
        <v>48.844457784037097</v>
      </c>
      <c r="CB508">
        <f>INDEX('2021persons'!$C$5:$BA$204,MATCH(Sheet2!$BJ508,'2021persons'!$B$5:$B$204,0),MATCH(Sheet2!CB$3,'2021persons'!$C$4:$BA$4,0))</f>
        <v>4.14776736216107</v>
      </c>
      <c r="CC508">
        <f>INDEX('2021persons'!$C$5:$BA$204,MATCH(Sheet2!$BJ508,'2021persons'!$B$5:$B$204,0),MATCH(Sheet2!CC$3,'2021persons'!$C$4:$BA$4,0))</f>
        <v>95.564505044396199</v>
      </c>
    </row>
    <row r="509" spans="14:81" x14ac:dyDescent="0.3">
      <c r="N509" t="str">
        <f>VLOOKUP(P509,Sheet1!A$6:A$378,1,FALSE)</f>
        <v>Worcestershire</v>
      </c>
      <c r="O509" t="s">
        <v>491</v>
      </c>
      <c r="P509" t="s">
        <v>365</v>
      </c>
      <c r="Q509" t="str">
        <f>VLOOKUP(P509,classifications!A$1:B$357,2,FALSE)</f>
        <v>Urban with Significant Rural</v>
      </c>
      <c r="R509" t="str">
        <f>VLOOKUP(P509,classifications!A$1:D$357,4,FALSE)</f>
        <v>Shire County</v>
      </c>
      <c r="S509">
        <v>47</v>
      </c>
      <c r="T509" t="s">
        <v>649</v>
      </c>
      <c r="U509">
        <v>77.2</v>
      </c>
      <c r="V509">
        <v>21.4</v>
      </c>
      <c r="W509">
        <v>1.4</v>
      </c>
      <c r="X509">
        <v>62</v>
      </c>
      <c r="Y509">
        <v>22.8</v>
      </c>
      <c r="Z509">
        <v>15.2</v>
      </c>
      <c r="AA509">
        <v>97.8</v>
      </c>
      <c r="AB509">
        <v>2.2000000000000002</v>
      </c>
      <c r="AC509">
        <v>0</v>
      </c>
      <c r="AE509" t="s">
        <v>491</v>
      </c>
      <c r="AF509" t="s">
        <v>365</v>
      </c>
      <c r="AG509">
        <v>47</v>
      </c>
      <c r="AH509" t="s">
        <v>649</v>
      </c>
      <c r="AI509">
        <v>78.3</v>
      </c>
      <c r="AJ509">
        <v>21.7</v>
      </c>
      <c r="AK509">
        <v>73.099999999999994</v>
      </c>
      <c r="AL509">
        <v>26.9</v>
      </c>
      <c r="AM509">
        <v>97.8</v>
      </c>
      <c r="AN509">
        <v>2.2000000000000002</v>
      </c>
      <c r="AP509" t="s">
        <v>491</v>
      </c>
      <c r="AQ509" t="s">
        <v>365</v>
      </c>
      <c r="AR509">
        <v>47</v>
      </c>
      <c r="AS509" t="s">
        <v>649</v>
      </c>
      <c r="AT509">
        <v>71.599999999999994</v>
      </c>
      <c r="AU509">
        <v>78.3</v>
      </c>
      <c r="AV509">
        <v>80.3</v>
      </c>
      <c r="AW509">
        <v>90.2</v>
      </c>
      <c r="AX509">
        <v>73.099999999999994</v>
      </c>
      <c r="AY509">
        <v>96.2</v>
      </c>
      <c r="AZ509">
        <v>95.9</v>
      </c>
      <c r="BA509">
        <v>97.8</v>
      </c>
      <c r="BB509">
        <v>99.1</v>
      </c>
      <c r="BF509" t="b">
        <f t="shared" si="7"/>
        <v>1</v>
      </c>
      <c r="BI509" t="s">
        <v>491</v>
      </c>
      <c r="BJ509" t="s">
        <v>365</v>
      </c>
      <c r="BK509">
        <v>47</v>
      </c>
      <c r="BL509" t="s">
        <v>649</v>
      </c>
    </row>
    <row r="510" spans="14:81" x14ac:dyDescent="0.3">
      <c r="N510" t="str">
        <f>VLOOKUP(P510,Sheet1!A$6:A$378,1,FALSE)</f>
        <v>Gateshead</v>
      </c>
      <c r="O510" t="s">
        <v>491</v>
      </c>
      <c r="P510" t="s">
        <v>41</v>
      </c>
      <c r="Q510" t="str">
        <f>VLOOKUP(P510,classifications!A$1:B$357,2,FALSE)</f>
        <v>Predominantly Urban</v>
      </c>
      <c r="R510" t="str">
        <f>VLOOKUP(P510,classifications!A$1:D$357,4,FALSE)</f>
        <v>Met District</v>
      </c>
      <c r="S510" t="s">
        <v>495</v>
      </c>
      <c r="T510" t="s">
        <v>649</v>
      </c>
      <c r="U510">
        <v>82.9</v>
      </c>
      <c r="V510">
        <v>16.5</v>
      </c>
      <c r="W510">
        <v>0.5</v>
      </c>
      <c r="X510">
        <v>75.900000000000006</v>
      </c>
      <c r="Y510">
        <v>8.8000000000000007</v>
      </c>
      <c r="Z510">
        <v>15.3</v>
      </c>
      <c r="AA510">
        <v>98.3</v>
      </c>
      <c r="AB510">
        <v>1.7</v>
      </c>
      <c r="AC510">
        <v>0</v>
      </c>
      <c r="AE510" t="s">
        <v>491</v>
      </c>
      <c r="AF510" t="s">
        <v>41</v>
      </c>
      <c r="AG510" t="s">
        <v>495</v>
      </c>
      <c r="AH510" t="s">
        <v>649</v>
      </c>
      <c r="AI510">
        <v>83.4</v>
      </c>
      <c r="AJ510">
        <v>16.600000000000001</v>
      </c>
      <c r="AK510">
        <v>89.6</v>
      </c>
      <c r="AL510">
        <v>10.4</v>
      </c>
      <c r="AM510">
        <v>98.3</v>
      </c>
      <c r="AN510">
        <v>1.7</v>
      </c>
      <c r="AP510" t="s">
        <v>491</v>
      </c>
      <c r="AQ510" t="s">
        <v>41</v>
      </c>
      <c r="AR510" t="s">
        <v>495</v>
      </c>
      <c r="AS510" t="s">
        <v>649</v>
      </c>
      <c r="AT510">
        <v>76.8</v>
      </c>
      <c r="AU510">
        <v>83.4</v>
      </c>
      <c r="AV510">
        <v>85.5</v>
      </c>
      <c r="AW510">
        <v>99.2</v>
      </c>
      <c r="AX510">
        <v>89.6</v>
      </c>
      <c r="AY510">
        <v>100</v>
      </c>
      <c r="AZ510">
        <v>96.4</v>
      </c>
      <c r="BA510">
        <v>98.3</v>
      </c>
      <c r="BB510">
        <v>99.7</v>
      </c>
      <c r="BF510" t="b">
        <f t="shared" si="7"/>
        <v>1</v>
      </c>
      <c r="BI510" t="s">
        <v>491</v>
      </c>
      <c r="BJ510" t="s">
        <v>41</v>
      </c>
      <c r="BK510" t="s">
        <v>495</v>
      </c>
      <c r="BL510" t="s">
        <v>649</v>
      </c>
      <c r="BM510">
        <f>INDEX('2021persons'!$C$5:$BA$204,MATCH(Sheet2!$BJ510,'2021persons'!$B$5:$B$204,0),MATCH(Sheet2!BM$3,'2021persons'!$C$4:$BA$4,0))</f>
        <v>83.625278350024402</v>
      </c>
      <c r="BN510">
        <f>INDEX('2021persons'!$C$5:$BA$204,MATCH(Sheet2!$BJ510,'2021persons'!$B$5:$B$204,0),MATCH(Sheet2!BN$3,'2021persons'!$C$4:$BA$4,0))</f>
        <v>16.017480976934198</v>
      </c>
      <c r="BO510">
        <f>INDEX('2021persons'!$C$5:$BA$204,MATCH(Sheet2!$BJ510,'2021persons'!$B$5:$B$204,0),MATCH(Sheet2!BO$3,'2021persons'!$C$4:$BA$4,0))</f>
        <v>66.794479440799293</v>
      </c>
      <c r="BP510">
        <f>INDEX('2021persons'!$C$5:$BA$204,MATCH(Sheet2!$BJ510,'2021persons'!$B$5:$B$204,0),MATCH(Sheet2!BP$3,'2021persons'!$C$4:$BA$4,0))</f>
        <v>13.5560927396787</v>
      </c>
      <c r="BQ510">
        <f>INDEX('2021persons'!$C$5:$BA$204,MATCH(Sheet2!$BJ510,'2021persons'!$B$5:$B$204,0),MATCH(Sheet2!BQ$3,'2021persons'!$C$4:$BA$4,0))</f>
        <v>63.794848589494698</v>
      </c>
      <c r="BR510">
        <f>INDEX('2021persons'!$C$5:$BA$204,MATCH(Sheet2!$BJ510,'2021persons'!$B$5:$B$204,0),MATCH(Sheet2!BR$3,'2021persons'!$C$4:$BA$4,0))</f>
        <v>16.555723590983199</v>
      </c>
      <c r="BS510">
        <f>INDEX('2021persons'!$C$5:$BA$204,MATCH(Sheet2!$BJ510,'2021persons'!$B$5:$B$204,0),MATCH(Sheet2!BS$3,'2021persons'!$C$4:$BA$4,0))</f>
        <v>97.002750753182397</v>
      </c>
      <c r="BT510">
        <f>INDEX('2021persons'!$C$5:$BA$204,MATCH(Sheet2!$BJ510,'2021persons'!$B$5:$B$204,0),MATCH(Sheet2!BT$3,'2021persons'!$C$4:$BA$4,0))</f>
        <v>2.9972492468175802</v>
      </c>
      <c r="BU510">
        <f>INDEX('2021persons'!$C$5:$BA$204,MATCH(Sheet2!$BJ510,'2021persons'!$B$5:$B$204,0),MATCH(Sheet2!BU$3,'2021persons'!$C$4:$BA$4,0))</f>
        <v>15.660240303892699</v>
      </c>
      <c r="BV510">
        <f>INDEX('2021persons'!$C$5:$BA$204,MATCH(Sheet2!$BJ510,'2021persons'!$B$5:$B$204,0),MATCH(Sheet2!BV$3,'2021persons'!$C$4:$BA$4,0))</f>
        <v>12.5974969336842</v>
      </c>
      <c r="BW510">
        <f>INDEX('2021persons'!$C$5:$BA$204,MATCH(Sheet2!$BJ510,'2021persons'!$B$5:$B$204,0),MATCH(Sheet2!BW$3,'2021persons'!$C$4:$BA$4,0))</f>
        <v>2.2756230872739001</v>
      </c>
      <c r="BX510">
        <f>INDEX('2021persons'!$C$5:$BA$204,MATCH(Sheet2!$BJ510,'2021persons'!$B$5:$B$204,0),MATCH(Sheet2!BX$3,'2021persons'!$C$4:$BA$4,0))</f>
        <v>49.703804712299402</v>
      </c>
      <c r="BY510">
        <f>INDEX('2021persons'!$C$5:$BA$204,MATCH(Sheet2!$BJ510,'2021persons'!$B$5:$B$204,0),MATCH(Sheet2!BY$3,'2021persons'!$C$4:$BA$4,0))</f>
        <v>49.271247820449801</v>
      </c>
      <c r="BZ510">
        <f>INDEX('2021persons'!$C$5:$BA$204,MATCH(Sheet2!$BJ510,'2021persons'!$B$5:$B$204,0),MATCH(Sheet2!BZ$3,'2021persons'!$C$4:$BA$4,0))</f>
        <v>47.796977690347397</v>
      </c>
      <c r="CA510">
        <f>INDEX('2021persons'!$C$5:$BA$204,MATCH(Sheet2!$BJ510,'2021persons'!$B$5:$B$204,0),MATCH(Sheet2!CA$3,'2021persons'!$C$4:$BA$4,0))</f>
        <v>51.391558993159599</v>
      </c>
      <c r="CB510">
        <f>INDEX('2021persons'!$C$5:$BA$204,MATCH(Sheet2!$BJ510,'2021persons'!$B$5:$B$204,0),MATCH(Sheet2!CB$3,'2021persons'!$C$4:$BA$4,0))</f>
        <v>3.0115388737392399</v>
      </c>
      <c r="CC510">
        <f>INDEX('2021persons'!$C$5:$BA$204,MATCH(Sheet2!$BJ510,'2021persons'!$B$5:$B$204,0),MATCH(Sheet2!CC$3,'2021persons'!$C$4:$BA$4,0))</f>
        <v>96.657418102575704</v>
      </c>
    </row>
    <row r="511" spans="14:81" x14ac:dyDescent="0.3">
      <c r="N511" t="str">
        <f>VLOOKUP(P511,Sheet1!A$6:A$378,1,FALSE)</f>
        <v>South Tyneside</v>
      </c>
      <c r="O511" t="s">
        <v>491</v>
      </c>
      <c r="P511" t="s">
        <v>39</v>
      </c>
      <c r="Q511" t="str">
        <f>VLOOKUP(P511,classifications!A$1:B$357,2,FALSE)</f>
        <v>Predominantly Urban</v>
      </c>
      <c r="R511" t="str">
        <f>VLOOKUP(P511,classifications!A$1:D$357,4,FALSE)</f>
        <v>Met District</v>
      </c>
      <c r="S511" t="s">
        <v>496</v>
      </c>
      <c r="T511" t="s">
        <v>649</v>
      </c>
      <c r="U511">
        <v>75.900000000000006</v>
      </c>
      <c r="V511">
        <v>23.3</v>
      </c>
      <c r="W511">
        <v>0.8</v>
      </c>
      <c r="X511">
        <v>75.400000000000006</v>
      </c>
      <c r="Y511">
        <v>9.1</v>
      </c>
      <c r="Z511">
        <v>15.6</v>
      </c>
      <c r="AA511">
        <v>98</v>
      </c>
      <c r="AB511">
        <v>2</v>
      </c>
      <c r="AC511">
        <v>0</v>
      </c>
      <c r="AE511" t="s">
        <v>491</v>
      </c>
      <c r="AF511" t="s">
        <v>39</v>
      </c>
      <c r="AG511" t="s">
        <v>496</v>
      </c>
      <c r="AH511" t="s">
        <v>649</v>
      </c>
      <c r="AI511">
        <v>76.5</v>
      </c>
      <c r="AJ511">
        <v>23.5</v>
      </c>
      <c r="AK511">
        <v>89.2</v>
      </c>
      <c r="AL511">
        <v>10.8</v>
      </c>
      <c r="AM511">
        <v>98</v>
      </c>
      <c r="AN511">
        <v>2</v>
      </c>
      <c r="AP511" t="s">
        <v>491</v>
      </c>
      <c r="AQ511" t="s">
        <v>39</v>
      </c>
      <c r="AR511" t="s">
        <v>496</v>
      </c>
      <c r="AS511" t="s">
        <v>649</v>
      </c>
      <c r="AT511">
        <v>69.8</v>
      </c>
      <c r="AU511">
        <v>76.5</v>
      </c>
      <c r="AV511">
        <v>79</v>
      </c>
      <c r="AW511">
        <v>85.4</v>
      </c>
      <c r="AX511">
        <v>89.2</v>
      </c>
      <c r="AY511">
        <v>93.1</v>
      </c>
      <c r="AZ511">
        <v>96.3</v>
      </c>
      <c r="BA511">
        <v>98</v>
      </c>
      <c r="BB511">
        <v>99.4</v>
      </c>
      <c r="BF511" t="b">
        <f t="shared" si="7"/>
        <v>1</v>
      </c>
      <c r="BI511" t="s">
        <v>491</v>
      </c>
      <c r="BJ511" t="s">
        <v>39</v>
      </c>
      <c r="BK511" t="s">
        <v>496</v>
      </c>
      <c r="BL511" t="s">
        <v>649</v>
      </c>
      <c r="BM511">
        <f>INDEX('2021persons'!$C$5:$BA$204,MATCH(Sheet2!$BJ511,'2021persons'!$B$5:$B$204,0),MATCH(Sheet2!BM$3,'2021persons'!$C$4:$BA$4,0))</f>
        <v>85.571051259189503</v>
      </c>
      <c r="BN511">
        <f>INDEX('2021persons'!$C$5:$BA$204,MATCH(Sheet2!$BJ511,'2021persons'!$B$5:$B$204,0),MATCH(Sheet2!BN$3,'2021persons'!$C$4:$BA$4,0))</f>
        <v>13.1672358393755</v>
      </c>
      <c r="BO511">
        <f>INDEX('2021persons'!$C$5:$BA$204,MATCH(Sheet2!$BJ511,'2021persons'!$B$5:$B$204,0),MATCH(Sheet2!BO$3,'2021persons'!$C$4:$BA$4,0))</f>
        <v>72.797469845061698</v>
      </c>
      <c r="BP511">
        <f>INDEX('2021persons'!$C$5:$BA$204,MATCH(Sheet2!$BJ511,'2021persons'!$B$5:$B$204,0),MATCH(Sheet2!BP$3,'2021persons'!$C$4:$BA$4,0))</f>
        <v>9.5385495348485101</v>
      </c>
      <c r="BQ511">
        <f>INDEX('2021persons'!$C$5:$BA$204,MATCH(Sheet2!$BJ511,'2021persons'!$B$5:$B$204,0),MATCH(Sheet2!BQ$3,'2021persons'!$C$4:$BA$4,0))</f>
        <v>60.733812223474601</v>
      </c>
      <c r="BR511">
        <f>INDEX('2021persons'!$C$5:$BA$204,MATCH(Sheet2!$BJ511,'2021persons'!$B$5:$B$204,0),MATCH(Sheet2!BR$3,'2021persons'!$C$4:$BA$4,0))</f>
        <v>21.6022071564356</v>
      </c>
      <c r="BS511">
        <f>INDEX('2021persons'!$C$5:$BA$204,MATCH(Sheet2!$BJ511,'2021persons'!$B$5:$B$204,0),MATCH(Sheet2!BS$3,'2021persons'!$C$4:$BA$4,0))</f>
        <v>96.997123294584696</v>
      </c>
      <c r="BT511">
        <f>INDEX('2021persons'!$C$5:$BA$204,MATCH(Sheet2!$BJ511,'2021persons'!$B$5:$B$204,0),MATCH(Sheet2!BT$3,'2021persons'!$C$4:$BA$4,0))</f>
        <v>2.7421227057853699</v>
      </c>
      <c r="BU511">
        <f>INDEX('2021persons'!$C$5:$BA$204,MATCH(Sheet2!$BJ511,'2021persons'!$B$5:$B$204,0),MATCH(Sheet2!BU$3,'2021persons'!$C$4:$BA$4,0))</f>
        <v>11.9324394798378</v>
      </c>
      <c r="BV511">
        <f>INDEX('2021persons'!$C$5:$BA$204,MATCH(Sheet2!$BJ511,'2021persons'!$B$5:$B$204,0),MATCH(Sheet2!BV$3,'2021persons'!$C$4:$BA$4,0))</f>
        <v>7.0117591642413704</v>
      </c>
      <c r="BW511">
        <f>INDEX('2021persons'!$C$5:$BA$204,MATCH(Sheet2!$BJ511,'2021persons'!$B$5:$B$204,0),MATCH(Sheet2!BW$3,'2021persons'!$C$4:$BA$4,0))</f>
        <v>1.3205928368352899</v>
      </c>
      <c r="BX511">
        <f>INDEX('2021persons'!$C$5:$BA$204,MATCH(Sheet2!$BJ511,'2021persons'!$B$5:$B$204,0),MATCH(Sheet2!BX$3,'2021persons'!$C$4:$BA$4,0))</f>
        <v>48.277653660310698</v>
      </c>
      <c r="BY511">
        <f>INDEX('2021persons'!$C$5:$BA$204,MATCH(Sheet2!$BJ511,'2021persons'!$B$5:$B$204,0),MATCH(Sheet2!BY$3,'2021persons'!$C$4:$BA$4,0))</f>
        <v>50.5827748047315</v>
      </c>
      <c r="BZ511">
        <f>INDEX('2021persons'!$C$5:$BA$204,MATCH(Sheet2!$BJ511,'2021persons'!$B$5:$B$204,0),MATCH(Sheet2!BZ$3,'2021persons'!$C$4:$BA$4,0))</f>
        <v>44.4467536066227</v>
      </c>
      <c r="CA511">
        <f>INDEX('2021persons'!$C$5:$BA$204,MATCH(Sheet2!$BJ511,'2021persons'!$B$5:$B$204,0),MATCH(Sheet2!CA$3,'2021persons'!$C$4:$BA$4,0))</f>
        <v>54.5158552848063</v>
      </c>
      <c r="CB511">
        <f>INDEX('2021persons'!$C$5:$BA$204,MATCH(Sheet2!$BJ511,'2021persons'!$B$5:$B$204,0),MATCH(Sheet2!CB$3,'2021persons'!$C$4:$BA$4,0))</f>
        <v>2.5150143835270802</v>
      </c>
      <c r="CC511">
        <f>INDEX('2021persons'!$C$5:$BA$204,MATCH(Sheet2!$BJ511,'2021persons'!$B$5:$B$204,0),MATCH(Sheet2!CC$3,'2021persons'!$C$4:$BA$4,0))</f>
        <v>97.484985616472898</v>
      </c>
    </row>
    <row r="512" spans="14:81" x14ac:dyDescent="0.3">
      <c r="N512" t="str">
        <f>VLOOKUP(P512,Sheet1!A$6:A$378,1,FALSE)</f>
        <v>Sunderland</v>
      </c>
      <c r="O512" t="s">
        <v>491</v>
      </c>
      <c r="P512" t="s">
        <v>40</v>
      </c>
      <c r="Q512" t="str">
        <f>VLOOKUP(P512,classifications!A$1:B$357,2,FALSE)</f>
        <v>Predominantly Urban</v>
      </c>
      <c r="R512" t="str">
        <f>VLOOKUP(P512,classifications!A$1:D$357,4,FALSE)</f>
        <v>Met District</v>
      </c>
      <c r="S512" t="s">
        <v>497</v>
      </c>
      <c r="T512" t="s">
        <v>649</v>
      </c>
      <c r="U512">
        <v>80.3</v>
      </c>
      <c r="V512">
        <v>19.3</v>
      </c>
      <c r="W512">
        <v>0.4</v>
      </c>
      <c r="X512">
        <v>70.400000000000006</v>
      </c>
      <c r="Y512">
        <v>9.6999999999999993</v>
      </c>
      <c r="Z512">
        <v>20</v>
      </c>
      <c r="AA512">
        <v>97.3</v>
      </c>
      <c r="AB512">
        <v>2.7</v>
      </c>
      <c r="AC512">
        <v>0</v>
      </c>
      <c r="AE512" t="s">
        <v>491</v>
      </c>
      <c r="AF512" t="s">
        <v>40</v>
      </c>
      <c r="AG512" t="s">
        <v>497</v>
      </c>
      <c r="AH512" t="s">
        <v>649</v>
      </c>
      <c r="AI512">
        <v>80.599999999999994</v>
      </c>
      <c r="AJ512">
        <v>19.399999999999999</v>
      </c>
      <c r="AK512">
        <v>87.9</v>
      </c>
      <c r="AL512">
        <v>12.1</v>
      </c>
      <c r="AM512">
        <v>97.3</v>
      </c>
      <c r="AN512">
        <v>2.7</v>
      </c>
      <c r="AP512" t="s">
        <v>491</v>
      </c>
      <c r="AQ512" t="s">
        <v>40</v>
      </c>
      <c r="AR512" t="s">
        <v>497</v>
      </c>
      <c r="AS512" t="s">
        <v>649</v>
      </c>
      <c r="AT512">
        <v>73.400000000000006</v>
      </c>
      <c r="AU512">
        <v>80.599999999999994</v>
      </c>
      <c r="AV512">
        <v>81.099999999999994</v>
      </c>
      <c r="AW512">
        <v>97.5</v>
      </c>
      <c r="AX512">
        <v>87.9</v>
      </c>
      <c r="AY512">
        <v>99.8</v>
      </c>
      <c r="AZ512">
        <v>95</v>
      </c>
      <c r="BA512">
        <v>97.3</v>
      </c>
      <c r="BB512">
        <v>98.7</v>
      </c>
      <c r="BF512" t="b">
        <f t="shared" si="7"/>
        <v>1</v>
      </c>
      <c r="BI512" t="s">
        <v>491</v>
      </c>
      <c r="BJ512" t="s">
        <v>40</v>
      </c>
      <c r="BK512" t="s">
        <v>497</v>
      </c>
      <c r="BL512" t="s">
        <v>649</v>
      </c>
      <c r="BM512">
        <f>INDEX('2021persons'!$C$5:$BA$204,MATCH(Sheet2!$BJ512,'2021persons'!$B$5:$B$204,0),MATCH(Sheet2!BM$3,'2021persons'!$C$4:$BA$4,0))</f>
        <v>85.548595344256896</v>
      </c>
      <c r="BN512">
        <f>INDEX('2021persons'!$C$5:$BA$204,MATCH(Sheet2!$BJ512,'2021persons'!$B$5:$B$204,0),MATCH(Sheet2!BN$3,'2021persons'!$C$4:$BA$4,0))</f>
        <v>13.6499165686462</v>
      </c>
      <c r="BO512">
        <f>INDEX('2021persons'!$C$5:$BA$204,MATCH(Sheet2!$BJ512,'2021persons'!$B$5:$B$204,0),MATCH(Sheet2!BO$3,'2021persons'!$C$4:$BA$4,0))</f>
        <v>72.507773249081296</v>
      </c>
      <c r="BP512">
        <f>INDEX('2021persons'!$C$5:$BA$204,MATCH(Sheet2!$BJ512,'2021persons'!$B$5:$B$204,0),MATCH(Sheet2!BP$3,'2021persons'!$C$4:$BA$4,0))</f>
        <v>7.1869500597240803</v>
      </c>
      <c r="BQ512">
        <f>INDEX('2021persons'!$C$5:$BA$204,MATCH(Sheet2!$BJ512,'2021persons'!$B$5:$B$204,0),MATCH(Sheet2!BQ$3,'2021persons'!$C$4:$BA$4,0))</f>
        <v>60.855650080695902</v>
      </c>
      <c r="BR512">
        <f>INDEX('2021persons'!$C$5:$BA$204,MATCH(Sheet2!$BJ512,'2021persons'!$B$5:$B$204,0),MATCH(Sheet2!BR$3,'2021persons'!$C$4:$BA$4,0))</f>
        <v>18.839073228109498</v>
      </c>
      <c r="BS512">
        <f>INDEX('2021persons'!$C$5:$BA$204,MATCH(Sheet2!$BJ512,'2021persons'!$B$5:$B$204,0),MATCH(Sheet2!BS$3,'2021persons'!$C$4:$BA$4,0))</f>
        <v>98.204630212180106</v>
      </c>
      <c r="BT512">
        <f>INDEX('2021persons'!$C$5:$BA$204,MATCH(Sheet2!$BJ512,'2021persons'!$B$5:$B$204,0),MATCH(Sheet2!BT$3,'2021persons'!$C$4:$BA$4,0))</f>
        <v>1.5117943667879401</v>
      </c>
      <c r="BU512">
        <f>INDEX('2021persons'!$C$5:$BA$204,MATCH(Sheet2!$BJ512,'2021persons'!$B$5:$B$204,0),MATCH(Sheet2!BU$3,'2021persons'!$C$4:$BA$4,0))</f>
        <v>15.025850042399499</v>
      </c>
      <c r="BV512">
        <f>INDEX('2021persons'!$C$5:$BA$204,MATCH(Sheet2!$BJ512,'2021persons'!$B$5:$B$204,0),MATCH(Sheet2!BV$3,'2021persons'!$C$4:$BA$4,0))</f>
        <v>6.6480655779558901</v>
      </c>
      <c r="BW512">
        <f>INDEX('2021persons'!$C$5:$BA$204,MATCH(Sheet2!$BJ512,'2021persons'!$B$5:$B$204,0),MATCH(Sheet2!BW$3,'2021persons'!$C$4:$BA$4,0))</f>
        <v>2.3114588177366899</v>
      </c>
      <c r="BX512">
        <f>INDEX('2021persons'!$C$5:$BA$204,MATCH(Sheet2!$BJ512,'2021persons'!$B$5:$B$204,0),MATCH(Sheet2!BX$3,'2021persons'!$C$4:$BA$4,0))</f>
        <v>42.762162450825102</v>
      </c>
      <c r="BY512">
        <f>INDEX('2021persons'!$C$5:$BA$204,MATCH(Sheet2!$BJ512,'2021persons'!$B$5:$B$204,0),MATCH(Sheet2!BY$3,'2021persons'!$C$4:$BA$4,0))</f>
        <v>55.9339231358029</v>
      </c>
      <c r="BZ512">
        <f>INDEX('2021persons'!$C$5:$BA$204,MATCH(Sheet2!$BJ512,'2021persons'!$B$5:$B$204,0),MATCH(Sheet2!BZ$3,'2021persons'!$C$4:$BA$4,0))</f>
        <v>44.845755380315801</v>
      </c>
      <c r="CA512">
        <f>INDEX('2021persons'!$C$5:$BA$204,MATCH(Sheet2!$BJ512,'2021persons'!$B$5:$B$204,0),MATCH(Sheet2!CA$3,'2021persons'!$C$4:$BA$4,0))</f>
        <v>54.711892767502697</v>
      </c>
      <c r="CB512">
        <f>INDEX('2021persons'!$C$5:$BA$204,MATCH(Sheet2!$BJ512,'2021persons'!$B$5:$B$204,0),MATCH(Sheet2!CB$3,'2021persons'!$C$4:$BA$4,0))</f>
        <v>2.81113512232039</v>
      </c>
      <c r="CC512">
        <f>INDEX('2021persons'!$C$5:$BA$204,MATCH(Sheet2!$BJ512,'2021persons'!$B$5:$B$204,0),MATCH(Sheet2!CC$3,'2021persons'!$C$4:$BA$4,0))</f>
        <v>96.826873102278597</v>
      </c>
    </row>
    <row r="513" spans="14:81" x14ac:dyDescent="0.3">
      <c r="N513" t="str">
        <f>VLOOKUP(P513,Sheet1!A$6:A$378,1,FALSE)</f>
        <v>Bradford</v>
      </c>
      <c r="O513" t="s">
        <v>491</v>
      </c>
      <c r="P513" t="s">
        <v>61</v>
      </c>
      <c r="Q513" t="str">
        <f>VLOOKUP(P513,classifications!A$1:B$357,2,FALSE)</f>
        <v>Predominantly Urban</v>
      </c>
      <c r="R513" t="str">
        <f>VLOOKUP(P513,classifications!A$1:D$357,4,FALSE)</f>
        <v>Met District</v>
      </c>
      <c r="S513" t="s">
        <v>498</v>
      </c>
      <c r="T513" t="s">
        <v>649</v>
      </c>
      <c r="U513">
        <v>75.3</v>
      </c>
      <c r="V513">
        <v>21.2</v>
      </c>
      <c r="W513">
        <v>3.5</v>
      </c>
      <c r="X513">
        <v>69.2</v>
      </c>
      <c r="Y513">
        <v>5.7</v>
      </c>
      <c r="Z513">
        <v>25.1</v>
      </c>
      <c r="AA513">
        <v>97.1</v>
      </c>
      <c r="AB513">
        <v>2.9</v>
      </c>
      <c r="AC513">
        <v>0</v>
      </c>
      <c r="AE513" t="s">
        <v>491</v>
      </c>
      <c r="AF513" t="s">
        <v>61</v>
      </c>
      <c r="AG513" t="s">
        <v>498</v>
      </c>
      <c r="AH513" t="s">
        <v>649</v>
      </c>
      <c r="AI513">
        <v>78</v>
      </c>
      <c r="AJ513">
        <v>22</v>
      </c>
      <c r="AK513">
        <v>92.4</v>
      </c>
      <c r="AL513">
        <v>7.6</v>
      </c>
      <c r="AM513">
        <v>97.1</v>
      </c>
      <c r="AN513">
        <v>2.9</v>
      </c>
      <c r="AP513" t="s">
        <v>491</v>
      </c>
      <c r="AQ513" t="s">
        <v>61</v>
      </c>
      <c r="AR513" t="s">
        <v>498</v>
      </c>
      <c r="AS513" t="s">
        <v>649</v>
      </c>
      <c r="AT513">
        <v>68.099999999999994</v>
      </c>
      <c r="AU513">
        <v>78</v>
      </c>
      <c r="AV513">
        <v>79.7</v>
      </c>
      <c r="AW513">
        <v>88.5</v>
      </c>
      <c r="AX513">
        <v>92.4</v>
      </c>
      <c r="AY513">
        <v>96.2</v>
      </c>
      <c r="AZ513">
        <v>93.7</v>
      </c>
      <c r="BA513">
        <v>97.1</v>
      </c>
      <c r="BB513">
        <v>99.1</v>
      </c>
      <c r="BF513" t="b">
        <f t="shared" si="7"/>
        <v>1</v>
      </c>
      <c r="BI513" t="s">
        <v>491</v>
      </c>
      <c r="BJ513" t="s">
        <v>61</v>
      </c>
      <c r="BK513" t="s">
        <v>498</v>
      </c>
      <c r="BL513" t="s">
        <v>649</v>
      </c>
      <c r="BM513">
        <f>INDEX('2021persons'!$C$5:$BA$204,MATCH(Sheet2!$BJ513,'2021persons'!$B$5:$B$204,0),MATCH(Sheet2!BM$3,'2021persons'!$C$4:$BA$4,0))</f>
        <v>81.275588266946201</v>
      </c>
      <c r="BN513">
        <f>INDEX('2021persons'!$C$5:$BA$204,MATCH(Sheet2!$BJ513,'2021persons'!$B$5:$B$204,0),MATCH(Sheet2!BN$3,'2021persons'!$C$4:$BA$4,0))</f>
        <v>18.724411733053799</v>
      </c>
      <c r="BO513">
        <f>INDEX('2021persons'!$C$5:$BA$204,MATCH(Sheet2!$BJ513,'2021persons'!$B$5:$B$204,0),MATCH(Sheet2!BO$3,'2021persons'!$C$4:$BA$4,0))</f>
        <v>50.7937919062703</v>
      </c>
      <c r="BP513">
        <f>INDEX('2021persons'!$C$5:$BA$204,MATCH(Sheet2!$BJ513,'2021persons'!$B$5:$B$204,0),MATCH(Sheet2!BP$3,'2021persons'!$C$4:$BA$4,0))</f>
        <v>15.489820841190101</v>
      </c>
      <c r="BQ513">
        <f>INDEX('2021persons'!$C$5:$BA$204,MATCH(Sheet2!$BJ513,'2021persons'!$B$5:$B$204,0),MATCH(Sheet2!BQ$3,'2021persons'!$C$4:$BA$4,0))</f>
        <v>49.464488749350799</v>
      </c>
      <c r="BR513">
        <f>INDEX('2021persons'!$C$5:$BA$204,MATCH(Sheet2!$BJ513,'2021persons'!$B$5:$B$204,0),MATCH(Sheet2!BR$3,'2021persons'!$C$4:$BA$4,0))</f>
        <v>16.819123998109699</v>
      </c>
      <c r="BS513">
        <f>INDEX('2021persons'!$C$5:$BA$204,MATCH(Sheet2!$BJ513,'2021persons'!$B$5:$B$204,0),MATCH(Sheet2!BS$3,'2021persons'!$C$4:$BA$4,0))</f>
        <v>97.743787461222794</v>
      </c>
      <c r="BT513">
        <f>INDEX('2021persons'!$C$5:$BA$204,MATCH(Sheet2!$BJ513,'2021persons'!$B$5:$B$204,0),MATCH(Sheet2!BT$3,'2021persons'!$C$4:$BA$4,0))</f>
        <v>2.2562125387771901</v>
      </c>
      <c r="BU513">
        <f>INDEX('2021persons'!$C$5:$BA$204,MATCH(Sheet2!$BJ513,'2021persons'!$B$5:$B$204,0),MATCH(Sheet2!BU$3,'2021persons'!$C$4:$BA$4,0))</f>
        <v>9.3439577767275992</v>
      </c>
      <c r="BV513">
        <f>INDEX('2021persons'!$C$5:$BA$204,MATCH(Sheet2!$BJ513,'2021persons'!$B$5:$B$204,0),MATCH(Sheet2!BV$3,'2021persons'!$C$4:$BA$4,0))</f>
        <v>10.8889627130698</v>
      </c>
      <c r="BW513">
        <f>INDEX('2021persons'!$C$5:$BA$204,MATCH(Sheet2!$BJ513,'2021persons'!$B$5:$B$204,0),MATCH(Sheet2!BW$3,'2021persons'!$C$4:$BA$4,0))</f>
        <v>0.65365593460633298</v>
      </c>
      <c r="BX513">
        <f>INDEX('2021persons'!$C$5:$BA$204,MATCH(Sheet2!$BJ513,'2021persons'!$B$5:$B$204,0),MATCH(Sheet2!BX$3,'2021persons'!$C$4:$BA$4,0))</f>
        <v>60.809718582380199</v>
      </c>
      <c r="BY513">
        <f>INDEX('2021persons'!$C$5:$BA$204,MATCH(Sheet2!$BJ513,'2021persons'!$B$5:$B$204,0),MATCH(Sheet2!BY$3,'2021persons'!$C$4:$BA$4,0))</f>
        <v>35.992554311886202</v>
      </c>
      <c r="BZ513">
        <f>INDEX('2021persons'!$C$5:$BA$204,MATCH(Sheet2!$BJ513,'2021persons'!$B$5:$B$204,0),MATCH(Sheet2!BZ$3,'2021persons'!$C$4:$BA$4,0))</f>
        <v>63.565602880305697</v>
      </c>
      <c r="CA513">
        <f>INDEX('2021persons'!$C$5:$BA$204,MATCH(Sheet2!$BJ513,'2021persons'!$B$5:$B$204,0),MATCH(Sheet2!CA$3,'2021persons'!$C$4:$BA$4,0))</f>
        <v>33.147517695755496</v>
      </c>
      <c r="CB513">
        <f>INDEX('2021persons'!$C$5:$BA$204,MATCH(Sheet2!$BJ513,'2021persons'!$B$5:$B$204,0),MATCH(Sheet2!CB$3,'2021persons'!$C$4:$BA$4,0))</f>
        <v>3.6051674847113802</v>
      </c>
      <c r="CC513">
        <f>INDEX('2021persons'!$C$5:$BA$204,MATCH(Sheet2!$BJ513,'2021persons'!$B$5:$B$204,0),MATCH(Sheet2!CC$3,'2021persons'!$C$4:$BA$4,0))</f>
        <v>96.394832515288599</v>
      </c>
    </row>
    <row r="514" spans="14:81" x14ac:dyDescent="0.3">
      <c r="N514" t="str">
        <f>VLOOKUP(P514,Sheet1!A$6:A$378,1,FALSE)</f>
        <v>Calderdale</v>
      </c>
      <c r="O514" t="s">
        <v>491</v>
      </c>
      <c r="P514" t="s">
        <v>62</v>
      </c>
      <c r="Q514" t="str">
        <f>VLOOKUP(P514,classifications!A$1:B$357,2,FALSE)</f>
        <v>Predominantly Urban</v>
      </c>
      <c r="R514" t="str">
        <f>VLOOKUP(P514,classifications!A$1:D$357,4,FALSE)</f>
        <v>Met District</v>
      </c>
      <c r="S514" t="s">
        <v>499</v>
      </c>
      <c r="T514" t="s">
        <v>649</v>
      </c>
      <c r="U514">
        <v>74.900000000000006</v>
      </c>
      <c r="V514">
        <v>20.5</v>
      </c>
      <c r="W514">
        <v>4.5999999999999996</v>
      </c>
      <c r="X514">
        <v>74.7</v>
      </c>
      <c r="Y514">
        <v>8.3000000000000007</v>
      </c>
      <c r="Z514">
        <v>17</v>
      </c>
      <c r="AA514">
        <v>99.1</v>
      </c>
      <c r="AB514">
        <v>0.9</v>
      </c>
      <c r="AC514">
        <v>0</v>
      </c>
      <c r="AE514" t="s">
        <v>491</v>
      </c>
      <c r="AF514" t="s">
        <v>62</v>
      </c>
      <c r="AG514" t="s">
        <v>499</v>
      </c>
      <c r="AH514" t="s">
        <v>649</v>
      </c>
      <c r="AI514">
        <v>78.5</v>
      </c>
      <c r="AJ514">
        <v>21.5</v>
      </c>
      <c r="AK514">
        <v>90</v>
      </c>
      <c r="AL514">
        <v>10</v>
      </c>
      <c r="AM514">
        <v>99.1</v>
      </c>
      <c r="AN514">
        <v>0.9</v>
      </c>
      <c r="AP514" t="s">
        <v>491</v>
      </c>
      <c r="AQ514" t="s">
        <v>62</v>
      </c>
      <c r="AR514" t="s">
        <v>499</v>
      </c>
      <c r="AS514" t="s">
        <v>649</v>
      </c>
      <c r="AT514">
        <v>70.3</v>
      </c>
      <c r="AU514">
        <v>78.5</v>
      </c>
      <c r="AV514">
        <v>81</v>
      </c>
      <c r="AW514">
        <v>84.9</v>
      </c>
      <c r="AX514">
        <v>90</v>
      </c>
      <c r="AY514">
        <v>94.2</v>
      </c>
      <c r="AZ514">
        <v>97.9</v>
      </c>
      <c r="BA514">
        <v>99.1</v>
      </c>
      <c r="BB514">
        <v>100</v>
      </c>
      <c r="BF514" t="b">
        <f t="shared" si="7"/>
        <v>1</v>
      </c>
      <c r="BI514" t="s">
        <v>491</v>
      </c>
      <c r="BJ514" t="s">
        <v>62</v>
      </c>
      <c r="BK514" t="s">
        <v>499</v>
      </c>
      <c r="BL514" t="s">
        <v>649</v>
      </c>
      <c r="BM514">
        <f>INDEX('2021persons'!$C$5:$BA$204,MATCH(Sheet2!$BJ514,'2021persons'!$B$5:$B$204,0),MATCH(Sheet2!BM$3,'2021persons'!$C$4:$BA$4,0))</f>
        <v>87.037610092834996</v>
      </c>
      <c r="BN514">
        <f>INDEX('2021persons'!$C$5:$BA$204,MATCH(Sheet2!$BJ514,'2021persons'!$B$5:$B$204,0),MATCH(Sheet2!BN$3,'2021persons'!$C$4:$BA$4,0))</f>
        <v>12.429183527731499</v>
      </c>
      <c r="BO514">
        <f>INDEX('2021persons'!$C$5:$BA$204,MATCH(Sheet2!$BJ514,'2021persons'!$B$5:$B$204,0),MATCH(Sheet2!BO$3,'2021persons'!$C$4:$BA$4,0))</f>
        <v>65.354677457748195</v>
      </c>
      <c r="BP514">
        <f>INDEX('2021persons'!$C$5:$BA$204,MATCH(Sheet2!$BJ514,'2021persons'!$B$5:$B$204,0),MATCH(Sheet2!BP$3,'2021persons'!$C$4:$BA$4,0))</f>
        <v>13.387288740776</v>
      </c>
      <c r="BQ514">
        <f>INDEX('2021persons'!$C$5:$BA$204,MATCH(Sheet2!$BJ514,'2021persons'!$B$5:$B$204,0),MATCH(Sheet2!BQ$3,'2021persons'!$C$4:$BA$4,0))</f>
        <v>62.5243989526303</v>
      </c>
      <c r="BR514">
        <f>INDEX('2021persons'!$C$5:$BA$204,MATCH(Sheet2!$BJ514,'2021persons'!$B$5:$B$204,0),MATCH(Sheet2!BR$3,'2021persons'!$C$4:$BA$4,0))</f>
        <v>16.2175672458938</v>
      </c>
      <c r="BS514">
        <f>INDEX('2021persons'!$C$5:$BA$204,MATCH(Sheet2!$BJ514,'2021persons'!$B$5:$B$204,0),MATCH(Sheet2!BS$3,'2021persons'!$C$4:$BA$4,0))</f>
        <v>98.383718162342305</v>
      </c>
      <c r="BT514">
        <f>INDEX('2021persons'!$C$5:$BA$204,MATCH(Sheet2!$BJ514,'2021persons'!$B$5:$B$204,0),MATCH(Sheet2!BT$3,'2021persons'!$C$4:$BA$4,0))</f>
        <v>1.6162818376576999</v>
      </c>
      <c r="BU514">
        <f>INDEX('2021persons'!$C$5:$BA$204,MATCH(Sheet2!$BJ514,'2021persons'!$B$5:$B$204,0),MATCH(Sheet2!BU$3,'2021persons'!$C$4:$BA$4,0))</f>
        <v>9.5358248036181905</v>
      </c>
      <c r="BV514">
        <f>INDEX('2021persons'!$C$5:$BA$204,MATCH(Sheet2!$BJ514,'2021persons'!$B$5:$B$204,0),MATCH(Sheet2!BV$3,'2021persons'!$C$4:$BA$4,0))</f>
        <v>9.9202570816472306</v>
      </c>
      <c r="BW514">
        <f>INDEX('2021persons'!$C$5:$BA$204,MATCH(Sheet2!$BJ514,'2021persons'!$B$5:$B$204,0),MATCH(Sheet2!BW$3,'2021persons'!$C$4:$BA$4,0))</f>
        <v>2.3042132825517698</v>
      </c>
      <c r="BX514">
        <f>INDEX('2021persons'!$C$5:$BA$204,MATCH(Sheet2!$BJ514,'2021persons'!$B$5:$B$204,0),MATCH(Sheet2!BX$3,'2021persons'!$C$4:$BA$4,0))</f>
        <v>55.535971799391099</v>
      </c>
      <c r="BY514">
        <f>INDEX('2021persons'!$C$5:$BA$204,MATCH(Sheet2!$BJ514,'2021persons'!$B$5:$B$204,0),MATCH(Sheet2!BY$3,'2021persons'!$C$4:$BA$4,0))</f>
        <v>42.719802229496203</v>
      </c>
      <c r="BZ514">
        <f>INDEX('2021persons'!$C$5:$BA$204,MATCH(Sheet2!$BJ514,'2021persons'!$B$5:$B$204,0),MATCH(Sheet2!BZ$3,'2021persons'!$C$4:$BA$4,0))</f>
        <v>57.0226840936663</v>
      </c>
      <c r="CA514">
        <f>INDEX('2021persons'!$C$5:$BA$204,MATCH(Sheet2!$BJ514,'2021persons'!$B$5:$B$204,0),MATCH(Sheet2!CA$3,'2021persons'!$C$4:$BA$4,0))</f>
        <v>41.086593265731203</v>
      </c>
      <c r="CB514">
        <f>INDEX('2021persons'!$C$5:$BA$204,MATCH(Sheet2!$BJ514,'2021persons'!$B$5:$B$204,0),MATCH(Sheet2!CB$3,'2021persons'!$C$4:$BA$4,0))</f>
        <v>1.0592716019995201</v>
      </c>
      <c r="CC514">
        <f>INDEX('2021persons'!$C$5:$BA$204,MATCH(Sheet2!$BJ514,'2021persons'!$B$5:$B$204,0),MATCH(Sheet2!CC$3,'2021persons'!$C$4:$BA$4,0))</f>
        <v>98.753868126636505</v>
      </c>
    </row>
    <row r="515" spans="14:81" x14ac:dyDescent="0.3">
      <c r="N515" t="str">
        <f>VLOOKUP(P515,Sheet1!A$6:A$378,1,FALSE)</f>
        <v>Kirklees</v>
      </c>
      <c r="O515" t="s">
        <v>491</v>
      </c>
      <c r="P515" t="s">
        <v>63</v>
      </c>
      <c r="Q515" t="str">
        <f>VLOOKUP(P515,classifications!A$1:B$357,2,FALSE)</f>
        <v>Predominantly Urban</v>
      </c>
      <c r="R515" t="str">
        <f>VLOOKUP(P515,classifications!A$1:D$357,4,FALSE)</f>
        <v>Met District</v>
      </c>
      <c r="S515" t="s">
        <v>500</v>
      </c>
      <c r="T515" t="s">
        <v>649</v>
      </c>
      <c r="U515">
        <v>76.400000000000006</v>
      </c>
      <c r="V515">
        <v>20.6</v>
      </c>
      <c r="W515">
        <v>3</v>
      </c>
      <c r="X515">
        <v>78.5</v>
      </c>
      <c r="Y515">
        <v>5</v>
      </c>
      <c r="Z515">
        <v>16.5</v>
      </c>
      <c r="AA515">
        <v>99.1</v>
      </c>
      <c r="AB515">
        <v>0.9</v>
      </c>
      <c r="AC515">
        <v>0</v>
      </c>
      <c r="AE515" t="s">
        <v>491</v>
      </c>
      <c r="AF515" t="s">
        <v>63</v>
      </c>
      <c r="AG515" t="s">
        <v>500</v>
      </c>
      <c r="AH515" t="s">
        <v>649</v>
      </c>
      <c r="AI515">
        <v>78.8</v>
      </c>
      <c r="AJ515">
        <v>21.2</v>
      </c>
      <c r="AK515">
        <v>94.1</v>
      </c>
      <c r="AL515">
        <v>5.9</v>
      </c>
      <c r="AM515">
        <v>99.1</v>
      </c>
      <c r="AN515">
        <v>0.9</v>
      </c>
      <c r="AP515" t="s">
        <v>491</v>
      </c>
      <c r="AQ515" t="s">
        <v>63</v>
      </c>
      <c r="AR515" t="s">
        <v>500</v>
      </c>
      <c r="AS515" t="s">
        <v>649</v>
      </c>
      <c r="AT515">
        <v>70.599999999999994</v>
      </c>
      <c r="AU515">
        <v>78.8</v>
      </c>
      <c r="AV515">
        <v>81</v>
      </c>
      <c r="AW515">
        <v>90.3</v>
      </c>
      <c r="AX515">
        <v>94.1</v>
      </c>
      <c r="AY515">
        <v>97.6</v>
      </c>
      <c r="AZ515">
        <v>97.8</v>
      </c>
      <c r="BA515">
        <v>99.1</v>
      </c>
      <c r="BB515">
        <v>100</v>
      </c>
      <c r="BF515" t="b">
        <f t="shared" si="7"/>
        <v>1</v>
      </c>
      <c r="BI515" t="s">
        <v>491</v>
      </c>
      <c r="BJ515" t="s">
        <v>63</v>
      </c>
      <c r="BK515" t="s">
        <v>500</v>
      </c>
      <c r="BL515" t="s">
        <v>649</v>
      </c>
      <c r="BM515">
        <f>INDEX('2021persons'!$C$5:$BA$204,MATCH(Sheet2!$BJ515,'2021persons'!$B$5:$B$204,0),MATCH(Sheet2!BM$3,'2021persons'!$C$4:$BA$4,0))</f>
        <v>84.533385239848201</v>
      </c>
      <c r="BN515">
        <f>INDEX('2021persons'!$C$5:$BA$204,MATCH(Sheet2!$BJ515,'2021persons'!$B$5:$B$204,0),MATCH(Sheet2!BN$3,'2021persons'!$C$4:$BA$4,0))</f>
        <v>14.5729448741362</v>
      </c>
      <c r="BO515">
        <f>INDEX('2021persons'!$C$5:$BA$204,MATCH(Sheet2!$BJ515,'2021persons'!$B$5:$B$204,0),MATCH(Sheet2!BO$3,'2021persons'!$C$4:$BA$4,0))</f>
        <v>67.288018182546793</v>
      </c>
      <c r="BP515">
        <f>INDEX('2021persons'!$C$5:$BA$204,MATCH(Sheet2!$BJ515,'2021persons'!$B$5:$B$204,0),MATCH(Sheet2!BP$3,'2021persons'!$C$4:$BA$4,0))</f>
        <v>9.8933435619700791</v>
      </c>
      <c r="BQ515">
        <f>INDEX('2021persons'!$C$5:$BA$204,MATCH(Sheet2!$BJ515,'2021persons'!$B$5:$B$204,0),MATCH(Sheet2!BQ$3,'2021persons'!$C$4:$BA$4,0))</f>
        <v>59.330863957222903</v>
      </c>
      <c r="BR515">
        <f>INDEX('2021persons'!$C$5:$BA$204,MATCH(Sheet2!$BJ515,'2021persons'!$B$5:$B$204,0),MATCH(Sheet2!BR$3,'2021persons'!$C$4:$BA$4,0))</f>
        <v>17.850497787294</v>
      </c>
      <c r="BS515">
        <f>INDEX('2021persons'!$C$5:$BA$204,MATCH(Sheet2!$BJ515,'2021persons'!$B$5:$B$204,0),MATCH(Sheet2!BS$3,'2021persons'!$C$4:$BA$4,0))</f>
        <v>97.842253811407602</v>
      </c>
      <c r="BT515">
        <f>INDEX('2021persons'!$C$5:$BA$204,MATCH(Sheet2!$BJ515,'2021persons'!$B$5:$B$204,0),MATCH(Sheet2!BT$3,'2021persons'!$C$4:$BA$4,0))</f>
        <v>2.1577461885923999</v>
      </c>
      <c r="BU515">
        <f>INDEX('2021persons'!$C$5:$BA$204,MATCH(Sheet2!$BJ515,'2021persons'!$B$5:$B$204,0),MATCH(Sheet2!BU$3,'2021persons'!$C$4:$BA$4,0))</f>
        <v>8.5491174938313303</v>
      </c>
      <c r="BV515">
        <f>INDEX('2021persons'!$C$5:$BA$204,MATCH(Sheet2!$BJ515,'2021persons'!$B$5:$B$204,0),MATCH(Sheet2!BV$3,'2021persons'!$C$4:$BA$4,0))</f>
        <v>10.570036582643001</v>
      </c>
      <c r="BW515" t="str">
        <f>INDEX('2021persons'!$C$5:$BA$204,MATCH(Sheet2!$BJ515,'2021persons'!$B$5:$B$204,0),MATCH(Sheet2!BW$3,'2021persons'!$C$4:$BA$4,0))</f>
        <v>*</v>
      </c>
      <c r="BX515">
        <f>INDEX('2021persons'!$C$5:$BA$204,MATCH(Sheet2!$BJ515,'2021persons'!$B$5:$B$204,0),MATCH(Sheet2!BX$3,'2021persons'!$C$4:$BA$4,0))</f>
        <v>55.033624466333698</v>
      </c>
      <c r="BY515">
        <f>INDEX('2021persons'!$C$5:$BA$204,MATCH(Sheet2!$BJ515,'2021persons'!$B$5:$B$204,0),MATCH(Sheet2!BY$3,'2021persons'!$C$4:$BA$4,0))</f>
        <v>42.005190166587603</v>
      </c>
      <c r="BZ515">
        <f>INDEX('2021persons'!$C$5:$BA$204,MATCH(Sheet2!$BJ515,'2021persons'!$B$5:$B$204,0),MATCH(Sheet2!BZ$3,'2021persons'!$C$4:$BA$4,0))</f>
        <v>52.450818985964197</v>
      </c>
      <c r="CA515">
        <f>INDEX('2021persons'!$C$5:$BA$204,MATCH(Sheet2!$BJ515,'2021persons'!$B$5:$B$204,0),MATCH(Sheet2!CA$3,'2021persons'!$C$4:$BA$4,0))</f>
        <v>41.046962636381402</v>
      </c>
      <c r="CB515">
        <f>INDEX('2021persons'!$C$5:$BA$204,MATCH(Sheet2!$BJ515,'2021persons'!$B$5:$B$204,0),MATCH(Sheet2!CB$3,'2021persons'!$C$4:$BA$4,0))</f>
        <v>1.93962432659884</v>
      </c>
      <c r="CC515">
        <f>INDEX('2021persons'!$C$5:$BA$204,MATCH(Sheet2!$BJ515,'2021persons'!$B$5:$B$204,0),MATCH(Sheet2!CC$3,'2021persons'!$C$4:$BA$4,0))</f>
        <v>98.060375673401197</v>
      </c>
    </row>
    <row r="516" spans="14:81" x14ac:dyDescent="0.3">
      <c r="N516" t="str">
        <f>VLOOKUP(P516,Sheet1!A$6:A$378,1,FALSE)</f>
        <v>Leeds</v>
      </c>
      <c r="O516" t="s">
        <v>491</v>
      </c>
      <c r="P516" t="s">
        <v>64</v>
      </c>
      <c r="Q516" t="str">
        <f>VLOOKUP(P516,classifications!A$1:B$357,2,FALSE)</f>
        <v>Predominantly Urban</v>
      </c>
      <c r="R516" t="str">
        <f>VLOOKUP(P516,classifications!A$1:D$357,4,FALSE)</f>
        <v>Met District</v>
      </c>
      <c r="S516" t="s">
        <v>501</v>
      </c>
      <c r="T516" t="s">
        <v>649</v>
      </c>
      <c r="U516">
        <v>82.5</v>
      </c>
      <c r="V516">
        <v>14.3</v>
      </c>
      <c r="W516">
        <v>3.2</v>
      </c>
      <c r="X516">
        <v>77.5</v>
      </c>
      <c r="Y516">
        <v>6</v>
      </c>
      <c r="Z516">
        <v>16.5</v>
      </c>
      <c r="AA516">
        <v>98.9</v>
      </c>
      <c r="AB516">
        <v>1.1000000000000001</v>
      </c>
      <c r="AC516">
        <v>0</v>
      </c>
      <c r="AE516" t="s">
        <v>491</v>
      </c>
      <c r="AF516" t="s">
        <v>64</v>
      </c>
      <c r="AG516" t="s">
        <v>501</v>
      </c>
      <c r="AH516" t="s">
        <v>649</v>
      </c>
      <c r="AI516">
        <v>85.2</v>
      </c>
      <c r="AJ516">
        <v>14.8</v>
      </c>
      <c r="AK516">
        <v>92.8</v>
      </c>
      <c r="AL516">
        <v>7.2</v>
      </c>
      <c r="AM516">
        <v>98.9</v>
      </c>
      <c r="AN516">
        <v>1.1000000000000001</v>
      </c>
      <c r="AP516" t="s">
        <v>491</v>
      </c>
      <c r="AQ516" t="s">
        <v>64</v>
      </c>
      <c r="AR516" t="s">
        <v>501</v>
      </c>
      <c r="AS516" t="s">
        <v>649</v>
      </c>
      <c r="AT516">
        <v>79.8</v>
      </c>
      <c r="AU516">
        <v>85.2</v>
      </c>
      <c r="AV516">
        <v>87</v>
      </c>
      <c r="AW516">
        <v>89.9</v>
      </c>
      <c r="AX516">
        <v>92.8</v>
      </c>
      <c r="AY516">
        <v>95.6</v>
      </c>
      <c r="AZ516">
        <v>97.8</v>
      </c>
      <c r="BA516">
        <v>98.9</v>
      </c>
      <c r="BB516">
        <v>99.8</v>
      </c>
      <c r="BF516" t="b">
        <f t="shared" ref="BF516:BF579" si="8">IF(AQ516=AF516,IF(AF516=P516,TRUE,FALSE),FALSE)</f>
        <v>1</v>
      </c>
      <c r="BI516" t="s">
        <v>491</v>
      </c>
      <c r="BJ516" t="s">
        <v>64</v>
      </c>
      <c r="BK516" t="s">
        <v>501</v>
      </c>
      <c r="BL516" t="s">
        <v>649</v>
      </c>
      <c r="BM516">
        <f>INDEX('2021persons'!$C$5:$BA$204,MATCH(Sheet2!$BJ516,'2021persons'!$B$5:$B$204,0),MATCH(Sheet2!BM$3,'2021persons'!$C$4:$BA$4,0))</f>
        <v>85.861204037511797</v>
      </c>
      <c r="BN516">
        <f>INDEX('2021persons'!$C$5:$BA$204,MATCH(Sheet2!$BJ516,'2021persons'!$B$5:$B$204,0),MATCH(Sheet2!BN$3,'2021persons'!$C$4:$BA$4,0))</f>
        <v>13.292788879235401</v>
      </c>
      <c r="BO516">
        <f>INDEX('2021persons'!$C$5:$BA$204,MATCH(Sheet2!$BJ516,'2021persons'!$B$5:$B$204,0),MATCH(Sheet2!BO$3,'2021persons'!$C$4:$BA$4,0))</f>
        <v>55.548692311466802</v>
      </c>
      <c r="BP516">
        <f>INDEX('2021persons'!$C$5:$BA$204,MATCH(Sheet2!$BJ516,'2021persons'!$B$5:$B$204,0),MATCH(Sheet2!BP$3,'2021persons'!$C$4:$BA$4,0))</f>
        <v>16.3064906725626</v>
      </c>
      <c r="BQ516">
        <f>INDEX('2021persons'!$C$5:$BA$204,MATCH(Sheet2!$BJ516,'2021persons'!$B$5:$B$204,0),MATCH(Sheet2!BQ$3,'2021persons'!$C$4:$BA$4,0))</f>
        <v>59.583029057500198</v>
      </c>
      <c r="BR516">
        <f>INDEX('2021persons'!$C$5:$BA$204,MATCH(Sheet2!$BJ516,'2021persons'!$B$5:$B$204,0),MATCH(Sheet2!BR$3,'2021persons'!$C$4:$BA$4,0))</f>
        <v>12.272153926529301</v>
      </c>
      <c r="BS516">
        <f>INDEX('2021persons'!$C$5:$BA$204,MATCH(Sheet2!$BJ516,'2021persons'!$B$5:$B$204,0),MATCH(Sheet2!BS$3,'2021persons'!$C$4:$BA$4,0))</f>
        <v>97.7947819460761</v>
      </c>
      <c r="BT516">
        <f>INDEX('2021persons'!$C$5:$BA$204,MATCH(Sheet2!$BJ516,'2021persons'!$B$5:$B$204,0),MATCH(Sheet2!BT$3,'2021persons'!$C$4:$BA$4,0))</f>
        <v>1.8409529774773301</v>
      </c>
      <c r="BU516">
        <f>INDEX('2021persons'!$C$5:$BA$204,MATCH(Sheet2!$BJ516,'2021persons'!$B$5:$B$204,0),MATCH(Sheet2!BU$3,'2021persons'!$C$4:$BA$4,0))</f>
        <v>10.7221511844388</v>
      </c>
      <c r="BV516">
        <f>INDEX('2021persons'!$C$5:$BA$204,MATCH(Sheet2!$BJ516,'2021persons'!$B$5:$B$204,0),MATCH(Sheet2!BV$3,'2021persons'!$C$4:$BA$4,0))</f>
        <v>15.7600930578927</v>
      </c>
      <c r="BW516">
        <f>INDEX('2021persons'!$C$5:$BA$204,MATCH(Sheet2!$BJ516,'2021persons'!$B$5:$B$204,0),MATCH(Sheet2!BW$3,'2021persons'!$C$4:$BA$4,0))</f>
        <v>3.8937685271510301</v>
      </c>
      <c r="BX516">
        <f>INDEX('2021persons'!$C$5:$BA$204,MATCH(Sheet2!$BJ516,'2021persons'!$B$5:$B$204,0),MATCH(Sheet2!BX$3,'2021persons'!$C$4:$BA$4,0))</f>
        <v>56.586978491615298</v>
      </c>
      <c r="BY516">
        <f>INDEX('2021persons'!$C$5:$BA$204,MATCH(Sheet2!$BJ516,'2021persons'!$B$5:$B$204,0),MATCH(Sheet2!BY$3,'2021persons'!$C$4:$BA$4,0))</f>
        <v>42.888015941441502</v>
      </c>
      <c r="BZ516">
        <f>INDEX('2021persons'!$C$5:$BA$204,MATCH(Sheet2!$BJ516,'2021persons'!$B$5:$B$204,0),MATCH(Sheet2!BZ$3,'2021persons'!$C$4:$BA$4,0))</f>
        <v>52.759776408722097</v>
      </c>
      <c r="CA516">
        <f>INDEX('2021persons'!$C$5:$BA$204,MATCH(Sheet2!$BJ516,'2021persons'!$B$5:$B$204,0),MATCH(Sheet2!CA$3,'2021persons'!$C$4:$BA$4,0))</f>
        <v>46.583324292998199</v>
      </c>
      <c r="CB516">
        <f>INDEX('2021persons'!$C$5:$BA$204,MATCH(Sheet2!$BJ516,'2021persons'!$B$5:$B$204,0),MATCH(Sheet2!CB$3,'2021persons'!$C$4:$BA$4,0))</f>
        <v>2.8309919728908302</v>
      </c>
      <c r="CC516">
        <f>INDEX('2021persons'!$C$5:$BA$204,MATCH(Sheet2!$BJ516,'2021persons'!$B$5:$B$204,0),MATCH(Sheet2!CC$3,'2021persons'!$C$4:$BA$4,0))</f>
        <v>96.731139468496295</v>
      </c>
    </row>
    <row r="517" spans="14:81" x14ac:dyDescent="0.3">
      <c r="N517" t="str">
        <f>VLOOKUP(P517,Sheet1!A$6:A$378,1,FALSE)</f>
        <v>Wakefield</v>
      </c>
      <c r="O517" t="s">
        <v>491</v>
      </c>
      <c r="P517" t="s">
        <v>65</v>
      </c>
      <c r="Q517" t="str">
        <f>VLOOKUP(P517,classifications!A$1:B$357,2,FALSE)</f>
        <v>Predominantly Urban</v>
      </c>
      <c r="R517" t="str">
        <f>VLOOKUP(P517,classifications!A$1:D$357,4,FALSE)</f>
        <v>Met District</v>
      </c>
      <c r="S517" t="s">
        <v>502</v>
      </c>
      <c r="T517" t="s">
        <v>649</v>
      </c>
      <c r="U517">
        <v>77.3</v>
      </c>
      <c r="V517">
        <v>22</v>
      </c>
      <c r="W517">
        <v>0.7</v>
      </c>
      <c r="X517">
        <v>77.7</v>
      </c>
      <c r="Y517">
        <v>8.4</v>
      </c>
      <c r="Z517">
        <v>14</v>
      </c>
      <c r="AA517">
        <v>98.3</v>
      </c>
      <c r="AB517">
        <v>1.7</v>
      </c>
      <c r="AC517">
        <v>0</v>
      </c>
      <c r="AE517" t="s">
        <v>491</v>
      </c>
      <c r="AF517" t="s">
        <v>65</v>
      </c>
      <c r="AG517" t="s">
        <v>502</v>
      </c>
      <c r="AH517" t="s">
        <v>649</v>
      </c>
      <c r="AI517">
        <v>77.8</v>
      </c>
      <c r="AJ517">
        <v>22.2</v>
      </c>
      <c r="AK517">
        <v>90.3</v>
      </c>
      <c r="AL517">
        <v>9.6999999999999993</v>
      </c>
      <c r="AM517">
        <v>98.3</v>
      </c>
      <c r="AN517">
        <v>1.7</v>
      </c>
      <c r="AP517" t="s">
        <v>491</v>
      </c>
      <c r="AQ517" t="s">
        <v>65</v>
      </c>
      <c r="AR517" t="s">
        <v>502</v>
      </c>
      <c r="AS517" t="s">
        <v>649</v>
      </c>
      <c r="AT517">
        <v>71.099999999999994</v>
      </c>
      <c r="AU517">
        <v>77.8</v>
      </c>
      <c r="AV517">
        <v>79.900000000000006</v>
      </c>
      <c r="AW517">
        <v>86.7</v>
      </c>
      <c r="AX517">
        <v>90.3</v>
      </c>
      <c r="AY517">
        <v>93.7</v>
      </c>
      <c r="AZ517">
        <v>96.7</v>
      </c>
      <c r="BA517">
        <v>98.3</v>
      </c>
      <c r="BB517">
        <v>99.4</v>
      </c>
      <c r="BF517" t="b">
        <f t="shared" si="8"/>
        <v>1</v>
      </c>
      <c r="BI517" t="s">
        <v>491</v>
      </c>
      <c r="BJ517" t="s">
        <v>65</v>
      </c>
      <c r="BK517" t="s">
        <v>502</v>
      </c>
      <c r="BL517" t="s">
        <v>649</v>
      </c>
      <c r="BM517">
        <f>INDEX('2021persons'!$C$5:$BA$204,MATCH(Sheet2!$BJ517,'2021persons'!$B$5:$B$204,0),MATCH(Sheet2!BM$3,'2021persons'!$C$4:$BA$4,0))</f>
        <v>80.325881850612205</v>
      </c>
      <c r="BN517">
        <f>INDEX('2021persons'!$C$5:$BA$204,MATCH(Sheet2!$BJ517,'2021persons'!$B$5:$B$204,0),MATCH(Sheet2!BN$3,'2021persons'!$C$4:$BA$4,0))</f>
        <v>19.404845529799001</v>
      </c>
      <c r="BO517">
        <f>INDEX('2021persons'!$C$5:$BA$204,MATCH(Sheet2!$BJ517,'2021persons'!$B$5:$B$204,0),MATCH(Sheet2!BO$3,'2021persons'!$C$4:$BA$4,0))</f>
        <v>74.516204564549696</v>
      </c>
      <c r="BP517">
        <f>INDEX('2021persons'!$C$5:$BA$204,MATCH(Sheet2!$BJ517,'2021persons'!$B$5:$B$204,0),MATCH(Sheet2!BP$3,'2021persons'!$C$4:$BA$4,0))</f>
        <v>8.4046113796950497</v>
      </c>
      <c r="BQ517">
        <f>INDEX('2021persons'!$C$5:$BA$204,MATCH(Sheet2!$BJ517,'2021persons'!$B$5:$B$204,0),MATCH(Sheet2!BQ$3,'2021persons'!$C$4:$BA$4,0))</f>
        <v>62.551822927427203</v>
      </c>
      <c r="BR517">
        <f>INDEX('2021persons'!$C$5:$BA$204,MATCH(Sheet2!$BJ517,'2021persons'!$B$5:$B$204,0),MATCH(Sheet2!BR$3,'2021persons'!$C$4:$BA$4,0))</f>
        <v>20.368993016817502</v>
      </c>
      <c r="BS517">
        <f>INDEX('2021persons'!$C$5:$BA$204,MATCH(Sheet2!$BJ517,'2021persons'!$B$5:$B$204,0),MATCH(Sheet2!BS$3,'2021persons'!$C$4:$BA$4,0))</f>
        <v>98.468382849193603</v>
      </c>
      <c r="BT517">
        <f>INDEX('2021persons'!$C$5:$BA$204,MATCH(Sheet2!$BJ517,'2021persons'!$B$5:$B$204,0),MATCH(Sheet2!BT$3,'2021persons'!$C$4:$BA$4,0))</f>
        <v>1.53161715080644</v>
      </c>
      <c r="BU517">
        <f>INDEX('2021persons'!$C$5:$BA$204,MATCH(Sheet2!$BJ517,'2021persons'!$B$5:$B$204,0),MATCH(Sheet2!BU$3,'2021persons'!$C$4:$BA$4,0))</f>
        <v>16.271366196989099</v>
      </c>
      <c r="BV517">
        <f>INDEX('2021persons'!$C$5:$BA$204,MATCH(Sheet2!$BJ517,'2021persons'!$B$5:$B$204,0),MATCH(Sheet2!BV$3,'2021persons'!$C$4:$BA$4,0))</f>
        <v>10.3019158987921</v>
      </c>
      <c r="BW517">
        <f>INDEX('2021persons'!$C$5:$BA$204,MATCH(Sheet2!$BJ517,'2021persons'!$B$5:$B$204,0),MATCH(Sheet2!BW$3,'2021persons'!$C$4:$BA$4,0))</f>
        <v>1.6307866066140499</v>
      </c>
      <c r="BX517">
        <f>INDEX('2021persons'!$C$5:$BA$204,MATCH(Sheet2!$BJ517,'2021persons'!$B$5:$B$204,0),MATCH(Sheet2!BX$3,'2021persons'!$C$4:$BA$4,0))</f>
        <v>47.4511702986279</v>
      </c>
      <c r="BY517">
        <f>INDEX('2021persons'!$C$5:$BA$204,MATCH(Sheet2!$BJ517,'2021persons'!$B$5:$B$204,0),MATCH(Sheet2!BY$3,'2021persons'!$C$4:$BA$4,0))</f>
        <v>51.493139628732898</v>
      </c>
      <c r="BZ517">
        <f>INDEX('2021persons'!$C$5:$BA$204,MATCH(Sheet2!$BJ517,'2021persons'!$B$5:$B$204,0),MATCH(Sheet2!BZ$3,'2021persons'!$C$4:$BA$4,0))</f>
        <v>43.788216303470499</v>
      </c>
      <c r="CA517">
        <f>INDEX('2021persons'!$C$5:$BA$204,MATCH(Sheet2!$BJ517,'2021persons'!$B$5:$B$204,0),MATCH(Sheet2!CA$3,'2021persons'!$C$4:$BA$4,0))</f>
        <v>54.9604519774011</v>
      </c>
      <c r="CB517" t="str">
        <f>INDEX('2021persons'!$C$5:$BA$204,MATCH(Sheet2!$BJ517,'2021persons'!$B$5:$B$204,0),MATCH(Sheet2!CB$3,'2021persons'!$C$4:$BA$4,0))</f>
        <v>*</v>
      </c>
      <c r="CC517" t="str">
        <f>INDEX('2021persons'!$C$5:$BA$204,MATCH(Sheet2!$BJ517,'2021persons'!$B$5:$B$204,0),MATCH(Sheet2!CC$3,'2021persons'!$C$4:$BA$4,0))</f>
        <v>*</v>
      </c>
    </row>
    <row r="518" spans="14:81" x14ac:dyDescent="0.3">
      <c r="N518" t="str">
        <f>VLOOKUP(P518,Sheet1!A$6:A$378,1,FALSE)</f>
        <v>Warrington</v>
      </c>
      <c r="O518" t="s">
        <v>491</v>
      </c>
      <c r="P518" t="s">
        <v>269</v>
      </c>
      <c r="Q518" t="str">
        <f>VLOOKUP(P518,classifications!A$1:B$357,2,FALSE)</f>
        <v>Predominantly Urban</v>
      </c>
      <c r="R518" t="str">
        <f>VLOOKUP(P518,classifications!A$1:D$357,4,FALSE)</f>
        <v>Unitary Authority</v>
      </c>
      <c r="S518" t="s">
        <v>503</v>
      </c>
      <c r="T518" t="s">
        <v>649</v>
      </c>
      <c r="U518">
        <v>84.5</v>
      </c>
      <c r="V518">
        <v>12.2</v>
      </c>
      <c r="W518">
        <v>3.2</v>
      </c>
      <c r="X518">
        <v>79</v>
      </c>
      <c r="Y518">
        <v>5.5</v>
      </c>
      <c r="Z518">
        <v>15.5</v>
      </c>
      <c r="AA518">
        <v>98.8</v>
      </c>
      <c r="AB518">
        <v>1.2</v>
      </c>
      <c r="AC518">
        <v>0</v>
      </c>
      <c r="AE518" t="s">
        <v>491</v>
      </c>
      <c r="AF518" t="s">
        <v>269</v>
      </c>
      <c r="AG518" t="s">
        <v>503</v>
      </c>
      <c r="AH518" t="s">
        <v>649</v>
      </c>
      <c r="AI518">
        <v>87.4</v>
      </c>
      <c r="AJ518">
        <v>12.6</v>
      </c>
      <c r="AK518">
        <v>93.5</v>
      </c>
      <c r="AL518">
        <v>6.5</v>
      </c>
      <c r="AM518">
        <v>98.8</v>
      </c>
      <c r="AN518">
        <v>1.2</v>
      </c>
      <c r="AP518" t="s">
        <v>491</v>
      </c>
      <c r="AQ518" t="s">
        <v>269</v>
      </c>
      <c r="AR518" t="s">
        <v>503</v>
      </c>
      <c r="AS518" t="s">
        <v>649</v>
      </c>
      <c r="AT518">
        <v>81.7</v>
      </c>
      <c r="AU518">
        <v>87.4</v>
      </c>
      <c r="AV518">
        <v>89.7</v>
      </c>
      <c r="AW518">
        <v>90.7</v>
      </c>
      <c r="AX518">
        <v>93.5</v>
      </c>
      <c r="AY518">
        <v>96.1</v>
      </c>
      <c r="AZ518">
        <v>97.3</v>
      </c>
      <c r="BA518">
        <v>98.8</v>
      </c>
      <c r="BB518">
        <v>99.8</v>
      </c>
      <c r="BF518" t="b">
        <f t="shared" si="8"/>
        <v>1</v>
      </c>
      <c r="BI518" t="s">
        <v>491</v>
      </c>
      <c r="BJ518" t="s">
        <v>269</v>
      </c>
      <c r="BK518" t="s">
        <v>503</v>
      </c>
      <c r="BL518" t="s">
        <v>649</v>
      </c>
      <c r="BM518">
        <f>INDEX('2021persons'!$C$5:$BA$204,MATCH(Sheet2!$BJ518,'2021persons'!$B$5:$B$204,0),MATCH(Sheet2!BM$3,'2021persons'!$C$4:$BA$4,0))</f>
        <v>79.792272712951998</v>
      </c>
      <c r="BN518">
        <f>INDEX('2021persons'!$C$5:$BA$204,MATCH(Sheet2!$BJ518,'2021persons'!$B$5:$B$204,0),MATCH(Sheet2!BN$3,'2021persons'!$C$4:$BA$4,0))</f>
        <v>19.2300017853205</v>
      </c>
      <c r="BO518">
        <f>INDEX('2021persons'!$C$5:$BA$204,MATCH(Sheet2!$BJ518,'2021persons'!$B$5:$B$204,0),MATCH(Sheet2!BO$3,'2021persons'!$C$4:$BA$4,0))</f>
        <v>62.8558826309322</v>
      </c>
      <c r="BP518">
        <f>INDEX('2021persons'!$C$5:$BA$204,MATCH(Sheet2!$BJ518,'2021persons'!$B$5:$B$204,0),MATCH(Sheet2!BP$3,'2021persons'!$C$4:$BA$4,0))</f>
        <v>10.7056216590878</v>
      </c>
      <c r="BQ518">
        <f>INDEX('2021persons'!$C$5:$BA$204,MATCH(Sheet2!$BJ518,'2021persons'!$B$5:$B$204,0),MATCH(Sheet2!BQ$3,'2021persons'!$C$4:$BA$4,0))</f>
        <v>62.051438233162798</v>
      </c>
      <c r="BR518">
        <f>INDEX('2021persons'!$C$5:$BA$204,MATCH(Sheet2!$BJ518,'2021persons'!$B$5:$B$204,0),MATCH(Sheet2!BR$3,'2021persons'!$C$4:$BA$4,0))</f>
        <v>11.5100660568572</v>
      </c>
      <c r="BS518">
        <f>INDEX('2021persons'!$C$5:$BA$204,MATCH(Sheet2!$BJ518,'2021persons'!$B$5:$B$204,0),MATCH(Sheet2!BS$3,'2021persons'!$C$4:$BA$4,0))</f>
        <v>97.6958864116109</v>
      </c>
      <c r="BT518">
        <f>INDEX('2021persons'!$C$5:$BA$204,MATCH(Sheet2!$BJ518,'2021persons'!$B$5:$B$204,0),MATCH(Sheet2!BT$3,'2021persons'!$C$4:$BA$4,0))</f>
        <v>2.3041135883891202</v>
      </c>
      <c r="BU518">
        <f>INDEX('2021persons'!$C$5:$BA$204,MATCH(Sheet2!$BJ518,'2021persons'!$B$5:$B$204,0),MATCH(Sheet2!BU$3,'2021persons'!$C$4:$BA$4,0))</f>
        <v>13.456065363732799</v>
      </c>
      <c r="BV518">
        <f>INDEX('2021persons'!$C$5:$BA$204,MATCH(Sheet2!$BJ518,'2021persons'!$B$5:$B$204,0),MATCH(Sheet2!BV$3,'2021persons'!$C$4:$BA$4,0))</f>
        <v>15.775931779754499</v>
      </c>
      <c r="BW518">
        <f>INDEX('2021persons'!$C$5:$BA$204,MATCH(Sheet2!$BJ518,'2021persons'!$B$5:$B$204,0),MATCH(Sheet2!BW$3,'2021persons'!$C$4:$BA$4,0))</f>
        <v>4.3887377784312296</v>
      </c>
      <c r="BX518">
        <f>INDEX('2021persons'!$C$5:$BA$204,MATCH(Sheet2!$BJ518,'2021persons'!$B$5:$B$204,0),MATCH(Sheet2!BX$3,'2021persons'!$C$4:$BA$4,0))</f>
        <v>58.109769789249697</v>
      </c>
      <c r="BY518">
        <f>INDEX('2021persons'!$C$5:$BA$204,MATCH(Sheet2!$BJ518,'2021persons'!$B$5:$B$204,0),MATCH(Sheet2!BY$3,'2021persons'!$C$4:$BA$4,0))</f>
        <v>40.655239887514298</v>
      </c>
      <c r="BZ518">
        <f>INDEX('2021persons'!$C$5:$BA$204,MATCH(Sheet2!$BJ518,'2021persons'!$B$5:$B$204,0),MATCH(Sheet2!BZ$3,'2021persons'!$C$4:$BA$4,0))</f>
        <v>48.759128770462901</v>
      </c>
      <c r="CA518">
        <f>INDEX('2021persons'!$C$5:$BA$204,MATCH(Sheet2!$BJ518,'2021persons'!$B$5:$B$204,0),MATCH(Sheet2!CA$3,'2021persons'!$C$4:$BA$4,0))</f>
        <v>48.931278936732099</v>
      </c>
      <c r="CB518">
        <f>INDEX('2021persons'!$C$5:$BA$204,MATCH(Sheet2!$BJ518,'2021persons'!$B$5:$B$204,0),MATCH(Sheet2!CB$3,'2021persons'!$C$4:$BA$4,0))</f>
        <v>3.8909484252423301</v>
      </c>
      <c r="CC518">
        <f>INDEX('2021persons'!$C$5:$BA$204,MATCH(Sheet2!$BJ518,'2021persons'!$B$5:$B$204,0),MATCH(Sheet2!CC$3,'2021persons'!$C$4:$BA$4,0))</f>
        <v>96.1090515747577</v>
      </c>
    </row>
    <row r="519" spans="14:81" x14ac:dyDescent="0.3">
      <c r="N519" t="str">
        <f>VLOOKUP(P519,Sheet1!A$6:A$378,1,FALSE)</f>
        <v>Blackburn with Darwen</v>
      </c>
      <c r="O519" t="s">
        <v>491</v>
      </c>
      <c r="P519" t="s">
        <v>270</v>
      </c>
      <c r="Q519" t="str">
        <f>VLOOKUP(P519,classifications!A$1:B$357,2,FALSE)</f>
        <v>Predominantly Urban</v>
      </c>
      <c r="R519" t="str">
        <f>VLOOKUP(P519,classifications!A$1:D$357,4,FALSE)</f>
        <v>Unitary Authority</v>
      </c>
      <c r="S519" t="s">
        <v>504</v>
      </c>
      <c r="T519" t="s">
        <v>649</v>
      </c>
      <c r="U519">
        <v>80</v>
      </c>
      <c r="V519">
        <v>18.7</v>
      </c>
      <c r="W519">
        <v>1.3</v>
      </c>
      <c r="X519">
        <v>70</v>
      </c>
      <c r="Y519">
        <v>8.9</v>
      </c>
      <c r="Z519">
        <v>21.1</v>
      </c>
      <c r="AA519">
        <v>98.3</v>
      </c>
      <c r="AB519">
        <v>1.7</v>
      </c>
      <c r="AC519">
        <v>0</v>
      </c>
      <c r="AE519" t="s">
        <v>491</v>
      </c>
      <c r="AF519" t="s">
        <v>270</v>
      </c>
      <c r="AG519" t="s">
        <v>504</v>
      </c>
      <c r="AH519" t="s">
        <v>649</v>
      </c>
      <c r="AI519">
        <v>81</v>
      </c>
      <c r="AJ519">
        <v>19</v>
      </c>
      <c r="AK519">
        <v>88.7</v>
      </c>
      <c r="AL519">
        <v>11.3</v>
      </c>
      <c r="AM519">
        <v>98.3</v>
      </c>
      <c r="AN519">
        <v>1.7</v>
      </c>
      <c r="AP519" t="s">
        <v>491</v>
      </c>
      <c r="AQ519" t="s">
        <v>270</v>
      </c>
      <c r="AR519" t="s">
        <v>504</v>
      </c>
      <c r="AS519" t="s">
        <v>649</v>
      </c>
      <c r="AT519">
        <v>72.400000000000006</v>
      </c>
      <c r="AU519">
        <v>81</v>
      </c>
      <c r="AV519">
        <v>82.1</v>
      </c>
      <c r="AW519">
        <v>97.2</v>
      </c>
      <c r="AX519">
        <v>88.7</v>
      </c>
      <c r="AY519">
        <v>100</v>
      </c>
      <c r="AZ519">
        <v>96.5</v>
      </c>
      <c r="BA519">
        <v>98.3</v>
      </c>
      <c r="BB519">
        <v>99.3</v>
      </c>
      <c r="BF519" t="b">
        <f t="shared" si="8"/>
        <v>1</v>
      </c>
      <c r="BI519" t="s">
        <v>491</v>
      </c>
      <c r="BJ519" t="s">
        <v>270</v>
      </c>
      <c r="BK519" t="s">
        <v>504</v>
      </c>
      <c r="BL519" t="s">
        <v>649</v>
      </c>
      <c r="BM519">
        <f>INDEX('2021persons'!$C$5:$BA$204,MATCH(Sheet2!$BJ519,'2021persons'!$B$5:$B$204,0),MATCH(Sheet2!BM$3,'2021persons'!$C$4:$BA$4,0))</f>
        <v>83.291735259235693</v>
      </c>
      <c r="BN519">
        <f>INDEX('2021persons'!$C$5:$BA$204,MATCH(Sheet2!$BJ519,'2021persons'!$B$5:$B$204,0),MATCH(Sheet2!BN$3,'2021persons'!$C$4:$BA$4,0))</f>
        <v>15.444391340520101</v>
      </c>
      <c r="BO519">
        <f>INDEX('2021persons'!$C$5:$BA$204,MATCH(Sheet2!$BJ519,'2021persons'!$B$5:$B$204,0),MATCH(Sheet2!BO$3,'2021persons'!$C$4:$BA$4,0))</f>
        <v>62.046625245605597</v>
      </c>
      <c r="BP519">
        <f>INDEX('2021persons'!$C$5:$BA$204,MATCH(Sheet2!$BJ519,'2021persons'!$B$5:$B$204,0),MATCH(Sheet2!BP$3,'2021persons'!$C$4:$BA$4,0))</f>
        <v>8.0647159825111103</v>
      </c>
      <c r="BQ519">
        <f>INDEX('2021persons'!$C$5:$BA$204,MATCH(Sheet2!$BJ519,'2021persons'!$B$5:$B$204,0),MATCH(Sheet2!BQ$3,'2021persons'!$C$4:$BA$4,0))</f>
        <v>49.629157594746303</v>
      </c>
      <c r="BR519">
        <f>INDEX('2021persons'!$C$5:$BA$204,MATCH(Sheet2!$BJ519,'2021persons'!$B$5:$B$204,0),MATCH(Sheet2!BR$3,'2021persons'!$C$4:$BA$4,0))</f>
        <v>20.4821836333705</v>
      </c>
      <c r="BS519">
        <f>INDEX('2021persons'!$C$5:$BA$204,MATCH(Sheet2!$BJ519,'2021persons'!$B$5:$B$204,0),MATCH(Sheet2!BS$3,'2021persons'!$C$4:$BA$4,0))</f>
        <v>97.957269042182205</v>
      </c>
      <c r="BT519">
        <f>INDEX('2021persons'!$C$5:$BA$204,MATCH(Sheet2!$BJ519,'2021persons'!$B$5:$B$204,0),MATCH(Sheet2!BT$3,'2021persons'!$C$4:$BA$4,0))</f>
        <v>0.98065247021754898</v>
      </c>
      <c r="BU519">
        <f>INDEX('2021persons'!$C$5:$BA$204,MATCH(Sheet2!$BJ519,'2021persons'!$B$5:$B$204,0),MATCH(Sheet2!BU$3,'2021persons'!$C$4:$BA$4,0))</f>
        <v>9.7445701237321405</v>
      </c>
      <c r="BV519">
        <f>INDEX('2021persons'!$C$5:$BA$204,MATCH(Sheet2!$BJ519,'2021persons'!$B$5:$B$204,0),MATCH(Sheet2!BV$3,'2021persons'!$C$4:$BA$4,0))</f>
        <v>9.8578584957428408</v>
      </c>
      <c r="BW519" t="str">
        <f>INDEX('2021persons'!$C$5:$BA$204,MATCH(Sheet2!$BJ519,'2021persons'!$B$5:$B$204,0),MATCH(Sheet2!BW$3,'2021persons'!$C$4:$BA$4,0))</f>
        <v>*</v>
      </c>
      <c r="BX519">
        <f>INDEX('2021persons'!$C$5:$BA$204,MATCH(Sheet2!$BJ519,'2021persons'!$B$5:$B$204,0),MATCH(Sheet2!BX$3,'2021persons'!$C$4:$BA$4,0))</f>
        <v>45.192453593647301</v>
      </c>
      <c r="BY519">
        <f>INDEX('2021persons'!$C$5:$BA$204,MATCH(Sheet2!$BJ519,'2021persons'!$B$5:$B$204,0),MATCH(Sheet2!BY$3,'2021persons'!$C$4:$BA$4,0))</f>
        <v>53.133377168580203</v>
      </c>
      <c r="BZ519">
        <f>INDEX('2021persons'!$C$5:$BA$204,MATCH(Sheet2!$BJ519,'2021persons'!$B$5:$B$204,0),MATCH(Sheet2!BZ$3,'2021persons'!$C$4:$BA$4,0))</f>
        <v>51.177650767959797</v>
      </c>
      <c r="CA519">
        <f>INDEX('2021persons'!$C$5:$BA$204,MATCH(Sheet2!$BJ519,'2021persons'!$B$5:$B$204,0),MATCH(Sheet2!CA$3,'2021persons'!$C$4:$BA$4,0))</f>
        <v>47.608450086827503</v>
      </c>
      <c r="CB519">
        <f>INDEX('2021persons'!$C$5:$BA$204,MATCH(Sheet2!$BJ519,'2021persons'!$B$5:$B$204,0),MATCH(Sheet2!CB$3,'2021persons'!$C$4:$BA$4,0))</f>
        <v>4.0093462906908801</v>
      </c>
      <c r="CC519">
        <f>INDEX('2021persons'!$C$5:$BA$204,MATCH(Sheet2!$BJ519,'2021persons'!$B$5:$B$204,0),MATCH(Sheet2!CC$3,'2021persons'!$C$4:$BA$4,0))</f>
        <v>95.9906537093091</v>
      </c>
    </row>
    <row r="520" spans="14:81" x14ac:dyDescent="0.3">
      <c r="N520" t="str">
        <f>VLOOKUP(P520,Sheet1!A$6:A$378,1,FALSE)</f>
        <v>Blackpool</v>
      </c>
      <c r="O520" t="s">
        <v>491</v>
      </c>
      <c r="P520" t="s">
        <v>271</v>
      </c>
      <c r="Q520" t="str">
        <f>VLOOKUP(P520,classifications!A$1:B$357,2,FALSE)</f>
        <v>Predominantly Urban</v>
      </c>
      <c r="R520" t="str">
        <f>VLOOKUP(P520,classifications!A$1:D$357,4,FALSE)</f>
        <v>Unitary Authority</v>
      </c>
      <c r="S520" t="s">
        <v>505</v>
      </c>
      <c r="T520" t="s">
        <v>649</v>
      </c>
      <c r="U520">
        <v>78.8</v>
      </c>
      <c r="V520">
        <v>20.6</v>
      </c>
      <c r="W520">
        <v>0.6</v>
      </c>
      <c r="X520">
        <v>75.2</v>
      </c>
      <c r="Y520">
        <v>5.0999999999999996</v>
      </c>
      <c r="Z520">
        <v>19.7</v>
      </c>
      <c r="AA520">
        <v>97.1</v>
      </c>
      <c r="AB520">
        <v>2.9</v>
      </c>
      <c r="AC520">
        <v>0</v>
      </c>
      <c r="AE520" t="s">
        <v>491</v>
      </c>
      <c r="AF520" t="s">
        <v>271</v>
      </c>
      <c r="AG520" t="s">
        <v>505</v>
      </c>
      <c r="AH520" t="s">
        <v>649</v>
      </c>
      <c r="AI520">
        <v>79.3</v>
      </c>
      <c r="AJ520">
        <v>20.7</v>
      </c>
      <c r="AK520">
        <v>93.6</v>
      </c>
      <c r="AL520">
        <v>6.4</v>
      </c>
      <c r="AM520">
        <v>97.1</v>
      </c>
      <c r="AN520">
        <v>2.9</v>
      </c>
      <c r="AP520" t="s">
        <v>491</v>
      </c>
      <c r="AQ520" t="s">
        <v>271</v>
      </c>
      <c r="AR520" t="s">
        <v>505</v>
      </c>
      <c r="AS520" t="s">
        <v>649</v>
      </c>
      <c r="AT520">
        <v>71.900000000000006</v>
      </c>
      <c r="AU520">
        <v>79.3</v>
      </c>
      <c r="AV520">
        <v>80.099999999999994</v>
      </c>
      <c r="AW520">
        <v>98.2</v>
      </c>
      <c r="AX520">
        <v>93.6</v>
      </c>
      <c r="AY520">
        <v>100</v>
      </c>
      <c r="AZ520">
        <v>94.7</v>
      </c>
      <c r="BA520">
        <v>97.1</v>
      </c>
      <c r="BB520">
        <v>98.5</v>
      </c>
      <c r="BF520" t="b">
        <f t="shared" si="8"/>
        <v>1</v>
      </c>
      <c r="BI520" t="s">
        <v>491</v>
      </c>
      <c r="BJ520" t="s">
        <v>271</v>
      </c>
      <c r="BK520" t="s">
        <v>505</v>
      </c>
      <c r="BL520" t="s">
        <v>649</v>
      </c>
      <c r="BM520">
        <f>INDEX('2021persons'!$C$5:$BA$204,MATCH(Sheet2!$BJ520,'2021persons'!$B$5:$B$204,0),MATCH(Sheet2!BM$3,'2021persons'!$C$4:$BA$4,0))</f>
        <v>82.130931117496303</v>
      </c>
      <c r="BN520">
        <f>INDEX('2021persons'!$C$5:$BA$204,MATCH(Sheet2!$BJ520,'2021persons'!$B$5:$B$204,0),MATCH(Sheet2!BN$3,'2021persons'!$C$4:$BA$4,0))</f>
        <v>17.486604022676101</v>
      </c>
      <c r="BO520">
        <f>INDEX('2021persons'!$C$5:$BA$204,MATCH(Sheet2!$BJ520,'2021persons'!$B$5:$B$204,0),MATCH(Sheet2!BO$3,'2021persons'!$C$4:$BA$4,0))</f>
        <v>67.232274598120696</v>
      </c>
      <c r="BP520">
        <f>INDEX('2021persons'!$C$5:$BA$204,MATCH(Sheet2!$BJ520,'2021persons'!$B$5:$B$204,0),MATCH(Sheet2!BP$3,'2021persons'!$C$4:$BA$4,0))</f>
        <v>8.5423623514793796</v>
      </c>
      <c r="BQ520">
        <f>INDEX('2021persons'!$C$5:$BA$204,MATCH(Sheet2!$BJ520,'2021persons'!$B$5:$B$204,0),MATCH(Sheet2!BQ$3,'2021persons'!$C$4:$BA$4,0))</f>
        <v>59.282053273277903</v>
      </c>
      <c r="BR520">
        <f>INDEX('2021persons'!$C$5:$BA$204,MATCH(Sheet2!$BJ520,'2021persons'!$B$5:$B$204,0),MATCH(Sheet2!BR$3,'2021persons'!$C$4:$BA$4,0))</f>
        <v>16.492583676322099</v>
      </c>
      <c r="BS520">
        <f>INDEX('2021persons'!$C$5:$BA$204,MATCH(Sheet2!$BJ520,'2021persons'!$B$5:$B$204,0),MATCH(Sheet2!BS$3,'2021persons'!$C$4:$BA$4,0))</f>
        <v>98.5497398462375</v>
      </c>
      <c r="BT520">
        <f>INDEX('2021persons'!$C$5:$BA$204,MATCH(Sheet2!$BJ520,'2021persons'!$B$5:$B$204,0),MATCH(Sheet2!BT$3,'2021persons'!$C$4:$BA$4,0))</f>
        <v>0.850353343169993</v>
      </c>
      <c r="BU520">
        <f>INDEX('2021persons'!$C$5:$BA$204,MATCH(Sheet2!$BJ520,'2021persons'!$B$5:$B$204,0),MATCH(Sheet2!BU$3,'2021persons'!$C$4:$BA$4,0))</f>
        <v>17.241981828065502</v>
      </c>
      <c r="BV520">
        <f>INDEX('2021persons'!$C$5:$BA$204,MATCH(Sheet2!$BJ520,'2021persons'!$B$5:$B$204,0),MATCH(Sheet2!BV$3,'2021persons'!$C$4:$BA$4,0))</f>
        <v>10.163469752271499</v>
      </c>
      <c r="BW520">
        <f>INDEX('2021persons'!$C$5:$BA$204,MATCH(Sheet2!$BJ520,'2021persons'!$B$5:$B$204,0),MATCH(Sheet2!BW$3,'2021persons'!$C$4:$BA$4,0))</f>
        <v>4.08868525277627</v>
      </c>
      <c r="BX520">
        <f>INDEX('2021persons'!$C$5:$BA$204,MATCH(Sheet2!$BJ520,'2021persons'!$B$5:$B$204,0),MATCH(Sheet2!BX$3,'2021persons'!$C$4:$BA$4,0))</f>
        <v>57.983719474013803</v>
      </c>
      <c r="BY520">
        <f>INDEX('2021persons'!$C$5:$BA$204,MATCH(Sheet2!$BJ520,'2021persons'!$B$5:$B$204,0),MATCH(Sheet2!BY$3,'2021persons'!$C$4:$BA$4,0))</f>
        <v>40.632827175954901</v>
      </c>
      <c r="BZ520">
        <f>INDEX('2021persons'!$C$5:$BA$204,MATCH(Sheet2!$BJ520,'2021persons'!$B$5:$B$204,0),MATCH(Sheet2!BZ$3,'2021persons'!$C$4:$BA$4,0))</f>
        <v>50.763149655604302</v>
      </c>
      <c r="CA520">
        <f>INDEX('2021persons'!$C$5:$BA$204,MATCH(Sheet2!$BJ520,'2021persons'!$B$5:$B$204,0),MATCH(Sheet2!CA$3,'2021persons'!$C$4:$BA$4,0))</f>
        <v>47.964934251721999</v>
      </c>
      <c r="CB520">
        <f>INDEX('2021persons'!$C$5:$BA$204,MATCH(Sheet2!$BJ520,'2021persons'!$B$5:$B$204,0),MATCH(Sheet2!CB$3,'2021persons'!$C$4:$BA$4,0))</f>
        <v>4.0848023607983199</v>
      </c>
      <c r="CC520">
        <f>INDEX('2021persons'!$C$5:$BA$204,MATCH(Sheet2!$BJ520,'2021persons'!$B$5:$B$204,0),MATCH(Sheet2!CC$3,'2021persons'!$C$4:$BA$4,0))</f>
        <v>95.915197639201693</v>
      </c>
    </row>
    <row r="521" spans="14:81" x14ac:dyDescent="0.3">
      <c r="N521" t="str">
        <f>VLOOKUP(P521,Sheet1!A$6:A$378,1,FALSE)</f>
        <v>Kingston upon Hull, City of</v>
      </c>
      <c r="O521" t="s">
        <v>491</v>
      </c>
      <c r="P521" t="s">
        <v>274</v>
      </c>
      <c r="Q521" t="str">
        <f>VLOOKUP(P521,classifications!A$1:B$357,2,FALSE)</f>
        <v>Predominantly Urban</v>
      </c>
      <c r="R521" t="str">
        <f>VLOOKUP(P521,classifications!A$1:D$357,4,FALSE)</f>
        <v>Unitary Authority</v>
      </c>
      <c r="S521" t="s">
        <v>506</v>
      </c>
      <c r="T521" t="s">
        <v>649</v>
      </c>
      <c r="U521">
        <v>74</v>
      </c>
      <c r="V521">
        <v>23.5</v>
      </c>
      <c r="W521">
        <v>2.4</v>
      </c>
      <c r="X521">
        <v>78.8</v>
      </c>
      <c r="Y521">
        <v>1.4</v>
      </c>
      <c r="Z521">
        <v>19.8</v>
      </c>
      <c r="AA521">
        <v>98.2</v>
      </c>
      <c r="AB521">
        <v>1.4</v>
      </c>
      <c r="AC521">
        <v>0.4</v>
      </c>
      <c r="AE521" t="s">
        <v>491</v>
      </c>
      <c r="AF521" t="s">
        <v>274</v>
      </c>
      <c r="AG521" t="s">
        <v>506</v>
      </c>
      <c r="AH521" t="s">
        <v>649</v>
      </c>
      <c r="AI521">
        <v>75.900000000000006</v>
      </c>
      <c r="AJ521">
        <v>24.1</v>
      </c>
      <c r="AK521">
        <v>98.3</v>
      </c>
      <c r="AL521">
        <v>1.7</v>
      </c>
      <c r="AM521">
        <v>98.6</v>
      </c>
      <c r="AN521">
        <v>1.4</v>
      </c>
      <c r="AP521" t="s">
        <v>491</v>
      </c>
      <c r="AQ521" t="s">
        <v>274</v>
      </c>
      <c r="AR521" t="s">
        <v>506</v>
      </c>
      <c r="AS521" t="s">
        <v>649</v>
      </c>
      <c r="AT521">
        <v>67.3</v>
      </c>
      <c r="AU521">
        <v>75.900000000000006</v>
      </c>
      <c r="AV521">
        <v>77.599999999999994</v>
      </c>
      <c r="AW521">
        <v>96.5</v>
      </c>
      <c r="AX521">
        <v>98.3</v>
      </c>
      <c r="AY521">
        <v>100</v>
      </c>
      <c r="AZ521">
        <v>97</v>
      </c>
      <c r="BA521">
        <v>98.6</v>
      </c>
      <c r="BB521">
        <v>99.8</v>
      </c>
      <c r="BF521" t="b">
        <f t="shared" si="8"/>
        <v>1</v>
      </c>
      <c r="BI521" t="s">
        <v>491</v>
      </c>
      <c r="BJ521" t="s">
        <v>274</v>
      </c>
      <c r="BK521" t="s">
        <v>506</v>
      </c>
      <c r="BL521" t="s">
        <v>649</v>
      </c>
      <c r="BM521">
        <f>INDEX('2021persons'!$C$5:$BA$204,MATCH(Sheet2!$BJ521,'2021persons'!$B$5:$B$204,0),MATCH(Sheet2!BM$3,'2021persons'!$C$4:$BA$4,0))</f>
        <v>84.435450739066994</v>
      </c>
      <c r="BN521">
        <f>INDEX('2021persons'!$C$5:$BA$204,MATCH(Sheet2!$BJ521,'2021persons'!$B$5:$B$204,0),MATCH(Sheet2!BN$3,'2021persons'!$C$4:$BA$4,0))</f>
        <v>15.564549260932999</v>
      </c>
      <c r="BO521">
        <f>INDEX('2021persons'!$C$5:$BA$204,MATCH(Sheet2!$BJ521,'2021persons'!$B$5:$B$204,0),MATCH(Sheet2!BO$3,'2021persons'!$C$4:$BA$4,0))</f>
        <v>74.617354743402601</v>
      </c>
      <c r="BP521">
        <f>INDEX('2021persons'!$C$5:$BA$204,MATCH(Sheet2!$BJ521,'2021persons'!$B$5:$B$204,0),MATCH(Sheet2!BP$3,'2021persons'!$C$4:$BA$4,0))</f>
        <v>6.3950489943269702</v>
      </c>
      <c r="BQ521">
        <f>INDEX('2021persons'!$C$5:$BA$204,MATCH(Sheet2!$BJ521,'2021persons'!$B$5:$B$204,0),MATCH(Sheet2!BQ$3,'2021persons'!$C$4:$BA$4,0))</f>
        <v>59.974126100296303</v>
      </c>
      <c r="BR521">
        <f>INDEX('2021persons'!$C$5:$BA$204,MATCH(Sheet2!$BJ521,'2021persons'!$B$5:$B$204,0),MATCH(Sheet2!BR$3,'2021persons'!$C$4:$BA$4,0))</f>
        <v>21.0382776374332</v>
      </c>
      <c r="BS521">
        <f>INDEX('2021persons'!$C$5:$BA$204,MATCH(Sheet2!$BJ521,'2021persons'!$B$5:$B$204,0),MATCH(Sheet2!BS$3,'2021persons'!$C$4:$BA$4,0))</f>
        <v>96.819957867501202</v>
      </c>
      <c r="BT521">
        <f>INDEX('2021persons'!$C$5:$BA$204,MATCH(Sheet2!$BJ521,'2021persons'!$B$5:$B$204,0),MATCH(Sheet2!BT$3,'2021persons'!$C$4:$BA$4,0))</f>
        <v>3.1800421324988402</v>
      </c>
      <c r="BU521">
        <f>INDEX('2021persons'!$C$5:$BA$204,MATCH(Sheet2!$BJ521,'2021persons'!$B$5:$B$204,0),MATCH(Sheet2!BU$3,'2021persons'!$C$4:$BA$4,0))</f>
        <v>16.901950157778298</v>
      </c>
      <c r="BV521">
        <f>INDEX('2021persons'!$C$5:$BA$204,MATCH(Sheet2!$BJ521,'2021persons'!$B$5:$B$204,0),MATCH(Sheet2!BV$3,'2021persons'!$C$4:$BA$4,0))</f>
        <v>7.4282567460074604</v>
      </c>
      <c r="BW521">
        <f>INDEX('2021persons'!$C$5:$BA$204,MATCH(Sheet2!$BJ521,'2021persons'!$B$5:$B$204,0),MATCH(Sheet2!BW$3,'2021persons'!$C$4:$BA$4,0))</f>
        <v>2.0996319962238101</v>
      </c>
      <c r="BX521">
        <f>INDEX('2021persons'!$C$5:$BA$204,MATCH(Sheet2!$BJ521,'2021persons'!$B$5:$B$204,0),MATCH(Sheet2!BX$3,'2021persons'!$C$4:$BA$4,0))</f>
        <v>48.6398258977149</v>
      </c>
      <c r="BY521">
        <f>INDEX('2021persons'!$C$5:$BA$204,MATCH(Sheet2!$BJ521,'2021persons'!$B$5:$B$204,0),MATCH(Sheet2!BY$3,'2021persons'!$C$4:$BA$4,0))</f>
        <v>45.659037799461302</v>
      </c>
      <c r="BZ521">
        <f>INDEX('2021persons'!$C$5:$BA$204,MATCH(Sheet2!$BJ521,'2021persons'!$B$5:$B$204,0),MATCH(Sheet2!BZ$3,'2021persons'!$C$4:$BA$4,0))</f>
        <v>48.3151679480547</v>
      </c>
      <c r="CA521">
        <f>INDEX('2021persons'!$C$5:$BA$204,MATCH(Sheet2!$BJ521,'2021persons'!$B$5:$B$204,0),MATCH(Sheet2!CA$3,'2021persons'!$C$4:$BA$4,0))</f>
        <v>46.833693073369098</v>
      </c>
      <c r="CB521">
        <f>INDEX('2021persons'!$C$5:$BA$204,MATCH(Sheet2!$BJ521,'2021persons'!$B$5:$B$204,0),MATCH(Sheet2!CB$3,'2021persons'!$C$4:$BA$4,0))</f>
        <v>0.75960874467880501</v>
      </c>
      <c r="CC521">
        <f>INDEX('2021persons'!$C$5:$BA$204,MATCH(Sheet2!$BJ521,'2021persons'!$B$5:$B$204,0),MATCH(Sheet2!CC$3,'2021persons'!$C$4:$BA$4,0))</f>
        <v>99.2403912553212</v>
      </c>
    </row>
    <row r="522" spans="14:81" x14ac:dyDescent="0.3">
      <c r="N522" t="str">
        <f>VLOOKUP(P522,Sheet1!A$6:A$378,1,FALSE)</f>
        <v>East Riding of Yorkshire</v>
      </c>
      <c r="O522" t="s">
        <v>491</v>
      </c>
      <c r="P522" t="s">
        <v>275</v>
      </c>
      <c r="Q522" t="str">
        <f>VLOOKUP(P522,classifications!A$1:B$357,2,FALSE)</f>
        <v>Predominantly Rural</v>
      </c>
      <c r="R522" t="str">
        <f>VLOOKUP(P522,classifications!A$1:D$357,4,FALSE)</f>
        <v>Unitary Authority</v>
      </c>
      <c r="S522" t="s">
        <v>507</v>
      </c>
      <c r="T522" t="s">
        <v>649</v>
      </c>
      <c r="U522">
        <v>77</v>
      </c>
      <c r="V522">
        <v>22.7</v>
      </c>
      <c r="W522">
        <v>0.2</v>
      </c>
      <c r="X522">
        <v>77.900000000000006</v>
      </c>
      <c r="Y522">
        <v>7.4</v>
      </c>
      <c r="Z522">
        <v>14.7</v>
      </c>
      <c r="AA522">
        <v>97.2</v>
      </c>
      <c r="AB522">
        <v>2.5</v>
      </c>
      <c r="AC522">
        <v>0.3</v>
      </c>
      <c r="AE522" t="s">
        <v>491</v>
      </c>
      <c r="AF522" t="s">
        <v>275</v>
      </c>
      <c r="AG522" t="s">
        <v>507</v>
      </c>
      <c r="AH522" t="s">
        <v>649</v>
      </c>
      <c r="AI522">
        <v>77.2</v>
      </c>
      <c r="AJ522">
        <v>22.8</v>
      </c>
      <c r="AK522">
        <v>91.4</v>
      </c>
      <c r="AL522">
        <v>8.6</v>
      </c>
      <c r="AM522">
        <v>97.5</v>
      </c>
      <c r="AN522">
        <v>2.5</v>
      </c>
      <c r="AP522" t="s">
        <v>491</v>
      </c>
      <c r="AQ522" t="s">
        <v>275</v>
      </c>
      <c r="AR522" t="s">
        <v>507</v>
      </c>
      <c r="AS522" t="s">
        <v>649</v>
      </c>
      <c r="AT522">
        <v>69.5</v>
      </c>
      <c r="AU522">
        <v>77.2</v>
      </c>
      <c r="AV522">
        <v>78.900000000000006</v>
      </c>
      <c r="AW522">
        <v>88</v>
      </c>
      <c r="AX522">
        <v>91.4</v>
      </c>
      <c r="AY522">
        <v>94.7</v>
      </c>
      <c r="AZ522">
        <v>95.4</v>
      </c>
      <c r="BA522">
        <v>97.5</v>
      </c>
      <c r="BB522">
        <v>98.9</v>
      </c>
      <c r="BF522" t="b">
        <f t="shared" si="8"/>
        <v>1</v>
      </c>
      <c r="BI522" t="s">
        <v>491</v>
      </c>
      <c r="BJ522" t="s">
        <v>275</v>
      </c>
      <c r="BK522" t="s">
        <v>507</v>
      </c>
      <c r="BL522" t="s">
        <v>649</v>
      </c>
      <c r="BM522">
        <f>INDEX('2021persons'!$C$5:$BA$204,MATCH(Sheet2!$BJ522,'2021persons'!$B$5:$B$204,0),MATCH(Sheet2!BM$3,'2021persons'!$C$4:$BA$4,0))</f>
        <v>81.786525696805896</v>
      </c>
      <c r="BN522">
        <f>INDEX('2021persons'!$C$5:$BA$204,MATCH(Sheet2!$BJ522,'2021persons'!$B$5:$B$204,0),MATCH(Sheet2!BN$3,'2021persons'!$C$4:$BA$4,0))</f>
        <v>17.8459528087552</v>
      </c>
      <c r="BO522">
        <f>INDEX('2021persons'!$C$5:$BA$204,MATCH(Sheet2!$BJ522,'2021persons'!$B$5:$B$204,0),MATCH(Sheet2!BO$3,'2021persons'!$C$4:$BA$4,0))</f>
        <v>64.205633844646101</v>
      </c>
      <c r="BP522">
        <f>INDEX('2021persons'!$C$5:$BA$204,MATCH(Sheet2!$BJ522,'2021persons'!$B$5:$B$204,0),MATCH(Sheet2!BP$3,'2021persons'!$C$4:$BA$4,0))</f>
        <v>12.893693479649</v>
      </c>
      <c r="BQ522">
        <f>INDEX('2021persons'!$C$5:$BA$204,MATCH(Sheet2!$BJ522,'2021persons'!$B$5:$B$204,0),MATCH(Sheet2!BQ$3,'2021persons'!$C$4:$BA$4,0))</f>
        <v>59.8042855233655</v>
      </c>
      <c r="BR522">
        <f>INDEX('2021persons'!$C$5:$BA$204,MATCH(Sheet2!$BJ522,'2021persons'!$B$5:$B$204,0),MATCH(Sheet2!BR$3,'2021persons'!$C$4:$BA$4,0))</f>
        <v>17.295041800929599</v>
      </c>
      <c r="BS522">
        <f>INDEX('2021persons'!$C$5:$BA$204,MATCH(Sheet2!$BJ522,'2021persons'!$B$5:$B$204,0),MATCH(Sheet2!BS$3,'2021persons'!$C$4:$BA$4,0))</f>
        <v>98.454182320359905</v>
      </c>
      <c r="BT522">
        <f>INDEX('2021persons'!$C$5:$BA$204,MATCH(Sheet2!$BJ522,'2021persons'!$B$5:$B$204,0),MATCH(Sheet2!BT$3,'2021persons'!$C$4:$BA$4,0))</f>
        <v>1.54581767964005</v>
      </c>
      <c r="BU522">
        <f>INDEX('2021persons'!$C$5:$BA$204,MATCH(Sheet2!$BJ522,'2021persons'!$B$5:$B$204,0),MATCH(Sheet2!BU$3,'2021persons'!$C$4:$BA$4,0))</f>
        <v>15.0824881576407</v>
      </c>
      <c r="BV522">
        <f>INDEX('2021persons'!$C$5:$BA$204,MATCH(Sheet2!$BJ522,'2021persons'!$B$5:$B$204,0),MATCH(Sheet2!BV$3,'2021persons'!$C$4:$BA$4,0))</f>
        <v>17.736810061921801</v>
      </c>
      <c r="BW522">
        <f>INDEX('2021persons'!$C$5:$BA$204,MATCH(Sheet2!$BJ522,'2021persons'!$B$5:$B$204,0),MATCH(Sheet2!BW$3,'2021persons'!$C$4:$BA$4,0))</f>
        <v>1.1404303342589399</v>
      </c>
      <c r="BX522">
        <f>INDEX('2021persons'!$C$5:$BA$204,MATCH(Sheet2!$BJ522,'2021persons'!$B$5:$B$204,0),MATCH(Sheet2!BX$3,'2021persons'!$C$4:$BA$4,0))</f>
        <v>47.050656156223397</v>
      </c>
      <c r="BY522">
        <f>INDEX('2021persons'!$C$5:$BA$204,MATCH(Sheet2!$BJ522,'2021persons'!$B$5:$B$204,0),MATCH(Sheet2!BY$3,'2021persons'!$C$4:$BA$4,0))</f>
        <v>49.012406503336798</v>
      </c>
      <c r="BZ522">
        <f>INDEX('2021persons'!$C$5:$BA$204,MATCH(Sheet2!$BJ522,'2021persons'!$B$5:$B$204,0),MATCH(Sheet2!BZ$3,'2021persons'!$C$4:$BA$4,0))</f>
        <v>53.619683193741501</v>
      </c>
      <c r="CA522">
        <f>INDEX('2021persons'!$C$5:$BA$204,MATCH(Sheet2!$BJ522,'2021persons'!$B$5:$B$204,0),MATCH(Sheet2!CA$3,'2021persons'!$C$4:$BA$4,0))</f>
        <v>44.246129499410301</v>
      </c>
      <c r="CB522">
        <f>INDEX('2021persons'!$C$5:$BA$204,MATCH(Sheet2!$BJ522,'2021persons'!$B$5:$B$204,0),MATCH(Sheet2!CB$3,'2021persons'!$C$4:$BA$4,0))</f>
        <v>2.8822594775997499</v>
      </c>
      <c r="CC522">
        <f>INDEX('2021persons'!$C$5:$BA$204,MATCH(Sheet2!$BJ522,'2021persons'!$B$5:$B$204,0),MATCH(Sheet2!CC$3,'2021persons'!$C$4:$BA$4,0))</f>
        <v>97.117740522400297</v>
      </c>
    </row>
    <row r="523" spans="14:81" x14ac:dyDescent="0.3">
      <c r="N523" t="str">
        <f>VLOOKUP(P523,Sheet1!A$6:A$378,1,FALSE)</f>
        <v>North East Lincolnshire</v>
      </c>
      <c r="O523" t="s">
        <v>491</v>
      </c>
      <c r="P523" t="s">
        <v>276</v>
      </c>
      <c r="Q523" t="str">
        <f>VLOOKUP(P523,classifications!A$1:B$357,2,FALSE)</f>
        <v>Predominantly Urban</v>
      </c>
      <c r="R523" t="str">
        <f>VLOOKUP(P523,classifications!A$1:D$357,4,FALSE)</f>
        <v>Unitary Authority</v>
      </c>
      <c r="S523" t="s">
        <v>508</v>
      </c>
      <c r="T523" t="s">
        <v>649</v>
      </c>
      <c r="U523">
        <v>76.099999999999994</v>
      </c>
      <c r="V523">
        <v>22.6</v>
      </c>
      <c r="W523">
        <v>1.3</v>
      </c>
      <c r="X523">
        <v>70.400000000000006</v>
      </c>
      <c r="Y523">
        <v>9.3000000000000007</v>
      </c>
      <c r="Z523">
        <v>20.3</v>
      </c>
      <c r="AA523">
        <v>97.6</v>
      </c>
      <c r="AB523">
        <v>2.4</v>
      </c>
      <c r="AC523">
        <v>0</v>
      </c>
      <c r="AE523" t="s">
        <v>491</v>
      </c>
      <c r="AF523" t="s">
        <v>276</v>
      </c>
      <c r="AG523" t="s">
        <v>508</v>
      </c>
      <c r="AH523" t="s">
        <v>649</v>
      </c>
      <c r="AI523">
        <v>77.099999999999994</v>
      </c>
      <c r="AJ523">
        <v>22.9</v>
      </c>
      <c r="AK523">
        <v>88.3</v>
      </c>
      <c r="AL523">
        <v>11.7</v>
      </c>
      <c r="AM523">
        <v>97.6</v>
      </c>
      <c r="AN523">
        <v>2.4</v>
      </c>
      <c r="AP523" t="s">
        <v>491</v>
      </c>
      <c r="AQ523" t="s">
        <v>276</v>
      </c>
      <c r="AR523" t="s">
        <v>508</v>
      </c>
      <c r="AS523" t="s">
        <v>649</v>
      </c>
      <c r="AT523">
        <v>67.900000000000006</v>
      </c>
      <c r="AU523">
        <v>77.099999999999994</v>
      </c>
      <c r="AV523">
        <v>78</v>
      </c>
      <c r="AW523">
        <v>99.3</v>
      </c>
      <c r="AX523">
        <v>88.3</v>
      </c>
      <c r="AY523">
        <v>100</v>
      </c>
      <c r="AZ523">
        <v>95.1</v>
      </c>
      <c r="BA523">
        <v>97.6</v>
      </c>
      <c r="BB523">
        <v>99</v>
      </c>
      <c r="BF523" t="b">
        <f t="shared" si="8"/>
        <v>1</v>
      </c>
      <c r="BI523" t="s">
        <v>491</v>
      </c>
      <c r="BJ523" t="s">
        <v>276</v>
      </c>
      <c r="BK523" t="s">
        <v>508</v>
      </c>
      <c r="BL523" t="s">
        <v>649</v>
      </c>
      <c r="BM523">
        <f>INDEX('2021persons'!$C$5:$BA$204,MATCH(Sheet2!$BJ523,'2021persons'!$B$5:$B$204,0),MATCH(Sheet2!BM$3,'2021persons'!$C$4:$BA$4,0))</f>
        <v>80.499426596242998</v>
      </c>
      <c r="BN523">
        <f>INDEX('2021persons'!$C$5:$BA$204,MATCH(Sheet2!$BJ523,'2021persons'!$B$5:$B$204,0),MATCH(Sheet2!BN$3,'2021persons'!$C$4:$BA$4,0))</f>
        <v>18.839947666812002</v>
      </c>
      <c r="BO523">
        <f>INDEX('2021persons'!$C$5:$BA$204,MATCH(Sheet2!$BJ523,'2021persons'!$B$5:$B$204,0),MATCH(Sheet2!BO$3,'2021persons'!$C$4:$BA$4,0))</f>
        <v>74.828382678360896</v>
      </c>
      <c r="BP523">
        <f>INDEX('2021persons'!$C$5:$BA$204,MATCH(Sheet2!$BJ523,'2021persons'!$B$5:$B$204,0),MATCH(Sheet2!BP$3,'2021persons'!$C$4:$BA$4,0))</f>
        <v>5.4432976369304296</v>
      </c>
      <c r="BQ523">
        <f>INDEX('2021persons'!$C$5:$BA$204,MATCH(Sheet2!$BJ523,'2021persons'!$B$5:$B$204,0),MATCH(Sheet2!BQ$3,'2021persons'!$C$4:$BA$4,0))</f>
        <v>54.289221624590098</v>
      </c>
      <c r="BR523">
        <f>INDEX('2021persons'!$C$5:$BA$204,MATCH(Sheet2!$BJ523,'2021persons'!$B$5:$B$204,0),MATCH(Sheet2!BR$3,'2021persons'!$C$4:$BA$4,0))</f>
        <v>25.982458690701201</v>
      </c>
      <c r="BS523">
        <f>INDEX('2021persons'!$C$5:$BA$204,MATCH(Sheet2!$BJ523,'2021persons'!$B$5:$B$204,0),MATCH(Sheet2!BS$3,'2021persons'!$C$4:$BA$4,0))</f>
        <v>97.139442102372797</v>
      </c>
      <c r="BT523">
        <f>INDEX('2021persons'!$C$5:$BA$204,MATCH(Sheet2!$BJ523,'2021persons'!$B$5:$B$204,0),MATCH(Sheet2!BT$3,'2021persons'!$C$4:$BA$4,0))</f>
        <v>2.6683464973914202</v>
      </c>
      <c r="BU523">
        <f>INDEX('2021persons'!$C$5:$BA$204,MATCH(Sheet2!$BJ523,'2021persons'!$B$5:$B$204,0),MATCH(Sheet2!BU$3,'2021persons'!$C$4:$BA$4,0))</f>
        <v>17.869199334528599</v>
      </c>
      <c r="BV523">
        <f>INDEX('2021persons'!$C$5:$BA$204,MATCH(Sheet2!$BJ523,'2021persons'!$B$5:$B$204,0),MATCH(Sheet2!BV$3,'2021persons'!$C$4:$BA$4,0))</f>
        <v>8.1988661142608006</v>
      </c>
      <c r="BW523">
        <f>INDEX('2021persons'!$C$5:$BA$204,MATCH(Sheet2!$BJ523,'2021persons'!$B$5:$B$204,0),MATCH(Sheet2!BW$3,'2021persons'!$C$4:$BA$4,0))</f>
        <v>3.6455557170777402</v>
      </c>
      <c r="BX523">
        <f>INDEX('2021persons'!$C$5:$BA$204,MATCH(Sheet2!$BJ523,'2021persons'!$B$5:$B$204,0),MATCH(Sheet2!BX$3,'2021persons'!$C$4:$BA$4,0))</f>
        <v>47.725065767404097</v>
      </c>
      <c r="BY523">
        <f>INDEX('2021persons'!$C$5:$BA$204,MATCH(Sheet2!$BJ523,'2021persons'!$B$5:$B$204,0),MATCH(Sheet2!BY$3,'2021persons'!$C$4:$BA$4,0))</f>
        <v>51.213827927753002</v>
      </c>
      <c r="BZ523">
        <f>INDEX('2021persons'!$C$5:$BA$204,MATCH(Sheet2!$BJ523,'2021persons'!$B$5:$B$204,0),MATCH(Sheet2!BZ$3,'2021persons'!$C$4:$BA$4,0))</f>
        <v>51.443351754091701</v>
      </c>
      <c r="CA523">
        <f>INDEX('2021persons'!$C$5:$BA$204,MATCH(Sheet2!$BJ523,'2021persons'!$B$5:$B$204,0),MATCH(Sheet2!CA$3,'2021persons'!$C$4:$BA$4,0))</f>
        <v>48.155864333762999</v>
      </c>
      <c r="CB523">
        <f>INDEX('2021persons'!$C$5:$BA$204,MATCH(Sheet2!$BJ523,'2021persons'!$B$5:$B$204,0),MATCH(Sheet2!CB$3,'2021persons'!$C$4:$BA$4,0))</f>
        <v>4.8392046647607003</v>
      </c>
      <c r="CC523">
        <f>INDEX('2021persons'!$C$5:$BA$204,MATCH(Sheet2!$BJ523,'2021persons'!$B$5:$B$204,0),MATCH(Sheet2!CC$3,'2021persons'!$C$4:$BA$4,0))</f>
        <v>95.1607953352393</v>
      </c>
    </row>
    <row r="524" spans="14:81" x14ac:dyDescent="0.3">
      <c r="N524" t="str">
        <f>VLOOKUP(P524,Sheet1!A$6:A$378,1,FALSE)</f>
        <v>North Lincolnshire</v>
      </c>
      <c r="O524" t="s">
        <v>491</v>
      </c>
      <c r="P524" t="s">
        <v>277</v>
      </c>
      <c r="Q524" t="str">
        <f>VLOOKUP(P524,classifications!A$1:B$357,2,FALSE)</f>
        <v>Urban with Significant Rural</v>
      </c>
      <c r="R524" t="str">
        <f>VLOOKUP(P524,classifications!A$1:D$357,4,FALSE)</f>
        <v>Unitary Authority</v>
      </c>
      <c r="S524" t="s">
        <v>509</v>
      </c>
      <c r="T524" t="s">
        <v>649</v>
      </c>
      <c r="U524">
        <v>75.3</v>
      </c>
      <c r="V524">
        <v>24.2</v>
      </c>
      <c r="W524">
        <v>0.5</v>
      </c>
      <c r="X524">
        <v>74.599999999999994</v>
      </c>
      <c r="Y524">
        <v>8.1999999999999993</v>
      </c>
      <c r="Z524">
        <v>17.100000000000001</v>
      </c>
      <c r="AA524">
        <v>96.3</v>
      </c>
      <c r="AB524">
        <v>3.7</v>
      </c>
      <c r="AC524">
        <v>0</v>
      </c>
      <c r="AE524" t="s">
        <v>491</v>
      </c>
      <c r="AF524" t="s">
        <v>277</v>
      </c>
      <c r="AG524" t="s">
        <v>509</v>
      </c>
      <c r="AH524" t="s">
        <v>649</v>
      </c>
      <c r="AI524">
        <v>75.599999999999994</v>
      </c>
      <c r="AJ524">
        <v>24.4</v>
      </c>
      <c r="AK524">
        <v>90.1</v>
      </c>
      <c r="AL524">
        <v>9.9</v>
      </c>
      <c r="AM524">
        <v>96.3</v>
      </c>
      <c r="AN524">
        <v>3.7</v>
      </c>
      <c r="AP524" t="s">
        <v>491</v>
      </c>
      <c r="AQ524" t="s">
        <v>277</v>
      </c>
      <c r="AR524" t="s">
        <v>509</v>
      </c>
      <c r="AS524" t="s">
        <v>649</v>
      </c>
      <c r="AT524">
        <v>66.2</v>
      </c>
      <c r="AU524">
        <v>75.599999999999994</v>
      </c>
      <c r="AV524">
        <v>77.5</v>
      </c>
      <c r="AW524">
        <v>97.8</v>
      </c>
      <c r="AX524">
        <v>90.1</v>
      </c>
      <c r="AY524">
        <v>100</v>
      </c>
      <c r="AZ524">
        <v>92.5</v>
      </c>
      <c r="BA524">
        <v>96.3</v>
      </c>
      <c r="BB524">
        <v>98.8</v>
      </c>
      <c r="BF524" t="b">
        <f t="shared" si="8"/>
        <v>1</v>
      </c>
      <c r="BI524" t="s">
        <v>491</v>
      </c>
      <c r="BJ524" t="s">
        <v>277</v>
      </c>
      <c r="BK524" t="s">
        <v>509</v>
      </c>
      <c r="BL524" t="s">
        <v>649</v>
      </c>
      <c r="BM524">
        <f>INDEX('2021persons'!$C$5:$BA$204,MATCH(Sheet2!$BJ524,'2021persons'!$B$5:$B$204,0),MATCH(Sheet2!BM$3,'2021persons'!$C$4:$BA$4,0))</f>
        <v>83.9186837525708</v>
      </c>
      <c r="BN524">
        <f>INDEX('2021persons'!$C$5:$BA$204,MATCH(Sheet2!$BJ524,'2021persons'!$B$5:$B$204,0),MATCH(Sheet2!BN$3,'2021persons'!$C$4:$BA$4,0))</f>
        <v>16.0813162474292</v>
      </c>
      <c r="BO524">
        <f>INDEX('2021persons'!$C$5:$BA$204,MATCH(Sheet2!$BJ524,'2021persons'!$B$5:$B$204,0),MATCH(Sheet2!BO$3,'2021persons'!$C$4:$BA$4,0))</f>
        <v>67.359595000791003</v>
      </c>
      <c r="BP524">
        <f>INDEX('2021persons'!$C$5:$BA$204,MATCH(Sheet2!$BJ524,'2021persons'!$B$5:$B$204,0),MATCH(Sheet2!BP$3,'2021persons'!$C$4:$BA$4,0))</f>
        <v>10.476190476190499</v>
      </c>
      <c r="BQ524">
        <f>INDEX('2021persons'!$C$5:$BA$204,MATCH(Sheet2!$BJ524,'2021persons'!$B$5:$B$204,0),MATCH(Sheet2!BQ$3,'2021persons'!$C$4:$BA$4,0))</f>
        <v>58.264515108368897</v>
      </c>
      <c r="BR524">
        <f>INDEX('2021persons'!$C$5:$BA$204,MATCH(Sheet2!$BJ524,'2021persons'!$B$5:$B$204,0),MATCH(Sheet2!BR$3,'2021persons'!$C$4:$BA$4,0))</f>
        <v>19.571270368612598</v>
      </c>
      <c r="BS524">
        <f>INDEX('2021persons'!$C$5:$BA$204,MATCH(Sheet2!$BJ524,'2021persons'!$B$5:$B$204,0),MATCH(Sheet2!BS$3,'2021persons'!$C$4:$BA$4,0))</f>
        <v>99.379844961240295</v>
      </c>
      <c r="BT524" t="str">
        <f>INDEX('2021persons'!$C$5:$BA$204,MATCH(Sheet2!$BJ524,'2021persons'!$B$5:$B$204,0),MATCH(Sheet2!BT$3,'2021persons'!$C$4:$BA$4,0))</f>
        <v>*</v>
      </c>
      <c r="BU524">
        <f>INDEX('2021persons'!$C$5:$BA$204,MATCH(Sheet2!$BJ524,'2021persons'!$B$5:$B$204,0),MATCH(Sheet2!BU$3,'2021persons'!$C$4:$BA$4,0))</f>
        <v>17.935453251067901</v>
      </c>
      <c r="BV524">
        <f>INDEX('2021persons'!$C$5:$BA$204,MATCH(Sheet2!$BJ524,'2021persons'!$B$5:$B$204,0),MATCH(Sheet2!BV$3,'2021persons'!$C$4:$BA$4,0))</f>
        <v>10.287929125138399</v>
      </c>
      <c r="BW524">
        <f>INDEX('2021persons'!$C$5:$BA$204,MATCH(Sheet2!$BJ524,'2021persons'!$B$5:$B$204,0),MATCH(Sheet2!BW$3,'2021persons'!$C$4:$BA$4,0))</f>
        <v>4.0879607657016299</v>
      </c>
      <c r="BX524">
        <f>INDEX('2021persons'!$C$5:$BA$204,MATCH(Sheet2!$BJ524,'2021persons'!$B$5:$B$204,0),MATCH(Sheet2!BX$3,'2021persons'!$C$4:$BA$4,0))</f>
        <v>47.1550887103893</v>
      </c>
      <c r="BY524">
        <f>INDEX('2021persons'!$C$5:$BA$204,MATCH(Sheet2!$BJ524,'2021persons'!$B$5:$B$204,0),MATCH(Sheet2!BY$3,'2021persons'!$C$4:$BA$4,0))</f>
        <v>48.231971047753603</v>
      </c>
      <c r="BZ524">
        <f>INDEX('2021persons'!$C$5:$BA$204,MATCH(Sheet2!$BJ524,'2021persons'!$B$5:$B$204,0),MATCH(Sheet2!BZ$3,'2021persons'!$C$4:$BA$4,0))</f>
        <v>40.4183952687792</v>
      </c>
      <c r="CA524">
        <f>INDEX('2021persons'!$C$5:$BA$204,MATCH(Sheet2!$BJ524,'2021persons'!$B$5:$B$204,0),MATCH(Sheet2!CA$3,'2021persons'!$C$4:$BA$4,0))</f>
        <v>55.766616647541703</v>
      </c>
      <c r="CB524">
        <f>INDEX('2021persons'!$C$5:$BA$204,MATCH(Sheet2!$BJ524,'2021persons'!$B$5:$B$204,0),MATCH(Sheet2!CB$3,'2021persons'!$C$4:$BA$4,0))</f>
        <v>2.34931181775036</v>
      </c>
      <c r="CC524">
        <f>INDEX('2021persons'!$C$5:$BA$204,MATCH(Sheet2!$BJ524,'2021persons'!$B$5:$B$204,0),MATCH(Sheet2!CC$3,'2021persons'!$C$4:$BA$4,0))</f>
        <v>97.650688182249596</v>
      </c>
    </row>
    <row r="525" spans="14:81" x14ac:dyDescent="0.3">
      <c r="N525" t="str">
        <f>VLOOKUP(P525,Sheet1!A$6:A$378,1,FALSE)</f>
        <v>York</v>
      </c>
      <c r="O525" t="s">
        <v>491</v>
      </c>
      <c r="P525" t="s">
        <v>278</v>
      </c>
      <c r="Q525" t="str">
        <f>VLOOKUP(P525,classifications!A$1:B$357,2,FALSE)</f>
        <v>Predominantly Urban</v>
      </c>
      <c r="R525" t="str">
        <f>VLOOKUP(P525,classifications!A$1:D$357,4,FALSE)</f>
        <v>Unitary Authority</v>
      </c>
      <c r="S525" t="s">
        <v>510</v>
      </c>
      <c r="T525" t="s">
        <v>649</v>
      </c>
      <c r="U525">
        <v>83.2</v>
      </c>
      <c r="V525">
        <v>15.4</v>
      </c>
      <c r="W525">
        <v>1.4</v>
      </c>
      <c r="X525">
        <v>77.599999999999994</v>
      </c>
      <c r="Y525">
        <v>10.199999999999999</v>
      </c>
      <c r="Z525">
        <v>12.2</v>
      </c>
      <c r="AA525">
        <v>98.1</v>
      </c>
      <c r="AB525">
        <v>1.9</v>
      </c>
      <c r="AC525">
        <v>0</v>
      </c>
      <c r="AE525" t="s">
        <v>491</v>
      </c>
      <c r="AF525" t="s">
        <v>278</v>
      </c>
      <c r="AG525" t="s">
        <v>510</v>
      </c>
      <c r="AH525" t="s">
        <v>649</v>
      </c>
      <c r="AI525">
        <v>84.4</v>
      </c>
      <c r="AJ525">
        <v>15.6</v>
      </c>
      <c r="AK525">
        <v>88.4</v>
      </c>
      <c r="AL525">
        <v>11.6</v>
      </c>
      <c r="AM525">
        <v>98.1</v>
      </c>
      <c r="AN525">
        <v>1.9</v>
      </c>
      <c r="AP525" t="s">
        <v>491</v>
      </c>
      <c r="AQ525" t="s">
        <v>278</v>
      </c>
      <c r="AR525" t="s">
        <v>510</v>
      </c>
      <c r="AS525" t="s">
        <v>649</v>
      </c>
      <c r="AT525">
        <v>79</v>
      </c>
      <c r="AU525">
        <v>84.4</v>
      </c>
      <c r="AV525">
        <v>86.8</v>
      </c>
      <c r="AW525">
        <v>84.7</v>
      </c>
      <c r="AX525">
        <v>88.4</v>
      </c>
      <c r="AY525">
        <v>92.1</v>
      </c>
      <c r="AZ525">
        <v>96.4</v>
      </c>
      <c r="BA525">
        <v>98.1</v>
      </c>
      <c r="BB525">
        <v>99.4</v>
      </c>
      <c r="BF525" t="b">
        <f t="shared" si="8"/>
        <v>1</v>
      </c>
      <c r="BI525" t="s">
        <v>491</v>
      </c>
      <c r="BJ525" t="s">
        <v>278</v>
      </c>
      <c r="BK525" t="s">
        <v>510</v>
      </c>
      <c r="BL525" t="s">
        <v>649</v>
      </c>
      <c r="BM525">
        <f>INDEX('2021persons'!$C$5:$BA$204,MATCH(Sheet2!$BJ525,'2021persons'!$B$5:$B$204,0),MATCH(Sheet2!BM$3,'2021persons'!$C$4:$BA$4,0))</f>
        <v>80.235470687854303</v>
      </c>
      <c r="BN525">
        <f>INDEX('2021persons'!$C$5:$BA$204,MATCH(Sheet2!$BJ525,'2021persons'!$B$5:$B$204,0),MATCH(Sheet2!BN$3,'2021persons'!$C$4:$BA$4,0))</f>
        <v>19.504923385829201</v>
      </c>
      <c r="BO525">
        <f>INDEX('2021persons'!$C$5:$BA$204,MATCH(Sheet2!$BJ525,'2021persons'!$B$5:$B$204,0),MATCH(Sheet2!BO$3,'2021persons'!$C$4:$BA$4,0))</f>
        <v>70.297431321049402</v>
      </c>
      <c r="BP525">
        <f>INDEX('2021persons'!$C$5:$BA$204,MATCH(Sheet2!$BJ525,'2021persons'!$B$5:$B$204,0),MATCH(Sheet2!BP$3,'2021persons'!$C$4:$BA$4,0))</f>
        <v>15.1828903469187</v>
      </c>
      <c r="BQ525">
        <f>INDEX('2021persons'!$C$5:$BA$204,MATCH(Sheet2!$BJ525,'2021persons'!$B$5:$B$204,0),MATCH(Sheet2!BQ$3,'2021persons'!$C$4:$BA$4,0))</f>
        <v>69.980022512701396</v>
      </c>
      <c r="BR525">
        <f>INDEX('2021persons'!$C$5:$BA$204,MATCH(Sheet2!$BJ525,'2021persons'!$B$5:$B$204,0),MATCH(Sheet2!BR$3,'2021persons'!$C$4:$BA$4,0))</f>
        <v>15.500299155266701</v>
      </c>
      <c r="BS525">
        <f>INDEX('2021persons'!$C$5:$BA$204,MATCH(Sheet2!$BJ525,'2021persons'!$B$5:$B$204,0),MATCH(Sheet2!BS$3,'2021persons'!$C$4:$BA$4,0))</f>
        <v>98.890590299256701</v>
      </c>
      <c r="BT525">
        <f>INDEX('2021persons'!$C$5:$BA$204,MATCH(Sheet2!$BJ525,'2021persons'!$B$5:$B$204,0),MATCH(Sheet2!BT$3,'2021persons'!$C$4:$BA$4,0))</f>
        <v>0.433014572410786</v>
      </c>
      <c r="BU525">
        <f>INDEX('2021persons'!$C$5:$BA$204,MATCH(Sheet2!$BJ525,'2021persons'!$B$5:$B$204,0),MATCH(Sheet2!BU$3,'2021persons'!$C$4:$BA$4,0))</f>
        <v>12.666943850077599</v>
      </c>
      <c r="BV525">
        <f>INDEX('2021persons'!$C$5:$BA$204,MATCH(Sheet2!$BJ525,'2021persons'!$B$5:$B$204,0),MATCH(Sheet2!BV$3,'2021persons'!$C$4:$BA$4,0))</f>
        <v>21.880926063015298</v>
      </c>
      <c r="BW525">
        <f>INDEX('2021persons'!$C$5:$BA$204,MATCH(Sheet2!$BJ525,'2021persons'!$B$5:$B$204,0),MATCH(Sheet2!BW$3,'2021persons'!$C$4:$BA$4,0))</f>
        <v>2.37803084848546</v>
      </c>
      <c r="BX525">
        <f>INDEX('2021persons'!$C$5:$BA$204,MATCH(Sheet2!$BJ525,'2021persons'!$B$5:$B$204,0),MATCH(Sheet2!BX$3,'2021persons'!$C$4:$BA$4,0))</f>
        <v>52.541513106132797</v>
      </c>
      <c r="BY525">
        <f>INDEX('2021persons'!$C$5:$BA$204,MATCH(Sheet2!$BJ525,'2021persons'!$B$5:$B$204,0),MATCH(Sheet2!BY$3,'2021persons'!$C$4:$BA$4,0))</f>
        <v>46.798004058139099</v>
      </c>
      <c r="BZ525">
        <f>INDEX('2021persons'!$C$5:$BA$204,MATCH(Sheet2!$BJ525,'2021persons'!$B$5:$B$204,0),MATCH(Sheet2!BZ$3,'2021persons'!$C$4:$BA$4,0))</f>
        <v>47.220381796347702</v>
      </c>
      <c r="CA525">
        <f>INDEX('2021persons'!$C$5:$BA$204,MATCH(Sheet2!$BJ525,'2021persons'!$B$5:$B$204,0),MATCH(Sheet2!CA$3,'2021persons'!$C$4:$BA$4,0))</f>
        <v>52.079796264855702</v>
      </c>
      <c r="CB525">
        <f>INDEX('2021persons'!$C$5:$BA$204,MATCH(Sheet2!$BJ525,'2021persons'!$B$5:$B$204,0),MATCH(Sheet2!CB$3,'2021persons'!$C$4:$BA$4,0))</f>
        <v>3.8819198669519599</v>
      </c>
      <c r="CC525">
        <f>INDEX('2021persons'!$C$5:$BA$204,MATCH(Sheet2!$BJ525,'2021persons'!$B$5:$B$204,0),MATCH(Sheet2!CC$3,'2021persons'!$C$4:$BA$4,0))</f>
        <v>95.953798257800898</v>
      </c>
    </row>
    <row r="526" spans="14:81" x14ac:dyDescent="0.3">
      <c r="N526" t="str">
        <f>VLOOKUP(P526,Sheet1!A$6:A$378,1,FALSE)</f>
        <v>Derby</v>
      </c>
      <c r="O526" t="s">
        <v>491</v>
      </c>
      <c r="P526" t="s">
        <v>279</v>
      </c>
      <c r="Q526" t="str">
        <f>VLOOKUP(P526,classifications!A$1:B$357,2,FALSE)</f>
        <v>Predominantly Urban</v>
      </c>
      <c r="R526" t="str">
        <f>VLOOKUP(P526,classifications!A$1:D$357,4,FALSE)</f>
        <v>Unitary Authority</v>
      </c>
      <c r="S526" t="s">
        <v>511</v>
      </c>
      <c r="T526" t="s">
        <v>649</v>
      </c>
      <c r="U526">
        <v>77.599999999999994</v>
      </c>
      <c r="V526">
        <v>21.3</v>
      </c>
      <c r="W526">
        <v>1.2</v>
      </c>
      <c r="X526">
        <v>76.7</v>
      </c>
      <c r="Y526">
        <v>7.2</v>
      </c>
      <c r="Z526">
        <v>16</v>
      </c>
      <c r="AA526">
        <v>97.7</v>
      </c>
      <c r="AB526">
        <v>2.2999999999999998</v>
      </c>
      <c r="AC526">
        <v>0</v>
      </c>
      <c r="AE526" t="s">
        <v>491</v>
      </c>
      <c r="AF526" t="s">
        <v>279</v>
      </c>
      <c r="AG526" t="s">
        <v>511</v>
      </c>
      <c r="AH526" t="s">
        <v>649</v>
      </c>
      <c r="AI526">
        <v>78.5</v>
      </c>
      <c r="AJ526">
        <v>21.5</v>
      </c>
      <c r="AK526">
        <v>91.4</v>
      </c>
      <c r="AL526">
        <v>8.6</v>
      </c>
      <c r="AM526">
        <v>97.7</v>
      </c>
      <c r="AN526">
        <v>2.2999999999999998</v>
      </c>
      <c r="AP526" t="s">
        <v>491</v>
      </c>
      <c r="AQ526" t="s">
        <v>279</v>
      </c>
      <c r="AR526" t="s">
        <v>511</v>
      </c>
      <c r="AS526" t="s">
        <v>649</v>
      </c>
      <c r="AT526">
        <v>71.5</v>
      </c>
      <c r="AU526">
        <v>78.5</v>
      </c>
      <c r="AV526">
        <v>80.2</v>
      </c>
      <c r="AW526">
        <v>88.5</v>
      </c>
      <c r="AX526">
        <v>91.4</v>
      </c>
      <c r="AY526">
        <v>94.1</v>
      </c>
      <c r="AZ526">
        <v>95.9</v>
      </c>
      <c r="BA526">
        <v>97.7</v>
      </c>
      <c r="BB526">
        <v>99</v>
      </c>
      <c r="BF526" t="b">
        <f t="shared" si="8"/>
        <v>1</v>
      </c>
      <c r="BI526" t="s">
        <v>491</v>
      </c>
      <c r="BJ526" t="s">
        <v>279</v>
      </c>
      <c r="BK526" t="s">
        <v>511</v>
      </c>
      <c r="BL526" t="s">
        <v>649</v>
      </c>
      <c r="BM526">
        <f>INDEX('2021persons'!$C$5:$BA$204,MATCH(Sheet2!$BJ526,'2021persons'!$B$5:$B$204,0),MATCH(Sheet2!BM$3,'2021persons'!$C$4:$BA$4,0))</f>
        <v>80.900400156624599</v>
      </c>
      <c r="BN526">
        <f>INDEX('2021persons'!$C$5:$BA$204,MATCH(Sheet2!$BJ526,'2021persons'!$B$5:$B$204,0),MATCH(Sheet2!BN$3,'2021persons'!$C$4:$BA$4,0))</f>
        <v>17.630767173786399</v>
      </c>
      <c r="BO526">
        <f>INDEX('2021persons'!$C$5:$BA$204,MATCH(Sheet2!$BJ526,'2021persons'!$B$5:$B$204,0),MATCH(Sheet2!BO$3,'2021persons'!$C$4:$BA$4,0))</f>
        <v>67.917753010724994</v>
      </c>
      <c r="BP526">
        <f>INDEX('2021persons'!$C$5:$BA$204,MATCH(Sheet2!$BJ526,'2021persons'!$B$5:$B$204,0),MATCH(Sheet2!BP$3,'2021persons'!$C$4:$BA$4,0))</f>
        <v>15.083708181722701</v>
      </c>
      <c r="BQ526">
        <f>INDEX('2021persons'!$C$5:$BA$204,MATCH(Sheet2!$BJ526,'2021persons'!$B$5:$B$204,0),MATCH(Sheet2!BQ$3,'2021persons'!$C$4:$BA$4,0))</f>
        <v>66.420269508829193</v>
      </c>
      <c r="BR526">
        <f>INDEX('2021persons'!$C$5:$BA$204,MATCH(Sheet2!$BJ526,'2021persons'!$B$5:$B$204,0),MATCH(Sheet2!BR$3,'2021persons'!$C$4:$BA$4,0))</f>
        <v>16.5811916836184</v>
      </c>
      <c r="BS526">
        <f>INDEX('2021persons'!$C$5:$BA$204,MATCH(Sheet2!$BJ526,'2021persons'!$B$5:$B$204,0),MATCH(Sheet2!BS$3,'2021persons'!$C$4:$BA$4,0))</f>
        <v>97.619115835315</v>
      </c>
      <c r="BT526">
        <f>INDEX('2021persons'!$C$5:$BA$204,MATCH(Sheet2!$BJ526,'2021persons'!$B$5:$B$204,0),MATCH(Sheet2!BT$3,'2021persons'!$C$4:$BA$4,0))</f>
        <v>2.3808841646849799</v>
      </c>
      <c r="BU526">
        <f>INDEX('2021persons'!$C$5:$BA$204,MATCH(Sheet2!$BJ526,'2021persons'!$B$5:$B$204,0),MATCH(Sheet2!BU$3,'2021persons'!$C$4:$BA$4,0))</f>
        <v>13.055229254409801</v>
      </c>
      <c r="BV526">
        <f>INDEX('2021persons'!$C$5:$BA$204,MATCH(Sheet2!$BJ526,'2021persons'!$B$5:$B$204,0),MATCH(Sheet2!BV$3,'2021persons'!$C$4:$BA$4,0))</f>
        <v>17.991767660850499</v>
      </c>
      <c r="BW526">
        <f>INDEX('2021persons'!$C$5:$BA$204,MATCH(Sheet2!$BJ526,'2021persons'!$B$5:$B$204,0),MATCH(Sheet2!BW$3,'2021persons'!$C$4:$BA$4,0))</f>
        <v>1.5920312485077699</v>
      </c>
      <c r="BX526">
        <f>INDEX('2021persons'!$C$5:$BA$204,MATCH(Sheet2!$BJ526,'2021persons'!$B$5:$B$204,0),MATCH(Sheet2!BX$3,'2021persons'!$C$4:$BA$4,0))</f>
        <v>53.029197080292001</v>
      </c>
      <c r="BY526">
        <f>INDEX('2021persons'!$C$5:$BA$204,MATCH(Sheet2!$BJ526,'2021persons'!$B$5:$B$204,0),MATCH(Sheet2!BY$3,'2021persons'!$C$4:$BA$4,0))</f>
        <v>45.432615275057898</v>
      </c>
      <c r="BZ526">
        <f>INDEX('2021persons'!$C$5:$BA$204,MATCH(Sheet2!$BJ526,'2021persons'!$B$5:$B$204,0),MATCH(Sheet2!BZ$3,'2021persons'!$C$4:$BA$4,0))</f>
        <v>53.643403952287699</v>
      </c>
      <c r="CA526">
        <f>INDEX('2021persons'!$C$5:$BA$204,MATCH(Sheet2!$BJ526,'2021persons'!$B$5:$B$204,0),MATCH(Sheet2!CA$3,'2021persons'!$C$4:$BA$4,0))</f>
        <v>45.693430656934297</v>
      </c>
      <c r="CB526">
        <f>INDEX('2021persons'!$C$5:$BA$204,MATCH(Sheet2!$BJ526,'2021persons'!$B$5:$B$204,0),MATCH(Sheet2!CB$3,'2021persons'!$C$4:$BA$4,0))</f>
        <v>2.8803636745647498</v>
      </c>
      <c r="CC526">
        <f>INDEX('2021persons'!$C$5:$BA$204,MATCH(Sheet2!$BJ526,'2021persons'!$B$5:$B$204,0),MATCH(Sheet2!CC$3,'2021persons'!$C$4:$BA$4,0))</f>
        <v>97.119636325435295</v>
      </c>
    </row>
    <row r="527" spans="14:81" x14ac:dyDescent="0.3">
      <c r="N527" t="str">
        <f>VLOOKUP(P527,Sheet1!A$6:A$378,1,FALSE)</f>
        <v>Leicester</v>
      </c>
      <c r="O527" t="s">
        <v>491</v>
      </c>
      <c r="P527" t="s">
        <v>280</v>
      </c>
      <c r="Q527" t="str">
        <f>VLOOKUP(P527,classifications!A$1:B$357,2,FALSE)</f>
        <v>Predominantly Urban</v>
      </c>
      <c r="R527" t="str">
        <f>VLOOKUP(P527,classifications!A$1:D$357,4,FALSE)</f>
        <v>Unitary Authority</v>
      </c>
      <c r="S527" t="s">
        <v>512</v>
      </c>
      <c r="T527" t="s">
        <v>649</v>
      </c>
      <c r="U527">
        <v>82</v>
      </c>
      <c r="V527">
        <v>17.100000000000001</v>
      </c>
      <c r="W527">
        <v>0.9</v>
      </c>
      <c r="X527">
        <v>64.099999999999994</v>
      </c>
      <c r="Y527">
        <v>8.1999999999999993</v>
      </c>
      <c r="Z527">
        <v>27.7</v>
      </c>
      <c r="AA527">
        <v>95.9</v>
      </c>
      <c r="AB527">
        <v>4.0999999999999996</v>
      </c>
      <c r="AC527">
        <v>0</v>
      </c>
      <c r="AE527" t="s">
        <v>491</v>
      </c>
      <c r="AF527" t="s">
        <v>280</v>
      </c>
      <c r="AG527" t="s">
        <v>512</v>
      </c>
      <c r="AH527" t="s">
        <v>649</v>
      </c>
      <c r="AI527">
        <v>82.8</v>
      </c>
      <c r="AJ527">
        <v>17.2</v>
      </c>
      <c r="AK527">
        <v>88.7</v>
      </c>
      <c r="AL527">
        <v>11.3</v>
      </c>
      <c r="AM527">
        <v>95.9</v>
      </c>
      <c r="AN527">
        <v>4.0999999999999996</v>
      </c>
      <c r="AP527" t="s">
        <v>491</v>
      </c>
      <c r="AQ527" t="s">
        <v>280</v>
      </c>
      <c r="AR527" t="s">
        <v>512</v>
      </c>
      <c r="AS527" t="s">
        <v>649</v>
      </c>
      <c r="AT527">
        <v>73.2</v>
      </c>
      <c r="AU527">
        <v>82.8</v>
      </c>
      <c r="AV527">
        <v>82.9</v>
      </c>
      <c r="AW527">
        <v>97.3</v>
      </c>
      <c r="AX527">
        <v>88.7</v>
      </c>
      <c r="AY527">
        <v>100</v>
      </c>
      <c r="AZ527">
        <v>91.9</v>
      </c>
      <c r="BA527">
        <v>95.9</v>
      </c>
      <c r="BB527">
        <v>97.6</v>
      </c>
      <c r="BF527" t="b">
        <f t="shared" si="8"/>
        <v>1</v>
      </c>
      <c r="BI527" t="s">
        <v>491</v>
      </c>
      <c r="BJ527" t="s">
        <v>280</v>
      </c>
      <c r="BK527" t="s">
        <v>512</v>
      </c>
      <c r="BL527" t="s">
        <v>649</v>
      </c>
      <c r="BM527">
        <f>INDEX('2021persons'!$C$5:$BA$204,MATCH(Sheet2!$BJ527,'2021persons'!$B$5:$B$204,0),MATCH(Sheet2!BM$3,'2021persons'!$C$4:$BA$4,0))</f>
        <v>87.953900258463605</v>
      </c>
      <c r="BN527">
        <f>INDEX('2021persons'!$C$5:$BA$204,MATCH(Sheet2!$BJ527,'2021persons'!$B$5:$B$204,0),MATCH(Sheet2!BN$3,'2021persons'!$C$4:$BA$4,0))</f>
        <v>11.640749685747799</v>
      </c>
      <c r="BO527">
        <f>INDEX('2021persons'!$C$5:$BA$204,MATCH(Sheet2!$BJ527,'2021persons'!$B$5:$B$204,0),MATCH(Sheet2!BO$3,'2021persons'!$C$4:$BA$4,0))</f>
        <v>65.099642670508302</v>
      </c>
      <c r="BP527">
        <f>INDEX('2021persons'!$C$5:$BA$204,MATCH(Sheet2!$BJ527,'2021persons'!$B$5:$B$204,0),MATCH(Sheet2!BP$3,'2021persons'!$C$4:$BA$4,0))</f>
        <v>9.0723556911430308</v>
      </c>
      <c r="BQ527">
        <f>INDEX('2021persons'!$C$5:$BA$204,MATCH(Sheet2!$BJ527,'2021persons'!$B$5:$B$204,0),MATCH(Sheet2!BQ$3,'2021persons'!$C$4:$BA$4,0))</f>
        <v>51.098823496179499</v>
      </c>
      <c r="BR527">
        <f>INDEX('2021persons'!$C$5:$BA$204,MATCH(Sheet2!$BJ527,'2021persons'!$B$5:$B$204,0),MATCH(Sheet2!BR$3,'2021persons'!$C$4:$BA$4,0))</f>
        <v>23.073174865471799</v>
      </c>
      <c r="BS527">
        <f>INDEX('2021persons'!$C$5:$BA$204,MATCH(Sheet2!$BJ527,'2021persons'!$B$5:$B$204,0),MATCH(Sheet2!BS$3,'2021persons'!$C$4:$BA$4,0))</f>
        <v>95.259381664618701</v>
      </c>
      <c r="BT527">
        <f>INDEX('2021persons'!$C$5:$BA$204,MATCH(Sheet2!$BJ527,'2021persons'!$B$5:$B$204,0),MATCH(Sheet2!BT$3,'2021persons'!$C$4:$BA$4,0))</f>
        <v>4.7406183353812699</v>
      </c>
      <c r="BU527">
        <f>INDEX('2021persons'!$C$5:$BA$204,MATCH(Sheet2!$BJ527,'2021persons'!$B$5:$B$204,0),MATCH(Sheet2!BU$3,'2021persons'!$C$4:$BA$4,0))</f>
        <v>12.168975890852099</v>
      </c>
      <c r="BV527">
        <f>INDEX('2021persons'!$C$5:$BA$204,MATCH(Sheet2!$BJ527,'2021persons'!$B$5:$B$204,0),MATCH(Sheet2!BV$3,'2021persons'!$C$4:$BA$4,0))</f>
        <v>11.5016312868099</v>
      </c>
      <c r="BW527">
        <f>INDEX('2021persons'!$C$5:$BA$204,MATCH(Sheet2!$BJ527,'2021persons'!$B$5:$B$204,0),MATCH(Sheet2!BW$3,'2021persons'!$C$4:$BA$4,0))</f>
        <v>1.43637981441464</v>
      </c>
      <c r="BX527">
        <f>INDEX('2021persons'!$C$5:$BA$204,MATCH(Sheet2!$BJ527,'2021persons'!$B$5:$B$204,0),MATCH(Sheet2!BX$3,'2021persons'!$C$4:$BA$4,0))</f>
        <v>53.632816898609697</v>
      </c>
      <c r="BY527">
        <f>INDEX('2021persons'!$C$5:$BA$204,MATCH(Sheet2!$BJ527,'2021persons'!$B$5:$B$204,0),MATCH(Sheet2!BY$3,'2021persons'!$C$4:$BA$4,0))</f>
        <v>39.065118466460397</v>
      </c>
      <c r="BZ527">
        <f>INDEX('2021persons'!$C$5:$BA$204,MATCH(Sheet2!$BJ527,'2021persons'!$B$5:$B$204,0),MATCH(Sheet2!BZ$3,'2021persons'!$C$4:$BA$4,0))</f>
        <v>48.863689052864501</v>
      </c>
      <c r="CA527">
        <f>INDEX('2021persons'!$C$5:$BA$204,MATCH(Sheet2!$BJ527,'2021persons'!$B$5:$B$204,0),MATCH(Sheet2!CA$3,'2021persons'!$C$4:$BA$4,0))</f>
        <v>43.516966834690102</v>
      </c>
      <c r="CB527">
        <f>INDEX('2021persons'!$C$5:$BA$204,MATCH(Sheet2!$BJ527,'2021persons'!$B$5:$B$204,0),MATCH(Sheet2!CB$3,'2021persons'!$C$4:$BA$4,0))</f>
        <v>3.4829032668107298</v>
      </c>
      <c r="CC527">
        <f>INDEX('2021persons'!$C$5:$BA$204,MATCH(Sheet2!$BJ527,'2021persons'!$B$5:$B$204,0),MATCH(Sheet2!CC$3,'2021persons'!$C$4:$BA$4,0))</f>
        <v>96.517096733189305</v>
      </c>
    </row>
    <row r="528" spans="14:81" x14ac:dyDescent="0.3">
      <c r="N528" t="str">
        <f>VLOOKUP(P528,Sheet1!A$6:A$378,1,FALSE)</f>
        <v>Rutland</v>
      </c>
      <c r="O528" t="s">
        <v>491</v>
      </c>
      <c r="P528" t="s">
        <v>281</v>
      </c>
      <c r="Q528" t="str">
        <f>VLOOKUP(P528,classifications!A$1:B$357,2,FALSE)</f>
        <v>Predominantly Rural</v>
      </c>
      <c r="R528" t="str">
        <f>VLOOKUP(P528,classifications!A$1:D$357,4,FALSE)</f>
        <v>Unitary Authority</v>
      </c>
      <c r="S528" t="s">
        <v>513</v>
      </c>
      <c r="T528" t="s">
        <v>649</v>
      </c>
      <c r="U528">
        <v>71.400000000000006</v>
      </c>
      <c r="V528">
        <v>27</v>
      </c>
      <c r="W528">
        <v>1.6</v>
      </c>
      <c r="X528">
        <v>66.900000000000006</v>
      </c>
      <c r="Y528">
        <v>21.8</v>
      </c>
      <c r="Z528">
        <v>11.3</v>
      </c>
      <c r="AA528">
        <v>99.2</v>
      </c>
      <c r="AB528">
        <v>0.8</v>
      </c>
      <c r="AC528">
        <v>0</v>
      </c>
      <c r="AE528" t="s">
        <v>491</v>
      </c>
      <c r="AF528" t="s">
        <v>281</v>
      </c>
      <c r="AG528" t="s">
        <v>513</v>
      </c>
      <c r="AH528" t="s">
        <v>649</v>
      </c>
      <c r="AI528">
        <v>72.5</v>
      </c>
      <c r="AJ528">
        <v>27.5</v>
      </c>
      <c r="AK528">
        <v>75.5</v>
      </c>
      <c r="AL528">
        <v>24.5</v>
      </c>
      <c r="AM528">
        <v>99.2</v>
      </c>
      <c r="AN528">
        <v>0.8</v>
      </c>
      <c r="AP528" t="s">
        <v>491</v>
      </c>
      <c r="AQ528" t="s">
        <v>281</v>
      </c>
      <c r="AR528" t="s">
        <v>513</v>
      </c>
      <c r="AS528" t="s">
        <v>649</v>
      </c>
      <c r="AT528">
        <v>60.4</v>
      </c>
      <c r="AU528">
        <v>72.5</v>
      </c>
      <c r="AV528">
        <v>79.400000000000006</v>
      </c>
      <c r="AW528">
        <v>88.1</v>
      </c>
      <c r="AX528">
        <v>75.5</v>
      </c>
      <c r="AY528">
        <v>99.3</v>
      </c>
      <c r="AZ528">
        <v>97.5</v>
      </c>
      <c r="BA528">
        <v>99.2</v>
      </c>
      <c r="BB528">
        <v>100</v>
      </c>
      <c r="BF528" t="b">
        <f t="shared" si="8"/>
        <v>1</v>
      </c>
      <c r="BI528" t="s">
        <v>491</v>
      </c>
      <c r="BJ528" t="s">
        <v>281</v>
      </c>
      <c r="BK528" t="s">
        <v>513</v>
      </c>
      <c r="BL528" t="s">
        <v>649</v>
      </c>
      <c r="BM528">
        <f>INDEX('2021persons'!$C$5:$BA$204,MATCH(Sheet2!$BJ528,'2021persons'!$B$5:$B$204,0),MATCH(Sheet2!BM$3,'2021persons'!$C$4:$BA$4,0))</f>
        <v>80.973924487949304</v>
      </c>
      <c r="BN528">
        <f>INDEX('2021persons'!$C$5:$BA$204,MATCH(Sheet2!$BJ528,'2021persons'!$B$5:$B$204,0),MATCH(Sheet2!BN$3,'2021persons'!$C$4:$BA$4,0))</f>
        <v>19.026075512050699</v>
      </c>
      <c r="BO528">
        <f>INDEX('2021persons'!$C$5:$BA$204,MATCH(Sheet2!$BJ528,'2021persons'!$B$5:$B$204,0),MATCH(Sheet2!BO$3,'2021persons'!$C$4:$BA$4,0))</f>
        <v>59.430780620218798</v>
      </c>
      <c r="BP528">
        <f>INDEX('2021persons'!$C$5:$BA$204,MATCH(Sheet2!$BJ528,'2021persons'!$B$5:$B$204,0),MATCH(Sheet2!BP$3,'2021persons'!$C$4:$BA$4,0))</f>
        <v>12.0835732499794</v>
      </c>
      <c r="BQ528">
        <f>INDEX('2021persons'!$C$5:$BA$204,MATCH(Sheet2!$BJ528,'2021persons'!$B$5:$B$204,0),MATCH(Sheet2!BQ$3,'2021persons'!$C$4:$BA$4,0))</f>
        <v>48.622192975240601</v>
      </c>
      <c r="BR528">
        <f>INDEX('2021persons'!$C$5:$BA$204,MATCH(Sheet2!$BJ528,'2021persons'!$B$5:$B$204,0),MATCH(Sheet2!BR$3,'2021persons'!$C$4:$BA$4,0))</f>
        <v>22.892160894957598</v>
      </c>
      <c r="BS528">
        <f>INDEX('2021persons'!$C$5:$BA$204,MATCH(Sheet2!$BJ528,'2021persons'!$B$5:$B$204,0),MATCH(Sheet2!BS$3,'2021persons'!$C$4:$BA$4,0))</f>
        <v>95.261988977543794</v>
      </c>
      <c r="BT528" t="str">
        <f>INDEX('2021persons'!$C$5:$BA$204,MATCH(Sheet2!$BJ528,'2021persons'!$B$5:$B$204,0),MATCH(Sheet2!BT$3,'2021persons'!$C$4:$BA$4,0))</f>
        <v>*</v>
      </c>
      <c r="BU528">
        <f>INDEX('2021persons'!$C$5:$BA$204,MATCH(Sheet2!$BJ528,'2021persons'!$B$5:$B$204,0),MATCH(Sheet2!BU$3,'2021persons'!$C$4:$BA$4,0))</f>
        <v>9.8708562967837494</v>
      </c>
      <c r="BV528">
        <f>INDEX('2021persons'!$C$5:$BA$204,MATCH(Sheet2!$BJ528,'2021persons'!$B$5:$B$204,0),MATCH(Sheet2!BV$3,'2021persons'!$C$4:$BA$4,0))</f>
        <v>27.251789092703799</v>
      </c>
      <c r="BW528" t="str">
        <f>INDEX('2021persons'!$C$5:$BA$204,MATCH(Sheet2!$BJ528,'2021persons'!$B$5:$B$204,0),MATCH(Sheet2!BW$3,'2021persons'!$C$4:$BA$4,0))</f>
        <v>*</v>
      </c>
      <c r="BX528">
        <f>INDEX('2021persons'!$C$5:$BA$204,MATCH(Sheet2!$BJ528,'2021persons'!$B$5:$B$204,0),MATCH(Sheet2!BX$3,'2021persons'!$C$4:$BA$4,0))</f>
        <v>45.880452342487899</v>
      </c>
      <c r="BY528">
        <f>INDEX('2021persons'!$C$5:$BA$204,MATCH(Sheet2!$BJ528,'2021persons'!$B$5:$B$204,0),MATCH(Sheet2!BY$3,'2021persons'!$C$4:$BA$4,0))</f>
        <v>54.119547657512101</v>
      </c>
      <c r="BZ528">
        <f>INDEX('2021persons'!$C$5:$BA$204,MATCH(Sheet2!$BJ528,'2021persons'!$B$5:$B$204,0),MATCH(Sheet2!BZ$3,'2021persons'!$C$4:$BA$4,0))</f>
        <v>60.763327948303697</v>
      </c>
      <c r="CA528">
        <f>INDEX('2021persons'!$C$5:$BA$204,MATCH(Sheet2!$BJ528,'2021persons'!$B$5:$B$204,0),MATCH(Sheet2!CA$3,'2021persons'!$C$4:$BA$4,0))</f>
        <v>36.520597738287599</v>
      </c>
      <c r="CB528">
        <f>INDEX('2021persons'!$C$5:$BA$204,MATCH(Sheet2!$BJ528,'2021persons'!$B$5:$B$204,0),MATCH(Sheet2!CB$3,'2021persons'!$C$4:$BA$4,0))</f>
        <v>4.6228510323270502</v>
      </c>
      <c r="CC528">
        <f>INDEX('2021persons'!$C$5:$BA$204,MATCH(Sheet2!$BJ528,'2021persons'!$B$5:$B$204,0),MATCH(Sheet2!CC$3,'2021persons'!$C$4:$BA$4,0))</f>
        <v>95.377148967672895</v>
      </c>
    </row>
    <row r="529" spans="14:81" x14ac:dyDescent="0.3">
      <c r="N529" t="str">
        <f>VLOOKUP(P529,Sheet1!A$6:A$378,1,FALSE)</f>
        <v>Nottingham</v>
      </c>
      <c r="O529" t="s">
        <v>491</v>
      </c>
      <c r="P529" t="s">
        <v>282</v>
      </c>
      <c r="Q529" t="str">
        <f>VLOOKUP(P529,classifications!A$1:B$357,2,FALSE)</f>
        <v>Predominantly Urban</v>
      </c>
      <c r="R529" t="str">
        <f>VLOOKUP(P529,classifications!A$1:D$357,4,FALSE)</f>
        <v>Unitary Authority</v>
      </c>
      <c r="S529" t="s">
        <v>514</v>
      </c>
      <c r="T529" t="s">
        <v>649</v>
      </c>
      <c r="U529">
        <v>81.900000000000006</v>
      </c>
      <c r="V529">
        <v>16.399999999999999</v>
      </c>
      <c r="W529">
        <v>1.7</v>
      </c>
      <c r="X529">
        <v>69</v>
      </c>
      <c r="Y529">
        <v>10.5</v>
      </c>
      <c r="Z529">
        <v>20.399999999999999</v>
      </c>
      <c r="AA529">
        <v>96.9</v>
      </c>
      <c r="AB529">
        <v>3.1</v>
      </c>
      <c r="AC529">
        <v>0</v>
      </c>
      <c r="AE529" t="s">
        <v>491</v>
      </c>
      <c r="AF529" t="s">
        <v>282</v>
      </c>
      <c r="AG529" t="s">
        <v>514</v>
      </c>
      <c r="AH529" t="s">
        <v>649</v>
      </c>
      <c r="AI529">
        <v>83.3</v>
      </c>
      <c r="AJ529">
        <v>16.7</v>
      </c>
      <c r="AK529">
        <v>86.8</v>
      </c>
      <c r="AL529">
        <v>13.2</v>
      </c>
      <c r="AM529">
        <v>96.9</v>
      </c>
      <c r="AN529">
        <v>3.1</v>
      </c>
      <c r="AP529" t="s">
        <v>491</v>
      </c>
      <c r="AQ529" t="s">
        <v>282</v>
      </c>
      <c r="AR529" t="s">
        <v>514</v>
      </c>
      <c r="AS529" t="s">
        <v>649</v>
      </c>
      <c r="AT529">
        <v>75.7</v>
      </c>
      <c r="AU529">
        <v>83.3</v>
      </c>
      <c r="AV529">
        <v>84.6</v>
      </c>
      <c r="AW529">
        <v>98.5</v>
      </c>
      <c r="AX529">
        <v>86.8</v>
      </c>
      <c r="AY529">
        <v>100</v>
      </c>
      <c r="AZ529">
        <v>93.9</v>
      </c>
      <c r="BA529">
        <v>96.9</v>
      </c>
      <c r="BB529">
        <v>98.5</v>
      </c>
      <c r="BF529" t="b">
        <f t="shared" si="8"/>
        <v>1</v>
      </c>
      <c r="BI529" t="s">
        <v>491</v>
      </c>
      <c r="BJ529" t="s">
        <v>282</v>
      </c>
      <c r="BK529" t="s">
        <v>514</v>
      </c>
      <c r="BL529" t="s">
        <v>649</v>
      </c>
      <c r="BM529">
        <f>INDEX('2021persons'!$C$5:$BA$204,MATCH(Sheet2!$BJ529,'2021persons'!$B$5:$B$204,0),MATCH(Sheet2!BM$3,'2021persons'!$C$4:$BA$4,0))</f>
        <v>79.0123966942149</v>
      </c>
      <c r="BN529">
        <f>INDEX('2021persons'!$C$5:$BA$204,MATCH(Sheet2!$BJ529,'2021persons'!$B$5:$B$204,0),MATCH(Sheet2!BN$3,'2021persons'!$C$4:$BA$4,0))</f>
        <v>19.943526170798901</v>
      </c>
      <c r="BO529">
        <f>INDEX('2021persons'!$C$5:$BA$204,MATCH(Sheet2!$BJ529,'2021persons'!$B$5:$B$204,0),MATCH(Sheet2!BO$3,'2021persons'!$C$4:$BA$4,0))</f>
        <v>66.596418732782396</v>
      </c>
      <c r="BP529">
        <f>INDEX('2021persons'!$C$5:$BA$204,MATCH(Sheet2!$BJ529,'2021persons'!$B$5:$B$204,0),MATCH(Sheet2!BP$3,'2021persons'!$C$4:$BA$4,0))</f>
        <v>6.2575757575757596</v>
      </c>
      <c r="BQ529">
        <f>INDEX('2021persons'!$C$5:$BA$204,MATCH(Sheet2!$BJ529,'2021persons'!$B$5:$B$204,0),MATCH(Sheet2!BQ$3,'2021persons'!$C$4:$BA$4,0))</f>
        <v>57.252066115702497</v>
      </c>
      <c r="BR529">
        <f>INDEX('2021persons'!$C$5:$BA$204,MATCH(Sheet2!$BJ529,'2021persons'!$B$5:$B$204,0),MATCH(Sheet2!BR$3,'2021persons'!$C$4:$BA$4,0))</f>
        <v>15.6019283746556</v>
      </c>
      <c r="BS529">
        <f>INDEX('2021persons'!$C$5:$BA$204,MATCH(Sheet2!$BJ529,'2021persons'!$B$5:$B$204,0),MATCH(Sheet2!BS$3,'2021persons'!$C$4:$BA$4,0))</f>
        <v>96.695592286501395</v>
      </c>
      <c r="BT529">
        <f>INDEX('2021persons'!$C$5:$BA$204,MATCH(Sheet2!$BJ529,'2021persons'!$B$5:$B$204,0),MATCH(Sheet2!BT$3,'2021persons'!$C$4:$BA$4,0))</f>
        <v>3.3044077134986201</v>
      </c>
      <c r="BU529">
        <f>INDEX('2021persons'!$C$5:$BA$204,MATCH(Sheet2!$BJ529,'2021persons'!$B$5:$B$204,0),MATCH(Sheet2!BU$3,'2021persons'!$C$4:$BA$4,0))</f>
        <v>11.9593663911846</v>
      </c>
      <c r="BV529">
        <f>INDEX('2021persons'!$C$5:$BA$204,MATCH(Sheet2!$BJ529,'2021persons'!$B$5:$B$204,0),MATCH(Sheet2!BV$3,'2021persons'!$C$4:$BA$4,0))</f>
        <v>13.924242424242401</v>
      </c>
      <c r="BW529">
        <f>INDEX('2021persons'!$C$5:$BA$204,MATCH(Sheet2!$BJ529,'2021persons'!$B$5:$B$204,0),MATCH(Sheet2!BW$3,'2021persons'!$C$4:$BA$4,0))</f>
        <v>1.97451790633609</v>
      </c>
      <c r="BX529">
        <f>INDEX('2021persons'!$C$5:$BA$204,MATCH(Sheet2!$BJ529,'2021persons'!$B$5:$B$204,0),MATCH(Sheet2!BX$3,'2021persons'!$C$4:$BA$4,0))</f>
        <v>55.789283708991697</v>
      </c>
      <c r="BY529">
        <f>INDEX('2021persons'!$C$5:$BA$204,MATCH(Sheet2!$BJ529,'2021persons'!$B$5:$B$204,0),MATCH(Sheet2!BY$3,'2021persons'!$C$4:$BA$4,0))</f>
        <v>43.485468302986597</v>
      </c>
      <c r="BZ529">
        <f>INDEX('2021persons'!$C$5:$BA$204,MATCH(Sheet2!$BJ529,'2021persons'!$B$5:$B$204,0),MATCH(Sheet2!BZ$3,'2021persons'!$C$4:$BA$4,0))</f>
        <v>47.2634421539531</v>
      </c>
      <c r="CA529">
        <f>INDEX('2021persons'!$C$5:$BA$204,MATCH(Sheet2!$BJ529,'2021persons'!$B$5:$B$204,0),MATCH(Sheet2!CA$3,'2021persons'!$C$4:$BA$4,0))</f>
        <v>49.435843961391399</v>
      </c>
      <c r="CB529">
        <f>INDEX('2021persons'!$C$5:$BA$204,MATCH(Sheet2!$BJ529,'2021persons'!$B$5:$B$204,0),MATCH(Sheet2!CB$3,'2021persons'!$C$4:$BA$4,0))</f>
        <v>4.44421487603306</v>
      </c>
      <c r="CC529">
        <f>INDEX('2021persons'!$C$5:$BA$204,MATCH(Sheet2!$BJ529,'2021persons'!$B$5:$B$204,0),MATCH(Sheet2!CC$3,'2021persons'!$C$4:$BA$4,0))</f>
        <v>95.555785123966899</v>
      </c>
    </row>
    <row r="530" spans="14:81" x14ac:dyDescent="0.3">
      <c r="N530" t="str">
        <f>VLOOKUP(P530,Sheet1!A$6:A$378,1,FALSE)</f>
        <v>Herefordshire, County of</v>
      </c>
      <c r="O530" t="s">
        <v>491</v>
      </c>
      <c r="P530" t="s">
        <v>283</v>
      </c>
      <c r="Q530" t="str">
        <f>VLOOKUP(P530,classifications!A$1:B$357,2,FALSE)</f>
        <v>Predominantly Rural</v>
      </c>
      <c r="R530" t="str">
        <f>VLOOKUP(P530,classifications!A$1:D$357,4,FALSE)</f>
        <v>Unitary Authority</v>
      </c>
      <c r="S530" t="s">
        <v>515</v>
      </c>
      <c r="T530" t="s">
        <v>649</v>
      </c>
      <c r="U530">
        <v>79.2</v>
      </c>
      <c r="V530">
        <v>20</v>
      </c>
      <c r="W530">
        <v>0.8</v>
      </c>
      <c r="X530">
        <v>76.099999999999994</v>
      </c>
      <c r="Y530">
        <v>6.2</v>
      </c>
      <c r="Z530">
        <v>17.7</v>
      </c>
      <c r="AA530">
        <v>99.8</v>
      </c>
      <c r="AB530">
        <v>0.2</v>
      </c>
      <c r="AC530">
        <v>0</v>
      </c>
      <c r="AE530" t="s">
        <v>491</v>
      </c>
      <c r="AF530" t="s">
        <v>283</v>
      </c>
      <c r="AG530" t="s">
        <v>515</v>
      </c>
      <c r="AH530" t="s">
        <v>649</v>
      </c>
      <c r="AI530">
        <v>79.8</v>
      </c>
      <c r="AJ530">
        <v>20.2</v>
      </c>
      <c r="AK530">
        <v>92.5</v>
      </c>
      <c r="AL530">
        <v>7.5</v>
      </c>
      <c r="AM530">
        <v>99.8</v>
      </c>
      <c r="AN530">
        <v>0.2</v>
      </c>
      <c r="AP530" t="s">
        <v>491</v>
      </c>
      <c r="AQ530" t="s">
        <v>283</v>
      </c>
      <c r="AR530" t="s">
        <v>515</v>
      </c>
      <c r="AS530" t="s">
        <v>649</v>
      </c>
      <c r="AT530">
        <v>71.8</v>
      </c>
      <c r="AU530">
        <v>79.8</v>
      </c>
      <c r="AV530">
        <v>81.7</v>
      </c>
      <c r="AW530">
        <v>96.9</v>
      </c>
      <c r="AX530">
        <v>92.5</v>
      </c>
      <c r="AY530">
        <v>100</v>
      </c>
      <c r="AZ530">
        <v>99.3</v>
      </c>
      <c r="BA530">
        <v>99.8</v>
      </c>
      <c r="BB530">
        <v>100</v>
      </c>
      <c r="BF530" t="b">
        <f t="shared" si="8"/>
        <v>1</v>
      </c>
      <c r="BI530" t="s">
        <v>491</v>
      </c>
      <c r="BJ530" t="s">
        <v>283</v>
      </c>
      <c r="BK530" t="s">
        <v>515</v>
      </c>
      <c r="BL530" t="s">
        <v>649</v>
      </c>
      <c r="BM530">
        <f>INDEX('2021persons'!$C$5:$BA$204,MATCH(Sheet2!$BJ530,'2021persons'!$B$5:$B$204,0),MATCH(Sheet2!BM$3,'2021persons'!$C$4:$BA$4,0))</f>
        <v>80.5057084821741</v>
      </c>
      <c r="BN530">
        <f>INDEX('2021persons'!$C$5:$BA$204,MATCH(Sheet2!$BJ530,'2021persons'!$B$5:$B$204,0),MATCH(Sheet2!BN$3,'2021persons'!$C$4:$BA$4,0))</f>
        <v>19.244939413042001</v>
      </c>
      <c r="BO530">
        <f>INDEX('2021persons'!$C$5:$BA$204,MATCH(Sheet2!$BJ530,'2021persons'!$B$5:$B$204,0),MATCH(Sheet2!BO$3,'2021persons'!$C$4:$BA$4,0))</f>
        <v>59.687609441759498</v>
      </c>
      <c r="BP530">
        <f>INDEX('2021persons'!$C$5:$BA$204,MATCH(Sheet2!$BJ530,'2021persons'!$B$5:$B$204,0),MATCH(Sheet2!BP$3,'2021persons'!$C$4:$BA$4,0))</f>
        <v>10.349513203053901</v>
      </c>
      <c r="BQ530">
        <f>INDEX('2021persons'!$C$5:$BA$204,MATCH(Sheet2!$BJ530,'2021persons'!$B$5:$B$204,0),MATCH(Sheet2!BQ$3,'2021persons'!$C$4:$BA$4,0))</f>
        <v>52.764586397702601</v>
      </c>
      <c r="BR530">
        <f>INDEX('2021persons'!$C$5:$BA$204,MATCH(Sheet2!$BJ530,'2021persons'!$B$5:$B$204,0),MATCH(Sheet2!BR$3,'2021persons'!$C$4:$BA$4,0))</f>
        <v>17.2725362471107</v>
      </c>
      <c r="BS530">
        <f>INDEX('2021persons'!$C$5:$BA$204,MATCH(Sheet2!$BJ530,'2021persons'!$B$5:$B$204,0),MATCH(Sheet2!BS$3,'2021persons'!$C$4:$BA$4,0))</f>
        <v>99.618967570217805</v>
      </c>
      <c r="BT530" t="str">
        <f>INDEX('2021persons'!$C$5:$BA$204,MATCH(Sheet2!$BJ530,'2021persons'!$B$5:$B$204,0),MATCH(Sheet2!BT$3,'2021persons'!$C$4:$BA$4,0))</f>
        <v>*</v>
      </c>
      <c r="BU530">
        <f>INDEX('2021persons'!$C$5:$BA$204,MATCH(Sheet2!$BJ530,'2021persons'!$B$5:$B$204,0),MATCH(Sheet2!BU$3,'2021persons'!$C$4:$BA$4,0))</f>
        <v>11.607480563143501</v>
      </c>
      <c r="BV530">
        <f>INDEX('2021persons'!$C$5:$BA$204,MATCH(Sheet2!$BJ530,'2021persons'!$B$5:$B$204,0),MATCH(Sheet2!BV$3,'2021persons'!$C$4:$BA$4,0))</f>
        <v>14.814036562303</v>
      </c>
      <c r="BW530">
        <f>INDEX('2021persons'!$C$5:$BA$204,MATCH(Sheet2!$BJ530,'2021persons'!$B$5:$B$204,0),MATCH(Sheet2!BW$3,'2021persons'!$C$4:$BA$4,0))</f>
        <v>1.97100231140996</v>
      </c>
      <c r="BX530">
        <f>INDEX('2021persons'!$C$5:$BA$204,MATCH(Sheet2!$BJ530,'2021persons'!$B$5:$B$204,0),MATCH(Sheet2!BX$3,'2021persons'!$C$4:$BA$4,0))</f>
        <v>46.566892358306298</v>
      </c>
      <c r="BY530">
        <f>INDEX('2021persons'!$C$5:$BA$204,MATCH(Sheet2!$BJ530,'2021persons'!$B$5:$B$204,0),MATCH(Sheet2!BY$3,'2021persons'!$C$4:$BA$4,0))</f>
        <v>50.545625449792198</v>
      </c>
      <c r="BZ530">
        <f>INDEX('2021persons'!$C$5:$BA$204,MATCH(Sheet2!$BJ530,'2021persons'!$B$5:$B$204,0),MATCH(Sheet2!BZ$3,'2021persons'!$C$4:$BA$4,0))</f>
        <v>56.072377986987199</v>
      </c>
      <c r="CA530">
        <f>INDEX('2021persons'!$C$5:$BA$204,MATCH(Sheet2!$BJ530,'2021persons'!$B$5:$B$204,0),MATCH(Sheet2!CA$3,'2021persons'!$C$4:$BA$4,0))</f>
        <v>42.513255100092501</v>
      </c>
      <c r="CB530">
        <f>INDEX('2021persons'!$C$5:$BA$204,MATCH(Sheet2!$BJ530,'2021persons'!$B$5:$B$204,0),MATCH(Sheet2!CB$3,'2021persons'!$C$4:$BA$4,0))</f>
        <v>1.8995587308258</v>
      </c>
      <c r="CC530">
        <f>INDEX('2021persons'!$C$5:$BA$204,MATCH(Sheet2!$BJ530,'2021persons'!$B$5:$B$204,0),MATCH(Sheet2!CC$3,'2021persons'!$C$4:$BA$4,0))</f>
        <v>98.100441269174198</v>
      </c>
    </row>
    <row r="531" spans="14:81" x14ac:dyDescent="0.3">
      <c r="N531" t="str">
        <f>VLOOKUP(P531,Sheet1!A$6:A$378,1,FALSE)</f>
        <v>Telford and Wrekin</v>
      </c>
      <c r="O531" t="s">
        <v>491</v>
      </c>
      <c r="P531" t="s">
        <v>284</v>
      </c>
      <c r="Q531" t="str">
        <f>VLOOKUP(P531,classifications!A$1:B$357,2,FALSE)</f>
        <v>Predominantly Urban</v>
      </c>
      <c r="R531" t="str">
        <f>VLOOKUP(P531,classifications!A$1:D$357,4,FALSE)</f>
        <v>Unitary Authority</v>
      </c>
      <c r="S531" t="s">
        <v>516</v>
      </c>
      <c r="T531" t="s">
        <v>649</v>
      </c>
      <c r="U531">
        <v>79.599999999999994</v>
      </c>
      <c r="V531">
        <v>20</v>
      </c>
      <c r="W531">
        <v>0.4</v>
      </c>
      <c r="X531">
        <v>75.900000000000006</v>
      </c>
      <c r="Y531">
        <v>5.4</v>
      </c>
      <c r="Z531">
        <v>18.7</v>
      </c>
      <c r="AA531">
        <v>99.1</v>
      </c>
      <c r="AB531">
        <v>0.9</v>
      </c>
      <c r="AC531">
        <v>0</v>
      </c>
      <c r="AE531" t="s">
        <v>491</v>
      </c>
      <c r="AF531" t="s">
        <v>284</v>
      </c>
      <c r="AG531" t="s">
        <v>516</v>
      </c>
      <c r="AH531" t="s">
        <v>649</v>
      </c>
      <c r="AI531">
        <v>79.900000000000006</v>
      </c>
      <c r="AJ531">
        <v>20.100000000000001</v>
      </c>
      <c r="AK531">
        <v>93.4</v>
      </c>
      <c r="AL531">
        <v>6.6</v>
      </c>
      <c r="AM531">
        <v>99.1</v>
      </c>
      <c r="AN531">
        <v>0.9</v>
      </c>
      <c r="AP531" t="s">
        <v>491</v>
      </c>
      <c r="AQ531" t="s">
        <v>284</v>
      </c>
      <c r="AR531" t="s">
        <v>516</v>
      </c>
      <c r="AS531" t="s">
        <v>649</v>
      </c>
      <c r="AT531">
        <v>72</v>
      </c>
      <c r="AU531">
        <v>79.900000000000006</v>
      </c>
      <c r="AV531">
        <v>81.8</v>
      </c>
      <c r="AW531">
        <v>97.1</v>
      </c>
      <c r="AX531">
        <v>93.4</v>
      </c>
      <c r="AY531">
        <v>100</v>
      </c>
      <c r="AZ531">
        <v>97.6</v>
      </c>
      <c r="BA531">
        <v>99.1</v>
      </c>
      <c r="BB531">
        <v>100</v>
      </c>
      <c r="BF531" t="b">
        <f t="shared" si="8"/>
        <v>1</v>
      </c>
      <c r="BI531" t="s">
        <v>491</v>
      </c>
      <c r="BJ531" t="s">
        <v>284</v>
      </c>
      <c r="BK531" t="s">
        <v>516</v>
      </c>
      <c r="BL531" t="s">
        <v>649</v>
      </c>
      <c r="BM531">
        <f>INDEX('2021persons'!$C$5:$BA$204,MATCH(Sheet2!$BJ531,'2021persons'!$B$5:$B$204,0),MATCH(Sheet2!BM$3,'2021persons'!$C$4:$BA$4,0))</f>
        <v>82.750149478774006</v>
      </c>
      <c r="BN531">
        <f>INDEX('2021persons'!$C$5:$BA$204,MATCH(Sheet2!$BJ531,'2021persons'!$B$5:$B$204,0),MATCH(Sheet2!BN$3,'2021persons'!$C$4:$BA$4,0))</f>
        <v>16.620739854940599</v>
      </c>
      <c r="BO531">
        <f>INDEX('2021persons'!$C$5:$BA$204,MATCH(Sheet2!$BJ531,'2021persons'!$B$5:$B$204,0),MATCH(Sheet2!BO$3,'2021persons'!$C$4:$BA$4,0))</f>
        <v>59.579639691163898</v>
      </c>
      <c r="BP531">
        <f>INDEX('2021persons'!$C$5:$BA$204,MATCH(Sheet2!$BJ531,'2021persons'!$B$5:$B$204,0),MATCH(Sheet2!BP$3,'2021persons'!$C$4:$BA$4,0))</f>
        <v>6.28330777029662</v>
      </c>
      <c r="BQ531">
        <f>INDEX('2021persons'!$C$5:$BA$204,MATCH(Sheet2!$BJ531,'2021persons'!$B$5:$B$204,0),MATCH(Sheet2!BQ$3,'2021persons'!$C$4:$BA$4,0))</f>
        <v>51.819741596693298</v>
      </c>
      <c r="BR531">
        <f>INDEX('2021persons'!$C$5:$BA$204,MATCH(Sheet2!$BJ531,'2021persons'!$B$5:$B$204,0),MATCH(Sheet2!BR$3,'2021persons'!$C$4:$BA$4,0))</f>
        <v>14.0432058647672</v>
      </c>
      <c r="BS531">
        <f>INDEX('2021persons'!$C$5:$BA$204,MATCH(Sheet2!$BJ531,'2021persons'!$B$5:$B$204,0),MATCH(Sheet2!BS$3,'2021persons'!$C$4:$BA$4,0))</f>
        <v>97.643434632282194</v>
      </c>
      <c r="BT531">
        <f>INDEX('2021persons'!$C$5:$BA$204,MATCH(Sheet2!$BJ531,'2021persons'!$B$5:$B$204,0),MATCH(Sheet2!BT$3,'2021persons'!$C$4:$BA$4,0))</f>
        <v>1.7274547014324</v>
      </c>
      <c r="BU531">
        <f>INDEX('2021persons'!$C$5:$BA$204,MATCH(Sheet2!$BJ531,'2021persons'!$B$5:$B$204,0),MATCH(Sheet2!BU$3,'2021persons'!$C$4:$BA$4,0))</f>
        <v>11.151116541451101</v>
      </c>
      <c r="BV531">
        <f>INDEX('2021persons'!$C$5:$BA$204,MATCH(Sheet2!$BJ531,'2021persons'!$B$5:$B$204,0),MATCH(Sheet2!BV$3,'2021persons'!$C$4:$BA$4,0))</f>
        <v>10.715678373670899</v>
      </c>
      <c r="BW531" t="str">
        <f>INDEX('2021persons'!$C$5:$BA$204,MATCH(Sheet2!$BJ531,'2021persons'!$B$5:$B$204,0),MATCH(Sheet2!BW$3,'2021persons'!$C$4:$BA$4,0))</f>
        <v>*</v>
      </c>
      <c r="BX531">
        <f>INDEX('2021persons'!$C$5:$BA$204,MATCH(Sheet2!$BJ531,'2021persons'!$B$5:$B$204,0),MATCH(Sheet2!BX$3,'2021persons'!$C$4:$BA$4,0))</f>
        <v>52.702721572898803</v>
      </c>
      <c r="BY531">
        <f>INDEX('2021persons'!$C$5:$BA$204,MATCH(Sheet2!$BJ531,'2021persons'!$B$5:$B$204,0),MATCH(Sheet2!BY$3,'2021persons'!$C$4:$BA$4,0))</f>
        <v>44.451426416991303</v>
      </c>
      <c r="BZ531">
        <f>INDEX('2021persons'!$C$5:$BA$204,MATCH(Sheet2!$BJ531,'2021persons'!$B$5:$B$204,0),MATCH(Sheet2!BZ$3,'2021persons'!$C$4:$BA$4,0))</f>
        <v>53.508441204809202</v>
      </c>
      <c r="CA531">
        <f>INDEX('2021persons'!$C$5:$BA$204,MATCH(Sheet2!$BJ531,'2021persons'!$B$5:$B$204,0),MATCH(Sheet2!CA$3,'2021persons'!$C$4:$BA$4,0))</f>
        <v>43.649895968609101</v>
      </c>
      <c r="CB531">
        <f>INDEX('2021persons'!$C$5:$BA$204,MATCH(Sheet2!$BJ531,'2021persons'!$B$5:$B$204,0),MATCH(Sheet2!CB$3,'2021persons'!$C$4:$BA$4,0))</f>
        <v>3.3730210310136002</v>
      </c>
      <c r="CC531">
        <f>INDEX('2021persons'!$C$5:$BA$204,MATCH(Sheet2!$BJ531,'2021persons'!$B$5:$B$204,0),MATCH(Sheet2!CC$3,'2021persons'!$C$4:$BA$4,0))</f>
        <v>96.626978968986407</v>
      </c>
    </row>
    <row r="532" spans="14:81" x14ac:dyDescent="0.3">
      <c r="N532" t="str">
        <f>VLOOKUP(P532,Sheet1!A$6:A$378,1,FALSE)</f>
        <v>Stoke-on-Trent</v>
      </c>
      <c r="O532" t="s">
        <v>491</v>
      </c>
      <c r="P532" t="s">
        <v>285</v>
      </c>
      <c r="Q532" t="str">
        <f>VLOOKUP(P532,classifications!A$1:B$357,2,FALSE)</f>
        <v>Predominantly Urban</v>
      </c>
      <c r="R532" t="str">
        <f>VLOOKUP(P532,classifications!A$1:D$357,4,FALSE)</f>
        <v>Unitary Authority</v>
      </c>
      <c r="S532" t="s">
        <v>517</v>
      </c>
      <c r="T532" t="s">
        <v>649</v>
      </c>
      <c r="U532">
        <v>76.599999999999994</v>
      </c>
      <c r="V532">
        <v>23.2</v>
      </c>
      <c r="W532">
        <v>0.2</v>
      </c>
      <c r="X532">
        <v>72.2</v>
      </c>
      <c r="Y532">
        <v>7.7</v>
      </c>
      <c r="Z532">
        <v>20.100000000000001</v>
      </c>
      <c r="AA532">
        <v>98.9</v>
      </c>
      <c r="AB532">
        <v>1.1000000000000001</v>
      </c>
      <c r="AC532">
        <v>0</v>
      </c>
      <c r="AE532" t="s">
        <v>491</v>
      </c>
      <c r="AF532" t="s">
        <v>285</v>
      </c>
      <c r="AG532" t="s">
        <v>517</v>
      </c>
      <c r="AH532" t="s">
        <v>649</v>
      </c>
      <c r="AI532">
        <v>76.7</v>
      </c>
      <c r="AJ532">
        <v>23.3</v>
      </c>
      <c r="AK532">
        <v>90.4</v>
      </c>
      <c r="AL532">
        <v>9.6</v>
      </c>
      <c r="AM532">
        <v>98.9</v>
      </c>
      <c r="AN532">
        <v>1.1000000000000001</v>
      </c>
      <c r="AP532" t="s">
        <v>491</v>
      </c>
      <c r="AQ532" t="s">
        <v>285</v>
      </c>
      <c r="AR532" t="s">
        <v>517</v>
      </c>
      <c r="AS532" t="s">
        <v>649</v>
      </c>
      <c r="AT532">
        <v>68.3</v>
      </c>
      <c r="AU532">
        <v>76.7</v>
      </c>
      <c r="AV532">
        <v>77.900000000000006</v>
      </c>
      <c r="AW532">
        <v>97.9</v>
      </c>
      <c r="AX532">
        <v>90.4</v>
      </c>
      <c r="AY532">
        <v>100</v>
      </c>
      <c r="AZ532">
        <v>97.5</v>
      </c>
      <c r="BA532">
        <v>98.9</v>
      </c>
      <c r="BB532">
        <v>100</v>
      </c>
      <c r="BF532" t="b">
        <f t="shared" si="8"/>
        <v>1</v>
      </c>
      <c r="BI532" t="s">
        <v>491</v>
      </c>
      <c r="BJ532" t="s">
        <v>285</v>
      </c>
      <c r="BK532" t="s">
        <v>517</v>
      </c>
      <c r="BL532" t="s">
        <v>649</v>
      </c>
      <c r="BM532">
        <f>INDEX('2021persons'!$C$5:$BA$204,MATCH(Sheet2!$BJ532,'2021persons'!$B$5:$B$204,0),MATCH(Sheet2!BM$3,'2021persons'!$C$4:$BA$4,0))</f>
        <v>77.728307475704199</v>
      </c>
      <c r="BN532">
        <f>INDEX('2021persons'!$C$5:$BA$204,MATCH(Sheet2!$BJ532,'2021persons'!$B$5:$B$204,0),MATCH(Sheet2!BN$3,'2021persons'!$C$4:$BA$4,0))</f>
        <v>20.852798932172899</v>
      </c>
      <c r="BO532">
        <f>INDEX('2021persons'!$C$5:$BA$204,MATCH(Sheet2!$BJ532,'2021persons'!$B$5:$B$204,0),MATCH(Sheet2!BO$3,'2021persons'!$C$4:$BA$4,0))</f>
        <v>66.951298671615703</v>
      </c>
      <c r="BP532">
        <f>INDEX('2021persons'!$C$5:$BA$204,MATCH(Sheet2!$BJ532,'2021persons'!$B$5:$B$204,0),MATCH(Sheet2!BP$3,'2021persons'!$C$4:$BA$4,0))</f>
        <v>8.6879805450672407</v>
      </c>
      <c r="BQ532">
        <f>INDEX('2021persons'!$C$5:$BA$204,MATCH(Sheet2!$BJ532,'2021persons'!$B$5:$B$204,0),MATCH(Sheet2!BQ$3,'2021persons'!$C$4:$BA$4,0))</f>
        <v>55.488613196076102</v>
      </c>
      <c r="BR532">
        <f>INDEX('2021persons'!$C$5:$BA$204,MATCH(Sheet2!$BJ532,'2021persons'!$B$5:$B$204,0),MATCH(Sheet2!BR$3,'2021persons'!$C$4:$BA$4,0))</f>
        <v>20.150666020606899</v>
      </c>
      <c r="BS532">
        <f>INDEX('2021persons'!$C$5:$BA$204,MATCH(Sheet2!$BJ532,'2021persons'!$B$5:$B$204,0),MATCH(Sheet2!BS$3,'2021persons'!$C$4:$BA$4,0))</f>
        <v>98.307749974858496</v>
      </c>
      <c r="BT532">
        <f>INDEX('2021persons'!$C$5:$BA$204,MATCH(Sheet2!$BJ532,'2021persons'!$B$5:$B$204,0),MATCH(Sheet2!BT$3,'2021persons'!$C$4:$BA$4,0))</f>
        <v>1.4225505343706899</v>
      </c>
      <c r="BU532">
        <f>INDEX('2021persons'!$C$5:$BA$204,MATCH(Sheet2!$BJ532,'2021persons'!$B$5:$B$204,0),MATCH(Sheet2!BU$3,'2021persons'!$C$4:$BA$4,0))</f>
        <v>20.235689927866801</v>
      </c>
      <c r="BV532">
        <f>INDEX('2021persons'!$C$5:$BA$204,MATCH(Sheet2!$BJ532,'2021persons'!$B$5:$B$204,0),MATCH(Sheet2!BV$3,'2021persons'!$C$4:$BA$4,0))</f>
        <v>14.2309907570785</v>
      </c>
      <c r="BW532">
        <f>INDEX('2021persons'!$C$5:$BA$204,MATCH(Sheet2!$BJ532,'2021persons'!$B$5:$B$204,0),MATCH(Sheet2!BW$3,'2021persons'!$C$4:$BA$4,0))</f>
        <v>1.87601137309039</v>
      </c>
      <c r="BX532">
        <f>INDEX('2021persons'!$C$5:$BA$204,MATCH(Sheet2!$BJ532,'2021persons'!$B$5:$B$204,0),MATCH(Sheet2!BX$3,'2021persons'!$C$4:$BA$4,0))</f>
        <v>58.5748188290492</v>
      </c>
      <c r="BY532">
        <f>INDEX('2021persons'!$C$5:$BA$204,MATCH(Sheet2!$BJ532,'2021persons'!$B$5:$B$204,0),MATCH(Sheet2!BY$3,'2021persons'!$C$4:$BA$4,0))</f>
        <v>39.438438247301796</v>
      </c>
      <c r="BZ532">
        <f>INDEX('2021persons'!$C$5:$BA$204,MATCH(Sheet2!$BJ532,'2021persons'!$B$5:$B$204,0),MATCH(Sheet2!BZ$3,'2021persons'!$C$4:$BA$4,0))</f>
        <v>55.072331990652799</v>
      </c>
      <c r="CA532">
        <f>INDEX('2021persons'!$C$5:$BA$204,MATCH(Sheet2!$BJ532,'2021persons'!$B$5:$B$204,0),MATCH(Sheet2!CA$3,'2021persons'!$C$4:$BA$4,0))</f>
        <v>43.440111293974297</v>
      </c>
      <c r="CB532">
        <f>INDEX('2021persons'!$C$5:$BA$204,MATCH(Sheet2!$BJ532,'2021persons'!$B$5:$B$204,0),MATCH(Sheet2!CB$3,'2021persons'!$C$4:$BA$4,0))</f>
        <v>2.4976915552061101</v>
      </c>
      <c r="CC532">
        <f>INDEX('2021persons'!$C$5:$BA$204,MATCH(Sheet2!$BJ532,'2021persons'!$B$5:$B$204,0),MATCH(Sheet2!CC$3,'2021persons'!$C$4:$BA$4,0))</f>
        <v>97.502308444793897</v>
      </c>
    </row>
    <row r="533" spans="14:81" x14ac:dyDescent="0.3">
      <c r="N533" t="str">
        <f>VLOOKUP(P533,Sheet1!A$6:A$378,1,FALSE)</f>
        <v>North Somerset</v>
      </c>
      <c r="O533" t="s">
        <v>491</v>
      </c>
      <c r="P533" t="s">
        <v>308</v>
      </c>
      <c r="Q533" t="str">
        <f>VLOOKUP(P533,classifications!A$1:B$357,2,FALSE)</f>
        <v>Urban with Significant Rural</v>
      </c>
      <c r="R533" t="str">
        <f>VLOOKUP(P533,classifications!A$1:D$357,4,FALSE)</f>
        <v>Unitary Authority</v>
      </c>
      <c r="S533" t="s">
        <v>518</v>
      </c>
      <c r="T533" t="s">
        <v>649</v>
      </c>
      <c r="U533">
        <v>80.599999999999994</v>
      </c>
      <c r="V533">
        <v>19.2</v>
      </c>
      <c r="W533">
        <v>0.2</v>
      </c>
      <c r="X533">
        <v>68.2</v>
      </c>
      <c r="Y533">
        <v>20.6</v>
      </c>
      <c r="Z533">
        <v>11.3</v>
      </c>
      <c r="AA533">
        <v>98.2</v>
      </c>
      <c r="AB533">
        <v>1.8</v>
      </c>
      <c r="AC533">
        <v>0</v>
      </c>
      <c r="AE533" t="s">
        <v>491</v>
      </c>
      <c r="AF533" t="s">
        <v>308</v>
      </c>
      <c r="AG533" t="s">
        <v>518</v>
      </c>
      <c r="AH533" t="s">
        <v>649</v>
      </c>
      <c r="AI533">
        <v>80.8</v>
      </c>
      <c r="AJ533">
        <v>19.2</v>
      </c>
      <c r="AK533">
        <v>76.8</v>
      </c>
      <c r="AL533">
        <v>23.2</v>
      </c>
      <c r="AM533">
        <v>98.2</v>
      </c>
      <c r="AN533">
        <v>1.8</v>
      </c>
      <c r="AP533" t="s">
        <v>491</v>
      </c>
      <c r="AQ533" t="s">
        <v>308</v>
      </c>
      <c r="AR533" t="s">
        <v>518</v>
      </c>
      <c r="AS533" t="s">
        <v>649</v>
      </c>
      <c r="AT533">
        <v>74.5</v>
      </c>
      <c r="AU533">
        <v>80.8</v>
      </c>
      <c r="AV533">
        <v>83.1</v>
      </c>
      <c r="AW533">
        <v>94.1</v>
      </c>
      <c r="AX533">
        <v>76.8</v>
      </c>
      <c r="AY533">
        <v>98</v>
      </c>
      <c r="AZ533">
        <v>96.1</v>
      </c>
      <c r="BA533">
        <v>98.2</v>
      </c>
      <c r="BB533">
        <v>100</v>
      </c>
      <c r="BF533" t="b">
        <f t="shared" si="8"/>
        <v>1</v>
      </c>
      <c r="BI533" t="s">
        <v>491</v>
      </c>
      <c r="BJ533" t="s">
        <v>308</v>
      </c>
      <c r="BK533" t="s">
        <v>518</v>
      </c>
      <c r="BL533" t="s">
        <v>649</v>
      </c>
      <c r="BM533">
        <f>INDEX('2021persons'!$C$5:$BA$204,MATCH(Sheet2!$BJ533,'2021persons'!$B$5:$B$204,0),MATCH(Sheet2!BM$3,'2021persons'!$C$4:$BA$4,0))</f>
        <v>84.106940210498195</v>
      </c>
      <c r="BN533">
        <f>INDEX('2021persons'!$C$5:$BA$204,MATCH(Sheet2!$BJ533,'2021persons'!$B$5:$B$204,0),MATCH(Sheet2!BN$3,'2021persons'!$C$4:$BA$4,0))</f>
        <v>15.254444716406001</v>
      </c>
      <c r="BO533">
        <f>INDEX('2021persons'!$C$5:$BA$204,MATCH(Sheet2!$BJ533,'2021persons'!$B$5:$B$204,0),MATCH(Sheet2!BO$3,'2021persons'!$C$4:$BA$4,0))</f>
        <v>67.104648316681903</v>
      </c>
      <c r="BP533">
        <f>INDEX('2021persons'!$C$5:$BA$204,MATCH(Sheet2!$BJ533,'2021persons'!$B$5:$B$204,0),MATCH(Sheet2!BP$3,'2021persons'!$C$4:$BA$4,0))</f>
        <v>11.1891146169422</v>
      </c>
      <c r="BQ533">
        <f>INDEX('2021persons'!$C$5:$BA$204,MATCH(Sheet2!$BJ533,'2021persons'!$B$5:$B$204,0),MATCH(Sheet2!BQ$3,'2021persons'!$C$4:$BA$4,0))</f>
        <v>65.075320976391296</v>
      </c>
      <c r="BR533">
        <f>INDEX('2021persons'!$C$5:$BA$204,MATCH(Sheet2!$BJ533,'2021persons'!$B$5:$B$204,0),MATCH(Sheet2!BR$3,'2021persons'!$C$4:$BA$4,0))</f>
        <v>13.2184419572328</v>
      </c>
      <c r="BS533">
        <f>INDEX('2021persons'!$C$5:$BA$204,MATCH(Sheet2!$BJ533,'2021persons'!$B$5:$B$204,0),MATCH(Sheet2!BS$3,'2021persons'!$C$4:$BA$4,0))</f>
        <v>98.581473487461295</v>
      </c>
      <c r="BT533">
        <f>INDEX('2021persons'!$C$5:$BA$204,MATCH(Sheet2!$BJ533,'2021persons'!$B$5:$B$204,0),MATCH(Sheet2!BT$3,'2021persons'!$C$4:$BA$4,0))</f>
        <v>1.0680670212055801</v>
      </c>
      <c r="BU533">
        <f>INDEX('2021persons'!$C$5:$BA$204,MATCH(Sheet2!$BJ533,'2021persons'!$B$5:$B$204,0),MATCH(Sheet2!BU$3,'2021persons'!$C$4:$BA$4,0))</f>
        <v>11.836630248548101</v>
      </c>
      <c r="BV533">
        <f>INDEX('2021persons'!$C$5:$BA$204,MATCH(Sheet2!$BJ533,'2021persons'!$B$5:$B$204,0),MATCH(Sheet2!BV$3,'2021persons'!$C$4:$BA$4,0))</f>
        <v>17.212567588616199</v>
      </c>
      <c r="BW533">
        <f>INDEX('2021persons'!$C$5:$BA$204,MATCH(Sheet2!$BJ533,'2021persons'!$B$5:$B$204,0),MATCH(Sheet2!BW$3,'2021persons'!$C$4:$BA$4,0))</f>
        <v>2.69241894928907</v>
      </c>
      <c r="BX533">
        <f>INDEX('2021persons'!$C$5:$BA$204,MATCH(Sheet2!$BJ533,'2021persons'!$B$5:$B$204,0),MATCH(Sheet2!BX$3,'2021persons'!$C$4:$BA$4,0))</f>
        <v>50.928045054220803</v>
      </c>
      <c r="BY533">
        <f>INDEX('2021persons'!$C$5:$BA$204,MATCH(Sheet2!$BJ533,'2021persons'!$B$5:$B$204,0),MATCH(Sheet2!BY$3,'2021persons'!$C$4:$BA$4,0))</f>
        <v>47.381223413815803</v>
      </c>
      <c r="BZ533">
        <f>INDEX('2021persons'!$C$5:$BA$204,MATCH(Sheet2!$BJ533,'2021persons'!$B$5:$B$204,0),MATCH(Sheet2!BZ$3,'2021persons'!$C$4:$BA$4,0))</f>
        <v>52.594811575100401</v>
      </c>
      <c r="CA533">
        <f>INDEX('2021persons'!$C$5:$BA$204,MATCH(Sheet2!$BJ533,'2021persons'!$B$5:$B$204,0),MATCH(Sheet2!CA$3,'2021persons'!$C$4:$BA$4,0))</f>
        <v>45.682104127973197</v>
      </c>
      <c r="CB533">
        <f>INDEX('2021persons'!$C$5:$BA$204,MATCH(Sheet2!$BJ533,'2021persons'!$B$5:$B$204,0),MATCH(Sheet2!CB$3,'2021persons'!$C$4:$BA$4,0))</f>
        <v>5.6429540953694799</v>
      </c>
      <c r="CC533">
        <f>INDEX('2021persons'!$C$5:$BA$204,MATCH(Sheet2!$BJ533,'2021persons'!$B$5:$B$204,0),MATCH(Sheet2!CC$3,'2021persons'!$C$4:$BA$4,0))</f>
        <v>94.357045904630496</v>
      </c>
    </row>
    <row r="534" spans="14:81" x14ac:dyDescent="0.3">
      <c r="N534" t="str">
        <f>VLOOKUP(P534,Sheet1!A$6:A$378,1,FALSE)</f>
        <v>Plymouth</v>
      </c>
      <c r="O534" t="s">
        <v>491</v>
      </c>
      <c r="P534" t="s">
        <v>310</v>
      </c>
      <c r="Q534" t="str">
        <f>VLOOKUP(P534,classifications!A$1:B$357,2,FALSE)</f>
        <v>Predominantly Urban</v>
      </c>
      <c r="R534" t="str">
        <f>VLOOKUP(P534,classifications!A$1:D$357,4,FALSE)</f>
        <v>Unitary Authority</v>
      </c>
      <c r="S534" t="s">
        <v>519</v>
      </c>
      <c r="T534" t="s">
        <v>649</v>
      </c>
      <c r="U534">
        <v>78.7</v>
      </c>
      <c r="V534">
        <v>20.3</v>
      </c>
      <c r="W534">
        <v>1</v>
      </c>
      <c r="X534">
        <v>71.8</v>
      </c>
      <c r="Y534">
        <v>10</v>
      </c>
      <c r="Z534">
        <v>18.2</v>
      </c>
      <c r="AA534">
        <v>99</v>
      </c>
      <c r="AB534">
        <v>0.9</v>
      </c>
      <c r="AC534">
        <v>0.2</v>
      </c>
      <c r="AE534" t="s">
        <v>491</v>
      </c>
      <c r="AF534" t="s">
        <v>310</v>
      </c>
      <c r="AG534" t="s">
        <v>519</v>
      </c>
      <c r="AH534" t="s">
        <v>649</v>
      </c>
      <c r="AI534">
        <v>79.5</v>
      </c>
      <c r="AJ534">
        <v>20.5</v>
      </c>
      <c r="AK534">
        <v>87.8</v>
      </c>
      <c r="AL534">
        <v>12.2</v>
      </c>
      <c r="AM534">
        <v>99.1</v>
      </c>
      <c r="AN534">
        <v>0.9</v>
      </c>
      <c r="AP534" t="s">
        <v>491</v>
      </c>
      <c r="AQ534" t="s">
        <v>310</v>
      </c>
      <c r="AR534" t="s">
        <v>519</v>
      </c>
      <c r="AS534" t="s">
        <v>649</v>
      </c>
      <c r="AT534">
        <v>71.400000000000006</v>
      </c>
      <c r="AU534">
        <v>79.5</v>
      </c>
      <c r="AV534">
        <v>80.7</v>
      </c>
      <c r="AW534">
        <v>95.6</v>
      </c>
      <c r="AX534">
        <v>87.8</v>
      </c>
      <c r="AY534">
        <v>99.8</v>
      </c>
      <c r="AZ534">
        <v>98</v>
      </c>
      <c r="BA534">
        <v>99.1</v>
      </c>
      <c r="BB534">
        <v>99.9</v>
      </c>
      <c r="BF534" t="b">
        <f t="shared" si="8"/>
        <v>1</v>
      </c>
      <c r="BI534" t="s">
        <v>491</v>
      </c>
      <c r="BJ534" t="s">
        <v>310</v>
      </c>
      <c r="BK534" t="s">
        <v>519</v>
      </c>
      <c r="BL534" t="s">
        <v>649</v>
      </c>
      <c r="BM534">
        <f>INDEX('2021persons'!$C$5:$BA$204,MATCH(Sheet2!$BJ534,'2021persons'!$B$5:$B$204,0),MATCH(Sheet2!BM$3,'2021persons'!$C$4:$BA$4,0))</f>
        <v>85.554857245465996</v>
      </c>
      <c r="BN534">
        <f>INDEX('2021persons'!$C$5:$BA$204,MATCH(Sheet2!$BJ534,'2021persons'!$B$5:$B$204,0),MATCH(Sheet2!BN$3,'2021persons'!$C$4:$BA$4,0))</f>
        <v>13.635302567786001</v>
      </c>
      <c r="BO534">
        <f>INDEX('2021persons'!$C$5:$BA$204,MATCH(Sheet2!$BJ534,'2021persons'!$B$5:$B$204,0),MATCH(Sheet2!BO$3,'2021persons'!$C$4:$BA$4,0))</f>
        <v>60.101454480157997</v>
      </c>
      <c r="BP534">
        <f>INDEX('2021persons'!$C$5:$BA$204,MATCH(Sheet2!$BJ534,'2021persons'!$B$5:$B$204,0),MATCH(Sheet2!BP$3,'2021persons'!$C$4:$BA$4,0))</f>
        <v>6.9464894954210799</v>
      </c>
      <c r="BQ534">
        <f>INDEX('2021persons'!$C$5:$BA$204,MATCH(Sheet2!$BJ534,'2021persons'!$B$5:$B$204,0),MATCH(Sheet2!BQ$3,'2021persons'!$C$4:$BA$4,0))</f>
        <v>51.768719698330003</v>
      </c>
      <c r="BR534">
        <f>INDEX('2021persons'!$C$5:$BA$204,MATCH(Sheet2!$BJ534,'2021persons'!$B$5:$B$204,0),MATCH(Sheet2!BR$3,'2021persons'!$C$4:$BA$4,0))</f>
        <v>15.279224277249099</v>
      </c>
      <c r="BS534">
        <f>INDEX('2021persons'!$C$5:$BA$204,MATCH(Sheet2!$BJ534,'2021persons'!$B$5:$B$204,0),MATCH(Sheet2!BS$3,'2021persons'!$C$4:$BA$4,0))</f>
        <v>99.263781648410799</v>
      </c>
      <c r="BT534" t="str">
        <f>INDEX('2021persons'!$C$5:$BA$204,MATCH(Sheet2!$BJ534,'2021persons'!$B$5:$B$204,0),MATCH(Sheet2!BT$3,'2021persons'!$C$4:$BA$4,0))</f>
        <v>*</v>
      </c>
      <c r="BU534">
        <f>INDEX('2021persons'!$C$5:$BA$204,MATCH(Sheet2!$BJ534,'2021persons'!$B$5:$B$204,0),MATCH(Sheet2!BU$3,'2021persons'!$C$4:$BA$4,0))</f>
        <v>12.802118872329</v>
      </c>
      <c r="BV534">
        <f>INDEX('2021persons'!$C$5:$BA$204,MATCH(Sheet2!$BJ534,'2021persons'!$B$5:$B$204,0),MATCH(Sheet2!BV$3,'2021persons'!$C$4:$BA$4,0))</f>
        <v>10.715568324654299</v>
      </c>
      <c r="BW534">
        <f>INDEX('2021persons'!$C$5:$BA$204,MATCH(Sheet2!$BJ534,'2021persons'!$B$5:$B$204,0),MATCH(Sheet2!BW$3,'2021persons'!$C$4:$BA$4,0))</f>
        <v>1.9132698868737701</v>
      </c>
      <c r="BX534">
        <f>INDEX('2021persons'!$C$5:$BA$204,MATCH(Sheet2!$BJ534,'2021persons'!$B$5:$B$204,0),MATCH(Sheet2!BX$3,'2021persons'!$C$4:$BA$4,0))</f>
        <v>56.928811170656601</v>
      </c>
      <c r="BY534">
        <f>INDEX('2021persons'!$C$5:$BA$204,MATCH(Sheet2!$BJ534,'2021persons'!$B$5:$B$204,0),MATCH(Sheet2!BY$3,'2021persons'!$C$4:$BA$4,0))</f>
        <v>41.950229013295797</v>
      </c>
      <c r="BZ534">
        <f>INDEX('2021persons'!$C$5:$BA$204,MATCH(Sheet2!$BJ534,'2021persons'!$B$5:$B$204,0),MATCH(Sheet2!BZ$3,'2021persons'!$C$4:$BA$4,0))</f>
        <v>54.204758284347399</v>
      </c>
      <c r="CA534">
        <f>INDEX('2021persons'!$C$5:$BA$204,MATCH(Sheet2!$BJ534,'2021persons'!$B$5:$B$204,0),MATCH(Sheet2!CA$3,'2021persons'!$C$4:$BA$4,0))</f>
        <v>43.6599477070855</v>
      </c>
      <c r="CB534">
        <f>INDEX('2021persons'!$C$5:$BA$204,MATCH(Sheet2!$BJ534,'2021persons'!$B$5:$B$204,0),MATCH(Sheet2!CB$3,'2021persons'!$C$4:$BA$4,0))</f>
        <v>2.2616268629915601</v>
      </c>
      <c r="CC534">
        <f>INDEX('2021persons'!$C$5:$BA$204,MATCH(Sheet2!$BJ534,'2021persons'!$B$5:$B$204,0),MATCH(Sheet2!CC$3,'2021persons'!$C$4:$BA$4,0))</f>
        <v>97.738373137008395</v>
      </c>
    </row>
    <row r="535" spans="14:81" x14ac:dyDescent="0.3">
      <c r="N535" t="str">
        <f>VLOOKUP(P535,Sheet1!A$6:A$378,1,FALSE)</f>
        <v>Torbay</v>
      </c>
      <c r="O535" t="s">
        <v>491</v>
      </c>
      <c r="P535" t="s">
        <v>311</v>
      </c>
      <c r="Q535" t="str">
        <f>VLOOKUP(P535,classifications!A$1:B$357,2,FALSE)</f>
        <v>Predominantly Urban</v>
      </c>
      <c r="R535" t="str">
        <f>VLOOKUP(P535,classifications!A$1:D$357,4,FALSE)</f>
        <v>Unitary Authority</v>
      </c>
      <c r="S535" t="s">
        <v>520</v>
      </c>
      <c r="T535" t="s">
        <v>649</v>
      </c>
      <c r="U535">
        <v>79</v>
      </c>
      <c r="V535">
        <v>19.600000000000001</v>
      </c>
      <c r="W535">
        <v>1.4</v>
      </c>
      <c r="X535">
        <v>68.8</v>
      </c>
      <c r="Y535">
        <v>10.199999999999999</v>
      </c>
      <c r="Z535">
        <v>21</v>
      </c>
      <c r="AA535">
        <v>98.4</v>
      </c>
      <c r="AB535">
        <v>1.6</v>
      </c>
      <c r="AC535">
        <v>0</v>
      </c>
      <c r="AE535" t="s">
        <v>491</v>
      </c>
      <c r="AF535" t="s">
        <v>311</v>
      </c>
      <c r="AG535" t="s">
        <v>520</v>
      </c>
      <c r="AH535" t="s">
        <v>649</v>
      </c>
      <c r="AI535">
        <v>80.2</v>
      </c>
      <c r="AJ535">
        <v>19.8</v>
      </c>
      <c r="AK535">
        <v>87.1</v>
      </c>
      <c r="AL535">
        <v>12.9</v>
      </c>
      <c r="AM535">
        <v>98.4</v>
      </c>
      <c r="AN535">
        <v>1.6</v>
      </c>
      <c r="AP535" t="s">
        <v>491</v>
      </c>
      <c r="AQ535" t="s">
        <v>311</v>
      </c>
      <c r="AR535" t="s">
        <v>520</v>
      </c>
      <c r="AS535" t="s">
        <v>649</v>
      </c>
      <c r="AT535">
        <v>72.5</v>
      </c>
      <c r="AU535">
        <v>80.2</v>
      </c>
      <c r="AV535">
        <v>81.400000000000006</v>
      </c>
      <c r="AW535">
        <v>95.6</v>
      </c>
      <c r="AX535">
        <v>87.1</v>
      </c>
      <c r="AY535">
        <v>99.3</v>
      </c>
      <c r="AZ535">
        <v>96.7</v>
      </c>
      <c r="BA535">
        <v>98.4</v>
      </c>
      <c r="BB535">
        <v>99.4</v>
      </c>
      <c r="BF535" t="b">
        <f t="shared" si="8"/>
        <v>1</v>
      </c>
      <c r="BI535" t="s">
        <v>491</v>
      </c>
      <c r="BJ535" t="s">
        <v>311</v>
      </c>
      <c r="BK535" t="s">
        <v>520</v>
      </c>
      <c r="BL535" t="s">
        <v>649</v>
      </c>
      <c r="BM535">
        <f>INDEX('2021persons'!$C$5:$BA$204,MATCH(Sheet2!$BJ535,'2021persons'!$B$5:$B$204,0),MATCH(Sheet2!BM$3,'2021persons'!$C$4:$BA$4,0))</f>
        <v>80.964587683211704</v>
      </c>
      <c r="BN535">
        <f>INDEX('2021persons'!$C$5:$BA$204,MATCH(Sheet2!$BJ535,'2021persons'!$B$5:$B$204,0),MATCH(Sheet2!BN$3,'2021persons'!$C$4:$BA$4,0))</f>
        <v>17.5883240650776</v>
      </c>
      <c r="BO535">
        <f>INDEX('2021persons'!$C$5:$BA$204,MATCH(Sheet2!$BJ535,'2021persons'!$B$5:$B$204,0),MATCH(Sheet2!BO$3,'2021persons'!$C$4:$BA$4,0))</f>
        <v>70.0742149546234</v>
      </c>
      <c r="BP535">
        <f>INDEX('2021persons'!$C$5:$BA$204,MATCH(Sheet2!$BJ535,'2021persons'!$B$5:$B$204,0),MATCH(Sheet2!BP$3,'2021persons'!$C$4:$BA$4,0))</f>
        <v>7.8928327786161701</v>
      </c>
      <c r="BQ535">
        <f>INDEX('2021persons'!$C$5:$BA$204,MATCH(Sheet2!$BJ535,'2021persons'!$B$5:$B$204,0),MATCH(Sheet2!BQ$3,'2021persons'!$C$4:$BA$4,0))</f>
        <v>54.691666838939099</v>
      </c>
      <c r="BR535">
        <f>INDEX('2021persons'!$C$5:$BA$204,MATCH(Sheet2!$BJ535,'2021persons'!$B$5:$B$204,0),MATCH(Sheet2!BR$3,'2021persons'!$C$4:$BA$4,0))</f>
        <v>23.275380894300501</v>
      </c>
      <c r="BS535">
        <f>INDEX('2021persons'!$C$5:$BA$204,MATCH(Sheet2!$BJ535,'2021persons'!$B$5:$B$204,0),MATCH(Sheet2!BS$3,'2021persons'!$C$4:$BA$4,0))</f>
        <v>99.202034192628105</v>
      </c>
      <c r="BT535">
        <f>INDEX('2021persons'!$C$5:$BA$204,MATCH(Sheet2!$BJ535,'2021persons'!$B$5:$B$204,0),MATCH(Sheet2!BT$3,'2021persons'!$C$4:$BA$4,0))</f>
        <v>0.79796580737188105</v>
      </c>
      <c r="BU535">
        <f>INDEX('2021persons'!$C$5:$BA$204,MATCH(Sheet2!$BJ535,'2021persons'!$B$5:$B$204,0),MATCH(Sheet2!BU$3,'2021persons'!$C$4:$BA$4,0))</f>
        <v>16.879250821739401</v>
      </c>
      <c r="BV535">
        <f>INDEX('2021persons'!$C$5:$BA$204,MATCH(Sheet2!$BJ535,'2021persons'!$B$5:$B$204,0),MATCH(Sheet2!BV$3,'2021persons'!$C$4:$BA$4,0))</f>
        <v>14.384057222003999</v>
      </c>
      <c r="BW535">
        <f>INDEX('2021persons'!$C$5:$BA$204,MATCH(Sheet2!$BJ535,'2021persons'!$B$5:$B$204,0),MATCH(Sheet2!BW$3,'2021persons'!$C$4:$BA$4,0))</f>
        <v>2.5158662890455399</v>
      </c>
      <c r="BX535">
        <f>INDEX('2021persons'!$C$5:$BA$204,MATCH(Sheet2!$BJ535,'2021persons'!$B$5:$B$204,0),MATCH(Sheet2!BX$3,'2021persons'!$C$4:$BA$4,0))</f>
        <v>54.208034854007003</v>
      </c>
      <c r="BY535">
        <f>INDEX('2021persons'!$C$5:$BA$204,MATCH(Sheet2!$BJ535,'2021persons'!$B$5:$B$204,0),MATCH(Sheet2!BY$3,'2021persons'!$C$4:$BA$4,0))</f>
        <v>44.931087930962299</v>
      </c>
      <c r="BZ535">
        <f>INDEX('2021persons'!$C$5:$BA$204,MATCH(Sheet2!$BJ535,'2021persons'!$B$5:$B$204,0),MATCH(Sheet2!BZ$3,'2021persons'!$C$4:$BA$4,0))</f>
        <v>55.276276653680199</v>
      </c>
      <c r="CA535">
        <f>INDEX('2021persons'!$C$5:$BA$204,MATCH(Sheet2!$BJ535,'2021persons'!$B$5:$B$204,0),MATCH(Sheet2!CA$3,'2021persons'!$C$4:$BA$4,0))</f>
        <v>42.627036990490602</v>
      </c>
      <c r="CB535">
        <f>INDEX('2021persons'!$C$5:$BA$204,MATCH(Sheet2!$BJ535,'2021persons'!$B$5:$B$204,0),MATCH(Sheet2!CB$3,'2021persons'!$C$4:$BA$4,0))</f>
        <v>2.63163334918239</v>
      </c>
      <c r="CC535">
        <f>INDEX('2021persons'!$C$5:$BA$204,MATCH(Sheet2!$BJ535,'2021persons'!$B$5:$B$204,0),MATCH(Sheet2!CC$3,'2021persons'!$C$4:$BA$4,0))</f>
        <v>97.368366650817606</v>
      </c>
    </row>
    <row r="536" spans="14:81" x14ac:dyDescent="0.3">
      <c r="N536" t="e">
        <f>VLOOKUP(P536,Sheet1!A$6:A$378,1,FALSE)</f>
        <v>#N/A</v>
      </c>
      <c r="O536" t="s">
        <v>491</v>
      </c>
      <c r="P536" t="s">
        <v>827</v>
      </c>
      <c r="Q536" t="str">
        <f>VLOOKUP(P536,classifications!A$1:B$357,2,FALSE)</f>
        <v>Predominantly Urban</v>
      </c>
      <c r="R536" t="str">
        <f>VLOOKUP(P536,classifications!A$1:D$357,4,FALSE)</f>
        <v>Unitary Authority</v>
      </c>
      <c r="S536" t="s">
        <v>521</v>
      </c>
      <c r="T536" t="s">
        <v>649</v>
      </c>
      <c r="U536">
        <v>77</v>
      </c>
      <c r="V536">
        <v>21.7</v>
      </c>
      <c r="W536">
        <v>1.3</v>
      </c>
      <c r="X536">
        <v>73.3</v>
      </c>
      <c r="Y536">
        <v>6.9</v>
      </c>
      <c r="Z536">
        <v>19.8</v>
      </c>
      <c r="AA536" t="s">
        <v>417</v>
      </c>
      <c r="AB536" t="s">
        <v>417</v>
      </c>
      <c r="AC536" t="s">
        <v>417</v>
      </c>
      <c r="AE536" t="s">
        <v>491</v>
      </c>
      <c r="AF536" t="s">
        <v>827</v>
      </c>
      <c r="AG536" t="s">
        <v>521</v>
      </c>
      <c r="AH536" t="s">
        <v>649</v>
      </c>
      <c r="AI536">
        <v>78</v>
      </c>
      <c r="AJ536">
        <v>22</v>
      </c>
      <c r="AK536">
        <v>91.5</v>
      </c>
      <c r="AL536">
        <v>8.5</v>
      </c>
      <c r="AM536" t="s">
        <v>417</v>
      </c>
      <c r="AN536" t="s">
        <v>417</v>
      </c>
      <c r="AP536" t="s">
        <v>491</v>
      </c>
      <c r="AQ536" t="s">
        <v>827</v>
      </c>
      <c r="AR536" t="s">
        <v>521</v>
      </c>
      <c r="AS536" t="s">
        <v>649</v>
      </c>
      <c r="AT536">
        <v>69.5</v>
      </c>
      <c r="AU536">
        <v>78</v>
      </c>
      <c r="AV536">
        <v>79.400000000000006</v>
      </c>
      <c r="AW536">
        <v>96.8</v>
      </c>
      <c r="AX536">
        <v>91.5</v>
      </c>
      <c r="AY536">
        <v>99.8</v>
      </c>
      <c r="AZ536" t="s">
        <v>417</v>
      </c>
      <c r="BA536" t="s">
        <v>417</v>
      </c>
      <c r="BB536" t="s">
        <v>417</v>
      </c>
      <c r="BF536" t="b">
        <f t="shared" si="8"/>
        <v>1</v>
      </c>
      <c r="BI536" t="s">
        <v>491</v>
      </c>
      <c r="BJ536" t="s">
        <v>827</v>
      </c>
      <c r="BK536" t="s">
        <v>521</v>
      </c>
      <c r="BL536" t="s">
        <v>649</v>
      </c>
      <c r="BM536">
        <f>INDEX('2021persons'!$C$5:$BA$204,MATCH(Sheet2!$BJ536,'2021persons'!$B$5:$B$204,0),MATCH(Sheet2!BM$3,'2021persons'!$C$4:$BA$4,0))</f>
        <v>81.146301110848498</v>
      </c>
      <c r="BN536">
        <f>INDEX('2021persons'!$C$5:$BA$204,MATCH(Sheet2!$BJ536,'2021persons'!$B$5:$B$204,0),MATCH(Sheet2!BN$3,'2021persons'!$C$4:$BA$4,0))</f>
        <v>18.428267549042801</v>
      </c>
      <c r="BO536">
        <f>INDEX('2021persons'!$C$5:$BA$204,MATCH(Sheet2!$BJ536,'2021persons'!$B$5:$B$204,0),MATCH(Sheet2!BO$3,'2021persons'!$C$4:$BA$4,0))</f>
        <v>58.578350271803401</v>
      </c>
      <c r="BP536">
        <f>INDEX('2021persons'!$C$5:$BA$204,MATCH(Sheet2!$BJ536,'2021persons'!$B$5:$B$204,0),MATCH(Sheet2!BP$3,'2021persons'!$C$4:$BA$4,0))</f>
        <v>12.796029307492301</v>
      </c>
      <c r="BQ536">
        <f>INDEX('2021persons'!$C$5:$BA$204,MATCH(Sheet2!$BJ536,'2021persons'!$B$5:$B$204,0),MATCH(Sheet2!BQ$3,'2021persons'!$C$4:$BA$4,0))</f>
        <v>56.754904277948498</v>
      </c>
      <c r="BR536">
        <f>INDEX('2021persons'!$C$5:$BA$204,MATCH(Sheet2!$BJ536,'2021persons'!$B$5:$B$204,0),MATCH(Sheet2!BR$3,'2021persons'!$C$4:$BA$4,0))</f>
        <v>14.619475301347199</v>
      </c>
      <c r="BS536">
        <f>INDEX('2021persons'!$C$5:$BA$204,MATCH(Sheet2!$BJ536,'2021persons'!$B$5:$B$204,0),MATCH(Sheet2!BS$3,'2021persons'!$C$4:$BA$4,0))</f>
        <v>98.9175135901678</v>
      </c>
      <c r="BT536">
        <f>INDEX('2021persons'!$C$5:$BA$204,MATCH(Sheet2!$BJ536,'2021persons'!$B$5:$B$204,0),MATCH(Sheet2!BT$3,'2021persons'!$C$4:$BA$4,0))</f>
        <v>1.08248640983219</v>
      </c>
      <c r="BU536">
        <f>INDEX('2021persons'!$C$5:$BA$204,MATCH(Sheet2!$BJ536,'2021persons'!$B$5:$B$204,0),MATCH(Sheet2!BU$3,'2021persons'!$C$4:$BA$4,0))</f>
        <v>8.6953438903332501</v>
      </c>
      <c r="BV536">
        <f>INDEX('2021persons'!$C$5:$BA$204,MATCH(Sheet2!$BJ536,'2021persons'!$B$5:$B$204,0),MATCH(Sheet2!BV$3,'2021persons'!$C$4:$BA$4,0))</f>
        <v>19.618293547624699</v>
      </c>
      <c r="BW536">
        <f>INDEX('2021persons'!$C$5:$BA$204,MATCH(Sheet2!$BJ536,'2021persons'!$B$5:$B$204,0),MATCH(Sheet2!BW$3,'2021persons'!$C$4:$BA$4,0))</f>
        <v>2.1519735287166202</v>
      </c>
      <c r="BX536">
        <f>INDEX('2021persons'!$C$5:$BA$204,MATCH(Sheet2!$BJ536,'2021persons'!$B$5:$B$204,0),MATCH(Sheet2!BX$3,'2021persons'!$C$4:$BA$4,0))</f>
        <v>38.268792710706201</v>
      </c>
      <c r="BY536">
        <f>INDEX('2021persons'!$C$5:$BA$204,MATCH(Sheet2!$BJ536,'2021persons'!$B$5:$B$204,0),MATCH(Sheet2!BY$3,'2021persons'!$C$4:$BA$4,0))</f>
        <v>54.641398552385098</v>
      </c>
      <c r="BZ536">
        <f>INDEX('2021persons'!$C$5:$BA$204,MATCH(Sheet2!$BJ536,'2021persons'!$B$5:$B$204,0),MATCH(Sheet2!BZ$3,'2021persons'!$C$4:$BA$4,0))</f>
        <v>51.597902710571397</v>
      </c>
      <c r="CA536">
        <f>INDEX('2021persons'!$C$5:$BA$204,MATCH(Sheet2!$BJ536,'2021persons'!$B$5:$B$204,0),MATCH(Sheet2!CA$3,'2021persons'!$C$4:$BA$4,0))</f>
        <v>45.816878057985498</v>
      </c>
      <c r="CB536">
        <f>INDEX('2021persons'!$C$5:$BA$204,MATCH(Sheet2!$BJ536,'2021persons'!$B$5:$B$204,0),MATCH(Sheet2!CB$3,'2021persons'!$C$4:$BA$4,0))</f>
        <v>1.88489718742614</v>
      </c>
      <c r="CC536">
        <f>INDEX('2021persons'!$C$5:$BA$204,MATCH(Sheet2!$BJ536,'2021persons'!$B$5:$B$204,0),MATCH(Sheet2!CC$3,'2021persons'!$C$4:$BA$4,0))</f>
        <v>98.115102812573895</v>
      </c>
    </row>
    <row r="537" spans="14:81" x14ac:dyDescent="0.3">
      <c r="N537" t="e">
        <f>VLOOKUP(P537,Sheet1!A$6:A$378,1,FALSE)</f>
        <v>#N/A</v>
      </c>
      <c r="O537" t="s">
        <v>491</v>
      </c>
      <c r="P537" t="s">
        <v>828</v>
      </c>
      <c r="Q537" t="str">
        <f>VLOOKUP(P537,classifications!A$1:B$357,2,FALSE)</f>
        <v>Predominantly Urban</v>
      </c>
      <c r="R537" t="str">
        <f>VLOOKUP(P537,classifications!A$1:D$357,4,FALSE)</f>
        <v>Unitary Authority</v>
      </c>
      <c r="S537" t="s">
        <v>522</v>
      </c>
      <c r="T537" t="s">
        <v>649</v>
      </c>
      <c r="U537">
        <v>80.5</v>
      </c>
      <c r="V537">
        <v>19.3</v>
      </c>
      <c r="W537">
        <v>0.2</v>
      </c>
      <c r="X537">
        <v>80.099999999999994</v>
      </c>
      <c r="Y537">
        <v>5.0999999999999996</v>
      </c>
      <c r="Z537">
        <v>14.9</v>
      </c>
      <c r="AA537">
        <v>98.9</v>
      </c>
      <c r="AB537">
        <v>1.1000000000000001</v>
      </c>
      <c r="AC537">
        <v>0</v>
      </c>
      <c r="AE537" t="s">
        <v>491</v>
      </c>
      <c r="AF537" t="s">
        <v>828</v>
      </c>
      <c r="AG537" t="s">
        <v>522</v>
      </c>
      <c r="AH537" t="s">
        <v>649</v>
      </c>
      <c r="AI537">
        <v>80.7</v>
      </c>
      <c r="AJ537">
        <v>19.3</v>
      </c>
      <c r="AK537">
        <v>94</v>
      </c>
      <c r="AL537">
        <v>6</v>
      </c>
      <c r="AM537">
        <v>98.9</v>
      </c>
      <c r="AN537">
        <v>1.1000000000000001</v>
      </c>
      <c r="AP537" t="s">
        <v>491</v>
      </c>
      <c r="AQ537" t="s">
        <v>828</v>
      </c>
      <c r="AR537" t="s">
        <v>522</v>
      </c>
      <c r="AS537" t="s">
        <v>649</v>
      </c>
      <c r="AT537">
        <v>74.400000000000006</v>
      </c>
      <c r="AU537">
        <v>80.7</v>
      </c>
      <c r="AV537">
        <v>82.7</v>
      </c>
      <c r="AW537">
        <v>91.3</v>
      </c>
      <c r="AX537">
        <v>94</v>
      </c>
      <c r="AY537">
        <v>96.8</v>
      </c>
      <c r="AZ537">
        <v>97.4</v>
      </c>
      <c r="BA537">
        <v>98.9</v>
      </c>
      <c r="BB537">
        <v>100</v>
      </c>
      <c r="BF537" t="b">
        <f t="shared" si="8"/>
        <v>1</v>
      </c>
      <c r="BI537" t="s">
        <v>491</v>
      </c>
      <c r="BJ537" t="s">
        <v>828</v>
      </c>
      <c r="BK537" t="s">
        <v>522</v>
      </c>
      <c r="BL537" t="s">
        <v>649</v>
      </c>
      <c r="BM537">
        <f>INDEX('2021persons'!$C$5:$BA$204,MATCH(Sheet2!$BJ537,'2021persons'!$B$5:$B$204,0),MATCH(Sheet2!BM$3,'2021persons'!$C$4:$BA$4,0))</f>
        <v>82.751743199949701</v>
      </c>
      <c r="BN537">
        <f>INDEX('2021persons'!$C$5:$BA$204,MATCH(Sheet2!$BJ537,'2021persons'!$B$5:$B$204,0),MATCH(Sheet2!BN$3,'2021persons'!$C$4:$BA$4,0))</f>
        <v>15.666813242037801</v>
      </c>
      <c r="BO537">
        <f>INDEX('2021persons'!$C$5:$BA$204,MATCH(Sheet2!$BJ537,'2021persons'!$B$5:$B$204,0),MATCH(Sheet2!BO$3,'2021persons'!$C$4:$BA$4,0))</f>
        <v>69.363653495822604</v>
      </c>
      <c r="BP537">
        <f>INDEX('2021persons'!$C$5:$BA$204,MATCH(Sheet2!$BJ537,'2021persons'!$B$5:$B$204,0),MATCH(Sheet2!BP$3,'2021persons'!$C$4:$BA$4,0))</f>
        <v>11.395188139958501</v>
      </c>
      <c r="BQ537">
        <f>INDEX('2021persons'!$C$5:$BA$204,MATCH(Sheet2!$BJ537,'2021persons'!$B$5:$B$204,0),MATCH(Sheet2!BQ$3,'2021persons'!$C$4:$BA$4,0))</f>
        <v>65.583579370563498</v>
      </c>
      <c r="BR537">
        <f>INDEX('2021persons'!$C$5:$BA$204,MATCH(Sheet2!$BJ537,'2021persons'!$B$5:$B$204,0),MATCH(Sheet2!BR$3,'2021persons'!$C$4:$BA$4,0))</f>
        <v>15.1752622652177</v>
      </c>
      <c r="BS537">
        <f>INDEX('2021persons'!$C$5:$BA$204,MATCH(Sheet2!$BJ537,'2021persons'!$B$5:$B$204,0),MATCH(Sheet2!BS$3,'2021persons'!$C$4:$BA$4,0))</f>
        <v>99.156668132420407</v>
      </c>
      <c r="BT537" t="str">
        <f>INDEX('2021persons'!$C$5:$BA$204,MATCH(Sheet2!$BJ537,'2021persons'!$B$5:$B$204,0),MATCH(Sheet2!BT$3,'2021persons'!$C$4:$BA$4,0))</f>
        <v>*</v>
      </c>
      <c r="BU537">
        <f>INDEX('2021persons'!$C$5:$BA$204,MATCH(Sheet2!$BJ537,'2021persons'!$B$5:$B$204,0),MATCH(Sheet2!BU$3,'2021persons'!$C$4:$BA$4,0))</f>
        <v>14.810917771216801</v>
      </c>
      <c r="BV537">
        <f>INDEX('2021persons'!$C$5:$BA$204,MATCH(Sheet2!$BJ537,'2021persons'!$B$5:$B$204,0),MATCH(Sheet2!BV$3,'2021persons'!$C$4:$BA$4,0))</f>
        <v>18.865820717381698</v>
      </c>
      <c r="BW537">
        <f>INDEX('2021persons'!$C$5:$BA$204,MATCH(Sheet2!$BJ537,'2021persons'!$B$5:$B$204,0),MATCH(Sheet2!BW$3,'2021persons'!$C$4:$BA$4,0))</f>
        <v>2.5205729003078101</v>
      </c>
      <c r="BX537">
        <f>INDEX('2021persons'!$C$5:$BA$204,MATCH(Sheet2!$BJ537,'2021persons'!$B$5:$B$204,0),MATCH(Sheet2!BX$3,'2021persons'!$C$4:$BA$4,0))</f>
        <v>47.944505165179997</v>
      </c>
      <c r="BY537">
        <f>INDEX('2021persons'!$C$5:$BA$204,MATCH(Sheet2!$BJ537,'2021persons'!$B$5:$B$204,0),MATCH(Sheet2!BY$3,'2021persons'!$C$4:$BA$4,0))</f>
        <v>50.437189295913697</v>
      </c>
      <c r="BZ537">
        <f>INDEX('2021persons'!$C$5:$BA$204,MATCH(Sheet2!$BJ537,'2021persons'!$B$5:$B$204,0),MATCH(Sheet2!BZ$3,'2021persons'!$C$4:$BA$4,0))</f>
        <v>49.069209886119197</v>
      </c>
      <c r="CA537">
        <f>INDEX('2021persons'!$C$5:$BA$204,MATCH(Sheet2!$BJ537,'2021persons'!$B$5:$B$204,0),MATCH(Sheet2!CA$3,'2021persons'!$C$4:$BA$4,0))</f>
        <v>48.790677995980701</v>
      </c>
      <c r="CB537">
        <f>INDEX('2021persons'!$C$5:$BA$204,MATCH(Sheet2!$BJ537,'2021persons'!$B$5:$B$204,0),MATCH(Sheet2!CB$3,'2021persons'!$C$4:$BA$4,0))</f>
        <v>3.89628745524216</v>
      </c>
      <c r="CC537">
        <f>INDEX('2021persons'!$C$5:$BA$204,MATCH(Sheet2!$BJ537,'2021persons'!$B$5:$B$204,0),MATCH(Sheet2!CC$3,'2021persons'!$C$4:$BA$4,0))</f>
        <v>96.103712544757798</v>
      </c>
    </row>
    <row r="538" spans="14:81" x14ac:dyDescent="0.3">
      <c r="N538" t="str">
        <f>VLOOKUP(P538,Sheet1!A$6:A$378,1,FALSE)</f>
        <v>Swindon</v>
      </c>
      <c r="O538" t="s">
        <v>491</v>
      </c>
      <c r="P538" t="s">
        <v>312</v>
      </c>
      <c r="Q538" t="str">
        <f>VLOOKUP(P538,classifications!A$1:B$357,2,FALSE)</f>
        <v>Predominantly Urban</v>
      </c>
      <c r="R538" t="str">
        <f>VLOOKUP(P538,classifications!A$1:D$357,4,FALSE)</f>
        <v>Unitary Authority</v>
      </c>
      <c r="S538" t="s">
        <v>523</v>
      </c>
      <c r="T538" t="s">
        <v>649</v>
      </c>
      <c r="U538">
        <v>77.3</v>
      </c>
      <c r="V538">
        <v>20.6</v>
      </c>
      <c r="W538">
        <v>2.1</v>
      </c>
      <c r="X538">
        <v>80.5</v>
      </c>
      <c r="Y538">
        <v>4.3</v>
      </c>
      <c r="Z538">
        <v>15.2</v>
      </c>
      <c r="AA538">
        <v>99.1</v>
      </c>
      <c r="AB538">
        <v>0.7</v>
      </c>
      <c r="AC538">
        <v>0.2</v>
      </c>
      <c r="AE538" t="s">
        <v>491</v>
      </c>
      <c r="AF538" t="s">
        <v>312</v>
      </c>
      <c r="AG538" t="s">
        <v>523</v>
      </c>
      <c r="AH538" t="s">
        <v>649</v>
      </c>
      <c r="AI538">
        <v>79</v>
      </c>
      <c r="AJ538">
        <v>21</v>
      </c>
      <c r="AK538">
        <v>94.9</v>
      </c>
      <c r="AL538">
        <v>5.0999999999999996</v>
      </c>
      <c r="AM538">
        <v>99.3</v>
      </c>
      <c r="AN538">
        <v>0.7</v>
      </c>
      <c r="AP538" t="s">
        <v>491</v>
      </c>
      <c r="AQ538" t="s">
        <v>312</v>
      </c>
      <c r="AR538" t="s">
        <v>523</v>
      </c>
      <c r="AS538" t="s">
        <v>649</v>
      </c>
      <c r="AT538">
        <v>72.3</v>
      </c>
      <c r="AU538">
        <v>79</v>
      </c>
      <c r="AV538">
        <v>80.8</v>
      </c>
      <c r="AW538">
        <v>92.8</v>
      </c>
      <c r="AX538">
        <v>94.9</v>
      </c>
      <c r="AY538">
        <v>96.9</v>
      </c>
      <c r="AZ538">
        <v>98.3</v>
      </c>
      <c r="BA538">
        <v>99.3</v>
      </c>
      <c r="BB538">
        <v>100</v>
      </c>
      <c r="BF538" t="b">
        <f t="shared" si="8"/>
        <v>1</v>
      </c>
      <c r="BI538" t="s">
        <v>491</v>
      </c>
      <c r="BJ538" t="s">
        <v>312</v>
      </c>
      <c r="BK538" t="s">
        <v>523</v>
      </c>
      <c r="BL538" t="s">
        <v>649</v>
      </c>
      <c r="BM538">
        <f>INDEX('2021persons'!$C$5:$BA$204,MATCH(Sheet2!$BJ538,'2021persons'!$B$5:$B$204,0),MATCH(Sheet2!BM$3,'2021persons'!$C$4:$BA$4,0))</f>
        <v>86.829889495953694</v>
      </c>
      <c r="BN538">
        <f>INDEX('2021persons'!$C$5:$BA$204,MATCH(Sheet2!$BJ538,'2021persons'!$B$5:$B$204,0),MATCH(Sheet2!BN$3,'2021persons'!$C$4:$BA$4,0))</f>
        <v>12.6216982294705</v>
      </c>
      <c r="BO538">
        <f>INDEX('2021persons'!$C$5:$BA$204,MATCH(Sheet2!$BJ538,'2021persons'!$B$5:$B$204,0),MATCH(Sheet2!BO$3,'2021persons'!$C$4:$BA$4,0))</f>
        <v>64.303906667214406</v>
      </c>
      <c r="BP538">
        <f>INDEX('2021persons'!$C$5:$BA$204,MATCH(Sheet2!$BJ538,'2021persons'!$B$5:$B$204,0),MATCH(Sheet2!BP$3,'2021persons'!$C$4:$BA$4,0))</f>
        <v>18.200303988826398</v>
      </c>
      <c r="BQ538">
        <f>INDEX('2021persons'!$C$5:$BA$204,MATCH(Sheet2!$BJ538,'2021persons'!$B$5:$B$204,0),MATCH(Sheet2!BQ$3,'2021persons'!$C$4:$BA$4,0))</f>
        <v>67.959988497720104</v>
      </c>
      <c r="BR538">
        <f>INDEX('2021persons'!$C$5:$BA$204,MATCH(Sheet2!$BJ538,'2021persons'!$B$5:$B$204,0),MATCH(Sheet2!BR$3,'2021persons'!$C$4:$BA$4,0))</f>
        <v>14.5442221583207</v>
      </c>
      <c r="BS538">
        <f>INDEX('2021persons'!$C$5:$BA$204,MATCH(Sheet2!$BJ538,'2021persons'!$B$5:$B$204,0),MATCH(Sheet2!BS$3,'2021persons'!$C$4:$BA$4,0))</f>
        <v>98.055909296306893</v>
      </c>
      <c r="BT538">
        <f>INDEX('2021persons'!$C$5:$BA$204,MATCH(Sheet2!$BJ538,'2021persons'!$B$5:$B$204,0),MATCH(Sheet2!BT$3,'2021persons'!$C$4:$BA$4,0))</f>
        <v>1.9440907036930499</v>
      </c>
      <c r="BU538">
        <f>INDEX('2021persons'!$C$5:$BA$204,MATCH(Sheet2!$BJ538,'2021persons'!$B$5:$B$204,0),MATCH(Sheet2!BU$3,'2021persons'!$C$4:$BA$4,0))</f>
        <v>12.1626340221008</v>
      </c>
      <c r="BV538">
        <f>INDEX('2021persons'!$C$5:$BA$204,MATCH(Sheet2!$BJ538,'2021persons'!$B$5:$B$204,0),MATCH(Sheet2!BV$3,'2021persons'!$C$4:$BA$4,0))</f>
        <v>16.4821509263443</v>
      </c>
      <c r="BW538">
        <f>INDEX('2021persons'!$C$5:$BA$204,MATCH(Sheet2!$BJ538,'2021persons'!$B$5:$B$204,0),MATCH(Sheet2!BW$3,'2021persons'!$C$4:$BA$4,0))</f>
        <v>1.9553875857536001</v>
      </c>
      <c r="BX538">
        <f>INDEX('2021persons'!$C$5:$BA$204,MATCH(Sheet2!$BJ538,'2021persons'!$B$5:$B$204,0),MATCH(Sheet2!BX$3,'2021persons'!$C$4:$BA$4,0))</f>
        <v>50.049555081550402</v>
      </c>
      <c r="BY538">
        <f>INDEX('2021persons'!$C$5:$BA$204,MATCH(Sheet2!$BJ538,'2021persons'!$B$5:$B$204,0),MATCH(Sheet2!BY$3,'2021persons'!$C$4:$BA$4,0))</f>
        <v>48.069506388296404</v>
      </c>
      <c r="BZ538">
        <f>INDEX('2021persons'!$C$5:$BA$204,MATCH(Sheet2!$BJ538,'2021persons'!$B$5:$B$204,0),MATCH(Sheet2!BZ$3,'2021persons'!$C$4:$BA$4,0))</f>
        <v>53.9848749272833</v>
      </c>
      <c r="CA538">
        <f>INDEX('2021persons'!$C$5:$BA$204,MATCH(Sheet2!$BJ538,'2021persons'!$B$5:$B$204,0),MATCH(Sheet2!CA$3,'2021persons'!$C$4:$BA$4,0))</f>
        <v>44.700838127248801</v>
      </c>
      <c r="CB538">
        <f>INDEX('2021persons'!$C$5:$BA$204,MATCH(Sheet2!$BJ538,'2021persons'!$B$5:$B$204,0),MATCH(Sheet2!CB$3,'2021persons'!$C$4:$BA$4,0))</f>
        <v>3.4270632214599699</v>
      </c>
      <c r="CC538">
        <f>INDEX('2021persons'!$C$5:$BA$204,MATCH(Sheet2!$BJ538,'2021persons'!$B$5:$B$204,0),MATCH(Sheet2!CC$3,'2021persons'!$C$4:$BA$4,0))</f>
        <v>96.572936778539997</v>
      </c>
    </row>
    <row r="539" spans="14:81" x14ac:dyDescent="0.3">
      <c r="N539" t="str">
        <f>VLOOKUP(P539,Sheet1!A$6:A$378,1,FALSE)</f>
        <v>Luton</v>
      </c>
      <c r="O539" t="s">
        <v>491</v>
      </c>
      <c r="P539" t="s">
        <v>288</v>
      </c>
      <c r="Q539" t="str">
        <f>VLOOKUP(P539,classifications!A$1:B$357,2,FALSE)</f>
        <v>Predominantly Urban</v>
      </c>
      <c r="R539" t="str">
        <f>VLOOKUP(P539,classifications!A$1:D$357,4,FALSE)</f>
        <v>Unitary Authority</v>
      </c>
      <c r="S539" t="s">
        <v>524</v>
      </c>
      <c r="T539" t="s">
        <v>649</v>
      </c>
      <c r="U539">
        <v>77.7</v>
      </c>
      <c r="V539">
        <v>21.9</v>
      </c>
      <c r="W539">
        <v>0.4</v>
      </c>
      <c r="X539">
        <v>78.2</v>
      </c>
      <c r="Y539">
        <v>5.3</v>
      </c>
      <c r="Z539">
        <v>16.5</v>
      </c>
      <c r="AA539">
        <v>98.6</v>
      </c>
      <c r="AB539">
        <v>1.4</v>
      </c>
      <c r="AC539">
        <v>0</v>
      </c>
      <c r="AE539" t="s">
        <v>491</v>
      </c>
      <c r="AF539" t="s">
        <v>288</v>
      </c>
      <c r="AG539" t="s">
        <v>524</v>
      </c>
      <c r="AH539" t="s">
        <v>649</v>
      </c>
      <c r="AI539">
        <v>78</v>
      </c>
      <c r="AJ539">
        <v>22</v>
      </c>
      <c r="AK539">
        <v>93.6</v>
      </c>
      <c r="AL539">
        <v>6.4</v>
      </c>
      <c r="AM539">
        <v>98.6</v>
      </c>
      <c r="AN539">
        <v>1.4</v>
      </c>
      <c r="AP539" t="s">
        <v>491</v>
      </c>
      <c r="AQ539" t="s">
        <v>288</v>
      </c>
      <c r="AR539" t="s">
        <v>524</v>
      </c>
      <c r="AS539" t="s">
        <v>649</v>
      </c>
      <c r="AT539">
        <v>70.599999999999994</v>
      </c>
      <c r="AU539">
        <v>78</v>
      </c>
      <c r="AV539">
        <v>80.5</v>
      </c>
      <c r="AW539">
        <v>90.7</v>
      </c>
      <c r="AX539">
        <v>93.6</v>
      </c>
      <c r="AY539">
        <v>96.4</v>
      </c>
      <c r="AZ539">
        <v>97.1</v>
      </c>
      <c r="BA539">
        <v>98.6</v>
      </c>
      <c r="BB539">
        <v>99.8</v>
      </c>
      <c r="BF539" t="b">
        <f t="shared" si="8"/>
        <v>1</v>
      </c>
      <c r="BI539" t="s">
        <v>491</v>
      </c>
      <c r="BJ539" t="s">
        <v>288</v>
      </c>
      <c r="BK539" t="s">
        <v>524</v>
      </c>
      <c r="BL539" t="s">
        <v>649</v>
      </c>
      <c r="BM539">
        <f>INDEX('2021persons'!$C$5:$BA$204,MATCH(Sheet2!$BJ539,'2021persons'!$B$5:$B$204,0),MATCH(Sheet2!BM$3,'2021persons'!$C$4:$BA$4,0))</f>
        <v>80.582974187867805</v>
      </c>
      <c r="BN539">
        <f>INDEX('2021persons'!$C$5:$BA$204,MATCH(Sheet2!$BJ539,'2021persons'!$B$5:$B$204,0),MATCH(Sheet2!BN$3,'2021persons'!$C$4:$BA$4,0))</f>
        <v>19.255989619537502</v>
      </c>
      <c r="BO539">
        <f>INDEX('2021persons'!$C$5:$BA$204,MATCH(Sheet2!$BJ539,'2021persons'!$B$5:$B$204,0),MATCH(Sheet2!BO$3,'2021persons'!$C$4:$BA$4,0))</f>
        <v>62.8736271374948</v>
      </c>
      <c r="BP539">
        <f>INDEX('2021persons'!$C$5:$BA$204,MATCH(Sheet2!$BJ539,'2021persons'!$B$5:$B$204,0),MATCH(Sheet2!BP$3,'2021persons'!$C$4:$BA$4,0))</f>
        <v>9.8568052273043207</v>
      </c>
      <c r="BQ539">
        <f>INDEX('2021persons'!$C$5:$BA$204,MATCH(Sheet2!$BJ539,'2021persons'!$B$5:$B$204,0),MATCH(Sheet2!BQ$3,'2021persons'!$C$4:$BA$4,0))</f>
        <v>58.458454979378097</v>
      </c>
      <c r="BR539">
        <f>INDEX('2021persons'!$C$5:$BA$204,MATCH(Sheet2!$BJ539,'2021persons'!$B$5:$B$204,0),MATCH(Sheet2!BR$3,'2021persons'!$C$4:$BA$4,0))</f>
        <v>14.271977385421</v>
      </c>
      <c r="BS539">
        <f>INDEX('2021persons'!$C$5:$BA$204,MATCH(Sheet2!$BJ539,'2021persons'!$B$5:$B$204,0),MATCH(Sheet2!BS$3,'2021persons'!$C$4:$BA$4,0))</f>
        <v>99.138050882802702</v>
      </c>
      <c r="BT539">
        <f>INDEX('2021persons'!$C$5:$BA$204,MATCH(Sheet2!$BJ539,'2021persons'!$B$5:$B$204,0),MATCH(Sheet2!BT$3,'2021persons'!$C$4:$BA$4,0))</f>
        <v>0.86194911719727496</v>
      </c>
      <c r="BU539">
        <f>INDEX('2021persons'!$C$5:$BA$204,MATCH(Sheet2!$BJ539,'2021persons'!$B$5:$B$204,0),MATCH(Sheet2!BU$3,'2021persons'!$C$4:$BA$4,0))</f>
        <v>11.055887668566699</v>
      </c>
      <c r="BV539">
        <f>INDEX('2021persons'!$C$5:$BA$204,MATCH(Sheet2!$BJ539,'2021persons'!$B$5:$B$204,0),MATCH(Sheet2!BV$3,'2021persons'!$C$4:$BA$4,0))</f>
        <v>8.5754668891051509</v>
      </c>
      <c r="BW539">
        <f>INDEX('2021persons'!$C$5:$BA$204,MATCH(Sheet2!$BJ539,'2021persons'!$B$5:$B$204,0),MATCH(Sheet2!BW$3,'2021persons'!$C$4:$BA$4,0))</f>
        <v>2.43176236155522</v>
      </c>
      <c r="BX539">
        <f>INDEX('2021persons'!$C$5:$BA$204,MATCH(Sheet2!$BJ539,'2021persons'!$B$5:$B$204,0),MATCH(Sheet2!BX$3,'2021persons'!$C$4:$BA$4,0))</f>
        <v>57.409414858039099</v>
      </c>
      <c r="BY539">
        <f>INDEX('2021persons'!$C$5:$BA$204,MATCH(Sheet2!$BJ539,'2021persons'!$B$5:$B$204,0),MATCH(Sheet2!BY$3,'2021persons'!$C$4:$BA$4,0))</f>
        <v>40.317595774615398</v>
      </c>
      <c r="BZ539">
        <f>INDEX('2021persons'!$C$5:$BA$204,MATCH(Sheet2!$BJ539,'2021persons'!$B$5:$B$204,0),MATCH(Sheet2!BZ$3,'2021persons'!$C$4:$BA$4,0))</f>
        <v>48.701478423322598</v>
      </c>
      <c r="CA539">
        <f>INDEX('2021persons'!$C$5:$BA$204,MATCH(Sheet2!$BJ539,'2021persons'!$B$5:$B$204,0),MATCH(Sheet2!CA$3,'2021persons'!$C$4:$BA$4,0))</f>
        <v>48.684180178517899</v>
      </c>
      <c r="CB539">
        <f>INDEX('2021persons'!$C$5:$BA$204,MATCH(Sheet2!$BJ539,'2021persons'!$B$5:$B$204,0),MATCH(Sheet2!CB$3,'2021persons'!$C$4:$BA$4,0))</f>
        <v>2.37731127485055</v>
      </c>
      <c r="CC539">
        <f>INDEX('2021persons'!$C$5:$BA$204,MATCH(Sheet2!$BJ539,'2021persons'!$B$5:$B$204,0),MATCH(Sheet2!CC$3,'2021persons'!$C$4:$BA$4,0))</f>
        <v>97.622688725149501</v>
      </c>
    </row>
    <row r="540" spans="14:81" x14ac:dyDescent="0.3">
      <c r="N540" t="str">
        <f>VLOOKUP(P540,Sheet1!A$6:A$378,1,FALSE)</f>
        <v>Southend-on-Sea</v>
      </c>
      <c r="O540" t="s">
        <v>491</v>
      </c>
      <c r="P540" t="s">
        <v>289</v>
      </c>
      <c r="Q540" t="str">
        <f>VLOOKUP(P540,classifications!A$1:B$357,2,FALSE)</f>
        <v>Predominantly Urban</v>
      </c>
      <c r="R540" t="str">
        <f>VLOOKUP(P540,classifications!A$1:D$357,4,FALSE)</f>
        <v>Unitary Authority</v>
      </c>
      <c r="S540" t="s">
        <v>525</v>
      </c>
      <c r="T540" t="s">
        <v>649</v>
      </c>
      <c r="U540">
        <v>78.599999999999994</v>
      </c>
      <c r="V540">
        <v>20.6</v>
      </c>
      <c r="W540">
        <v>0.8</v>
      </c>
      <c r="X540">
        <v>62.7</v>
      </c>
      <c r="Y540">
        <v>21.7</v>
      </c>
      <c r="Z540">
        <v>15.5</v>
      </c>
      <c r="AA540">
        <v>99.1</v>
      </c>
      <c r="AB540">
        <v>0.9</v>
      </c>
      <c r="AC540">
        <v>0</v>
      </c>
      <c r="AE540" t="s">
        <v>491</v>
      </c>
      <c r="AF540" t="s">
        <v>289</v>
      </c>
      <c r="AG540" t="s">
        <v>525</v>
      </c>
      <c r="AH540" t="s">
        <v>649</v>
      </c>
      <c r="AI540">
        <v>79.2</v>
      </c>
      <c r="AJ540">
        <v>20.8</v>
      </c>
      <c r="AK540">
        <v>74.3</v>
      </c>
      <c r="AL540">
        <v>25.7</v>
      </c>
      <c r="AM540">
        <v>99.1</v>
      </c>
      <c r="AN540">
        <v>0.9</v>
      </c>
      <c r="AP540" t="s">
        <v>491</v>
      </c>
      <c r="AQ540" t="s">
        <v>289</v>
      </c>
      <c r="AR540" t="s">
        <v>525</v>
      </c>
      <c r="AS540" t="s">
        <v>649</v>
      </c>
      <c r="AT540">
        <v>71.5</v>
      </c>
      <c r="AU540">
        <v>79.2</v>
      </c>
      <c r="AV540">
        <v>80.599999999999994</v>
      </c>
      <c r="AW540">
        <v>90.3</v>
      </c>
      <c r="AX540">
        <v>74.3</v>
      </c>
      <c r="AY540">
        <v>96.2</v>
      </c>
      <c r="AZ540">
        <v>97.8</v>
      </c>
      <c r="BA540">
        <v>99.1</v>
      </c>
      <c r="BB540">
        <v>100</v>
      </c>
      <c r="BF540" t="b">
        <f t="shared" si="8"/>
        <v>1</v>
      </c>
      <c r="BI540" t="s">
        <v>491</v>
      </c>
      <c r="BJ540" t="s">
        <v>289</v>
      </c>
      <c r="BK540" t="s">
        <v>525</v>
      </c>
      <c r="BL540" t="s">
        <v>649</v>
      </c>
      <c r="BM540">
        <f>INDEX('2021persons'!$C$5:$BA$204,MATCH(Sheet2!$BJ540,'2021persons'!$B$5:$B$204,0),MATCH(Sheet2!BM$3,'2021persons'!$C$4:$BA$4,0))</f>
        <v>81.199091114447796</v>
      </c>
      <c r="BN540">
        <f>INDEX('2021persons'!$C$5:$BA$204,MATCH(Sheet2!$BJ540,'2021persons'!$B$5:$B$204,0),MATCH(Sheet2!BN$3,'2021persons'!$C$4:$BA$4,0))</f>
        <v>18.8009088855522</v>
      </c>
      <c r="BO540">
        <f>INDEX('2021persons'!$C$5:$BA$204,MATCH(Sheet2!$BJ540,'2021persons'!$B$5:$B$204,0),MATCH(Sheet2!BO$3,'2021persons'!$C$4:$BA$4,0))</f>
        <v>63.227340978247902</v>
      </c>
      <c r="BP540">
        <f>INDEX('2021persons'!$C$5:$BA$204,MATCH(Sheet2!$BJ540,'2021persons'!$B$5:$B$204,0),MATCH(Sheet2!BP$3,'2021persons'!$C$4:$BA$4,0))</f>
        <v>12.2872290949679</v>
      </c>
      <c r="BQ540">
        <f>INDEX('2021persons'!$C$5:$BA$204,MATCH(Sheet2!$BJ540,'2021persons'!$B$5:$B$204,0),MATCH(Sheet2!BQ$3,'2021persons'!$C$4:$BA$4,0))</f>
        <v>63.693742774758498</v>
      </c>
      <c r="BR540">
        <f>INDEX('2021persons'!$C$5:$BA$204,MATCH(Sheet2!$BJ540,'2021persons'!$B$5:$B$204,0),MATCH(Sheet2!BR$3,'2021persons'!$C$4:$BA$4,0))</f>
        <v>11.820827298457299</v>
      </c>
      <c r="BS540">
        <f>INDEX('2021persons'!$C$5:$BA$204,MATCH(Sheet2!$BJ540,'2021persons'!$B$5:$B$204,0),MATCH(Sheet2!BS$3,'2021persons'!$C$4:$BA$4,0))</f>
        <v>99.123005168954407</v>
      </c>
      <c r="BT540">
        <f>INDEX('2021persons'!$C$5:$BA$204,MATCH(Sheet2!$BJ540,'2021persons'!$B$5:$B$204,0),MATCH(Sheet2!BT$3,'2021persons'!$C$4:$BA$4,0))</f>
        <v>0.87699483104561704</v>
      </c>
      <c r="BU540">
        <f>INDEX('2021persons'!$C$5:$BA$204,MATCH(Sheet2!$BJ540,'2021persons'!$B$5:$B$204,0),MATCH(Sheet2!BU$3,'2021persons'!$C$4:$BA$4,0))</f>
        <v>9.1778837848970891</v>
      </c>
      <c r="BV540">
        <f>INDEX('2021persons'!$C$5:$BA$204,MATCH(Sheet2!$BJ540,'2021persons'!$B$5:$B$204,0),MATCH(Sheet2!BV$3,'2021persons'!$C$4:$BA$4,0))</f>
        <v>13.6040501215834</v>
      </c>
      <c r="BW540">
        <f>INDEX('2021persons'!$C$5:$BA$204,MATCH(Sheet2!$BJ540,'2021persons'!$B$5:$B$204,0),MATCH(Sheet2!BW$3,'2021persons'!$C$4:$BA$4,0))</f>
        <v>1.6357282379047799</v>
      </c>
      <c r="BX540">
        <f>INDEX('2021persons'!$C$5:$BA$204,MATCH(Sheet2!$BJ540,'2021persons'!$B$5:$B$204,0),MATCH(Sheet2!BX$3,'2021persons'!$C$4:$BA$4,0))</f>
        <v>54.0849605746604</v>
      </c>
      <c r="BY540">
        <f>INDEX('2021persons'!$C$5:$BA$204,MATCH(Sheet2!$BJ540,'2021persons'!$B$5:$B$204,0),MATCH(Sheet2!BY$3,'2021persons'!$C$4:$BA$4,0))</f>
        <v>42.966051548803499</v>
      </c>
      <c r="BZ540">
        <f>INDEX('2021persons'!$C$5:$BA$204,MATCH(Sheet2!$BJ540,'2021persons'!$B$5:$B$204,0),MATCH(Sheet2!BZ$3,'2021persons'!$C$4:$BA$4,0))</f>
        <v>53.109303829693502</v>
      </c>
      <c r="CA540">
        <f>INDEX('2021persons'!$C$5:$BA$204,MATCH(Sheet2!$BJ540,'2021persons'!$B$5:$B$204,0),MATCH(Sheet2!CA$3,'2021persons'!$C$4:$BA$4,0))</f>
        <v>45.239373047654396</v>
      </c>
      <c r="CB540">
        <f>INDEX('2021persons'!$C$5:$BA$204,MATCH(Sheet2!$BJ540,'2021persons'!$B$5:$B$204,0),MATCH(Sheet2!CB$3,'2021persons'!$C$4:$BA$4,0))</f>
        <v>3.0163307067781102</v>
      </c>
      <c r="CC540">
        <f>INDEX('2021persons'!$C$5:$BA$204,MATCH(Sheet2!$BJ540,'2021persons'!$B$5:$B$204,0),MATCH(Sheet2!CC$3,'2021persons'!$C$4:$BA$4,0))</f>
        <v>96.983669293221894</v>
      </c>
    </row>
    <row r="541" spans="14:81" x14ac:dyDescent="0.3">
      <c r="N541" t="str">
        <f>VLOOKUP(P541,Sheet1!A$6:A$378,1,FALSE)</f>
        <v>Thurrock</v>
      </c>
      <c r="O541" t="s">
        <v>491</v>
      </c>
      <c r="P541" t="s">
        <v>290</v>
      </c>
      <c r="Q541" t="str">
        <f>VLOOKUP(P541,classifications!A$1:B$357,2,FALSE)</f>
        <v>Predominantly Urban</v>
      </c>
      <c r="R541" t="str">
        <f>VLOOKUP(P541,classifications!A$1:D$357,4,FALSE)</f>
        <v>Unitary Authority</v>
      </c>
      <c r="S541" t="s">
        <v>526</v>
      </c>
      <c r="T541" t="s">
        <v>649</v>
      </c>
      <c r="U541">
        <v>79.900000000000006</v>
      </c>
      <c r="V541">
        <v>19.600000000000001</v>
      </c>
      <c r="W541">
        <v>0.5</v>
      </c>
      <c r="X541">
        <v>69.5</v>
      </c>
      <c r="Y541">
        <v>19.100000000000001</v>
      </c>
      <c r="Z541">
        <v>11.4</v>
      </c>
      <c r="AA541">
        <v>97.8</v>
      </c>
      <c r="AB541">
        <v>2</v>
      </c>
      <c r="AC541">
        <v>0.2</v>
      </c>
      <c r="AE541" t="s">
        <v>491</v>
      </c>
      <c r="AF541" t="s">
        <v>290</v>
      </c>
      <c r="AG541" t="s">
        <v>526</v>
      </c>
      <c r="AH541" t="s">
        <v>649</v>
      </c>
      <c r="AI541">
        <v>80.3</v>
      </c>
      <c r="AJ541">
        <v>19.7</v>
      </c>
      <c r="AK541">
        <v>78.400000000000006</v>
      </c>
      <c r="AL541">
        <v>21.6</v>
      </c>
      <c r="AM541">
        <v>98</v>
      </c>
      <c r="AN541">
        <v>2</v>
      </c>
      <c r="AP541" t="s">
        <v>491</v>
      </c>
      <c r="AQ541" t="s">
        <v>290</v>
      </c>
      <c r="AR541" t="s">
        <v>526</v>
      </c>
      <c r="AS541" t="s">
        <v>649</v>
      </c>
      <c r="AT541">
        <v>74.5</v>
      </c>
      <c r="AU541">
        <v>80.3</v>
      </c>
      <c r="AV541">
        <v>83.5</v>
      </c>
      <c r="AW541">
        <v>93.5</v>
      </c>
      <c r="AX541">
        <v>78.400000000000006</v>
      </c>
      <c r="AY541">
        <v>97.9</v>
      </c>
      <c r="AZ541">
        <v>96.3</v>
      </c>
      <c r="BA541">
        <v>98</v>
      </c>
      <c r="BB541">
        <v>99.4</v>
      </c>
      <c r="BF541" t="b">
        <f t="shared" si="8"/>
        <v>1</v>
      </c>
      <c r="BI541" t="s">
        <v>491</v>
      </c>
      <c r="BJ541" t="s">
        <v>290</v>
      </c>
      <c r="BK541" t="s">
        <v>526</v>
      </c>
      <c r="BL541" t="s">
        <v>649</v>
      </c>
      <c r="BM541">
        <f>INDEX('2021persons'!$C$5:$BA$204,MATCH(Sheet2!$BJ541,'2021persons'!$B$5:$B$204,0),MATCH(Sheet2!BM$3,'2021persons'!$C$4:$BA$4,0))</f>
        <v>76.780878843936804</v>
      </c>
      <c r="BN541">
        <f>INDEX('2021persons'!$C$5:$BA$204,MATCH(Sheet2!$BJ541,'2021persons'!$B$5:$B$204,0),MATCH(Sheet2!BN$3,'2021persons'!$C$4:$BA$4,0))</f>
        <v>21.765999088447401</v>
      </c>
      <c r="BO541">
        <f>INDEX('2021persons'!$C$5:$BA$204,MATCH(Sheet2!$BJ541,'2021persons'!$B$5:$B$204,0),MATCH(Sheet2!BO$3,'2021persons'!$C$4:$BA$4,0))</f>
        <v>55.6489450119306</v>
      </c>
      <c r="BP541">
        <f>INDEX('2021persons'!$C$5:$BA$204,MATCH(Sheet2!$BJ541,'2021persons'!$B$5:$B$204,0),MATCH(Sheet2!BP$3,'2021persons'!$C$4:$BA$4,0))</f>
        <v>14.516474972519401</v>
      </c>
      <c r="BQ541">
        <f>INDEX('2021persons'!$C$5:$BA$204,MATCH(Sheet2!$BJ541,'2021persons'!$B$5:$B$204,0),MATCH(Sheet2!BQ$3,'2021persons'!$C$4:$BA$4,0))</f>
        <v>57.220032708651701</v>
      </c>
      <c r="BR541">
        <f>INDEX('2021persons'!$C$5:$BA$204,MATCH(Sheet2!$BJ541,'2021persons'!$B$5:$B$204,0),MATCH(Sheet2!BR$3,'2021persons'!$C$4:$BA$4,0))</f>
        <v>12.9453872757983</v>
      </c>
      <c r="BS541">
        <f>INDEX('2021persons'!$C$5:$BA$204,MATCH(Sheet2!$BJ541,'2021persons'!$B$5:$B$204,0),MATCH(Sheet2!BS$3,'2021persons'!$C$4:$BA$4,0))</f>
        <v>99.769430815839598</v>
      </c>
      <c r="BT541" t="str">
        <f>INDEX('2021persons'!$C$5:$BA$204,MATCH(Sheet2!$BJ541,'2021persons'!$B$5:$B$204,0),MATCH(Sheet2!BT$3,'2021persons'!$C$4:$BA$4,0))</f>
        <v>*</v>
      </c>
      <c r="BU541">
        <f>INDEX('2021persons'!$C$5:$BA$204,MATCH(Sheet2!$BJ541,'2021persons'!$B$5:$B$204,0),MATCH(Sheet2!BU$3,'2021persons'!$C$4:$BA$4,0))</f>
        <v>11.895761280463301</v>
      </c>
      <c r="BV541">
        <f>INDEX('2021persons'!$C$5:$BA$204,MATCH(Sheet2!$BJ541,'2021persons'!$B$5:$B$204,0),MATCH(Sheet2!BV$3,'2021persons'!$C$4:$BA$4,0))</f>
        <v>11.036488913911899</v>
      </c>
      <c r="BW541">
        <f>INDEX('2021persons'!$C$5:$BA$204,MATCH(Sheet2!$BJ541,'2021persons'!$B$5:$B$204,0),MATCH(Sheet2!BW$3,'2021persons'!$C$4:$BA$4,0))</f>
        <v>2.4491273224483199</v>
      </c>
      <c r="BX541">
        <f>INDEX('2021persons'!$C$5:$BA$204,MATCH(Sheet2!$BJ541,'2021persons'!$B$5:$B$204,0),MATCH(Sheet2!BX$3,'2021persons'!$C$4:$BA$4,0))</f>
        <v>59.558058231699199</v>
      </c>
      <c r="BY541">
        <f>INDEX('2021persons'!$C$5:$BA$204,MATCH(Sheet2!$BJ541,'2021persons'!$B$5:$B$204,0),MATCH(Sheet2!BY$3,'2021persons'!$C$4:$BA$4,0))</f>
        <v>40.060313308958897</v>
      </c>
      <c r="BZ541">
        <f>INDEX('2021persons'!$C$5:$BA$204,MATCH(Sheet2!$BJ541,'2021persons'!$B$5:$B$204,0),MATCH(Sheet2!BZ$3,'2021persons'!$C$4:$BA$4,0))</f>
        <v>56.163433054895798</v>
      </c>
      <c r="CA541">
        <f>INDEX('2021persons'!$C$5:$BA$204,MATCH(Sheet2!$BJ541,'2021persons'!$B$5:$B$204,0),MATCH(Sheet2!CA$3,'2021persons'!$C$4:$BA$4,0))</f>
        <v>43.007926129540202</v>
      </c>
      <c r="CB541">
        <f>INDEX('2021persons'!$C$5:$BA$204,MATCH(Sheet2!$BJ541,'2021persons'!$B$5:$B$204,0),MATCH(Sheet2!CB$3,'2021persons'!$C$4:$BA$4,0))</f>
        <v>2.9893562830102698</v>
      </c>
      <c r="CC541">
        <f>INDEX('2021persons'!$C$5:$BA$204,MATCH(Sheet2!$BJ541,'2021persons'!$B$5:$B$204,0),MATCH(Sheet2!CC$3,'2021persons'!$C$4:$BA$4,0))</f>
        <v>96.763988310678599</v>
      </c>
    </row>
    <row r="542" spans="14:81" x14ac:dyDescent="0.3">
      <c r="N542" t="str">
        <f>VLOOKUP(P542,Sheet1!A$6:A$378,1,FALSE)</f>
        <v>Medway</v>
      </c>
      <c r="O542" t="s">
        <v>491</v>
      </c>
      <c r="P542" t="s">
        <v>293</v>
      </c>
      <c r="Q542" t="str">
        <f>VLOOKUP(P542,classifications!A$1:B$357,2,FALSE)</f>
        <v>Predominantly Urban</v>
      </c>
      <c r="R542" t="str">
        <f>VLOOKUP(P542,classifications!A$1:D$357,4,FALSE)</f>
        <v>Unitary Authority</v>
      </c>
      <c r="S542" t="s">
        <v>527</v>
      </c>
      <c r="T542" t="s">
        <v>649</v>
      </c>
      <c r="U542">
        <v>78.2</v>
      </c>
      <c r="V542">
        <v>20.399999999999999</v>
      </c>
      <c r="W542">
        <v>1.3</v>
      </c>
      <c r="X542">
        <v>78.5</v>
      </c>
      <c r="Y542">
        <v>4.8</v>
      </c>
      <c r="Z542">
        <v>16.7</v>
      </c>
      <c r="AA542">
        <v>99.3</v>
      </c>
      <c r="AB542">
        <v>0.5</v>
      </c>
      <c r="AC542">
        <v>0.2</v>
      </c>
      <c r="AE542" t="s">
        <v>491</v>
      </c>
      <c r="AF542" t="s">
        <v>293</v>
      </c>
      <c r="AG542" t="s">
        <v>527</v>
      </c>
      <c r="AH542" t="s">
        <v>649</v>
      </c>
      <c r="AI542">
        <v>79.3</v>
      </c>
      <c r="AJ542">
        <v>20.7</v>
      </c>
      <c r="AK542">
        <v>94.2</v>
      </c>
      <c r="AL542">
        <v>5.8</v>
      </c>
      <c r="AM542">
        <v>99.5</v>
      </c>
      <c r="AN542">
        <v>0.5</v>
      </c>
      <c r="AP542" t="s">
        <v>491</v>
      </c>
      <c r="AQ542" t="s">
        <v>293</v>
      </c>
      <c r="AR542" t="s">
        <v>527</v>
      </c>
      <c r="AS542" t="s">
        <v>649</v>
      </c>
      <c r="AT542">
        <v>71.900000000000006</v>
      </c>
      <c r="AU542">
        <v>79.3</v>
      </c>
      <c r="AV542">
        <v>81.8</v>
      </c>
      <c r="AW542">
        <v>91.2</v>
      </c>
      <c r="AX542">
        <v>94.2</v>
      </c>
      <c r="AY542">
        <v>97.2</v>
      </c>
      <c r="AZ542">
        <v>98.6</v>
      </c>
      <c r="BA542">
        <v>99.5</v>
      </c>
      <c r="BB542">
        <v>100</v>
      </c>
      <c r="BF542" t="b">
        <f t="shared" si="8"/>
        <v>1</v>
      </c>
      <c r="BI542" t="s">
        <v>491</v>
      </c>
      <c r="BJ542" t="s">
        <v>293</v>
      </c>
      <c r="BK542" t="s">
        <v>527</v>
      </c>
      <c r="BL542" t="s">
        <v>649</v>
      </c>
      <c r="BM542">
        <f>INDEX('2021persons'!$C$5:$BA$204,MATCH(Sheet2!$BJ542,'2021persons'!$B$5:$B$204,0),MATCH(Sheet2!BM$3,'2021persons'!$C$4:$BA$4,0))</f>
        <v>81.111788505237499</v>
      </c>
      <c r="BN542">
        <f>INDEX('2021persons'!$C$5:$BA$204,MATCH(Sheet2!$BJ542,'2021persons'!$B$5:$B$204,0),MATCH(Sheet2!BN$3,'2021persons'!$C$4:$BA$4,0))</f>
        <v>18.888211494762501</v>
      </c>
      <c r="BO542">
        <f>INDEX('2021persons'!$C$5:$BA$204,MATCH(Sheet2!$BJ542,'2021persons'!$B$5:$B$204,0),MATCH(Sheet2!BO$3,'2021persons'!$C$4:$BA$4,0))</f>
        <v>60.488832234107399</v>
      </c>
      <c r="BP542">
        <f>INDEX('2021persons'!$C$5:$BA$204,MATCH(Sheet2!$BJ542,'2021persons'!$B$5:$B$204,0),MATCH(Sheet2!BP$3,'2021persons'!$C$4:$BA$4,0))</f>
        <v>13.0188992961259</v>
      </c>
      <c r="BQ542">
        <f>INDEX('2021persons'!$C$5:$BA$204,MATCH(Sheet2!$BJ542,'2021persons'!$B$5:$B$204,0),MATCH(Sheet2!BQ$3,'2021persons'!$C$4:$BA$4,0))</f>
        <v>59.9646875321652</v>
      </c>
      <c r="BR542">
        <f>INDEX('2021persons'!$C$5:$BA$204,MATCH(Sheet2!$BJ542,'2021persons'!$B$5:$B$204,0),MATCH(Sheet2!BR$3,'2021persons'!$C$4:$BA$4,0))</f>
        <v>13.5430439980681</v>
      </c>
      <c r="BS542">
        <f>INDEX('2021persons'!$C$5:$BA$204,MATCH(Sheet2!$BJ542,'2021persons'!$B$5:$B$204,0),MATCH(Sheet2!BS$3,'2021persons'!$C$4:$BA$4,0))</f>
        <v>98.885202809162195</v>
      </c>
      <c r="BT542" t="str">
        <f>INDEX('2021persons'!$C$5:$BA$204,MATCH(Sheet2!$BJ542,'2021persons'!$B$5:$B$204,0),MATCH(Sheet2!BT$3,'2021persons'!$C$4:$BA$4,0))</f>
        <v>*</v>
      </c>
      <c r="BU542">
        <f>INDEX('2021persons'!$C$5:$BA$204,MATCH(Sheet2!$BJ542,'2021persons'!$B$5:$B$204,0),MATCH(Sheet2!BU$3,'2021persons'!$C$4:$BA$4,0))</f>
        <v>15.1701095003207</v>
      </c>
      <c r="BV542">
        <f>INDEX('2021persons'!$C$5:$BA$204,MATCH(Sheet2!$BJ542,'2021persons'!$B$5:$B$204,0),MATCH(Sheet2!BV$3,'2021persons'!$C$4:$BA$4,0))</f>
        <v>9.6935099484564606</v>
      </c>
      <c r="BW542">
        <f>INDEX('2021persons'!$C$5:$BA$204,MATCH(Sheet2!$BJ542,'2021persons'!$B$5:$B$204,0),MATCH(Sheet2!BW$3,'2021persons'!$C$4:$BA$4,0))</f>
        <v>4.1630707595347598</v>
      </c>
      <c r="BX542">
        <f>INDEX('2021persons'!$C$5:$BA$204,MATCH(Sheet2!$BJ542,'2021persons'!$B$5:$B$204,0),MATCH(Sheet2!BX$3,'2021persons'!$C$4:$BA$4,0))</f>
        <v>56.326582439210199</v>
      </c>
      <c r="BY542">
        <f>INDEX('2021persons'!$C$5:$BA$204,MATCH(Sheet2!$BJ542,'2021persons'!$B$5:$B$204,0),MATCH(Sheet2!BY$3,'2021persons'!$C$4:$BA$4,0))</f>
        <v>42.770980527313498</v>
      </c>
      <c r="BZ542">
        <f>INDEX('2021persons'!$C$5:$BA$204,MATCH(Sheet2!$BJ542,'2021persons'!$B$5:$B$204,0),MATCH(Sheet2!BZ$3,'2021persons'!$C$4:$BA$4,0))</f>
        <v>56.977788258341903</v>
      </c>
      <c r="CA542">
        <f>INDEX('2021persons'!$C$5:$BA$204,MATCH(Sheet2!$BJ542,'2021persons'!$B$5:$B$204,0),MATCH(Sheet2!CA$3,'2021persons'!$C$4:$BA$4,0))</f>
        <v>40.658642988653803</v>
      </c>
      <c r="CB542">
        <f>INDEX('2021persons'!$C$5:$BA$204,MATCH(Sheet2!$BJ542,'2021persons'!$B$5:$B$204,0),MATCH(Sheet2!CB$3,'2021persons'!$C$4:$BA$4,0))</f>
        <v>5.8518934925297499</v>
      </c>
      <c r="CC542">
        <f>INDEX('2021persons'!$C$5:$BA$204,MATCH(Sheet2!$BJ542,'2021persons'!$B$5:$B$204,0),MATCH(Sheet2!CC$3,'2021persons'!$C$4:$BA$4,0))</f>
        <v>94.148106507470303</v>
      </c>
    </row>
    <row r="543" spans="14:81" x14ac:dyDescent="0.3">
      <c r="N543" t="str">
        <f>VLOOKUP(P543,Sheet1!A$6:A$378,1,FALSE)</f>
        <v>Bracknell Forest</v>
      </c>
      <c r="O543" t="s">
        <v>491</v>
      </c>
      <c r="P543" t="s">
        <v>294</v>
      </c>
      <c r="Q543" t="str">
        <f>VLOOKUP(P543,classifications!A$1:B$357,2,FALSE)</f>
        <v>Predominantly Urban</v>
      </c>
      <c r="R543" t="str">
        <f>VLOOKUP(P543,classifications!A$1:D$357,4,FALSE)</f>
        <v>Unitary Authority</v>
      </c>
      <c r="S543" t="s">
        <v>528</v>
      </c>
      <c r="T543" t="s">
        <v>649</v>
      </c>
      <c r="U543">
        <v>80.900000000000006</v>
      </c>
      <c r="V543">
        <v>17.5</v>
      </c>
      <c r="W543">
        <v>1.6</v>
      </c>
      <c r="X543">
        <v>68.5</v>
      </c>
      <c r="Y543">
        <v>19.3</v>
      </c>
      <c r="Z543">
        <v>12.2</v>
      </c>
      <c r="AA543">
        <v>99.4</v>
      </c>
      <c r="AB543">
        <v>0.6</v>
      </c>
      <c r="AC543">
        <v>0</v>
      </c>
      <c r="AE543" t="s">
        <v>491</v>
      </c>
      <c r="AF543" t="s">
        <v>294</v>
      </c>
      <c r="AG543" t="s">
        <v>528</v>
      </c>
      <c r="AH543" t="s">
        <v>649</v>
      </c>
      <c r="AI543">
        <v>82.2</v>
      </c>
      <c r="AJ543">
        <v>17.8</v>
      </c>
      <c r="AK543">
        <v>78</v>
      </c>
      <c r="AL543">
        <v>22</v>
      </c>
      <c r="AM543">
        <v>99.4</v>
      </c>
      <c r="AN543">
        <v>0.6</v>
      </c>
      <c r="AP543" t="s">
        <v>491</v>
      </c>
      <c r="AQ543" t="s">
        <v>294</v>
      </c>
      <c r="AR543" t="s">
        <v>528</v>
      </c>
      <c r="AS543" t="s">
        <v>649</v>
      </c>
      <c r="AT543">
        <v>76.5</v>
      </c>
      <c r="AU543">
        <v>82.2</v>
      </c>
      <c r="AV543">
        <v>84</v>
      </c>
      <c r="AW543">
        <v>73.8</v>
      </c>
      <c r="AX543">
        <v>78</v>
      </c>
      <c r="AY543">
        <v>81.900000000000006</v>
      </c>
      <c r="AZ543">
        <v>98.6</v>
      </c>
      <c r="BA543">
        <v>99.4</v>
      </c>
      <c r="BB543">
        <v>100</v>
      </c>
      <c r="BF543" t="b">
        <f t="shared" si="8"/>
        <v>1</v>
      </c>
      <c r="BI543" t="s">
        <v>491</v>
      </c>
      <c r="BJ543" t="s">
        <v>294</v>
      </c>
      <c r="BK543" t="s">
        <v>528</v>
      </c>
      <c r="BL543" t="s">
        <v>649</v>
      </c>
      <c r="BM543">
        <f>INDEX('2021persons'!$C$5:$BA$204,MATCH(Sheet2!$BJ543,'2021persons'!$B$5:$B$204,0),MATCH(Sheet2!BM$3,'2021persons'!$C$4:$BA$4,0))</f>
        <v>79.787914800256004</v>
      </c>
      <c r="BN543">
        <f>INDEX('2021persons'!$C$5:$BA$204,MATCH(Sheet2!$BJ543,'2021persons'!$B$5:$B$204,0),MATCH(Sheet2!BN$3,'2021persons'!$C$4:$BA$4,0))</f>
        <v>19.7184386141329</v>
      </c>
      <c r="BO543">
        <f>INDEX('2021persons'!$C$5:$BA$204,MATCH(Sheet2!$BJ543,'2021persons'!$B$5:$B$204,0),MATCH(Sheet2!BO$3,'2021persons'!$C$4:$BA$4,0))</f>
        <v>57.537252034006798</v>
      </c>
      <c r="BP543">
        <f>INDEX('2021persons'!$C$5:$BA$204,MATCH(Sheet2!$BJ543,'2021persons'!$B$5:$B$204,0),MATCH(Sheet2!BP$3,'2021persons'!$C$4:$BA$4,0))</f>
        <v>19.4825852454521</v>
      </c>
      <c r="BQ543">
        <f>INDEX('2021persons'!$C$5:$BA$204,MATCH(Sheet2!$BJ543,'2021persons'!$B$5:$B$204,0),MATCH(Sheet2!BQ$3,'2021persons'!$C$4:$BA$4,0))</f>
        <v>65.325898162537698</v>
      </c>
      <c r="BR543">
        <f>INDEX('2021persons'!$C$5:$BA$204,MATCH(Sheet2!$BJ543,'2021persons'!$B$5:$B$204,0),MATCH(Sheet2!BR$3,'2021persons'!$C$4:$BA$4,0))</f>
        <v>11.693939116921101</v>
      </c>
      <c r="BS543">
        <f>INDEX('2021persons'!$C$5:$BA$204,MATCH(Sheet2!$BJ543,'2021persons'!$B$5:$B$204,0),MATCH(Sheet2!BS$3,'2021persons'!$C$4:$BA$4,0))</f>
        <v>98.665325898162493</v>
      </c>
      <c r="BT543">
        <f>INDEX('2021persons'!$C$5:$BA$204,MATCH(Sheet2!$BJ543,'2021persons'!$B$5:$B$204,0),MATCH(Sheet2!BT$3,'2021persons'!$C$4:$BA$4,0))</f>
        <v>1.00191973672182</v>
      </c>
      <c r="BU543">
        <f>INDEX('2021persons'!$C$5:$BA$204,MATCH(Sheet2!$BJ543,'2021persons'!$B$5:$B$204,0),MATCH(Sheet2!BU$3,'2021persons'!$C$4:$BA$4,0))</f>
        <v>8.5583691379467997</v>
      </c>
      <c r="BV543">
        <f>INDEX('2021persons'!$C$5:$BA$204,MATCH(Sheet2!$BJ543,'2021persons'!$B$5:$B$204,0),MATCH(Sheet2!BV$3,'2021persons'!$C$4:$BA$4,0))</f>
        <v>22.367675290245899</v>
      </c>
      <c r="BW543">
        <f>INDEX('2021persons'!$C$5:$BA$204,MATCH(Sheet2!$BJ543,'2021persons'!$B$5:$B$204,0),MATCH(Sheet2!BW$3,'2021persons'!$C$4:$BA$4,0))</f>
        <v>2.8009872931712199</v>
      </c>
      <c r="BX543">
        <f>INDEX('2021persons'!$C$5:$BA$204,MATCH(Sheet2!$BJ543,'2021persons'!$B$5:$B$204,0),MATCH(Sheet2!BX$3,'2021persons'!$C$4:$BA$4,0))</f>
        <v>49.096993519600602</v>
      </c>
      <c r="BY543">
        <f>INDEX('2021persons'!$C$5:$BA$204,MATCH(Sheet2!$BJ543,'2021persons'!$B$5:$B$204,0),MATCH(Sheet2!BY$3,'2021persons'!$C$4:$BA$4,0))</f>
        <v>50.146959878182599</v>
      </c>
      <c r="BZ543">
        <f>INDEX('2021persons'!$C$5:$BA$204,MATCH(Sheet2!$BJ543,'2021persons'!$B$5:$B$204,0),MATCH(Sheet2!BZ$3,'2021persons'!$C$4:$BA$4,0))</f>
        <v>52.441658698962399</v>
      </c>
      <c r="CA543">
        <f>INDEX('2021persons'!$C$5:$BA$204,MATCH(Sheet2!$BJ543,'2021persons'!$B$5:$B$204,0),MATCH(Sheet2!CA$3,'2021persons'!$C$4:$BA$4,0))</f>
        <v>46.890824745918799</v>
      </c>
      <c r="CB543">
        <f>INDEX('2021persons'!$C$5:$BA$204,MATCH(Sheet2!$BJ543,'2021persons'!$B$5:$B$204,0),MATCH(Sheet2!CB$3,'2021persons'!$C$4:$BA$4,0))</f>
        <v>2.1738732973763599</v>
      </c>
      <c r="CC543">
        <f>INDEX('2021persons'!$C$5:$BA$204,MATCH(Sheet2!$BJ543,'2021persons'!$B$5:$B$204,0),MATCH(Sheet2!CC$3,'2021persons'!$C$4:$BA$4,0))</f>
        <v>97.826126702623597</v>
      </c>
    </row>
    <row r="544" spans="14:81" x14ac:dyDescent="0.3">
      <c r="N544" t="str">
        <f>VLOOKUP(P544,Sheet1!A$6:A$378,1,FALSE)</f>
        <v>West Berkshire</v>
      </c>
      <c r="O544" t="s">
        <v>491</v>
      </c>
      <c r="P544" t="s">
        <v>295</v>
      </c>
      <c r="Q544" t="str">
        <f>VLOOKUP(P544,classifications!A$1:B$357,2,FALSE)</f>
        <v>Urban with Significant Rural</v>
      </c>
      <c r="R544" t="str">
        <f>VLOOKUP(P544,classifications!A$1:D$357,4,FALSE)</f>
        <v>Unitary Authority</v>
      </c>
      <c r="S544" t="s">
        <v>529</v>
      </c>
      <c r="T544" t="s">
        <v>649</v>
      </c>
      <c r="U544">
        <v>79.900000000000006</v>
      </c>
      <c r="V544">
        <v>19.899999999999999</v>
      </c>
      <c r="W544">
        <v>0.2</v>
      </c>
      <c r="X544">
        <v>70.599999999999994</v>
      </c>
      <c r="Y544">
        <v>18.2</v>
      </c>
      <c r="Z544">
        <v>11.2</v>
      </c>
      <c r="AA544">
        <v>98</v>
      </c>
      <c r="AB544">
        <v>1.7</v>
      </c>
      <c r="AC544">
        <v>0.3</v>
      </c>
      <c r="AE544" t="s">
        <v>491</v>
      </c>
      <c r="AF544" t="s">
        <v>295</v>
      </c>
      <c r="AG544" t="s">
        <v>529</v>
      </c>
      <c r="AH544" t="s">
        <v>649</v>
      </c>
      <c r="AI544">
        <v>80</v>
      </c>
      <c r="AJ544">
        <v>20</v>
      </c>
      <c r="AK544">
        <v>79.5</v>
      </c>
      <c r="AL544">
        <v>20.5</v>
      </c>
      <c r="AM544">
        <v>98.3</v>
      </c>
      <c r="AN544">
        <v>1.7</v>
      </c>
      <c r="AP544" t="s">
        <v>491</v>
      </c>
      <c r="AQ544" t="s">
        <v>295</v>
      </c>
      <c r="AR544" t="s">
        <v>529</v>
      </c>
      <c r="AS544" t="s">
        <v>649</v>
      </c>
      <c r="AT544">
        <v>74.099999999999994</v>
      </c>
      <c r="AU544">
        <v>80</v>
      </c>
      <c r="AV544">
        <v>82.6</v>
      </c>
      <c r="AW544">
        <v>74.900000000000006</v>
      </c>
      <c r="AX544">
        <v>79.5</v>
      </c>
      <c r="AY544">
        <v>84.1</v>
      </c>
      <c r="AZ544">
        <v>96.3</v>
      </c>
      <c r="BA544">
        <v>98.3</v>
      </c>
      <c r="BB544">
        <v>100</v>
      </c>
      <c r="BF544" t="b">
        <f t="shared" si="8"/>
        <v>1</v>
      </c>
      <c r="BI544" t="s">
        <v>491</v>
      </c>
      <c r="BJ544" t="s">
        <v>295</v>
      </c>
      <c r="BK544" t="s">
        <v>529</v>
      </c>
      <c r="BL544" t="s">
        <v>649</v>
      </c>
      <c r="BM544">
        <f>INDEX('2021persons'!$C$5:$BA$204,MATCH(Sheet2!$BJ544,'2021persons'!$B$5:$B$204,0),MATCH(Sheet2!BM$3,'2021persons'!$C$4:$BA$4,0))</f>
        <v>80.988577187972496</v>
      </c>
      <c r="BN544">
        <f>INDEX('2021persons'!$C$5:$BA$204,MATCH(Sheet2!$BJ544,'2021persons'!$B$5:$B$204,0),MATCH(Sheet2!BN$3,'2021persons'!$C$4:$BA$4,0))</f>
        <v>17.552774511450799</v>
      </c>
      <c r="BO544">
        <f>INDEX('2021persons'!$C$5:$BA$204,MATCH(Sheet2!$BJ544,'2021persons'!$B$5:$B$204,0),MATCH(Sheet2!BO$3,'2021persons'!$C$4:$BA$4,0))</f>
        <v>57.560613696175601</v>
      </c>
      <c r="BP544">
        <f>INDEX('2021persons'!$C$5:$BA$204,MATCH(Sheet2!$BJ544,'2021persons'!$B$5:$B$204,0),MATCH(Sheet2!BP$3,'2021persons'!$C$4:$BA$4,0))</f>
        <v>16.257909177445502</v>
      </c>
      <c r="BQ544">
        <f>INDEX('2021persons'!$C$5:$BA$204,MATCH(Sheet2!$BJ544,'2021persons'!$B$5:$B$204,0),MATCH(Sheet2!BQ$3,'2021persons'!$C$4:$BA$4,0))</f>
        <v>61.8805644213002</v>
      </c>
      <c r="BR544">
        <f>INDEX('2021persons'!$C$5:$BA$204,MATCH(Sheet2!$BJ544,'2021persons'!$B$5:$B$204,0),MATCH(Sheet2!BR$3,'2021persons'!$C$4:$BA$4,0))</f>
        <v>11.937958452321</v>
      </c>
      <c r="BS544">
        <f>INDEX('2021persons'!$C$5:$BA$204,MATCH(Sheet2!$BJ544,'2021persons'!$B$5:$B$204,0),MATCH(Sheet2!BS$3,'2021persons'!$C$4:$BA$4,0))</f>
        <v>100</v>
      </c>
      <c r="BT544">
        <f>INDEX('2021persons'!$C$5:$BA$204,MATCH(Sheet2!$BJ544,'2021persons'!$B$5:$B$204,0),MATCH(Sheet2!BT$3,'2021persons'!$C$4:$BA$4,0))</f>
        <v>0</v>
      </c>
      <c r="BU544">
        <f>INDEX('2021persons'!$C$5:$BA$204,MATCH(Sheet2!$BJ544,'2021persons'!$B$5:$B$204,0),MATCH(Sheet2!BU$3,'2021persons'!$C$4:$BA$4,0))</f>
        <v>10.8236743378689</v>
      </c>
      <c r="BV544">
        <f>INDEX('2021persons'!$C$5:$BA$204,MATCH(Sheet2!$BJ544,'2021persons'!$B$5:$B$204,0),MATCH(Sheet2!BV$3,'2021persons'!$C$4:$BA$4,0))</f>
        <v>19.8737331317543</v>
      </c>
      <c r="BW544">
        <f>INDEX('2021persons'!$C$5:$BA$204,MATCH(Sheet2!$BJ544,'2021persons'!$B$5:$B$204,0),MATCH(Sheet2!BW$3,'2021persons'!$C$4:$BA$4,0))</f>
        <v>1.52164174925808</v>
      </c>
      <c r="BX544">
        <f>INDEX('2021persons'!$C$5:$BA$204,MATCH(Sheet2!$BJ544,'2021persons'!$B$5:$B$204,0),MATCH(Sheet2!BX$3,'2021persons'!$C$4:$BA$4,0))</f>
        <v>49.143354679249498</v>
      </c>
      <c r="BY544">
        <f>INDEX('2021persons'!$C$5:$BA$204,MATCH(Sheet2!$BJ544,'2021persons'!$B$5:$B$204,0),MATCH(Sheet2!BY$3,'2021persons'!$C$4:$BA$4,0))</f>
        <v>48.903213122121102</v>
      </c>
      <c r="BZ544">
        <f>INDEX('2021persons'!$C$5:$BA$204,MATCH(Sheet2!$BJ544,'2021persons'!$B$5:$B$204,0),MATCH(Sheet2!BZ$3,'2021persons'!$C$4:$BA$4,0))</f>
        <v>47.7867655319627</v>
      </c>
      <c r="CA544">
        <f>INDEX('2021persons'!$C$5:$BA$204,MATCH(Sheet2!$BJ544,'2021persons'!$B$5:$B$204,0),MATCH(Sheet2!CA$3,'2021persons'!$C$4:$BA$4,0))</f>
        <v>49.860970677452002</v>
      </c>
      <c r="CB544">
        <f>INDEX('2021persons'!$C$5:$BA$204,MATCH(Sheet2!$BJ544,'2021persons'!$B$5:$B$204,0),MATCH(Sheet2!CB$3,'2021persons'!$C$4:$BA$4,0))</f>
        <v>1.7442186012654699</v>
      </c>
      <c r="CC544">
        <f>INDEX('2021persons'!$C$5:$BA$204,MATCH(Sheet2!$BJ544,'2021persons'!$B$5:$B$204,0),MATCH(Sheet2!CC$3,'2021persons'!$C$4:$BA$4,0))</f>
        <v>98.255781398734499</v>
      </c>
    </row>
    <row r="545" spans="14:81" x14ac:dyDescent="0.3">
      <c r="N545" t="str">
        <f>VLOOKUP(P545,Sheet1!A$6:A$378,1,FALSE)</f>
        <v>Reading</v>
      </c>
      <c r="O545" t="s">
        <v>491</v>
      </c>
      <c r="P545" t="s">
        <v>296</v>
      </c>
      <c r="Q545" t="str">
        <f>VLOOKUP(P545,classifications!A$1:B$357,2,FALSE)</f>
        <v>Predominantly Urban</v>
      </c>
      <c r="R545" t="str">
        <f>VLOOKUP(P545,classifications!A$1:D$357,4,FALSE)</f>
        <v>Unitary Authority</v>
      </c>
      <c r="S545" t="s">
        <v>530</v>
      </c>
      <c r="T545" t="s">
        <v>649</v>
      </c>
      <c r="U545">
        <v>85.1</v>
      </c>
      <c r="V545">
        <v>14.9</v>
      </c>
      <c r="W545">
        <v>0</v>
      </c>
      <c r="X545">
        <v>72</v>
      </c>
      <c r="Y545">
        <v>17.8</v>
      </c>
      <c r="Z545">
        <v>10.199999999999999</v>
      </c>
      <c r="AA545">
        <v>98.8</v>
      </c>
      <c r="AB545">
        <v>1.2</v>
      </c>
      <c r="AC545">
        <v>0</v>
      </c>
      <c r="AE545" t="s">
        <v>491</v>
      </c>
      <c r="AF545" t="s">
        <v>296</v>
      </c>
      <c r="AG545" t="s">
        <v>530</v>
      </c>
      <c r="AH545" t="s">
        <v>649</v>
      </c>
      <c r="AI545">
        <v>85.1</v>
      </c>
      <c r="AJ545">
        <v>14.9</v>
      </c>
      <c r="AK545">
        <v>80.2</v>
      </c>
      <c r="AL545">
        <v>19.8</v>
      </c>
      <c r="AM545">
        <v>98.8</v>
      </c>
      <c r="AN545">
        <v>1.2</v>
      </c>
      <c r="AP545" t="s">
        <v>491</v>
      </c>
      <c r="AQ545" t="s">
        <v>296</v>
      </c>
      <c r="AR545" t="s">
        <v>530</v>
      </c>
      <c r="AS545" t="s">
        <v>649</v>
      </c>
      <c r="AT545">
        <v>79.2</v>
      </c>
      <c r="AU545">
        <v>85.1</v>
      </c>
      <c r="AV545">
        <v>88.7</v>
      </c>
      <c r="AW545">
        <v>75.2</v>
      </c>
      <c r="AX545">
        <v>80.2</v>
      </c>
      <c r="AY545">
        <v>85.1</v>
      </c>
      <c r="AZ545">
        <v>97.2</v>
      </c>
      <c r="BA545">
        <v>98.8</v>
      </c>
      <c r="BB545">
        <v>100</v>
      </c>
      <c r="BF545" t="b">
        <f t="shared" si="8"/>
        <v>1</v>
      </c>
      <c r="BI545" t="s">
        <v>491</v>
      </c>
      <c r="BJ545" t="s">
        <v>296</v>
      </c>
      <c r="BK545" t="s">
        <v>530</v>
      </c>
      <c r="BL545" t="s">
        <v>649</v>
      </c>
      <c r="BM545">
        <f>INDEX('2021persons'!$C$5:$BA$204,MATCH(Sheet2!$BJ545,'2021persons'!$B$5:$B$204,0),MATCH(Sheet2!BM$3,'2021persons'!$C$4:$BA$4,0))</f>
        <v>80.2271304892041</v>
      </c>
      <c r="BN545">
        <f>INDEX('2021persons'!$C$5:$BA$204,MATCH(Sheet2!$BJ545,'2021persons'!$B$5:$B$204,0),MATCH(Sheet2!BN$3,'2021persons'!$C$4:$BA$4,0))</f>
        <v>18.534212996766499</v>
      </c>
      <c r="BO545">
        <f>INDEX('2021persons'!$C$5:$BA$204,MATCH(Sheet2!$BJ545,'2021persons'!$B$5:$B$204,0),MATCH(Sheet2!BO$3,'2021persons'!$C$4:$BA$4,0))</f>
        <v>51.067852299989603</v>
      </c>
      <c r="BP545">
        <f>INDEX('2021persons'!$C$5:$BA$204,MATCH(Sheet2!$BJ545,'2021persons'!$B$5:$B$204,0),MATCH(Sheet2!BP$3,'2021persons'!$C$4:$BA$4,0))</f>
        <v>21.9907165953896</v>
      </c>
      <c r="BQ545">
        <f>INDEX('2021persons'!$C$5:$BA$204,MATCH(Sheet2!$BJ545,'2021persons'!$B$5:$B$204,0),MATCH(Sheet2!BQ$3,'2021persons'!$C$4:$BA$4,0))</f>
        <v>61.313497444455997</v>
      </c>
      <c r="BR545">
        <f>INDEX('2021persons'!$C$5:$BA$204,MATCH(Sheet2!$BJ545,'2021persons'!$B$5:$B$204,0),MATCH(Sheet2!BR$3,'2021persons'!$C$4:$BA$4,0))</f>
        <v>11.745071450923099</v>
      </c>
      <c r="BS545">
        <f>INDEX('2021persons'!$C$5:$BA$204,MATCH(Sheet2!$BJ545,'2021persons'!$B$5:$B$204,0),MATCH(Sheet2!BS$3,'2021persons'!$C$4:$BA$4,0))</f>
        <v>98.9829978095337</v>
      </c>
      <c r="BT545" t="str">
        <f>INDEX('2021persons'!$C$5:$BA$204,MATCH(Sheet2!$BJ545,'2021persons'!$B$5:$B$204,0),MATCH(Sheet2!BT$3,'2021persons'!$C$4:$BA$4,0))</f>
        <v>*</v>
      </c>
      <c r="BU545">
        <f>INDEX('2021persons'!$C$5:$BA$204,MATCH(Sheet2!$BJ545,'2021persons'!$B$5:$B$204,0),MATCH(Sheet2!BU$3,'2021persons'!$C$4:$BA$4,0))</f>
        <v>7.9208824449775701</v>
      </c>
      <c r="BV545">
        <f>INDEX('2021persons'!$C$5:$BA$204,MATCH(Sheet2!$BJ545,'2021persons'!$B$5:$B$204,0),MATCH(Sheet2!BV$3,'2021persons'!$C$4:$BA$4,0))</f>
        <v>20.722071555231</v>
      </c>
      <c r="BW545">
        <f>INDEX('2021persons'!$C$5:$BA$204,MATCH(Sheet2!$BJ545,'2021persons'!$B$5:$B$204,0),MATCH(Sheet2!BW$3,'2021persons'!$C$4:$BA$4,0))</f>
        <v>1.4290184625013</v>
      </c>
      <c r="BX545">
        <f>INDEX('2021persons'!$C$5:$BA$204,MATCH(Sheet2!$BJ545,'2021persons'!$B$5:$B$204,0),MATCH(Sheet2!BX$3,'2021persons'!$C$4:$BA$4,0))</f>
        <v>56.360045653316902</v>
      </c>
      <c r="BY545">
        <f>INDEX('2021persons'!$C$5:$BA$204,MATCH(Sheet2!$BJ545,'2021persons'!$B$5:$B$204,0),MATCH(Sheet2!BY$3,'2021persons'!$C$4:$BA$4,0))</f>
        <v>41.258543966965497</v>
      </c>
      <c r="BZ545">
        <f>INDEX('2021persons'!$C$5:$BA$204,MATCH(Sheet2!$BJ545,'2021persons'!$B$5:$B$204,0),MATCH(Sheet2!BZ$3,'2021persons'!$C$4:$BA$4,0))</f>
        <v>64.349376114082006</v>
      </c>
      <c r="CA545">
        <f>INDEX('2021persons'!$C$5:$BA$204,MATCH(Sheet2!$BJ545,'2021persons'!$B$5:$B$204,0),MATCH(Sheet2!CA$3,'2021persons'!$C$4:$BA$4,0))</f>
        <v>34.178432654945603</v>
      </c>
      <c r="CB545">
        <f>INDEX('2021persons'!$C$5:$BA$204,MATCH(Sheet2!$BJ545,'2021persons'!$B$5:$B$204,0),MATCH(Sheet2!CB$3,'2021persons'!$C$4:$BA$4,0))</f>
        <v>3.7303118806717399</v>
      </c>
      <c r="CC545">
        <f>INDEX('2021persons'!$C$5:$BA$204,MATCH(Sheet2!$BJ545,'2021persons'!$B$5:$B$204,0),MATCH(Sheet2!CC$3,'2021persons'!$C$4:$BA$4,0))</f>
        <v>96.269688119328293</v>
      </c>
    </row>
    <row r="546" spans="14:81" x14ac:dyDescent="0.3">
      <c r="N546" t="str">
        <f>VLOOKUP(P546,Sheet1!A$6:A$378,1,FALSE)</f>
        <v>Slough</v>
      </c>
      <c r="O546" t="s">
        <v>491</v>
      </c>
      <c r="P546" t="s">
        <v>297</v>
      </c>
      <c r="Q546" t="str">
        <f>VLOOKUP(P546,classifications!A$1:B$357,2,FALSE)</f>
        <v>Predominantly Urban</v>
      </c>
      <c r="R546" t="str">
        <f>VLOOKUP(P546,classifications!A$1:D$357,4,FALSE)</f>
        <v>Unitary Authority</v>
      </c>
      <c r="S546" t="s">
        <v>531</v>
      </c>
      <c r="T546" t="s">
        <v>649</v>
      </c>
      <c r="U546">
        <v>79.7</v>
      </c>
      <c r="V546">
        <v>19.8</v>
      </c>
      <c r="W546">
        <v>0.6</v>
      </c>
      <c r="X546">
        <v>77.900000000000006</v>
      </c>
      <c r="Y546">
        <v>7.3</v>
      </c>
      <c r="Z546">
        <v>14.8</v>
      </c>
      <c r="AA546">
        <v>98.8</v>
      </c>
      <c r="AB546">
        <v>1.2</v>
      </c>
      <c r="AC546">
        <v>0</v>
      </c>
      <c r="AE546" t="s">
        <v>491</v>
      </c>
      <c r="AF546" t="s">
        <v>297</v>
      </c>
      <c r="AG546" t="s">
        <v>531</v>
      </c>
      <c r="AH546" t="s">
        <v>649</v>
      </c>
      <c r="AI546">
        <v>80.099999999999994</v>
      </c>
      <c r="AJ546">
        <v>19.899999999999999</v>
      </c>
      <c r="AK546">
        <v>91.5</v>
      </c>
      <c r="AL546">
        <v>8.5</v>
      </c>
      <c r="AM546">
        <v>98.8</v>
      </c>
      <c r="AN546">
        <v>1.2</v>
      </c>
      <c r="AP546" t="s">
        <v>491</v>
      </c>
      <c r="AQ546" t="s">
        <v>297</v>
      </c>
      <c r="AR546" t="s">
        <v>531</v>
      </c>
      <c r="AS546" t="s">
        <v>649</v>
      </c>
      <c r="AT546">
        <v>73.3</v>
      </c>
      <c r="AU546">
        <v>80.099999999999994</v>
      </c>
      <c r="AV546">
        <v>81.8</v>
      </c>
      <c r="AW546">
        <v>88.4</v>
      </c>
      <c r="AX546">
        <v>91.5</v>
      </c>
      <c r="AY546">
        <v>94.5</v>
      </c>
      <c r="AZ546">
        <v>97.5</v>
      </c>
      <c r="BA546">
        <v>98.8</v>
      </c>
      <c r="BB546">
        <v>99.8</v>
      </c>
      <c r="BF546" t="b">
        <f t="shared" si="8"/>
        <v>1</v>
      </c>
      <c r="BI546" t="s">
        <v>491</v>
      </c>
      <c r="BJ546" t="s">
        <v>297</v>
      </c>
      <c r="BK546" t="s">
        <v>531</v>
      </c>
      <c r="BL546" t="s">
        <v>649</v>
      </c>
      <c r="BM546">
        <f>INDEX('2021persons'!$C$5:$BA$204,MATCH(Sheet2!$BJ546,'2021persons'!$B$5:$B$204,0),MATCH(Sheet2!BM$3,'2021persons'!$C$4:$BA$4,0))</f>
        <v>76.519965219717704</v>
      </c>
      <c r="BN546">
        <f>INDEX('2021persons'!$C$5:$BA$204,MATCH(Sheet2!$BJ546,'2021persons'!$B$5:$B$204,0),MATCH(Sheet2!BN$3,'2021persons'!$C$4:$BA$4,0))</f>
        <v>21.8915122734265</v>
      </c>
      <c r="BO546">
        <f>INDEX('2021persons'!$C$5:$BA$204,MATCH(Sheet2!$BJ546,'2021persons'!$B$5:$B$204,0),MATCH(Sheet2!BO$3,'2021persons'!$C$4:$BA$4,0))</f>
        <v>57.0162530934386</v>
      </c>
      <c r="BP546">
        <f>INDEX('2021persons'!$C$5:$BA$204,MATCH(Sheet2!$BJ546,'2021persons'!$B$5:$B$204,0),MATCH(Sheet2!BP$3,'2021persons'!$C$4:$BA$4,0))</f>
        <v>13.5308675005016</v>
      </c>
      <c r="BQ546">
        <f>INDEX('2021persons'!$C$5:$BA$204,MATCH(Sheet2!$BJ546,'2021persons'!$B$5:$B$204,0),MATCH(Sheet2!BQ$3,'2021persons'!$C$4:$BA$4,0))</f>
        <v>56.098254297371398</v>
      </c>
      <c r="BR546">
        <f>INDEX('2021persons'!$C$5:$BA$204,MATCH(Sheet2!$BJ546,'2021persons'!$B$5:$B$204,0),MATCH(Sheet2!BR$3,'2021persons'!$C$4:$BA$4,0))</f>
        <v>14.4488662965688</v>
      </c>
      <c r="BS546">
        <f>INDEX('2021persons'!$C$5:$BA$204,MATCH(Sheet2!$BJ546,'2021persons'!$B$5:$B$204,0),MATCH(Sheet2!BS$3,'2021persons'!$C$4:$BA$4,0))</f>
        <v>98.304461240050799</v>
      </c>
      <c r="BT546">
        <f>INDEX('2021persons'!$C$5:$BA$204,MATCH(Sheet2!$BJ546,'2021persons'!$B$5:$B$204,0),MATCH(Sheet2!BT$3,'2021persons'!$C$4:$BA$4,0))</f>
        <v>1.69553875994917</v>
      </c>
      <c r="BU546">
        <f>INDEX('2021persons'!$C$5:$BA$204,MATCH(Sheet2!$BJ546,'2021persons'!$B$5:$B$204,0),MATCH(Sheet2!BU$3,'2021persons'!$C$4:$BA$4,0))</f>
        <v>11.2300180589927</v>
      </c>
      <c r="BV546">
        <f>INDEX('2021persons'!$C$5:$BA$204,MATCH(Sheet2!$BJ546,'2021persons'!$B$5:$B$204,0),MATCH(Sheet2!BV$3,'2021persons'!$C$4:$BA$4,0))</f>
        <v>14.0843421844693</v>
      </c>
      <c r="BW546">
        <f>INDEX('2021persons'!$C$5:$BA$204,MATCH(Sheet2!$BJ546,'2021persons'!$B$5:$B$204,0),MATCH(Sheet2!BW$3,'2021persons'!$C$4:$BA$4,0))</f>
        <v>2.1587184803692101</v>
      </c>
      <c r="BX546">
        <f>INDEX('2021persons'!$C$5:$BA$204,MATCH(Sheet2!$BJ546,'2021persons'!$B$5:$B$204,0),MATCH(Sheet2!BX$3,'2021persons'!$C$4:$BA$4,0))</f>
        <v>57.888722340125597</v>
      </c>
      <c r="BY546">
        <f>INDEX('2021persons'!$C$5:$BA$204,MATCH(Sheet2!$BJ546,'2021persons'!$B$5:$B$204,0),MATCH(Sheet2!BY$3,'2021persons'!$C$4:$BA$4,0))</f>
        <v>41.715023522951597</v>
      </c>
      <c r="BZ546">
        <f>INDEX('2021persons'!$C$5:$BA$204,MATCH(Sheet2!$BJ546,'2021persons'!$B$5:$B$204,0),MATCH(Sheet2!BZ$3,'2021persons'!$C$4:$BA$4,0))</f>
        <v>44.922159065612</v>
      </c>
      <c r="CA546">
        <f>INDEX('2021persons'!$C$5:$BA$204,MATCH(Sheet2!$BJ546,'2021persons'!$B$5:$B$204,0),MATCH(Sheet2!CA$3,'2021persons'!$C$4:$BA$4,0))</f>
        <v>53.470562918330103</v>
      </c>
      <c r="CB546">
        <f>INDEX('2021persons'!$C$5:$BA$204,MATCH(Sheet2!$BJ546,'2021persons'!$B$5:$B$204,0),MATCH(Sheet2!CB$3,'2021persons'!$C$4:$BA$4,0))</f>
        <v>3.6268477024948198</v>
      </c>
      <c r="CC546">
        <f>INDEX('2021persons'!$C$5:$BA$204,MATCH(Sheet2!$BJ546,'2021persons'!$B$5:$B$204,0),MATCH(Sheet2!CC$3,'2021persons'!$C$4:$BA$4,0))</f>
        <v>96.3731522975052</v>
      </c>
    </row>
    <row r="547" spans="14:81" x14ac:dyDescent="0.3">
      <c r="N547" t="str">
        <f>VLOOKUP(P547,Sheet1!A$6:A$378,1,FALSE)</f>
        <v>Windsor and Maidenhead</v>
      </c>
      <c r="O547" t="s">
        <v>491</v>
      </c>
      <c r="P547" t="s">
        <v>298</v>
      </c>
      <c r="Q547" t="str">
        <f>VLOOKUP(P547,classifications!A$1:B$357,2,FALSE)</f>
        <v>Predominantly Urban</v>
      </c>
      <c r="R547" t="str">
        <f>VLOOKUP(P547,classifications!A$1:D$357,4,FALSE)</f>
        <v>Unitary Authority</v>
      </c>
      <c r="S547" t="s">
        <v>532</v>
      </c>
      <c r="T547" t="s">
        <v>649</v>
      </c>
      <c r="U547">
        <v>76.7</v>
      </c>
      <c r="V547">
        <v>21.4</v>
      </c>
      <c r="W547">
        <v>1.9</v>
      </c>
      <c r="X547">
        <v>66.400000000000006</v>
      </c>
      <c r="Y547">
        <v>23.2</v>
      </c>
      <c r="Z547">
        <v>10.4</v>
      </c>
      <c r="AA547">
        <v>99.3</v>
      </c>
      <c r="AB547">
        <v>0.7</v>
      </c>
      <c r="AC547">
        <v>0</v>
      </c>
      <c r="AE547" t="s">
        <v>491</v>
      </c>
      <c r="AF547" t="s">
        <v>298</v>
      </c>
      <c r="AG547" t="s">
        <v>532</v>
      </c>
      <c r="AH547" t="s">
        <v>649</v>
      </c>
      <c r="AI547">
        <v>78.099999999999994</v>
      </c>
      <c r="AJ547">
        <v>21.9</v>
      </c>
      <c r="AK547">
        <v>74.099999999999994</v>
      </c>
      <c r="AL547">
        <v>25.9</v>
      </c>
      <c r="AM547">
        <v>99.3</v>
      </c>
      <c r="AN547">
        <v>0.7</v>
      </c>
      <c r="AP547" t="s">
        <v>491</v>
      </c>
      <c r="AQ547" t="s">
        <v>298</v>
      </c>
      <c r="AR547" t="s">
        <v>532</v>
      </c>
      <c r="AS547" t="s">
        <v>649</v>
      </c>
      <c r="AT547">
        <v>72.7</v>
      </c>
      <c r="AU547">
        <v>78.099999999999994</v>
      </c>
      <c r="AV547">
        <v>80.400000000000006</v>
      </c>
      <c r="AW547">
        <v>70.099999999999994</v>
      </c>
      <c r="AX547">
        <v>74.099999999999994</v>
      </c>
      <c r="AY547">
        <v>78.2</v>
      </c>
      <c r="AZ547">
        <v>98.3</v>
      </c>
      <c r="BA547">
        <v>99.3</v>
      </c>
      <c r="BB547">
        <v>100</v>
      </c>
      <c r="BF547" t="b">
        <f t="shared" si="8"/>
        <v>1</v>
      </c>
      <c r="BI547" t="s">
        <v>491</v>
      </c>
      <c r="BJ547" t="s">
        <v>298</v>
      </c>
      <c r="BK547" t="s">
        <v>532</v>
      </c>
      <c r="BL547" t="s">
        <v>649</v>
      </c>
      <c r="BM547">
        <f>INDEX('2021persons'!$C$5:$BA$204,MATCH(Sheet2!$BJ547,'2021persons'!$B$5:$B$204,0),MATCH(Sheet2!BM$3,'2021persons'!$C$4:$BA$4,0))</f>
        <v>78.900636184722401</v>
      </c>
      <c r="BN547">
        <f>INDEX('2021persons'!$C$5:$BA$204,MATCH(Sheet2!$BJ547,'2021persons'!$B$5:$B$204,0),MATCH(Sheet2!BN$3,'2021persons'!$C$4:$BA$4,0))</f>
        <v>21.099363815277599</v>
      </c>
      <c r="BO547">
        <f>INDEX('2021persons'!$C$5:$BA$204,MATCH(Sheet2!$BJ547,'2021persons'!$B$5:$B$204,0),MATCH(Sheet2!BO$3,'2021persons'!$C$4:$BA$4,0))</f>
        <v>61.262910583245599</v>
      </c>
      <c r="BP547">
        <f>INDEX('2021persons'!$C$5:$BA$204,MATCH(Sheet2!$BJ547,'2021persons'!$B$5:$B$204,0),MATCH(Sheet2!BP$3,'2021persons'!$C$4:$BA$4,0))</f>
        <v>19.7293545089783</v>
      </c>
      <c r="BQ547">
        <f>INDEX('2021persons'!$C$5:$BA$204,MATCH(Sheet2!$BJ547,'2021persons'!$B$5:$B$204,0),MATCH(Sheet2!BQ$3,'2021persons'!$C$4:$BA$4,0))</f>
        <v>71.847681816101399</v>
      </c>
      <c r="BR547">
        <f>INDEX('2021persons'!$C$5:$BA$204,MATCH(Sheet2!$BJ547,'2021persons'!$B$5:$B$204,0),MATCH(Sheet2!BR$3,'2021persons'!$C$4:$BA$4,0))</f>
        <v>9.1445832761224803</v>
      </c>
      <c r="BS547">
        <f>INDEX('2021persons'!$C$5:$BA$204,MATCH(Sheet2!$BJ547,'2021persons'!$B$5:$B$204,0),MATCH(Sheet2!BS$3,'2021persons'!$C$4:$BA$4,0))</f>
        <v>98.665080018917706</v>
      </c>
      <c r="BT547">
        <f>INDEX('2021persons'!$C$5:$BA$204,MATCH(Sheet2!$BJ547,'2021persons'!$B$5:$B$204,0),MATCH(Sheet2!BT$3,'2021persons'!$C$4:$BA$4,0))</f>
        <v>1.33491998108228</v>
      </c>
      <c r="BU547">
        <f>INDEX('2021persons'!$C$5:$BA$204,MATCH(Sheet2!$BJ547,'2021persons'!$B$5:$B$204,0),MATCH(Sheet2!BU$3,'2021persons'!$C$4:$BA$4,0))</f>
        <v>7.7730483469876601</v>
      </c>
      <c r="BV547">
        <f>INDEX('2021persons'!$C$5:$BA$204,MATCH(Sheet2!$BJ547,'2021persons'!$B$5:$B$204,0),MATCH(Sheet2!BV$3,'2021persons'!$C$4:$BA$4,0))</f>
        <v>21.6821517384472</v>
      </c>
      <c r="BW547">
        <f>INDEX('2021persons'!$C$5:$BA$204,MATCH(Sheet2!$BJ547,'2021persons'!$B$5:$B$204,0),MATCH(Sheet2!BW$3,'2021persons'!$C$4:$BA$4,0))</f>
        <v>0.91842494698460697</v>
      </c>
      <c r="BX547">
        <f>INDEX('2021persons'!$C$5:$BA$204,MATCH(Sheet2!$BJ547,'2021persons'!$B$5:$B$204,0),MATCH(Sheet2!BX$3,'2021persons'!$C$4:$BA$4,0))</f>
        <v>42.712063974880998</v>
      </c>
      <c r="BY547">
        <f>INDEX('2021persons'!$C$5:$BA$204,MATCH(Sheet2!$BJ547,'2021persons'!$B$5:$B$204,0),MATCH(Sheet2!BY$3,'2021persons'!$C$4:$BA$4,0))</f>
        <v>56.040164189111799</v>
      </c>
      <c r="BZ547">
        <f>INDEX('2021persons'!$C$5:$BA$204,MATCH(Sheet2!$BJ547,'2021persons'!$B$5:$B$204,0),MATCH(Sheet2!BZ$3,'2021persons'!$C$4:$BA$4,0))</f>
        <v>42.4275131236815</v>
      </c>
      <c r="CA547">
        <f>INDEX('2021persons'!$C$5:$BA$204,MATCH(Sheet2!$BJ547,'2021persons'!$B$5:$B$204,0),MATCH(Sheet2!CA$3,'2021persons'!$C$4:$BA$4,0))</f>
        <v>56.352515985543498</v>
      </c>
      <c r="CB547">
        <f>INDEX('2021persons'!$C$5:$BA$204,MATCH(Sheet2!$BJ547,'2021persons'!$B$5:$B$204,0),MATCH(Sheet2!CB$3,'2021persons'!$C$4:$BA$4,0))</f>
        <v>2.75069797244725</v>
      </c>
      <c r="CC547">
        <f>INDEX('2021persons'!$C$5:$BA$204,MATCH(Sheet2!$BJ547,'2021persons'!$B$5:$B$204,0),MATCH(Sheet2!CC$3,'2021persons'!$C$4:$BA$4,0))</f>
        <v>97.249302027552801</v>
      </c>
    </row>
    <row r="548" spans="14:81" x14ac:dyDescent="0.3">
      <c r="N548" t="str">
        <f>VLOOKUP(P548,Sheet1!A$6:A$378,1,FALSE)</f>
        <v>Wokingham</v>
      </c>
      <c r="O548" t="s">
        <v>491</v>
      </c>
      <c r="P548" t="s">
        <v>299</v>
      </c>
      <c r="Q548" t="str">
        <f>VLOOKUP(P548,classifications!A$1:B$357,2,FALSE)</f>
        <v>Predominantly Urban</v>
      </c>
      <c r="R548" t="str">
        <f>VLOOKUP(P548,classifications!A$1:D$357,4,FALSE)</f>
        <v>Unitary Authority</v>
      </c>
      <c r="S548" t="s">
        <v>533</v>
      </c>
      <c r="T548" t="s">
        <v>649</v>
      </c>
      <c r="U548">
        <v>79.599999999999994</v>
      </c>
      <c r="V548">
        <v>19.600000000000001</v>
      </c>
      <c r="W548">
        <v>0.8</v>
      </c>
      <c r="X548">
        <v>67</v>
      </c>
      <c r="Y548">
        <v>24.1</v>
      </c>
      <c r="Z548">
        <v>8.9</v>
      </c>
      <c r="AA548">
        <v>99.5</v>
      </c>
      <c r="AB548">
        <v>0.5</v>
      </c>
      <c r="AC548">
        <v>0</v>
      </c>
      <c r="AE548" t="s">
        <v>491</v>
      </c>
      <c r="AF548" t="s">
        <v>299</v>
      </c>
      <c r="AG548" t="s">
        <v>533</v>
      </c>
      <c r="AH548" t="s">
        <v>649</v>
      </c>
      <c r="AI548">
        <v>80.2</v>
      </c>
      <c r="AJ548">
        <v>19.8</v>
      </c>
      <c r="AK548">
        <v>73.599999999999994</v>
      </c>
      <c r="AL548">
        <v>26.4</v>
      </c>
      <c r="AM548">
        <v>99.5</v>
      </c>
      <c r="AN548">
        <v>0.5</v>
      </c>
      <c r="AP548" t="s">
        <v>491</v>
      </c>
      <c r="AQ548" t="s">
        <v>299</v>
      </c>
      <c r="AR548" t="s">
        <v>533</v>
      </c>
      <c r="AS548" t="s">
        <v>649</v>
      </c>
      <c r="AT548">
        <v>74.7</v>
      </c>
      <c r="AU548">
        <v>80.2</v>
      </c>
      <c r="AV548">
        <v>83.1</v>
      </c>
      <c r="AW548">
        <v>81.599999999999994</v>
      </c>
      <c r="AX548">
        <v>73.599999999999994</v>
      </c>
      <c r="AY548">
        <v>89.1</v>
      </c>
      <c r="AZ548">
        <v>98.8</v>
      </c>
      <c r="BA548">
        <v>99.5</v>
      </c>
      <c r="BB548">
        <v>100</v>
      </c>
      <c r="BF548" t="b">
        <f t="shared" si="8"/>
        <v>1</v>
      </c>
      <c r="BI548" t="s">
        <v>491</v>
      </c>
      <c r="BJ548" t="s">
        <v>299</v>
      </c>
      <c r="BK548" t="s">
        <v>533</v>
      </c>
      <c r="BL548" t="s">
        <v>649</v>
      </c>
      <c r="BM548">
        <f>INDEX('2021persons'!$C$5:$BA$204,MATCH(Sheet2!$BJ548,'2021persons'!$B$5:$B$204,0),MATCH(Sheet2!BM$3,'2021persons'!$C$4:$BA$4,0))</f>
        <v>79.36311747469</v>
      </c>
      <c r="BN548">
        <f>INDEX('2021persons'!$C$5:$BA$204,MATCH(Sheet2!$BJ548,'2021persons'!$B$5:$B$204,0),MATCH(Sheet2!BN$3,'2021persons'!$C$4:$BA$4,0))</f>
        <v>19.9133417584402</v>
      </c>
      <c r="BO548">
        <f>INDEX('2021persons'!$C$5:$BA$204,MATCH(Sheet2!$BJ548,'2021persons'!$B$5:$B$204,0),MATCH(Sheet2!BO$3,'2021persons'!$C$4:$BA$4,0))</f>
        <v>52.0643826294666</v>
      </c>
      <c r="BP548">
        <f>INDEX('2021persons'!$C$5:$BA$204,MATCH(Sheet2!$BJ548,'2021persons'!$B$5:$B$204,0),MATCH(Sheet2!BP$3,'2021persons'!$C$4:$BA$4,0))</f>
        <v>17.160831585817999</v>
      </c>
      <c r="BQ548">
        <f>INDEX('2021persons'!$C$5:$BA$204,MATCH(Sheet2!$BJ548,'2021persons'!$B$5:$B$204,0),MATCH(Sheet2!BQ$3,'2021persons'!$C$4:$BA$4,0))</f>
        <v>61.900926298832097</v>
      </c>
      <c r="BR548">
        <f>INDEX('2021persons'!$C$5:$BA$204,MATCH(Sheet2!$BJ548,'2021persons'!$B$5:$B$204,0),MATCH(Sheet2!BR$3,'2021persons'!$C$4:$BA$4,0))</f>
        <v>7.3242879164525698</v>
      </c>
      <c r="BS548">
        <f>INDEX('2021persons'!$C$5:$BA$204,MATCH(Sheet2!$BJ548,'2021persons'!$B$5:$B$204,0),MATCH(Sheet2!BS$3,'2021persons'!$C$4:$BA$4,0))</f>
        <v>98.893163164692297</v>
      </c>
      <c r="BT548">
        <f>INDEX('2021persons'!$C$5:$BA$204,MATCH(Sheet2!$BJ548,'2021persons'!$B$5:$B$204,0),MATCH(Sheet2!BT$3,'2021persons'!$C$4:$BA$4,0))</f>
        <v>1.1068368353076801</v>
      </c>
      <c r="BU548">
        <f>INDEX('2021persons'!$C$5:$BA$204,MATCH(Sheet2!$BJ548,'2021persons'!$B$5:$B$204,0),MATCH(Sheet2!BU$3,'2021persons'!$C$4:$BA$4,0))</f>
        <v>7.3895593483966797</v>
      </c>
      <c r="BV548">
        <f>INDEX('2021persons'!$C$5:$BA$204,MATCH(Sheet2!$BJ548,'2021persons'!$B$5:$B$204,0),MATCH(Sheet2!BV$3,'2021persons'!$C$4:$BA$4,0))</f>
        <v>23.382448928576402</v>
      </c>
      <c r="BW548">
        <f>INDEX('2021persons'!$C$5:$BA$204,MATCH(Sheet2!$BJ548,'2021persons'!$B$5:$B$204,0),MATCH(Sheet2!BW$3,'2021persons'!$C$4:$BA$4,0))</f>
        <v>2.7761189884316799</v>
      </c>
      <c r="BX548">
        <f>INDEX('2021persons'!$C$5:$BA$204,MATCH(Sheet2!$BJ548,'2021persons'!$B$5:$B$204,0),MATCH(Sheet2!BX$3,'2021persons'!$C$4:$BA$4,0))</f>
        <v>54.648109600968702</v>
      </c>
      <c r="BY548">
        <f>INDEX('2021persons'!$C$5:$BA$204,MATCH(Sheet2!$BJ548,'2021persons'!$B$5:$B$204,0),MATCH(Sheet2!BY$3,'2021persons'!$C$4:$BA$4,0))</f>
        <v>43.1764689876604</v>
      </c>
      <c r="BZ548">
        <f>INDEX('2021persons'!$C$5:$BA$204,MATCH(Sheet2!$BJ548,'2021persons'!$B$5:$B$204,0),MATCH(Sheet2!BZ$3,'2021persons'!$C$4:$BA$4,0))</f>
        <v>51.861828768893801</v>
      </c>
      <c r="CA548">
        <f>INDEX('2021persons'!$C$5:$BA$204,MATCH(Sheet2!$BJ548,'2021persons'!$B$5:$B$204,0),MATCH(Sheet2!CA$3,'2021persons'!$C$4:$BA$4,0))</f>
        <v>46.415792552684898</v>
      </c>
      <c r="CB548">
        <f>INDEX('2021persons'!$C$5:$BA$204,MATCH(Sheet2!$BJ548,'2021persons'!$B$5:$B$204,0),MATCH(Sheet2!CB$3,'2021persons'!$C$4:$BA$4,0))</f>
        <v>3.15524879525602</v>
      </c>
      <c r="CC548">
        <f>INDEX('2021persons'!$C$5:$BA$204,MATCH(Sheet2!$BJ548,'2021persons'!$B$5:$B$204,0),MATCH(Sheet2!CC$3,'2021persons'!$C$4:$BA$4,0))</f>
        <v>96.844751204744</v>
      </c>
    </row>
    <row r="549" spans="14:81" x14ac:dyDescent="0.3">
      <c r="N549" t="str">
        <f>VLOOKUP(P549,Sheet1!A$6:A$378,1,FALSE)</f>
        <v>Milton Keynes</v>
      </c>
      <c r="O549" t="s">
        <v>491</v>
      </c>
      <c r="P549" t="s">
        <v>300</v>
      </c>
      <c r="Q549" t="str">
        <f>VLOOKUP(P549,classifications!A$1:B$357,2,FALSE)</f>
        <v>Predominantly Urban</v>
      </c>
      <c r="R549" t="str">
        <f>VLOOKUP(P549,classifications!A$1:D$357,4,FALSE)</f>
        <v>Unitary Authority</v>
      </c>
      <c r="S549" t="s">
        <v>534</v>
      </c>
      <c r="T549" t="s">
        <v>649</v>
      </c>
      <c r="U549">
        <v>82.5</v>
      </c>
      <c r="V549">
        <v>16.5</v>
      </c>
      <c r="W549">
        <v>1.1000000000000001</v>
      </c>
      <c r="X549">
        <v>66.599999999999994</v>
      </c>
      <c r="Y549">
        <v>21.6</v>
      </c>
      <c r="Z549">
        <v>11.8</v>
      </c>
      <c r="AA549">
        <v>97.2</v>
      </c>
      <c r="AB549">
        <v>2.8</v>
      </c>
      <c r="AC549">
        <v>0</v>
      </c>
      <c r="AE549" t="s">
        <v>491</v>
      </c>
      <c r="AF549" t="s">
        <v>300</v>
      </c>
      <c r="AG549" t="s">
        <v>534</v>
      </c>
      <c r="AH549" t="s">
        <v>649</v>
      </c>
      <c r="AI549">
        <v>83.3</v>
      </c>
      <c r="AJ549">
        <v>16.7</v>
      </c>
      <c r="AK549">
        <v>75.5</v>
      </c>
      <c r="AL549">
        <v>24.5</v>
      </c>
      <c r="AM549">
        <v>97.2</v>
      </c>
      <c r="AN549">
        <v>2.8</v>
      </c>
      <c r="AP549" t="s">
        <v>491</v>
      </c>
      <c r="AQ549" t="s">
        <v>300</v>
      </c>
      <c r="AR549" t="s">
        <v>534</v>
      </c>
      <c r="AS549" t="s">
        <v>649</v>
      </c>
      <c r="AT549">
        <v>77.900000000000006</v>
      </c>
      <c r="AU549">
        <v>83.3</v>
      </c>
      <c r="AV549">
        <v>86</v>
      </c>
      <c r="AW549">
        <v>89</v>
      </c>
      <c r="AX549">
        <v>75.5</v>
      </c>
      <c r="AY549">
        <v>95.1</v>
      </c>
      <c r="AZ549">
        <v>95.1</v>
      </c>
      <c r="BA549">
        <v>97.2</v>
      </c>
      <c r="BB549">
        <v>98.8</v>
      </c>
      <c r="BF549" t="b">
        <f t="shared" si="8"/>
        <v>1</v>
      </c>
      <c r="BI549" t="s">
        <v>491</v>
      </c>
      <c r="BJ549" t="s">
        <v>300</v>
      </c>
      <c r="BK549" t="s">
        <v>534</v>
      </c>
      <c r="BL549" t="s">
        <v>649</v>
      </c>
      <c r="BM549">
        <f>INDEX('2021persons'!$C$5:$BA$204,MATCH(Sheet2!$BJ549,'2021persons'!$B$5:$B$204,0),MATCH(Sheet2!BM$3,'2021persons'!$C$4:$BA$4,0))</f>
        <v>80.934963462181997</v>
      </c>
      <c r="BN549">
        <f>INDEX('2021persons'!$C$5:$BA$204,MATCH(Sheet2!$BJ549,'2021persons'!$B$5:$B$204,0),MATCH(Sheet2!BN$3,'2021persons'!$C$4:$BA$4,0))</f>
        <v>18.452570877141099</v>
      </c>
      <c r="BO549">
        <f>INDEX('2021persons'!$C$5:$BA$204,MATCH(Sheet2!$BJ549,'2021persons'!$B$5:$B$204,0),MATCH(Sheet2!BO$3,'2021persons'!$C$4:$BA$4,0))</f>
        <v>61.327501809380799</v>
      </c>
      <c r="BP549">
        <f>INDEX('2021persons'!$C$5:$BA$204,MATCH(Sheet2!$BJ549,'2021persons'!$B$5:$B$204,0),MATCH(Sheet2!BP$3,'2021persons'!$C$4:$BA$4,0))</f>
        <v>16.452524183444002</v>
      </c>
      <c r="BQ549">
        <f>INDEX('2021persons'!$C$5:$BA$204,MATCH(Sheet2!$BJ549,'2021persons'!$B$5:$B$204,0),MATCH(Sheet2!BQ$3,'2021persons'!$C$4:$BA$4,0))</f>
        <v>64.422515700755696</v>
      </c>
      <c r="BR549">
        <f>INDEX('2021persons'!$C$5:$BA$204,MATCH(Sheet2!$BJ549,'2021persons'!$B$5:$B$204,0),MATCH(Sheet2!BR$3,'2021persons'!$C$4:$BA$4,0))</f>
        <v>13.357510292069099</v>
      </c>
      <c r="BS549">
        <f>INDEX('2021persons'!$C$5:$BA$204,MATCH(Sheet2!$BJ549,'2021persons'!$B$5:$B$204,0),MATCH(Sheet2!BS$3,'2021persons'!$C$4:$BA$4,0))</f>
        <v>98.792189700926897</v>
      </c>
      <c r="BT549">
        <f>INDEX('2021persons'!$C$5:$BA$204,MATCH(Sheet2!$BJ549,'2021persons'!$B$5:$B$204,0),MATCH(Sheet2!BT$3,'2021persons'!$C$4:$BA$4,0))</f>
        <v>1.2078102990731301</v>
      </c>
      <c r="BU549">
        <f>INDEX('2021persons'!$C$5:$BA$204,MATCH(Sheet2!$BJ549,'2021persons'!$B$5:$B$204,0),MATCH(Sheet2!BU$3,'2021persons'!$C$4:$BA$4,0))</f>
        <v>14.801123761644201</v>
      </c>
      <c r="BV549">
        <f>INDEX('2021persons'!$C$5:$BA$204,MATCH(Sheet2!$BJ549,'2021persons'!$B$5:$B$204,0),MATCH(Sheet2!BV$3,'2021persons'!$C$4:$BA$4,0))</f>
        <v>18.607438305952702</v>
      </c>
      <c r="BW549">
        <f>INDEX('2021persons'!$C$5:$BA$204,MATCH(Sheet2!$BJ549,'2021persons'!$B$5:$B$204,0),MATCH(Sheet2!BW$3,'2021persons'!$C$4:$BA$4,0))</f>
        <v>1.5805816478205701</v>
      </c>
      <c r="BX549">
        <f>INDEX('2021persons'!$C$5:$BA$204,MATCH(Sheet2!$BJ549,'2021persons'!$B$5:$B$204,0),MATCH(Sheet2!BX$3,'2021persons'!$C$4:$BA$4,0))</f>
        <v>58.691911781136199</v>
      </c>
      <c r="BY549">
        <f>INDEX('2021persons'!$C$5:$BA$204,MATCH(Sheet2!$BJ549,'2021persons'!$B$5:$B$204,0),MATCH(Sheet2!BY$3,'2021persons'!$C$4:$BA$4,0))</f>
        <v>40.3800174292588</v>
      </c>
      <c r="BZ549">
        <f>INDEX('2021persons'!$C$5:$BA$204,MATCH(Sheet2!$BJ549,'2021persons'!$B$5:$B$204,0),MATCH(Sheet2!BZ$3,'2021persons'!$C$4:$BA$4,0))</f>
        <v>52.517187185770602</v>
      </c>
      <c r="CA549">
        <f>INDEX('2021persons'!$C$5:$BA$204,MATCH(Sheet2!$BJ549,'2021persons'!$B$5:$B$204,0),MATCH(Sheet2!CA$3,'2021persons'!$C$4:$BA$4,0))</f>
        <v>46.531651980902303</v>
      </c>
      <c r="CB549">
        <f>INDEX('2021persons'!$C$5:$BA$204,MATCH(Sheet2!$BJ549,'2021persons'!$B$5:$B$204,0),MATCH(Sheet2!CB$3,'2021persons'!$C$4:$BA$4,0))</f>
        <v>3.2965750173155799</v>
      </c>
      <c r="CC549">
        <f>INDEX('2021persons'!$C$5:$BA$204,MATCH(Sheet2!$BJ549,'2021persons'!$B$5:$B$204,0),MATCH(Sheet2!CC$3,'2021persons'!$C$4:$BA$4,0))</f>
        <v>96.703424982684396</v>
      </c>
    </row>
    <row r="550" spans="14:81" x14ac:dyDescent="0.3">
      <c r="N550" t="str">
        <f>VLOOKUP(P550,Sheet1!A$6:A$378,1,FALSE)</f>
        <v>Brighton and Hove</v>
      </c>
      <c r="O550" t="s">
        <v>491</v>
      </c>
      <c r="P550" t="s">
        <v>301</v>
      </c>
      <c r="Q550" t="str">
        <f>VLOOKUP(P550,classifications!A$1:B$357,2,FALSE)</f>
        <v>Predominantly Urban</v>
      </c>
      <c r="R550" t="str">
        <f>VLOOKUP(P550,classifications!A$1:D$357,4,FALSE)</f>
        <v>Unitary Authority</v>
      </c>
      <c r="S550" t="s">
        <v>535</v>
      </c>
      <c r="T550" t="s">
        <v>649</v>
      </c>
      <c r="U550">
        <v>77.900000000000006</v>
      </c>
      <c r="V550">
        <v>20.8</v>
      </c>
      <c r="W550">
        <v>1.3</v>
      </c>
      <c r="X550">
        <v>68.099999999999994</v>
      </c>
      <c r="Y550">
        <v>16.5</v>
      </c>
      <c r="Z550">
        <v>15.4</v>
      </c>
      <c r="AA550">
        <v>97.3</v>
      </c>
      <c r="AB550">
        <v>2.7</v>
      </c>
      <c r="AC550">
        <v>0</v>
      </c>
      <c r="AE550" t="s">
        <v>491</v>
      </c>
      <c r="AF550" t="s">
        <v>301</v>
      </c>
      <c r="AG550" t="s">
        <v>535</v>
      </c>
      <c r="AH550" t="s">
        <v>649</v>
      </c>
      <c r="AI550">
        <v>78.900000000000006</v>
      </c>
      <c r="AJ550">
        <v>21.1</v>
      </c>
      <c r="AK550">
        <v>80.5</v>
      </c>
      <c r="AL550">
        <v>19.5</v>
      </c>
      <c r="AM550">
        <v>97.3</v>
      </c>
      <c r="AN550">
        <v>2.7</v>
      </c>
      <c r="AP550" t="s">
        <v>491</v>
      </c>
      <c r="AQ550" t="s">
        <v>301</v>
      </c>
      <c r="AR550" t="s">
        <v>535</v>
      </c>
      <c r="AS550" t="s">
        <v>649</v>
      </c>
      <c r="AT550">
        <v>71.099999999999994</v>
      </c>
      <c r="AU550">
        <v>78.900000000000006</v>
      </c>
      <c r="AV550">
        <v>81.599999999999994</v>
      </c>
      <c r="AW550">
        <v>75.400000000000006</v>
      </c>
      <c r="AX550">
        <v>80.5</v>
      </c>
      <c r="AY550">
        <v>85.6</v>
      </c>
      <c r="AZ550">
        <v>95</v>
      </c>
      <c r="BA550">
        <v>97.3</v>
      </c>
      <c r="BB550">
        <v>98.9</v>
      </c>
      <c r="BF550" t="b">
        <f t="shared" si="8"/>
        <v>1</v>
      </c>
      <c r="BI550" t="s">
        <v>491</v>
      </c>
      <c r="BJ550" t="s">
        <v>301</v>
      </c>
      <c r="BK550" t="s">
        <v>535</v>
      </c>
      <c r="BL550" t="s">
        <v>649</v>
      </c>
      <c r="BM550">
        <f>INDEX('2021persons'!$C$5:$BA$204,MATCH(Sheet2!$BJ550,'2021persons'!$B$5:$B$204,0),MATCH(Sheet2!BM$3,'2021persons'!$C$4:$BA$4,0))</f>
        <v>82.210485250427595</v>
      </c>
      <c r="BN550">
        <f>INDEX('2021persons'!$C$5:$BA$204,MATCH(Sheet2!$BJ550,'2021persons'!$B$5:$B$204,0),MATCH(Sheet2!BN$3,'2021persons'!$C$4:$BA$4,0))</f>
        <v>14.815592833778499</v>
      </c>
      <c r="BO550">
        <f>INDEX('2021persons'!$C$5:$BA$204,MATCH(Sheet2!$BJ550,'2021persons'!$B$5:$B$204,0),MATCH(Sheet2!BO$3,'2021persons'!$C$4:$BA$4,0))</f>
        <v>60.578279266572601</v>
      </c>
      <c r="BP550">
        <f>INDEX('2021persons'!$C$5:$BA$204,MATCH(Sheet2!$BJ550,'2021persons'!$B$5:$B$204,0),MATCH(Sheet2!BP$3,'2021persons'!$C$4:$BA$4,0))</f>
        <v>20.896978063199601</v>
      </c>
      <c r="BQ550">
        <f>INDEX('2021persons'!$C$5:$BA$204,MATCH(Sheet2!$BJ550,'2021persons'!$B$5:$B$204,0),MATCH(Sheet2!BQ$3,'2021persons'!$C$4:$BA$4,0))</f>
        <v>69.692854784983396</v>
      </c>
      <c r="BR550">
        <f>INDEX('2021persons'!$C$5:$BA$204,MATCH(Sheet2!$BJ550,'2021persons'!$B$5:$B$204,0),MATCH(Sheet2!BR$3,'2021persons'!$C$4:$BA$4,0))</f>
        <v>11.7824025447889</v>
      </c>
      <c r="BS550">
        <f>INDEX('2021persons'!$C$5:$BA$204,MATCH(Sheet2!$BJ550,'2021persons'!$B$5:$B$204,0),MATCH(Sheet2!BS$3,'2021persons'!$C$4:$BA$4,0))</f>
        <v>97.047084596224806</v>
      </c>
      <c r="BT550">
        <f>INDEX('2021persons'!$C$5:$BA$204,MATCH(Sheet2!$BJ550,'2021persons'!$B$5:$B$204,0),MATCH(Sheet2!BT$3,'2021persons'!$C$4:$BA$4,0))</f>
        <v>2.8058698196440899</v>
      </c>
      <c r="BU550">
        <f>INDEX('2021persons'!$C$5:$BA$204,MATCH(Sheet2!$BJ550,'2021persons'!$B$5:$B$204,0),MATCH(Sheet2!BU$3,'2021persons'!$C$4:$BA$4,0))</f>
        <v>5.9500945293040797</v>
      </c>
      <c r="BV550">
        <f>INDEX('2021persons'!$C$5:$BA$204,MATCH(Sheet2!$BJ550,'2021persons'!$B$5:$B$204,0),MATCH(Sheet2!BV$3,'2021persons'!$C$4:$BA$4,0))</f>
        <v>22.417699486840899</v>
      </c>
      <c r="BW550">
        <f>INDEX('2021persons'!$C$5:$BA$204,MATCH(Sheet2!$BJ550,'2021persons'!$B$5:$B$204,0),MATCH(Sheet2!BW$3,'2021persons'!$C$4:$BA$4,0))</f>
        <v>1.28439816343066</v>
      </c>
      <c r="BX550">
        <f>INDEX('2021persons'!$C$5:$BA$204,MATCH(Sheet2!$BJ550,'2021persons'!$B$5:$B$204,0),MATCH(Sheet2!BX$3,'2021persons'!$C$4:$BA$4,0))</f>
        <v>51.692798723319399</v>
      </c>
      <c r="BY550">
        <f>INDEX('2021persons'!$C$5:$BA$204,MATCH(Sheet2!$BJ550,'2021persons'!$B$5:$B$204,0),MATCH(Sheet2!BY$3,'2021persons'!$C$4:$BA$4,0))</f>
        <v>45.392379812487498</v>
      </c>
      <c r="BZ550">
        <f>INDEX('2021persons'!$C$5:$BA$204,MATCH(Sheet2!$BJ550,'2021persons'!$B$5:$B$204,0),MATCH(Sheet2!BZ$3,'2021persons'!$C$4:$BA$4,0))</f>
        <v>63.586674645920603</v>
      </c>
      <c r="CA550">
        <f>INDEX('2021persons'!$C$5:$BA$204,MATCH(Sheet2!$BJ550,'2021persons'!$B$5:$B$204,0),MATCH(Sheet2!CA$3,'2021persons'!$C$4:$BA$4,0))</f>
        <v>32.581687612208299</v>
      </c>
      <c r="CB550">
        <f>INDEX('2021persons'!$C$5:$BA$204,MATCH(Sheet2!$BJ550,'2021persons'!$B$5:$B$204,0),MATCH(Sheet2!CB$3,'2021persons'!$C$4:$BA$4,0))</f>
        <v>3.6798907661375</v>
      </c>
      <c r="CC550">
        <f>INDEX('2021persons'!$C$5:$BA$204,MATCH(Sheet2!$BJ550,'2021persons'!$B$5:$B$204,0),MATCH(Sheet2!CC$3,'2021persons'!$C$4:$BA$4,0))</f>
        <v>96.320109233862496</v>
      </c>
    </row>
    <row r="551" spans="14:81" x14ac:dyDescent="0.3">
      <c r="N551" t="str">
        <f>VLOOKUP(P551,Sheet1!A$6:A$378,1,FALSE)</f>
        <v>Portsmouth</v>
      </c>
      <c r="O551" t="s">
        <v>491</v>
      </c>
      <c r="P551" t="s">
        <v>302</v>
      </c>
      <c r="Q551" t="str">
        <f>VLOOKUP(P551,classifications!A$1:B$357,2,FALSE)</f>
        <v>Predominantly Urban</v>
      </c>
      <c r="R551" t="str">
        <f>VLOOKUP(P551,classifications!A$1:D$357,4,FALSE)</f>
        <v>Unitary Authority</v>
      </c>
      <c r="S551" t="s">
        <v>536</v>
      </c>
      <c r="T551" t="s">
        <v>649</v>
      </c>
      <c r="U551">
        <v>78.8</v>
      </c>
      <c r="V551">
        <v>20.3</v>
      </c>
      <c r="W551">
        <v>0.9</v>
      </c>
      <c r="X551">
        <v>75.8</v>
      </c>
      <c r="Y551">
        <v>5.7</v>
      </c>
      <c r="Z551">
        <v>18.5</v>
      </c>
      <c r="AA551">
        <v>97.6</v>
      </c>
      <c r="AB551">
        <v>1.9</v>
      </c>
      <c r="AC551">
        <v>0.5</v>
      </c>
      <c r="AE551" t="s">
        <v>491</v>
      </c>
      <c r="AF551" t="s">
        <v>302</v>
      </c>
      <c r="AG551" t="s">
        <v>536</v>
      </c>
      <c r="AH551" t="s">
        <v>649</v>
      </c>
      <c r="AI551">
        <v>79.5</v>
      </c>
      <c r="AJ551">
        <v>20.5</v>
      </c>
      <c r="AK551">
        <v>93</v>
      </c>
      <c r="AL551">
        <v>7</v>
      </c>
      <c r="AM551">
        <v>98.1</v>
      </c>
      <c r="AN551">
        <v>1.9</v>
      </c>
      <c r="AP551" t="s">
        <v>491</v>
      </c>
      <c r="AQ551" t="s">
        <v>302</v>
      </c>
      <c r="AR551" t="s">
        <v>536</v>
      </c>
      <c r="AS551" t="s">
        <v>649</v>
      </c>
      <c r="AT551">
        <v>72</v>
      </c>
      <c r="AU551">
        <v>79.5</v>
      </c>
      <c r="AV551">
        <v>82.3</v>
      </c>
      <c r="AW551">
        <v>89.4</v>
      </c>
      <c r="AX551">
        <v>93</v>
      </c>
      <c r="AY551">
        <v>96.7</v>
      </c>
      <c r="AZ551">
        <v>96</v>
      </c>
      <c r="BA551">
        <v>98.1</v>
      </c>
      <c r="BB551">
        <v>99.8</v>
      </c>
      <c r="BF551" t="b">
        <f t="shared" si="8"/>
        <v>1</v>
      </c>
      <c r="BI551" t="s">
        <v>491</v>
      </c>
      <c r="BJ551" t="s">
        <v>302</v>
      </c>
      <c r="BK551" t="s">
        <v>536</v>
      </c>
      <c r="BL551" t="s">
        <v>649</v>
      </c>
      <c r="BM551">
        <f>INDEX('2021persons'!$C$5:$BA$204,MATCH(Sheet2!$BJ551,'2021persons'!$B$5:$B$204,0),MATCH(Sheet2!BM$3,'2021persons'!$C$4:$BA$4,0))</f>
        <v>76.248131539611407</v>
      </c>
      <c r="BN551">
        <f>INDEX('2021persons'!$C$5:$BA$204,MATCH(Sheet2!$BJ551,'2021persons'!$B$5:$B$204,0),MATCH(Sheet2!BN$3,'2021persons'!$C$4:$BA$4,0))</f>
        <v>22.951669157947201</v>
      </c>
      <c r="BO551">
        <f>INDEX('2021persons'!$C$5:$BA$204,MATCH(Sheet2!$BJ551,'2021persons'!$B$5:$B$204,0),MATCH(Sheet2!BO$3,'2021persons'!$C$4:$BA$4,0))</f>
        <v>56.5789735924265</v>
      </c>
      <c r="BP551">
        <f>INDEX('2021persons'!$C$5:$BA$204,MATCH(Sheet2!$BJ551,'2021persons'!$B$5:$B$204,0),MATCH(Sheet2!BP$3,'2021persons'!$C$4:$BA$4,0))</f>
        <v>15.1709018435476</v>
      </c>
      <c r="BQ551">
        <f>INDEX('2021persons'!$C$5:$BA$204,MATCH(Sheet2!$BJ551,'2021persons'!$B$5:$B$204,0),MATCH(Sheet2!BQ$3,'2021persons'!$C$4:$BA$4,0))</f>
        <v>59.444942700548097</v>
      </c>
      <c r="BR551">
        <f>INDEX('2021persons'!$C$5:$BA$204,MATCH(Sheet2!$BJ551,'2021persons'!$B$5:$B$204,0),MATCH(Sheet2!BR$3,'2021persons'!$C$4:$BA$4,0))</f>
        <v>12.304932735426</v>
      </c>
      <c r="BS551">
        <f>INDEX('2021persons'!$C$5:$BA$204,MATCH(Sheet2!$BJ551,'2021persons'!$B$5:$B$204,0),MATCH(Sheet2!BS$3,'2021persons'!$C$4:$BA$4,0))</f>
        <v>98.200298953662198</v>
      </c>
      <c r="BT551">
        <f>INDEX('2021persons'!$C$5:$BA$204,MATCH(Sheet2!$BJ551,'2021persons'!$B$5:$B$204,0),MATCH(Sheet2!BT$3,'2021persons'!$C$4:$BA$4,0))</f>
        <v>1.6243148978574999</v>
      </c>
      <c r="BU551">
        <f>INDEX('2021persons'!$C$5:$BA$204,MATCH(Sheet2!$BJ551,'2021persons'!$B$5:$B$204,0),MATCH(Sheet2!BU$3,'2021persons'!$C$4:$BA$4,0))</f>
        <v>11.451918285999</v>
      </c>
      <c r="BV551">
        <f>INDEX('2021persons'!$C$5:$BA$204,MATCH(Sheet2!$BJ551,'2021persons'!$B$5:$B$204,0),MATCH(Sheet2!BV$3,'2021persons'!$C$4:$BA$4,0))</f>
        <v>14.951669157947199</v>
      </c>
      <c r="BW551">
        <f>INDEX('2021persons'!$C$5:$BA$204,MATCH(Sheet2!$BJ551,'2021persons'!$B$5:$B$204,0),MATCH(Sheet2!BW$3,'2021persons'!$C$4:$BA$4,0))</f>
        <v>0.723467862481315</v>
      </c>
      <c r="BX551">
        <f>INDEX('2021persons'!$C$5:$BA$204,MATCH(Sheet2!$BJ551,'2021persons'!$B$5:$B$204,0),MATCH(Sheet2!BX$3,'2021persons'!$C$4:$BA$4,0))</f>
        <v>48.253096129561101</v>
      </c>
      <c r="BY551">
        <f>INDEX('2021persons'!$C$5:$BA$204,MATCH(Sheet2!$BJ551,'2021persons'!$B$5:$B$204,0),MATCH(Sheet2!BY$3,'2021persons'!$C$4:$BA$4,0))</f>
        <v>50.1872078339278</v>
      </c>
      <c r="BZ551">
        <f>INDEX('2021persons'!$C$5:$BA$204,MATCH(Sheet2!$BJ551,'2021persons'!$B$5:$B$204,0),MATCH(Sheet2!BZ$3,'2021persons'!$C$4:$BA$4,0))</f>
        <v>54.665795245585699</v>
      </c>
      <c r="CA551">
        <f>INDEX('2021persons'!$C$5:$BA$204,MATCH(Sheet2!$BJ551,'2021persons'!$B$5:$B$204,0),MATCH(Sheet2!CA$3,'2021persons'!$C$4:$BA$4,0))</f>
        <v>44.269667899948999</v>
      </c>
      <c r="CB551">
        <f>INDEX('2021persons'!$C$5:$BA$204,MATCH(Sheet2!$BJ551,'2021persons'!$B$5:$B$204,0),MATCH(Sheet2!CB$3,'2021persons'!$C$4:$BA$4,0))</f>
        <v>4.0019930244145501</v>
      </c>
      <c r="CC551">
        <f>INDEX('2021persons'!$C$5:$BA$204,MATCH(Sheet2!$BJ551,'2021persons'!$B$5:$B$204,0),MATCH(Sheet2!CC$3,'2021persons'!$C$4:$BA$4,0))</f>
        <v>95.998006975585497</v>
      </c>
    </row>
    <row r="552" spans="14:81" x14ac:dyDescent="0.3">
      <c r="N552" t="str">
        <f>VLOOKUP(P552,Sheet1!A$6:A$378,1,FALSE)</f>
        <v>Southampton</v>
      </c>
      <c r="O552" t="s">
        <v>491</v>
      </c>
      <c r="P552" t="s">
        <v>303</v>
      </c>
      <c r="Q552" t="str">
        <f>VLOOKUP(P552,classifications!A$1:B$357,2,FALSE)</f>
        <v>Predominantly Urban</v>
      </c>
      <c r="R552" t="str">
        <f>VLOOKUP(P552,classifications!A$1:D$357,4,FALSE)</f>
        <v>Unitary Authority</v>
      </c>
      <c r="S552" t="s">
        <v>537</v>
      </c>
      <c r="T552" t="s">
        <v>649</v>
      </c>
      <c r="U552">
        <v>78.2</v>
      </c>
      <c r="V552">
        <v>20.8</v>
      </c>
      <c r="W552">
        <v>1</v>
      </c>
      <c r="X552">
        <v>77.900000000000006</v>
      </c>
      <c r="Y552">
        <v>7.7</v>
      </c>
      <c r="Z552">
        <v>14.4</v>
      </c>
      <c r="AA552">
        <v>98</v>
      </c>
      <c r="AB552">
        <v>2</v>
      </c>
      <c r="AC552">
        <v>0</v>
      </c>
      <c r="AE552" t="s">
        <v>491</v>
      </c>
      <c r="AF552" t="s">
        <v>303</v>
      </c>
      <c r="AG552" t="s">
        <v>537</v>
      </c>
      <c r="AH552" t="s">
        <v>649</v>
      </c>
      <c r="AI552">
        <v>79</v>
      </c>
      <c r="AJ552">
        <v>21</v>
      </c>
      <c r="AK552">
        <v>91</v>
      </c>
      <c r="AL552">
        <v>9</v>
      </c>
      <c r="AM552">
        <v>98</v>
      </c>
      <c r="AN552">
        <v>2</v>
      </c>
      <c r="AP552" t="s">
        <v>491</v>
      </c>
      <c r="AQ552" t="s">
        <v>303</v>
      </c>
      <c r="AR552" t="s">
        <v>537</v>
      </c>
      <c r="AS552" t="s">
        <v>649</v>
      </c>
      <c r="AT552">
        <v>72.400000000000006</v>
      </c>
      <c r="AU552">
        <v>79</v>
      </c>
      <c r="AV552">
        <v>80.5</v>
      </c>
      <c r="AW552">
        <v>87.8</v>
      </c>
      <c r="AX552">
        <v>91</v>
      </c>
      <c r="AY552">
        <v>94.2</v>
      </c>
      <c r="AZ552">
        <v>96.3</v>
      </c>
      <c r="BA552">
        <v>98</v>
      </c>
      <c r="BB552">
        <v>99.1</v>
      </c>
      <c r="BF552" t="b">
        <f t="shared" si="8"/>
        <v>1</v>
      </c>
      <c r="BI552" t="s">
        <v>491</v>
      </c>
      <c r="BJ552" t="s">
        <v>303</v>
      </c>
      <c r="BK552" t="s">
        <v>537</v>
      </c>
      <c r="BL552" t="s">
        <v>649</v>
      </c>
      <c r="BM552">
        <f>INDEX('2021persons'!$C$5:$BA$204,MATCH(Sheet2!$BJ552,'2021persons'!$B$5:$B$204,0),MATCH(Sheet2!BM$3,'2021persons'!$C$4:$BA$4,0))</f>
        <v>80.793755496921705</v>
      </c>
      <c r="BN552">
        <f>INDEX('2021persons'!$C$5:$BA$204,MATCH(Sheet2!$BJ552,'2021persons'!$B$5:$B$204,0),MATCH(Sheet2!BN$3,'2021persons'!$C$4:$BA$4,0))</f>
        <v>17.696705229686799</v>
      </c>
      <c r="BO552">
        <f>INDEX('2021persons'!$C$5:$BA$204,MATCH(Sheet2!$BJ552,'2021persons'!$B$5:$B$204,0),MATCH(Sheet2!BO$3,'2021persons'!$C$4:$BA$4,0))</f>
        <v>68.305595020634598</v>
      </c>
      <c r="BP552">
        <f>INDEX('2021persons'!$C$5:$BA$204,MATCH(Sheet2!$BJ552,'2021persons'!$B$5:$B$204,0),MATCH(Sheet2!BP$3,'2021persons'!$C$4:$BA$4,0))</f>
        <v>10.9591705567959</v>
      </c>
      <c r="BQ552">
        <f>INDEX('2021persons'!$C$5:$BA$204,MATCH(Sheet2!$BJ552,'2021persons'!$B$5:$B$204,0),MATCH(Sheet2!BQ$3,'2021persons'!$C$4:$BA$4,0))</f>
        <v>64.294533522765704</v>
      </c>
      <c r="BR552">
        <f>INDEX('2021persons'!$C$5:$BA$204,MATCH(Sheet2!$BJ552,'2021persons'!$B$5:$B$204,0),MATCH(Sheet2!BR$3,'2021persons'!$C$4:$BA$4,0))</f>
        <v>14.9702320546648</v>
      </c>
      <c r="BS552">
        <f>INDEX('2021persons'!$C$5:$BA$204,MATCH(Sheet2!$BJ552,'2021persons'!$B$5:$B$204,0),MATCH(Sheet2!BS$3,'2021persons'!$C$4:$BA$4,0))</f>
        <v>98.157262702117606</v>
      </c>
      <c r="BT552">
        <f>INDEX('2021persons'!$C$5:$BA$204,MATCH(Sheet2!$BJ552,'2021persons'!$B$5:$B$204,0),MATCH(Sheet2!BT$3,'2021persons'!$C$4:$BA$4,0))</f>
        <v>1.5797307354035599</v>
      </c>
      <c r="BU552">
        <f>INDEX('2021persons'!$C$5:$BA$204,MATCH(Sheet2!$BJ552,'2021persons'!$B$5:$B$204,0),MATCH(Sheet2!BU$3,'2021persons'!$C$4:$BA$4,0))</f>
        <v>10.3951018199039</v>
      </c>
      <c r="BV552">
        <f>INDEX('2021persons'!$C$5:$BA$204,MATCH(Sheet2!$BJ552,'2021persons'!$B$5:$B$204,0),MATCH(Sheet2!BV$3,'2021persons'!$C$4:$BA$4,0))</f>
        <v>13.1021243488262</v>
      </c>
      <c r="BW552">
        <f>INDEX('2021persons'!$C$5:$BA$204,MATCH(Sheet2!$BJ552,'2021persons'!$B$5:$B$204,0),MATCH(Sheet2!BW$3,'2021persons'!$C$4:$BA$4,0))</f>
        <v>1.67867532643258</v>
      </c>
      <c r="BX552">
        <f>INDEX('2021persons'!$C$5:$BA$204,MATCH(Sheet2!$BJ552,'2021persons'!$B$5:$B$204,0),MATCH(Sheet2!BX$3,'2021persons'!$C$4:$BA$4,0))</f>
        <v>57.633291429416502</v>
      </c>
      <c r="BY552">
        <f>INDEX('2021persons'!$C$5:$BA$204,MATCH(Sheet2!$BJ552,'2021persons'!$B$5:$B$204,0),MATCH(Sheet2!BY$3,'2021persons'!$C$4:$BA$4,0))</f>
        <v>41.930414848776202</v>
      </c>
      <c r="BZ552">
        <f>INDEX('2021persons'!$C$5:$BA$204,MATCH(Sheet2!$BJ552,'2021persons'!$B$5:$B$204,0),MATCH(Sheet2!BZ$3,'2021persons'!$C$4:$BA$4,0))</f>
        <v>56.418694076758101</v>
      </c>
      <c r="CA552">
        <f>INDEX('2021persons'!$C$5:$BA$204,MATCH(Sheet2!$BJ552,'2021persons'!$B$5:$B$204,0),MATCH(Sheet2!CA$3,'2021persons'!$C$4:$BA$4,0))</f>
        <v>42.675441839828402</v>
      </c>
      <c r="CB552">
        <f>INDEX('2021persons'!$C$5:$BA$204,MATCH(Sheet2!$BJ552,'2021persons'!$B$5:$B$204,0),MATCH(Sheet2!CB$3,'2021persons'!$C$4:$BA$4,0))</f>
        <v>6.0584534199309896</v>
      </c>
      <c r="CC552">
        <f>INDEX('2021persons'!$C$5:$BA$204,MATCH(Sheet2!$BJ552,'2021persons'!$B$5:$B$204,0),MATCH(Sheet2!CC$3,'2021persons'!$C$4:$BA$4,0))</f>
        <v>93.941546580069001</v>
      </c>
    </row>
    <row r="553" spans="14:81" x14ac:dyDescent="0.3">
      <c r="N553" t="str">
        <f>VLOOKUP(P553,Sheet1!A$6:A$378,1,FALSE)</f>
        <v>Isle of Wight</v>
      </c>
      <c r="O553" t="s">
        <v>491</v>
      </c>
      <c r="P553" t="s">
        <v>304</v>
      </c>
      <c r="Q553" t="str">
        <f>VLOOKUP(P553,classifications!A$1:B$357,2,FALSE)</f>
        <v>Predominantly Rural</v>
      </c>
      <c r="R553" t="str">
        <f>VLOOKUP(P553,classifications!A$1:D$357,4,FALSE)</f>
        <v>Unitary Authority</v>
      </c>
      <c r="S553" t="s">
        <v>538</v>
      </c>
      <c r="T553" t="s">
        <v>649</v>
      </c>
      <c r="U553">
        <v>79.099999999999994</v>
      </c>
      <c r="V553">
        <v>18.899999999999999</v>
      </c>
      <c r="W553">
        <v>2.1</v>
      </c>
      <c r="X553">
        <v>76.5</v>
      </c>
      <c r="Y553">
        <v>5.7</v>
      </c>
      <c r="Z553">
        <v>17.8</v>
      </c>
      <c r="AA553">
        <v>97.9</v>
      </c>
      <c r="AB553">
        <v>1.8</v>
      </c>
      <c r="AC553">
        <v>0.2</v>
      </c>
      <c r="AE553" t="s">
        <v>491</v>
      </c>
      <c r="AF553" t="s">
        <v>304</v>
      </c>
      <c r="AG553" t="s">
        <v>538</v>
      </c>
      <c r="AH553" t="s">
        <v>649</v>
      </c>
      <c r="AI553">
        <v>80.7</v>
      </c>
      <c r="AJ553">
        <v>19.3</v>
      </c>
      <c r="AK553">
        <v>93</v>
      </c>
      <c r="AL553">
        <v>7</v>
      </c>
      <c r="AM553">
        <v>98.2</v>
      </c>
      <c r="AN553">
        <v>1.8</v>
      </c>
      <c r="AP553" t="s">
        <v>491</v>
      </c>
      <c r="AQ553" t="s">
        <v>304</v>
      </c>
      <c r="AR553" t="s">
        <v>538</v>
      </c>
      <c r="AS553" t="s">
        <v>649</v>
      </c>
      <c r="AT553">
        <v>73.2</v>
      </c>
      <c r="AU553">
        <v>80.7</v>
      </c>
      <c r="AV553">
        <v>82.3</v>
      </c>
      <c r="AW553">
        <v>97.6</v>
      </c>
      <c r="AX553">
        <v>93</v>
      </c>
      <c r="AY553">
        <v>100</v>
      </c>
      <c r="AZ553">
        <v>96.3</v>
      </c>
      <c r="BA553">
        <v>98.2</v>
      </c>
      <c r="BB553">
        <v>99.5</v>
      </c>
      <c r="BF553" t="b">
        <f t="shared" si="8"/>
        <v>1</v>
      </c>
      <c r="BI553" t="s">
        <v>491</v>
      </c>
      <c r="BJ553" t="s">
        <v>304</v>
      </c>
      <c r="BK553" t="s">
        <v>538</v>
      </c>
      <c r="BL553" t="s">
        <v>649</v>
      </c>
      <c r="BM553">
        <f>INDEX('2021persons'!$C$5:$BA$204,MATCH(Sheet2!$BJ553,'2021persons'!$B$5:$B$204,0),MATCH(Sheet2!BM$3,'2021persons'!$C$4:$BA$4,0))</f>
        <v>83.445308545396003</v>
      </c>
      <c r="BN553">
        <f>INDEX('2021persons'!$C$5:$BA$204,MATCH(Sheet2!$BJ553,'2021persons'!$B$5:$B$204,0),MATCH(Sheet2!BN$3,'2021persons'!$C$4:$BA$4,0))</f>
        <v>15.8276195297041</v>
      </c>
      <c r="BO553">
        <f>INDEX('2021persons'!$C$5:$BA$204,MATCH(Sheet2!$BJ553,'2021persons'!$B$5:$B$204,0),MATCH(Sheet2!BO$3,'2021persons'!$C$4:$BA$4,0))</f>
        <v>68.469007408770906</v>
      </c>
      <c r="BP553">
        <f>INDEX('2021persons'!$C$5:$BA$204,MATCH(Sheet2!$BJ553,'2021persons'!$B$5:$B$204,0),MATCH(Sheet2!BP$3,'2021persons'!$C$4:$BA$4,0))</f>
        <v>9.7648520546684505</v>
      </c>
      <c r="BQ553">
        <f>INDEX('2021persons'!$C$5:$BA$204,MATCH(Sheet2!$BJ553,'2021persons'!$B$5:$B$204,0),MATCH(Sheet2!BQ$3,'2021persons'!$C$4:$BA$4,0))</f>
        <v>59.274768763517599</v>
      </c>
      <c r="BR553">
        <f>INDEX('2021persons'!$C$5:$BA$204,MATCH(Sheet2!$BJ553,'2021persons'!$B$5:$B$204,0),MATCH(Sheet2!BR$3,'2021persons'!$C$4:$BA$4,0))</f>
        <v>18.959090699921799</v>
      </c>
      <c r="BS553">
        <f>INDEX('2021persons'!$C$5:$BA$204,MATCH(Sheet2!$BJ553,'2021persons'!$B$5:$B$204,0),MATCH(Sheet2!BS$3,'2021persons'!$C$4:$BA$4,0))</f>
        <v>97.5242740785054</v>
      </c>
      <c r="BT553">
        <f>INDEX('2021persons'!$C$5:$BA$204,MATCH(Sheet2!$BJ553,'2021persons'!$B$5:$B$204,0),MATCH(Sheet2!BT$3,'2021persons'!$C$4:$BA$4,0))</f>
        <v>2.4757259214946399</v>
      </c>
      <c r="BU553">
        <f>INDEX('2021persons'!$C$5:$BA$204,MATCH(Sheet2!$BJ553,'2021persons'!$B$5:$B$204,0),MATCH(Sheet2!BU$3,'2021persons'!$C$4:$BA$4,0))</f>
        <v>10.7542220790576</v>
      </c>
      <c r="BV553">
        <f>INDEX('2021persons'!$C$5:$BA$204,MATCH(Sheet2!$BJ553,'2021persons'!$B$5:$B$204,0),MATCH(Sheet2!BV$3,'2021persons'!$C$4:$BA$4,0))</f>
        <v>14.612765174175101</v>
      </c>
      <c r="BW553">
        <f>INDEX('2021persons'!$C$5:$BA$204,MATCH(Sheet2!$BJ553,'2021persons'!$B$5:$B$204,0),MATCH(Sheet2!BW$3,'2021persons'!$C$4:$BA$4,0))</f>
        <v>3.1498780543923401</v>
      </c>
      <c r="BX553">
        <f>INDEX('2021persons'!$C$5:$BA$204,MATCH(Sheet2!$BJ553,'2021persons'!$B$5:$B$204,0),MATCH(Sheet2!BX$3,'2021persons'!$C$4:$BA$4,0))</f>
        <v>39.061804146667299</v>
      </c>
      <c r="BY553">
        <f>INDEX('2021persons'!$C$5:$BA$204,MATCH(Sheet2!$BJ553,'2021persons'!$B$5:$B$204,0),MATCH(Sheet2!BY$3,'2021persons'!$C$4:$BA$4,0))</f>
        <v>54.8616952842793</v>
      </c>
      <c r="BZ553">
        <f>INDEX('2021persons'!$C$5:$BA$204,MATCH(Sheet2!$BJ553,'2021persons'!$B$5:$B$204,0),MATCH(Sheet2!BZ$3,'2021persons'!$C$4:$BA$4,0))</f>
        <v>51.541392448908901</v>
      </c>
      <c r="CA553">
        <f>INDEX('2021persons'!$C$5:$BA$204,MATCH(Sheet2!$BJ553,'2021persons'!$B$5:$B$204,0),MATCH(Sheet2!CA$3,'2021persons'!$C$4:$BA$4,0))</f>
        <v>44.076896432282602</v>
      </c>
      <c r="CB553">
        <f>INDEX('2021persons'!$C$5:$BA$204,MATCH(Sheet2!$BJ553,'2021persons'!$B$5:$B$204,0),MATCH(Sheet2!CB$3,'2021persons'!$C$4:$BA$4,0))</f>
        <v>7.2270028990842601</v>
      </c>
      <c r="CC553">
        <f>INDEX('2021persons'!$C$5:$BA$204,MATCH(Sheet2!$BJ553,'2021persons'!$B$5:$B$204,0),MATCH(Sheet2!CC$3,'2021persons'!$C$4:$BA$4,0))</f>
        <v>92.772997100915703</v>
      </c>
    </row>
    <row r="554" spans="14:81" x14ac:dyDescent="0.3">
      <c r="N554" t="e">
        <f>VLOOKUP(P554,Sheet1!A$6:A$378,1,FALSE)</f>
        <v>#N/A</v>
      </c>
      <c r="O554" t="s">
        <v>539</v>
      </c>
      <c r="P554" t="s">
        <v>540</v>
      </c>
      <c r="Q554" t="e">
        <f>VLOOKUP(P554,classifications!A$1:B$357,2,FALSE)</f>
        <v>#N/A</v>
      </c>
      <c r="R554" t="e">
        <f>VLOOKUP(P554,classifications!A$1:D$357,4,FALSE)</f>
        <v>#N/A</v>
      </c>
      <c r="S554" t="s">
        <v>541</v>
      </c>
      <c r="T554" t="s">
        <v>649</v>
      </c>
      <c r="U554">
        <v>78.5</v>
      </c>
      <c r="V554">
        <v>20.6</v>
      </c>
      <c r="W554">
        <v>0.9</v>
      </c>
      <c r="X554">
        <v>74.8</v>
      </c>
      <c r="Y554">
        <v>9.5</v>
      </c>
      <c r="Z554">
        <v>15.7</v>
      </c>
      <c r="AA554">
        <v>97</v>
      </c>
      <c r="AB554">
        <v>3</v>
      </c>
      <c r="AC554">
        <v>0</v>
      </c>
      <c r="AE554" t="s">
        <v>539</v>
      </c>
      <c r="AF554" t="s">
        <v>540</v>
      </c>
      <c r="AG554" t="s">
        <v>541</v>
      </c>
      <c r="AH554" t="s">
        <v>649</v>
      </c>
      <c r="AI554">
        <v>79.2</v>
      </c>
      <c r="AJ554">
        <v>20.8</v>
      </c>
      <c r="AK554">
        <v>88.8</v>
      </c>
      <c r="AL554">
        <v>11.2</v>
      </c>
      <c r="AM554">
        <v>97</v>
      </c>
      <c r="AN554">
        <v>3</v>
      </c>
      <c r="AP554" t="s">
        <v>539</v>
      </c>
      <c r="AQ554" t="s">
        <v>540</v>
      </c>
      <c r="AR554" t="s">
        <v>541</v>
      </c>
      <c r="AS554" t="s">
        <v>649</v>
      </c>
      <c r="AT554">
        <v>70.7</v>
      </c>
      <c r="AU554">
        <v>79.2</v>
      </c>
      <c r="AV554">
        <v>82.9</v>
      </c>
      <c r="AW554">
        <v>84.2</v>
      </c>
      <c r="AX554">
        <v>88.8</v>
      </c>
      <c r="AY554">
        <v>93.2</v>
      </c>
      <c r="AZ554">
        <v>94.3</v>
      </c>
      <c r="BA554">
        <v>97</v>
      </c>
      <c r="BB554">
        <v>98.9</v>
      </c>
      <c r="BF554" t="b">
        <f t="shared" si="8"/>
        <v>1</v>
      </c>
      <c r="BI554" t="s">
        <v>539</v>
      </c>
      <c r="BJ554" t="s">
        <v>540</v>
      </c>
      <c r="BK554" t="s">
        <v>541</v>
      </c>
      <c r="BL554" t="s">
        <v>649</v>
      </c>
      <c r="BM554">
        <f>INDEX('2021persons'!$C$5:$BA$204,MATCH(Sheet2!$BJ554,'2021persons'!$B$5:$B$204,0),MATCH(Sheet2!BM$3,'2021persons'!$C$4:$BA$4,0))</f>
        <v>83.065711036835395</v>
      </c>
      <c r="BN554">
        <f>INDEX('2021persons'!$C$5:$BA$204,MATCH(Sheet2!$BJ554,'2021persons'!$B$5:$B$204,0),MATCH(Sheet2!BN$3,'2021persons'!$C$4:$BA$4,0))</f>
        <v>16.6930843182523</v>
      </c>
      <c r="BO554">
        <f>INDEX('2021persons'!$C$5:$BA$204,MATCH(Sheet2!$BJ554,'2021persons'!$B$5:$B$204,0),MATCH(Sheet2!BO$3,'2021persons'!$C$4:$BA$4,0))</f>
        <v>59.226077667895701</v>
      </c>
      <c r="BP554">
        <f>INDEX('2021persons'!$C$5:$BA$204,MATCH(Sheet2!$BJ554,'2021persons'!$B$5:$B$204,0),MATCH(Sheet2!BP$3,'2021persons'!$C$4:$BA$4,0))</f>
        <v>13.4178698184074</v>
      </c>
      <c r="BQ554">
        <f>INDEX('2021persons'!$C$5:$BA$204,MATCH(Sheet2!$BJ554,'2021persons'!$B$5:$B$204,0),MATCH(Sheet2!BQ$3,'2021persons'!$C$4:$BA$4,0))</f>
        <v>58.075186933599802</v>
      </c>
      <c r="BR554">
        <f>INDEX('2021persons'!$C$5:$BA$204,MATCH(Sheet2!$BJ554,'2021persons'!$B$5:$B$204,0),MATCH(Sheet2!BR$3,'2021persons'!$C$4:$BA$4,0))</f>
        <v>14.5687605527032</v>
      </c>
      <c r="BS554">
        <f>INDEX('2021persons'!$C$5:$BA$204,MATCH(Sheet2!$BJ554,'2021persons'!$B$5:$B$204,0),MATCH(Sheet2!BS$3,'2021persons'!$C$4:$BA$4,0))</f>
        <v>98.3287963888219</v>
      </c>
      <c r="BT554">
        <f>INDEX('2021persons'!$C$5:$BA$204,MATCH(Sheet2!$BJ554,'2021persons'!$B$5:$B$204,0),MATCH(Sheet2!BT$3,'2021persons'!$C$4:$BA$4,0))</f>
        <v>1.6712036111781099</v>
      </c>
      <c r="BU554">
        <f>INDEX('2021persons'!$C$5:$BA$204,MATCH(Sheet2!$BJ554,'2021persons'!$B$5:$B$204,0),MATCH(Sheet2!BU$3,'2021persons'!$C$4:$BA$4,0))</f>
        <v>11.710485510492401</v>
      </c>
      <c r="BV554">
        <f>INDEX('2021persons'!$C$5:$BA$204,MATCH(Sheet2!$BJ554,'2021persons'!$B$5:$B$204,0),MATCH(Sheet2!BV$3,'2021persons'!$C$4:$BA$4,0))</f>
        <v>11.6501843492643</v>
      </c>
      <c r="BW554" t="str">
        <f>INDEX('2021persons'!$C$5:$BA$204,MATCH(Sheet2!$BJ554,'2021persons'!$B$5:$B$204,0),MATCH(Sheet2!BW$3,'2021persons'!$C$4:$BA$4,0))</f>
        <v>*</v>
      </c>
      <c r="BX554">
        <f>INDEX('2021persons'!$C$5:$BA$204,MATCH(Sheet2!$BJ554,'2021persons'!$B$5:$B$204,0),MATCH(Sheet2!BX$3,'2021persons'!$C$4:$BA$4,0))</f>
        <v>57.357362345320098</v>
      </c>
      <c r="BY554">
        <f>INDEX('2021persons'!$C$5:$BA$204,MATCH(Sheet2!$BJ554,'2021persons'!$B$5:$B$204,0),MATCH(Sheet2!BY$3,'2021persons'!$C$4:$BA$4,0))</f>
        <v>41.244082717382298</v>
      </c>
      <c r="BZ554">
        <f>INDEX('2021persons'!$C$5:$BA$204,MATCH(Sheet2!$BJ554,'2021persons'!$B$5:$B$204,0),MATCH(Sheet2!BZ$3,'2021persons'!$C$4:$BA$4,0))</f>
        <v>54.764554439000101</v>
      </c>
      <c r="CA554">
        <f>INDEX('2021persons'!$C$5:$BA$204,MATCH(Sheet2!$BJ554,'2021persons'!$B$5:$B$204,0),MATCH(Sheet2!CA$3,'2021persons'!$C$4:$BA$4,0))</f>
        <v>42.574536998588201</v>
      </c>
      <c r="CB554">
        <f>INDEX('2021persons'!$C$5:$BA$204,MATCH(Sheet2!$BJ554,'2021persons'!$B$5:$B$204,0),MATCH(Sheet2!CB$3,'2021persons'!$C$4:$BA$4,0))</f>
        <v>3.1149857000103398</v>
      </c>
      <c r="CC554">
        <f>INDEX('2021persons'!$C$5:$BA$204,MATCH(Sheet2!$BJ554,'2021persons'!$B$5:$B$204,0),MATCH(Sheet2!CC$3,'2021persons'!$C$4:$BA$4,0))</f>
        <v>96.350918300540997</v>
      </c>
    </row>
    <row r="555" spans="14:81" x14ac:dyDescent="0.3">
      <c r="N555" t="e">
        <f>VLOOKUP(P555,Sheet1!A$6:A$378,1,FALSE)</f>
        <v>#N/A</v>
      </c>
      <c r="O555" t="s">
        <v>539</v>
      </c>
      <c r="P555" t="s">
        <v>542</v>
      </c>
      <c r="Q555" t="e">
        <f>VLOOKUP(P555,classifications!A$1:B$357,2,FALSE)</f>
        <v>#N/A</v>
      </c>
      <c r="R555" t="e">
        <f>VLOOKUP(P555,classifications!A$1:D$357,4,FALSE)</f>
        <v>#N/A</v>
      </c>
      <c r="S555" t="s">
        <v>543</v>
      </c>
      <c r="T555" t="s">
        <v>649</v>
      </c>
      <c r="U555">
        <v>78.2</v>
      </c>
      <c r="V555">
        <v>21.3</v>
      </c>
      <c r="W555">
        <v>0.5</v>
      </c>
      <c r="X555">
        <v>79.2</v>
      </c>
      <c r="Y555">
        <v>7.6</v>
      </c>
      <c r="Z555">
        <v>13.2</v>
      </c>
      <c r="AA555" t="s">
        <v>417</v>
      </c>
      <c r="AB555" t="s">
        <v>417</v>
      </c>
      <c r="AC555" t="s">
        <v>417</v>
      </c>
      <c r="AE555" t="s">
        <v>539</v>
      </c>
      <c r="AF555" t="s">
        <v>542</v>
      </c>
      <c r="AG555" t="s">
        <v>543</v>
      </c>
      <c r="AH555" t="s">
        <v>649</v>
      </c>
      <c r="AI555">
        <v>78.599999999999994</v>
      </c>
      <c r="AJ555">
        <v>21.4</v>
      </c>
      <c r="AK555">
        <v>91.2</v>
      </c>
      <c r="AL555">
        <v>8.8000000000000007</v>
      </c>
      <c r="AM555" t="s">
        <v>417</v>
      </c>
      <c r="AN555" t="s">
        <v>417</v>
      </c>
      <c r="AP555" t="s">
        <v>539</v>
      </c>
      <c r="AQ555" t="s">
        <v>542</v>
      </c>
      <c r="AR555" t="s">
        <v>543</v>
      </c>
      <c r="AS555" t="s">
        <v>649</v>
      </c>
      <c r="AT555">
        <v>71.2</v>
      </c>
      <c r="AU555">
        <v>78.599999999999994</v>
      </c>
      <c r="AV555">
        <v>81.8</v>
      </c>
      <c r="AW555">
        <v>87.4</v>
      </c>
      <c r="AX555">
        <v>91.2</v>
      </c>
      <c r="AY555">
        <v>95</v>
      </c>
      <c r="AZ555" t="s">
        <v>417</v>
      </c>
      <c r="BA555" t="s">
        <v>417</v>
      </c>
      <c r="BB555" t="s">
        <v>417</v>
      </c>
      <c r="BF555" t="b">
        <f t="shared" si="8"/>
        <v>1</v>
      </c>
      <c r="BI555" t="s">
        <v>539</v>
      </c>
      <c r="BJ555" t="s">
        <v>542</v>
      </c>
      <c r="BK555" t="s">
        <v>543</v>
      </c>
      <c r="BL555" t="s">
        <v>649</v>
      </c>
      <c r="BM555">
        <f>INDEX('2021persons'!$C$5:$BA$204,MATCH(Sheet2!$BJ555,'2021persons'!$B$5:$B$204,0),MATCH(Sheet2!BM$3,'2021persons'!$C$4:$BA$4,0))</f>
        <v>81.453147670102297</v>
      </c>
      <c r="BN555">
        <f>INDEX('2021persons'!$C$5:$BA$204,MATCH(Sheet2!$BJ555,'2021persons'!$B$5:$B$204,0),MATCH(Sheet2!BN$3,'2021persons'!$C$4:$BA$4,0))</f>
        <v>17.273086996664802</v>
      </c>
      <c r="BO555">
        <f>INDEX('2021persons'!$C$5:$BA$204,MATCH(Sheet2!$BJ555,'2021persons'!$B$5:$B$204,0),MATCH(Sheet2!BO$3,'2021persons'!$C$4:$BA$4,0))</f>
        <v>63.4527331310885</v>
      </c>
      <c r="BP555">
        <f>INDEX('2021persons'!$C$5:$BA$204,MATCH(Sheet2!$BJ555,'2021persons'!$B$5:$B$204,0),MATCH(Sheet2!BP$3,'2021persons'!$C$4:$BA$4,0))</f>
        <v>15.7958206930339</v>
      </c>
      <c r="BQ555">
        <f>INDEX('2021persons'!$C$5:$BA$204,MATCH(Sheet2!$BJ555,'2021persons'!$B$5:$B$204,0),MATCH(Sheet2!BQ$3,'2021persons'!$C$4:$BA$4,0))</f>
        <v>62.216653162744301</v>
      </c>
      <c r="BR555">
        <f>INDEX('2021persons'!$C$5:$BA$204,MATCH(Sheet2!$BJ555,'2021persons'!$B$5:$B$204,0),MATCH(Sheet2!BR$3,'2021persons'!$C$4:$BA$4,0))</f>
        <v>17.031900661378199</v>
      </c>
      <c r="BS555">
        <f>INDEX('2021persons'!$C$5:$BA$204,MATCH(Sheet2!$BJ555,'2021persons'!$B$5:$B$204,0),MATCH(Sheet2!BS$3,'2021persons'!$C$4:$BA$4,0))</f>
        <v>97.152870682670397</v>
      </c>
      <c r="BT555">
        <f>INDEX('2021persons'!$C$5:$BA$204,MATCH(Sheet2!$BJ555,'2021persons'!$B$5:$B$204,0),MATCH(Sheet2!BT$3,'2021persons'!$C$4:$BA$4,0))</f>
        <v>2.8471293173296099</v>
      </c>
      <c r="BU555">
        <f>INDEX('2021persons'!$C$5:$BA$204,MATCH(Sheet2!$BJ555,'2021persons'!$B$5:$B$204,0),MATCH(Sheet2!BU$3,'2021persons'!$C$4:$BA$4,0))</f>
        <v>11.6278193363607</v>
      </c>
      <c r="BV555">
        <f>INDEX('2021persons'!$C$5:$BA$204,MATCH(Sheet2!$BJ555,'2021persons'!$B$5:$B$204,0),MATCH(Sheet2!BV$3,'2021persons'!$C$4:$BA$4,0))</f>
        <v>16.283846168340499</v>
      </c>
      <c r="BW555">
        <f>INDEX('2021persons'!$C$5:$BA$204,MATCH(Sheet2!$BJ555,'2021persons'!$B$5:$B$204,0),MATCH(Sheet2!BW$3,'2021persons'!$C$4:$BA$4,0))</f>
        <v>1.87296263496071</v>
      </c>
      <c r="BX555">
        <f>INDEX('2021persons'!$C$5:$BA$204,MATCH(Sheet2!$BJ555,'2021persons'!$B$5:$B$204,0),MATCH(Sheet2!BX$3,'2021persons'!$C$4:$BA$4,0))</f>
        <v>54.319880418535099</v>
      </c>
      <c r="BY555">
        <f>INDEX('2021persons'!$C$5:$BA$204,MATCH(Sheet2!$BJ555,'2021persons'!$B$5:$B$204,0),MATCH(Sheet2!BY$3,'2021persons'!$C$4:$BA$4,0))</f>
        <v>43.636023916292999</v>
      </c>
      <c r="BZ555">
        <f>INDEX('2021persons'!$C$5:$BA$204,MATCH(Sheet2!$BJ555,'2021persons'!$B$5:$B$204,0),MATCH(Sheet2!BZ$3,'2021persons'!$C$4:$BA$4,0))</f>
        <v>55.857623318385599</v>
      </c>
      <c r="CA555">
        <f>INDEX('2021persons'!$C$5:$BA$204,MATCH(Sheet2!$BJ555,'2021persons'!$B$5:$B$204,0),MATCH(Sheet2!CA$3,'2021persons'!$C$4:$BA$4,0))</f>
        <v>43.284753363228702</v>
      </c>
      <c r="CB555">
        <f>INDEX('2021persons'!$C$5:$BA$204,MATCH(Sheet2!$BJ555,'2021persons'!$B$5:$B$204,0),MATCH(Sheet2!CB$3,'2021persons'!$C$4:$BA$4,0))</f>
        <v>2.0708108006255799</v>
      </c>
      <c r="CC555">
        <f>INDEX('2021persons'!$C$5:$BA$204,MATCH(Sheet2!$BJ555,'2021persons'!$B$5:$B$204,0),MATCH(Sheet2!CC$3,'2021persons'!$C$4:$BA$4,0))</f>
        <v>97.929189199374406</v>
      </c>
    </row>
    <row r="556" spans="14:81" x14ac:dyDescent="0.3">
      <c r="N556" t="e">
        <f>VLOOKUP(P556,Sheet1!A$6:A$378,1,FALSE)</f>
        <v>#N/A</v>
      </c>
      <c r="O556" t="s">
        <v>539</v>
      </c>
      <c r="P556" t="s">
        <v>544</v>
      </c>
      <c r="Q556" t="e">
        <f>VLOOKUP(P556,classifications!A$1:B$357,2,FALSE)</f>
        <v>#N/A</v>
      </c>
      <c r="R556" t="e">
        <f>VLOOKUP(P556,classifications!A$1:D$357,4,FALSE)</f>
        <v>#N/A</v>
      </c>
      <c r="S556" t="s">
        <v>545</v>
      </c>
      <c r="T556" t="s">
        <v>649</v>
      </c>
      <c r="U556">
        <v>83.1</v>
      </c>
      <c r="V556">
        <v>15.8</v>
      </c>
      <c r="W556">
        <v>1.1000000000000001</v>
      </c>
      <c r="X556">
        <v>79.900000000000006</v>
      </c>
      <c r="Y556">
        <v>3.9</v>
      </c>
      <c r="Z556">
        <v>16.2</v>
      </c>
      <c r="AA556">
        <v>97</v>
      </c>
      <c r="AB556">
        <v>2.6</v>
      </c>
      <c r="AC556">
        <v>0.4</v>
      </c>
      <c r="AE556" t="s">
        <v>539</v>
      </c>
      <c r="AF556" t="s">
        <v>544</v>
      </c>
      <c r="AG556" t="s">
        <v>545</v>
      </c>
      <c r="AH556" t="s">
        <v>649</v>
      </c>
      <c r="AI556">
        <v>84</v>
      </c>
      <c r="AJ556">
        <v>16</v>
      </c>
      <c r="AK556">
        <v>95.3</v>
      </c>
      <c r="AL556">
        <v>4.7</v>
      </c>
      <c r="AM556">
        <v>97.4</v>
      </c>
      <c r="AN556">
        <v>2.6</v>
      </c>
      <c r="AP556" t="s">
        <v>539</v>
      </c>
      <c r="AQ556" t="s">
        <v>544</v>
      </c>
      <c r="AR556" t="s">
        <v>545</v>
      </c>
      <c r="AS556" t="s">
        <v>649</v>
      </c>
      <c r="AT556">
        <v>77.7</v>
      </c>
      <c r="AU556">
        <v>84</v>
      </c>
      <c r="AV556">
        <v>86.6</v>
      </c>
      <c r="AW556">
        <v>92.7</v>
      </c>
      <c r="AX556">
        <v>95.3</v>
      </c>
      <c r="AY556">
        <v>97.8</v>
      </c>
      <c r="AZ556">
        <v>94.5</v>
      </c>
      <c r="BA556">
        <v>97.4</v>
      </c>
      <c r="BB556">
        <v>99.6</v>
      </c>
      <c r="BF556" t="b">
        <f t="shared" si="8"/>
        <v>1</v>
      </c>
      <c r="BI556" t="s">
        <v>539</v>
      </c>
      <c r="BJ556" t="s">
        <v>544</v>
      </c>
      <c r="BK556" t="s">
        <v>545</v>
      </c>
      <c r="BL556" t="s">
        <v>649</v>
      </c>
      <c r="BM556">
        <f>INDEX('2021persons'!$C$5:$BA$204,MATCH(Sheet2!$BJ556,'2021persons'!$B$5:$B$204,0),MATCH(Sheet2!BM$3,'2021persons'!$C$4:$BA$4,0))</f>
        <v>83.192104780722303</v>
      </c>
      <c r="BN556">
        <f>INDEX('2021persons'!$C$5:$BA$204,MATCH(Sheet2!$BJ556,'2021persons'!$B$5:$B$204,0),MATCH(Sheet2!BN$3,'2021persons'!$C$4:$BA$4,0))</f>
        <v>16.320045627686198</v>
      </c>
      <c r="BO556">
        <f>INDEX('2021persons'!$C$5:$BA$204,MATCH(Sheet2!$BJ556,'2021persons'!$B$5:$B$204,0),MATCH(Sheet2!BO$3,'2021persons'!$C$4:$BA$4,0))</f>
        <v>68.142097651396298</v>
      </c>
      <c r="BP556">
        <f>INDEX('2021persons'!$C$5:$BA$204,MATCH(Sheet2!$BJ556,'2021persons'!$B$5:$B$204,0),MATCH(Sheet2!BP$3,'2021persons'!$C$4:$BA$4,0))</f>
        <v>8.7507383944757908</v>
      </c>
      <c r="BQ556">
        <f>INDEX('2021persons'!$C$5:$BA$204,MATCH(Sheet2!$BJ556,'2021persons'!$B$5:$B$204,0),MATCH(Sheet2!BQ$3,'2021persons'!$C$4:$BA$4,0))</f>
        <v>59.179516428004</v>
      </c>
      <c r="BR556">
        <f>INDEX('2021persons'!$C$5:$BA$204,MATCH(Sheet2!$BJ556,'2021persons'!$B$5:$B$204,0),MATCH(Sheet2!BR$3,'2021persons'!$C$4:$BA$4,0))</f>
        <v>17.713319617868098</v>
      </c>
      <c r="BS556">
        <f>INDEX('2021persons'!$C$5:$BA$204,MATCH(Sheet2!$BJ556,'2021persons'!$B$5:$B$204,0),MATCH(Sheet2!BS$3,'2021persons'!$C$4:$BA$4,0))</f>
        <v>97.200211842828907</v>
      </c>
      <c r="BT556">
        <f>INDEX('2021persons'!$C$5:$BA$204,MATCH(Sheet2!$BJ556,'2021persons'!$B$5:$B$204,0),MATCH(Sheet2!BT$3,'2021persons'!$C$4:$BA$4,0))</f>
        <v>2.4249893060110401</v>
      </c>
      <c r="BU556">
        <f>INDEX('2021persons'!$C$5:$BA$204,MATCH(Sheet2!$BJ556,'2021persons'!$B$5:$B$204,0),MATCH(Sheet2!BU$3,'2021persons'!$C$4:$BA$4,0))</f>
        <v>12.1055955024138</v>
      </c>
      <c r="BV556">
        <f>INDEX('2021persons'!$C$5:$BA$204,MATCH(Sheet2!$BJ556,'2021persons'!$B$5:$B$204,0),MATCH(Sheet2!BV$3,'2021persons'!$C$4:$BA$4,0))</f>
        <v>13.5396084981566</v>
      </c>
      <c r="BW556">
        <f>INDEX('2021persons'!$C$5:$BA$204,MATCH(Sheet2!$BJ556,'2021persons'!$B$5:$B$204,0),MATCH(Sheet2!BW$3,'2021persons'!$C$4:$BA$4,0))</f>
        <v>1.00829038763164</v>
      </c>
      <c r="BX556">
        <f>INDEX('2021persons'!$C$5:$BA$204,MATCH(Sheet2!$BJ556,'2021persons'!$B$5:$B$204,0),MATCH(Sheet2!BX$3,'2021persons'!$C$4:$BA$4,0))</f>
        <v>59.907393379289502</v>
      </c>
      <c r="BY556">
        <f>INDEX('2021persons'!$C$5:$BA$204,MATCH(Sheet2!$BJ556,'2021persons'!$B$5:$B$204,0),MATCH(Sheet2!BY$3,'2021persons'!$C$4:$BA$4,0))</f>
        <v>39.0169305355655</v>
      </c>
      <c r="BZ556">
        <f>INDEX('2021persons'!$C$5:$BA$204,MATCH(Sheet2!$BJ556,'2021persons'!$B$5:$B$204,0),MATCH(Sheet2!BZ$3,'2021persons'!$C$4:$BA$4,0))</f>
        <v>50.380652980834803</v>
      </c>
      <c r="CA556">
        <f>INDEX('2021persons'!$C$5:$BA$204,MATCH(Sheet2!$BJ556,'2021persons'!$B$5:$B$204,0),MATCH(Sheet2!CA$3,'2021persons'!$C$4:$BA$4,0))</f>
        <v>48.457503219453102</v>
      </c>
      <c r="CB556">
        <f>INDEX('2021persons'!$C$5:$BA$204,MATCH(Sheet2!$BJ556,'2021persons'!$B$5:$B$204,0),MATCH(Sheet2!CB$3,'2021persons'!$C$4:$BA$4,0))</f>
        <v>2.46165441101583</v>
      </c>
      <c r="CC556">
        <f>INDEX('2021persons'!$C$5:$BA$204,MATCH(Sheet2!$BJ556,'2021persons'!$B$5:$B$204,0),MATCH(Sheet2!CC$3,'2021persons'!$C$4:$BA$4,0))</f>
        <v>97.5383455889842</v>
      </c>
    </row>
    <row r="557" spans="14:81" x14ac:dyDescent="0.3">
      <c r="N557" t="e">
        <f>VLOOKUP(P557,Sheet1!A$6:A$378,1,FALSE)</f>
        <v>#N/A</v>
      </c>
      <c r="O557" t="s">
        <v>539</v>
      </c>
      <c r="P557" t="s">
        <v>546</v>
      </c>
      <c r="Q557" t="e">
        <f>VLOOKUP(P557,classifications!A$1:B$357,2,FALSE)</f>
        <v>#N/A</v>
      </c>
      <c r="R557" t="e">
        <f>VLOOKUP(P557,classifications!A$1:D$357,4,FALSE)</f>
        <v>#N/A</v>
      </c>
      <c r="S557" t="s">
        <v>547</v>
      </c>
      <c r="T557" t="s">
        <v>649</v>
      </c>
      <c r="U557">
        <v>81.400000000000006</v>
      </c>
      <c r="V557">
        <v>18.100000000000001</v>
      </c>
      <c r="W557">
        <v>0.5</v>
      </c>
      <c r="X557">
        <v>77</v>
      </c>
      <c r="Y557">
        <v>5.3</v>
      </c>
      <c r="Z557">
        <v>17.7</v>
      </c>
      <c r="AA557">
        <v>97</v>
      </c>
      <c r="AB557">
        <v>3</v>
      </c>
      <c r="AC557">
        <v>0</v>
      </c>
      <c r="AE557" t="s">
        <v>539</v>
      </c>
      <c r="AF557" t="s">
        <v>546</v>
      </c>
      <c r="AG557" t="s">
        <v>547</v>
      </c>
      <c r="AH557" t="s">
        <v>649</v>
      </c>
      <c r="AI557">
        <v>81.8</v>
      </c>
      <c r="AJ557">
        <v>18.2</v>
      </c>
      <c r="AK557">
        <v>93.5</v>
      </c>
      <c r="AL557">
        <v>6.5</v>
      </c>
      <c r="AM557">
        <v>97</v>
      </c>
      <c r="AN557">
        <v>3</v>
      </c>
      <c r="AP557" t="s">
        <v>539</v>
      </c>
      <c r="AQ557" t="s">
        <v>546</v>
      </c>
      <c r="AR557" t="s">
        <v>547</v>
      </c>
      <c r="AS557" t="s">
        <v>649</v>
      </c>
      <c r="AT557">
        <v>72.099999999999994</v>
      </c>
      <c r="AU557">
        <v>81.8</v>
      </c>
      <c r="AV557">
        <v>85.6</v>
      </c>
      <c r="AW557">
        <v>97.8</v>
      </c>
      <c r="AX557">
        <v>93.5</v>
      </c>
      <c r="AY557">
        <v>100</v>
      </c>
      <c r="AZ557">
        <v>93.8</v>
      </c>
      <c r="BA557">
        <v>97</v>
      </c>
      <c r="BB557">
        <v>99.1</v>
      </c>
      <c r="BF557" t="b">
        <f t="shared" si="8"/>
        <v>1</v>
      </c>
      <c r="BI557" t="s">
        <v>539</v>
      </c>
      <c r="BJ557" t="s">
        <v>546</v>
      </c>
      <c r="BK557" t="s">
        <v>547</v>
      </c>
      <c r="BL557" t="s">
        <v>649</v>
      </c>
      <c r="BM557" t="e">
        <f>INDEX('2021persons'!$C$5:$BA$204,MATCH(Sheet2!$BJ557,'2021persons'!$B$5:$B$204,0),MATCH(Sheet2!BM$3,'2021persons'!$C$4:$BA$4,0))</f>
        <v>#N/A</v>
      </c>
      <c r="BN557" t="e">
        <f>INDEX('2021persons'!$C$5:$BA$204,MATCH(Sheet2!$BJ557,'2021persons'!$B$5:$B$204,0),MATCH(Sheet2!BN$3,'2021persons'!$C$4:$BA$4,0))</f>
        <v>#N/A</v>
      </c>
      <c r="BO557" t="e">
        <f>INDEX('2021persons'!$C$5:$BA$204,MATCH(Sheet2!$BJ557,'2021persons'!$B$5:$B$204,0),MATCH(Sheet2!BO$3,'2021persons'!$C$4:$BA$4,0))</f>
        <v>#N/A</v>
      </c>
      <c r="BP557" t="e">
        <f>INDEX('2021persons'!$C$5:$BA$204,MATCH(Sheet2!$BJ557,'2021persons'!$B$5:$B$204,0),MATCH(Sheet2!BP$3,'2021persons'!$C$4:$BA$4,0))</f>
        <v>#N/A</v>
      </c>
      <c r="BQ557" t="e">
        <f>INDEX('2021persons'!$C$5:$BA$204,MATCH(Sheet2!$BJ557,'2021persons'!$B$5:$B$204,0),MATCH(Sheet2!BQ$3,'2021persons'!$C$4:$BA$4,0))</f>
        <v>#N/A</v>
      </c>
      <c r="BR557" t="e">
        <f>INDEX('2021persons'!$C$5:$BA$204,MATCH(Sheet2!$BJ557,'2021persons'!$B$5:$B$204,0),MATCH(Sheet2!BR$3,'2021persons'!$C$4:$BA$4,0))</f>
        <v>#N/A</v>
      </c>
      <c r="BS557" t="e">
        <f>INDEX('2021persons'!$C$5:$BA$204,MATCH(Sheet2!$BJ557,'2021persons'!$B$5:$B$204,0),MATCH(Sheet2!BS$3,'2021persons'!$C$4:$BA$4,0))</f>
        <v>#N/A</v>
      </c>
      <c r="BT557" t="e">
        <f>INDEX('2021persons'!$C$5:$BA$204,MATCH(Sheet2!$BJ557,'2021persons'!$B$5:$B$204,0),MATCH(Sheet2!BT$3,'2021persons'!$C$4:$BA$4,0))</f>
        <v>#N/A</v>
      </c>
      <c r="BU557" t="e">
        <f>INDEX('2021persons'!$C$5:$BA$204,MATCH(Sheet2!$BJ557,'2021persons'!$B$5:$B$204,0),MATCH(Sheet2!BU$3,'2021persons'!$C$4:$BA$4,0))</f>
        <v>#N/A</v>
      </c>
      <c r="BV557" t="e">
        <f>INDEX('2021persons'!$C$5:$BA$204,MATCH(Sheet2!$BJ557,'2021persons'!$B$5:$B$204,0),MATCH(Sheet2!BV$3,'2021persons'!$C$4:$BA$4,0))</f>
        <v>#N/A</v>
      </c>
      <c r="BW557" t="e">
        <f>INDEX('2021persons'!$C$5:$BA$204,MATCH(Sheet2!$BJ557,'2021persons'!$B$5:$B$204,0),MATCH(Sheet2!BW$3,'2021persons'!$C$4:$BA$4,0))</f>
        <v>#N/A</v>
      </c>
      <c r="BX557" t="e">
        <f>INDEX('2021persons'!$C$5:$BA$204,MATCH(Sheet2!$BJ557,'2021persons'!$B$5:$B$204,0),MATCH(Sheet2!BX$3,'2021persons'!$C$4:$BA$4,0))</f>
        <v>#N/A</v>
      </c>
      <c r="BY557" t="e">
        <f>INDEX('2021persons'!$C$5:$BA$204,MATCH(Sheet2!$BJ557,'2021persons'!$B$5:$B$204,0),MATCH(Sheet2!BY$3,'2021persons'!$C$4:$BA$4,0))</f>
        <v>#N/A</v>
      </c>
      <c r="BZ557" t="e">
        <f>INDEX('2021persons'!$C$5:$BA$204,MATCH(Sheet2!$BJ557,'2021persons'!$B$5:$B$204,0),MATCH(Sheet2!BZ$3,'2021persons'!$C$4:$BA$4,0))</f>
        <v>#N/A</v>
      </c>
      <c r="CA557" t="e">
        <f>INDEX('2021persons'!$C$5:$BA$204,MATCH(Sheet2!$BJ557,'2021persons'!$B$5:$B$204,0),MATCH(Sheet2!CA$3,'2021persons'!$C$4:$BA$4,0))</f>
        <v>#N/A</v>
      </c>
      <c r="CB557" t="e">
        <f>INDEX('2021persons'!$C$5:$BA$204,MATCH(Sheet2!$BJ557,'2021persons'!$B$5:$B$204,0),MATCH(Sheet2!CB$3,'2021persons'!$C$4:$BA$4,0))</f>
        <v>#N/A</v>
      </c>
      <c r="CC557" t="e">
        <f>INDEX('2021persons'!$C$5:$BA$204,MATCH(Sheet2!$BJ557,'2021persons'!$B$5:$B$204,0),MATCH(Sheet2!CC$3,'2021persons'!$C$4:$BA$4,0))</f>
        <v>#N/A</v>
      </c>
    </row>
    <row r="558" spans="14:81" x14ac:dyDescent="0.3">
      <c r="N558" t="e">
        <f>VLOOKUP(P558,Sheet1!A$6:A$378,1,FALSE)</f>
        <v>#N/A</v>
      </c>
      <c r="O558" t="s">
        <v>539</v>
      </c>
      <c r="P558" t="s">
        <v>548</v>
      </c>
      <c r="Q558" t="e">
        <f>VLOOKUP(P558,classifications!A$1:B$357,2,FALSE)</f>
        <v>#N/A</v>
      </c>
      <c r="R558" t="e">
        <f>VLOOKUP(P558,classifications!A$1:D$357,4,FALSE)</f>
        <v>#N/A</v>
      </c>
      <c r="S558" t="s">
        <v>549</v>
      </c>
      <c r="T558" t="s">
        <v>649</v>
      </c>
      <c r="U558">
        <v>80.7</v>
      </c>
      <c r="V558">
        <v>18.2</v>
      </c>
      <c r="W558">
        <v>1.1000000000000001</v>
      </c>
      <c r="X558">
        <v>73.900000000000006</v>
      </c>
      <c r="Y558">
        <v>6.9</v>
      </c>
      <c r="Z558">
        <v>19.2</v>
      </c>
      <c r="AA558">
        <v>97.2</v>
      </c>
      <c r="AB558">
        <v>2.8</v>
      </c>
      <c r="AC558">
        <v>0</v>
      </c>
      <c r="AE558" t="s">
        <v>539</v>
      </c>
      <c r="AF558" t="s">
        <v>548</v>
      </c>
      <c r="AG558" t="s">
        <v>549</v>
      </c>
      <c r="AH558" t="s">
        <v>649</v>
      </c>
      <c r="AI558">
        <v>81.599999999999994</v>
      </c>
      <c r="AJ558">
        <v>18.399999999999999</v>
      </c>
      <c r="AK558">
        <v>91.5</v>
      </c>
      <c r="AL558">
        <v>8.5</v>
      </c>
      <c r="AM558">
        <v>97.2</v>
      </c>
      <c r="AN558">
        <v>2.8</v>
      </c>
      <c r="AP558" t="s">
        <v>539</v>
      </c>
      <c r="AQ558" t="s">
        <v>548</v>
      </c>
      <c r="AR558" t="s">
        <v>549</v>
      </c>
      <c r="AS558" t="s">
        <v>649</v>
      </c>
      <c r="AT558">
        <v>74.7</v>
      </c>
      <c r="AU558">
        <v>81.599999999999994</v>
      </c>
      <c r="AV558">
        <v>83.2</v>
      </c>
      <c r="AW558">
        <v>88.6</v>
      </c>
      <c r="AX558">
        <v>91.5</v>
      </c>
      <c r="AY558">
        <v>94.3</v>
      </c>
      <c r="AZ558">
        <v>95</v>
      </c>
      <c r="BA558">
        <v>97.2</v>
      </c>
      <c r="BB558">
        <v>98.5</v>
      </c>
      <c r="BF558" t="b">
        <f t="shared" si="8"/>
        <v>1</v>
      </c>
      <c r="BI558" t="s">
        <v>539</v>
      </c>
      <c r="BJ558" t="s">
        <v>548</v>
      </c>
      <c r="BK558" t="s">
        <v>549</v>
      </c>
      <c r="BL558" t="s">
        <v>649</v>
      </c>
      <c r="BM558">
        <f>INDEX('2021persons'!$C$5:$BA$204,MATCH(Sheet2!$BJ558,'2021persons'!$B$5:$B$204,0),MATCH(Sheet2!BM$3,'2021persons'!$C$4:$BA$4,0))</f>
        <v>81.256053566164596</v>
      </c>
      <c r="BN558">
        <f>INDEX('2021persons'!$C$5:$BA$204,MATCH(Sheet2!$BJ558,'2021persons'!$B$5:$B$204,0),MATCH(Sheet2!BN$3,'2021persons'!$C$4:$BA$4,0))</f>
        <v>18.595151532166401</v>
      </c>
      <c r="BO558">
        <f>INDEX('2021persons'!$C$5:$BA$204,MATCH(Sheet2!$BJ558,'2021persons'!$B$5:$B$204,0),MATCH(Sheet2!BO$3,'2021persons'!$C$4:$BA$4,0))</f>
        <v>64.561546343996994</v>
      </c>
      <c r="BP558">
        <f>INDEX('2021persons'!$C$5:$BA$204,MATCH(Sheet2!$BJ558,'2021persons'!$B$5:$B$204,0),MATCH(Sheet2!BP$3,'2021persons'!$C$4:$BA$4,0))</f>
        <v>11.8474431140246</v>
      </c>
      <c r="BQ558">
        <f>INDEX('2021persons'!$C$5:$BA$204,MATCH(Sheet2!$BJ558,'2021persons'!$B$5:$B$204,0),MATCH(Sheet2!BQ$3,'2021persons'!$C$4:$BA$4,0))</f>
        <v>60.263338901444399</v>
      </c>
      <c r="BR558">
        <f>INDEX('2021persons'!$C$5:$BA$204,MATCH(Sheet2!$BJ558,'2021persons'!$B$5:$B$204,0),MATCH(Sheet2!BR$3,'2021persons'!$C$4:$BA$4,0))</f>
        <v>16.145650556577198</v>
      </c>
      <c r="BS558">
        <f>INDEX('2021persons'!$C$5:$BA$204,MATCH(Sheet2!$BJ558,'2021persons'!$B$5:$B$204,0),MATCH(Sheet2!BS$3,'2021persons'!$C$4:$BA$4,0))</f>
        <v>98.297280983730801</v>
      </c>
      <c r="BT558">
        <f>INDEX('2021persons'!$C$5:$BA$204,MATCH(Sheet2!$BJ558,'2021persons'!$B$5:$B$204,0),MATCH(Sheet2!BT$3,'2021persons'!$C$4:$BA$4,0))</f>
        <v>1.7027190162691801</v>
      </c>
      <c r="BU558">
        <f>INDEX('2021persons'!$C$5:$BA$204,MATCH(Sheet2!$BJ558,'2021persons'!$B$5:$B$204,0),MATCH(Sheet2!BU$3,'2021persons'!$C$4:$BA$4,0))</f>
        <v>14.4934656578559</v>
      </c>
      <c r="BV558">
        <f>INDEX('2021persons'!$C$5:$BA$204,MATCH(Sheet2!$BJ558,'2021persons'!$B$5:$B$204,0),MATCH(Sheet2!BV$3,'2021persons'!$C$4:$BA$4,0))</f>
        <v>10.689369586883601</v>
      </c>
      <c r="BW558">
        <f>INDEX('2021persons'!$C$5:$BA$204,MATCH(Sheet2!$BJ558,'2021persons'!$B$5:$B$204,0),MATCH(Sheet2!BW$3,'2021persons'!$C$4:$BA$4,0))</f>
        <v>1.6507811732337601</v>
      </c>
      <c r="BX558">
        <f>INDEX('2021persons'!$C$5:$BA$204,MATCH(Sheet2!$BJ558,'2021persons'!$B$5:$B$204,0),MATCH(Sheet2!BX$3,'2021persons'!$C$4:$BA$4,0))</f>
        <v>55.175865981445597</v>
      </c>
      <c r="BY558">
        <f>INDEX('2021persons'!$C$5:$BA$204,MATCH(Sheet2!$BJ558,'2021persons'!$B$5:$B$204,0),MATCH(Sheet2!BY$3,'2021persons'!$C$4:$BA$4,0))</f>
        <v>44.824134018554403</v>
      </c>
      <c r="BZ558">
        <f>INDEX('2021persons'!$C$5:$BA$204,MATCH(Sheet2!$BJ558,'2021persons'!$B$5:$B$204,0),MATCH(Sheet2!BZ$3,'2021persons'!$C$4:$BA$4,0))</f>
        <v>51.296803043449202</v>
      </c>
      <c r="CA558">
        <f>INDEX('2021persons'!$C$5:$BA$204,MATCH(Sheet2!$BJ558,'2021persons'!$B$5:$B$204,0),MATCH(Sheet2!CA$3,'2021persons'!$C$4:$BA$4,0))</f>
        <v>48.046452646332497</v>
      </c>
      <c r="CB558">
        <f>INDEX('2021persons'!$C$5:$BA$204,MATCH(Sheet2!$BJ558,'2021persons'!$B$5:$B$204,0),MATCH(Sheet2!CB$3,'2021persons'!$C$4:$BA$4,0))</f>
        <v>2.98010920984292</v>
      </c>
      <c r="CC558">
        <f>INDEX('2021persons'!$C$5:$BA$204,MATCH(Sheet2!$BJ558,'2021persons'!$B$5:$B$204,0),MATCH(Sheet2!CC$3,'2021persons'!$C$4:$BA$4,0))</f>
        <v>97.019890790157106</v>
      </c>
    </row>
    <row r="559" spans="14:81" x14ac:dyDescent="0.3">
      <c r="N559" t="e">
        <f>VLOOKUP(P559,Sheet1!A$6:A$378,1,FALSE)</f>
        <v>#N/A</v>
      </c>
      <c r="O559" t="s">
        <v>539</v>
      </c>
      <c r="P559" t="s">
        <v>550</v>
      </c>
      <c r="Q559" t="e">
        <f>VLOOKUP(P559,classifications!A$1:B$357,2,FALSE)</f>
        <v>#N/A</v>
      </c>
      <c r="R559" t="e">
        <f>VLOOKUP(P559,classifications!A$1:D$357,4,FALSE)</f>
        <v>#N/A</v>
      </c>
      <c r="S559" t="s">
        <v>551</v>
      </c>
      <c r="T559" t="s">
        <v>649</v>
      </c>
      <c r="U559">
        <v>74</v>
      </c>
      <c r="V559">
        <v>24</v>
      </c>
      <c r="W559">
        <v>2</v>
      </c>
      <c r="X559">
        <v>78.2</v>
      </c>
      <c r="Y559">
        <v>4.7</v>
      </c>
      <c r="Z559">
        <v>17.2</v>
      </c>
      <c r="AA559">
        <v>97.8</v>
      </c>
      <c r="AB559">
        <v>2.2000000000000002</v>
      </c>
      <c r="AC559">
        <v>0</v>
      </c>
      <c r="AE559" t="s">
        <v>539</v>
      </c>
      <c r="AF559" t="s">
        <v>550</v>
      </c>
      <c r="AG559" t="s">
        <v>551</v>
      </c>
      <c r="AH559" t="s">
        <v>649</v>
      </c>
      <c r="AI559">
        <v>75.5</v>
      </c>
      <c r="AJ559">
        <v>24.5</v>
      </c>
      <c r="AK559">
        <v>94.4</v>
      </c>
      <c r="AL559">
        <v>5.6</v>
      </c>
      <c r="AM559">
        <v>97.8</v>
      </c>
      <c r="AN559">
        <v>2.2000000000000002</v>
      </c>
      <c r="AP559" t="s">
        <v>539</v>
      </c>
      <c r="AQ559" t="s">
        <v>550</v>
      </c>
      <c r="AR559" t="s">
        <v>551</v>
      </c>
      <c r="AS559" t="s">
        <v>649</v>
      </c>
      <c r="AT559">
        <v>66.099999999999994</v>
      </c>
      <c r="AU559">
        <v>75.5</v>
      </c>
      <c r="AV559">
        <v>78.400000000000006</v>
      </c>
      <c r="AW559">
        <v>100</v>
      </c>
      <c r="AX559">
        <v>94.4</v>
      </c>
      <c r="AY559">
        <v>100</v>
      </c>
      <c r="AZ559">
        <v>95.3</v>
      </c>
      <c r="BA559">
        <v>97.8</v>
      </c>
      <c r="BB559">
        <v>99.7</v>
      </c>
      <c r="BF559" t="b">
        <f t="shared" si="8"/>
        <v>1</v>
      </c>
      <c r="BI559" t="s">
        <v>539</v>
      </c>
      <c r="BJ559" t="s">
        <v>550</v>
      </c>
      <c r="BK559" t="s">
        <v>551</v>
      </c>
      <c r="BL559" t="s">
        <v>649</v>
      </c>
      <c r="BM559">
        <f>INDEX('2021persons'!$C$5:$BA$204,MATCH(Sheet2!$BJ559,'2021persons'!$B$5:$B$204,0),MATCH(Sheet2!BM$3,'2021persons'!$C$4:$BA$4,0))</f>
        <v>76.522924589222896</v>
      </c>
      <c r="BN559">
        <f>INDEX('2021persons'!$C$5:$BA$204,MATCH(Sheet2!$BJ559,'2021persons'!$B$5:$B$204,0),MATCH(Sheet2!BN$3,'2021persons'!$C$4:$BA$4,0))</f>
        <v>23.4770754107771</v>
      </c>
      <c r="BO559">
        <f>INDEX('2021persons'!$C$5:$BA$204,MATCH(Sheet2!$BJ559,'2021persons'!$B$5:$B$204,0),MATCH(Sheet2!BO$3,'2021persons'!$C$4:$BA$4,0))</f>
        <v>69.311903566047206</v>
      </c>
      <c r="BP559">
        <f>INDEX('2021persons'!$C$5:$BA$204,MATCH(Sheet2!$BJ559,'2021persons'!$B$5:$B$204,0),MATCH(Sheet2!BP$3,'2021persons'!$C$4:$BA$4,0))</f>
        <v>5.7329410920571098</v>
      </c>
      <c r="BQ559">
        <f>INDEX('2021persons'!$C$5:$BA$204,MATCH(Sheet2!$BJ559,'2021persons'!$B$5:$B$204,0),MATCH(Sheet2!BQ$3,'2021persons'!$C$4:$BA$4,0))</f>
        <v>58.265767381789502</v>
      </c>
      <c r="BR559">
        <f>INDEX('2021persons'!$C$5:$BA$204,MATCH(Sheet2!$BJ559,'2021persons'!$B$5:$B$204,0),MATCH(Sheet2!BR$3,'2021persons'!$C$4:$BA$4,0))</f>
        <v>16.779077276314801</v>
      </c>
      <c r="BS559">
        <f>INDEX('2021persons'!$C$5:$BA$204,MATCH(Sheet2!$BJ559,'2021persons'!$B$5:$B$204,0),MATCH(Sheet2!BS$3,'2021persons'!$C$4:$BA$4,0))</f>
        <v>98.927315778144504</v>
      </c>
      <c r="BT559" t="str">
        <f>INDEX('2021persons'!$C$5:$BA$204,MATCH(Sheet2!$BJ559,'2021persons'!$B$5:$B$204,0),MATCH(Sheet2!BT$3,'2021persons'!$C$4:$BA$4,0))</f>
        <v>*</v>
      </c>
      <c r="BU559">
        <f>INDEX('2021persons'!$C$5:$BA$204,MATCH(Sheet2!$BJ559,'2021persons'!$B$5:$B$204,0),MATCH(Sheet2!BU$3,'2021persons'!$C$4:$BA$4,0))</f>
        <v>17.2669871564899</v>
      </c>
      <c r="BV559">
        <f>INDEX('2021persons'!$C$5:$BA$204,MATCH(Sheet2!$BJ559,'2021persons'!$B$5:$B$204,0),MATCH(Sheet2!BV$3,'2021persons'!$C$4:$BA$4,0))</f>
        <v>5.2055679127502303</v>
      </c>
      <c r="BW559" t="str">
        <f>INDEX('2021persons'!$C$5:$BA$204,MATCH(Sheet2!$BJ559,'2021persons'!$B$5:$B$204,0),MATCH(Sheet2!BW$3,'2021persons'!$C$4:$BA$4,0))</f>
        <v>*</v>
      </c>
      <c r="BX559">
        <f>INDEX('2021persons'!$C$5:$BA$204,MATCH(Sheet2!$BJ559,'2021persons'!$B$5:$B$204,0),MATCH(Sheet2!BX$3,'2021persons'!$C$4:$BA$4,0))</f>
        <v>63.760863839873601</v>
      </c>
      <c r="BY559">
        <f>INDEX('2021persons'!$C$5:$BA$204,MATCH(Sheet2!$BJ559,'2021persons'!$B$5:$B$204,0),MATCH(Sheet2!BY$3,'2021persons'!$C$4:$BA$4,0))</f>
        <v>36.239136160126399</v>
      </c>
      <c r="BZ559">
        <f>INDEX('2021persons'!$C$5:$BA$204,MATCH(Sheet2!$BJ559,'2021persons'!$B$5:$B$204,0),MATCH(Sheet2!BZ$3,'2021persons'!$C$4:$BA$4,0))</f>
        <v>55.698107528499897</v>
      </c>
      <c r="CA559">
        <f>INDEX('2021persons'!$C$5:$BA$204,MATCH(Sheet2!$BJ559,'2021persons'!$B$5:$B$204,0),MATCH(Sheet2!CA$3,'2021persons'!$C$4:$BA$4,0))</f>
        <v>44.301892471500103</v>
      </c>
      <c r="CB559">
        <f>INDEX('2021persons'!$C$5:$BA$204,MATCH(Sheet2!$BJ559,'2021persons'!$B$5:$B$204,0),MATCH(Sheet2!CB$3,'2021persons'!$C$4:$BA$4,0))</f>
        <v>1.1946616918992601</v>
      </c>
      <c r="CC559">
        <f>INDEX('2021persons'!$C$5:$BA$204,MATCH(Sheet2!$BJ559,'2021persons'!$B$5:$B$204,0),MATCH(Sheet2!CC$3,'2021persons'!$C$4:$BA$4,0))</f>
        <v>98.805338308100701</v>
      </c>
    </row>
    <row r="560" spans="14:81" x14ac:dyDescent="0.3">
      <c r="N560" t="e">
        <f>VLOOKUP(P560,Sheet1!A$6:A$378,1,FALSE)</f>
        <v>#N/A</v>
      </c>
      <c r="O560" t="s">
        <v>539</v>
      </c>
      <c r="P560" t="s">
        <v>552</v>
      </c>
      <c r="Q560" t="e">
        <f>VLOOKUP(P560,classifications!A$1:B$357,2,FALSE)</f>
        <v>#N/A</v>
      </c>
      <c r="R560" t="e">
        <f>VLOOKUP(P560,classifications!A$1:D$357,4,FALSE)</f>
        <v>#N/A</v>
      </c>
      <c r="S560" t="s">
        <v>553</v>
      </c>
      <c r="T560" t="s">
        <v>649</v>
      </c>
      <c r="U560">
        <v>72.599999999999994</v>
      </c>
      <c r="V560">
        <v>26.5</v>
      </c>
      <c r="W560">
        <v>0.9</v>
      </c>
      <c r="X560">
        <v>74.5</v>
      </c>
      <c r="Y560">
        <v>6.3</v>
      </c>
      <c r="Z560">
        <v>19.2</v>
      </c>
      <c r="AA560">
        <v>98.1</v>
      </c>
      <c r="AB560">
        <v>1.7</v>
      </c>
      <c r="AC560">
        <v>0.3</v>
      </c>
      <c r="AE560" t="s">
        <v>539</v>
      </c>
      <c r="AF560" t="s">
        <v>552</v>
      </c>
      <c r="AG560" t="s">
        <v>553</v>
      </c>
      <c r="AH560" t="s">
        <v>649</v>
      </c>
      <c r="AI560">
        <v>73.3</v>
      </c>
      <c r="AJ560">
        <v>26.7</v>
      </c>
      <c r="AK560">
        <v>92.2</v>
      </c>
      <c r="AL560">
        <v>7.8</v>
      </c>
      <c r="AM560">
        <v>98.3</v>
      </c>
      <c r="AN560">
        <v>1.7</v>
      </c>
      <c r="AP560" t="s">
        <v>539</v>
      </c>
      <c r="AQ560" t="s">
        <v>552</v>
      </c>
      <c r="AR560" t="s">
        <v>553</v>
      </c>
      <c r="AS560" t="s">
        <v>649</v>
      </c>
      <c r="AT560">
        <v>64.400000000000006</v>
      </c>
      <c r="AU560">
        <v>73.3</v>
      </c>
      <c r="AV560">
        <v>74.599999999999994</v>
      </c>
      <c r="AW560">
        <v>89.2</v>
      </c>
      <c r="AX560">
        <v>92.2</v>
      </c>
      <c r="AY560">
        <v>95.2</v>
      </c>
      <c r="AZ560">
        <v>96.5</v>
      </c>
      <c r="BA560">
        <v>98.3</v>
      </c>
      <c r="BB560">
        <v>99.7</v>
      </c>
      <c r="BF560" t="b">
        <f t="shared" si="8"/>
        <v>1</v>
      </c>
      <c r="BI560" t="s">
        <v>539</v>
      </c>
      <c r="BJ560" t="s">
        <v>552</v>
      </c>
      <c r="BK560" t="s">
        <v>553</v>
      </c>
      <c r="BL560" t="s">
        <v>649</v>
      </c>
      <c r="BM560">
        <f>INDEX('2021persons'!$C$5:$BA$204,MATCH(Sheet2!$BJ560,'2021persons'!$B$5:$B$204,0),MATCH(Sheet2!BM$3,'2021persons'!$C$4:$BA$4,0))</f>
        <v>84.072816193451999</v>
      </c>
      <c r="BN560">
        <f>INDEX('2021persons'!$C$5:$BA$204,MATCH(Sheet2!$BJ560,'2021persons'!$B$5:$B$204,0),MATCH(Sheet2!BN$3,'2021persons'!$C$4:$BA$4,0))</f>
        <v>15.310419779921199</v>
      </c>
      <c r="BO560">
        <f>INDEX('2021persons'!$C$5:$BA$204,MATCH(Sheet2!$BJ560,'2021persons'!$B$5:$B$204,0),MATCH(Sheet2!BO$3,'2021persons'!$C$4:$BA$4,0))</f>
        <v>57.318299144138003</v>
      </c>
      <c r="BP560">
        <f>INDEX('2021persons'!$C$5:$BA$204,MATCH(Sheet2!$BJ560,'2021persons'!$B$5:$B$204,0),MATCH(Sheet2!BP$3,'2021persons'!$C$4:$BA$4,0))</f>
        <v>7.1593533487297902</v>
      </c>
      <c r="BQ560">
        <f>INDEX('2021persons'!$C$5:$BA$204,MATCH(Sheet2!$BJ560,'2021persons'!$B$5:$B$204,0),MATCH(Sheet2!BQ$3,'2021persons'!$C$4:$BA$4,0))</f>
        <v>50.430648009781301</v>
      </c>
      <c r="BR560">
        <f>INDEX('2021persons'!$C$5:$BA$204,MATCH(Sheet2!$BJ560,'2021persons'!$B$5:$B$204,0),MATCH(Sheet2!BR$3,'2021persons'!$C$4:$BA$4,0))</f>
        <v>14.0470044830865</v>
      </c>
      <c r="BS560">
        <f>INDEX('2021persons'!$C$5:$BA$204,MATCH(Sheet2!$BJ560,'2021persons'!$B$5:$B$204,0),MATCH(Sheet2!BS$3,'2021persons'!$C$4:$BA$4,0))</f>
        <v>97.413394919168596</v>
      </c>
      <c r="BT560">
        <f>INDEX('2021persons'!$C$5:$BA$204,MATCH(Sheet2!$BJ560,'2021persons'!$B$5:$B$204,0),MATCH(Sheet2!BT$3,'2021persons'!$C$4:$BA$4,0))</f>
        <v>2.5866050808314101</v>
      </c>
      <c r="BU560">
        <f>INDEX('2021persons'!$C$5:$BA$204,MATCH(Sheet2!$BJ560,'2021persons'!$B$5:$B$204,0),MATCH(Sheet2!BU$3,'2021persons'!$C$4:$BA$4,0))</f>
        <v>16.272245618801801</v>
      </c>
      <c r="BV560">
        <f>INDEX('2021persons'!$C$5:$BA$204,MATCH(Sheet2!$BJ560,'2021persons'!$B$5:$B$204,0),MATCH(Sheet2!BV$3,'2021persons'!$C$4:$BA$4,0))</f>
        <v>9.5041434587691906</v>
      </c>
      <c r="BW560">
        <f>INDEX('2021persons'!$C$5:$BA$204,MATCH(Sheet2!$BJ560,'2021persons'!$B$5:$B$204,0),MATCH(Sheet2!BW$3,'2021persons'!$C$4:$BA$4,0))</f>
        <v>2.10840918353485</v>
      </c>
      <c r="BX560">
        <f>INDEX('2021persons'!$C$5:$BA$204,MATCH(Sheet2!$BJ560,'2021persons'!$B$5:$B$204,0),MATCH(Sheet2!BX$3,'2021persons'!$C$4:$BA$4,0))</f>
        <v>48.521854610543301</v>
      </c>
      <c r="BY560">
        <f>INDEX('2021persons'!$C$5:$BA$204,MATCH(Sheet2!$BJ560,'2021persons'!$B$5:$B$204,0),MATCH(Sheet2!BY$3,'2021persons'!$C$4:$BA$4,0))</f>
        <v>51.137479069230302</v>
      </c>
      <c r="BZ560">
        <f>INDEX('2021persons'!$C$5:$BA$204,MATCH(Sheet2!$BJ560,'2021persons'!$B$5:$B$204,0),MATCH(Sheet2!BZ$3,'2021persons'!$C$4:$BA$4,0))</f>
        <v>49.079046134303397</v>
      </c>
      <c r="CA560">
        <f>INDEX('2021persons'!$C$5:$BA$204,MATCH(Sheet2!$BJ560,'2021persons'!$B$5:$B$204,0),MATCH(Sheet2!CA$3,'2021persons'!$C$4:$BA$4,0))</f>
        <v>50.2280732143888</v>
      </c>
      <c r="CB560">
        <f>INDEX('2021persons'!$C$5:$BA$204,MATCH(Sheet2!$BJ560,'2021persons'!$B$5:$B$204,0),MATCH(Sheet2!CB$3,'2021persons'!$C$4:$BA$4,0))</f>
        <v>3.38269256894444</v>
      </c>
      <c r="CC560">
        <f>INDEX('2021persons'!$C$5:$BA$204,MATCH(Sheet2!$BJ560,'2021persons'!$B$5:$B$204,0),MATCH(Sheet2!CC$3,'2021persons'!$C$4:$BA$4,0))</f>
        <v>96.617307431055593</v>
      </c>
    </row>
    <row r="561" spans="14:81" x14ac:dyDescent="0.3">
      <c r="N561" t="e">
        <f>VLOOKUP(P561,Sheet1!A$6:A$378,1,FALSE)</f>
        <v>#N/A</v>
      </c>
      <c r="O561" t="s">
        <v>539</v>
      </c>
      <c r="P561" t="s">
        <v>554</v>
      </c>
      <c r="Q561" t="e">
        <f>VLOOKUP(P561,classifications!A$1:B$357,2,FALSE)</f>
        <v>#N/A</v>
      </c>
      <c r="R561" t="e">
        <f>VLOOKUP(P561,classifications!A$1:D$357,4,FALSE)</f>
        <v>#N/A</v>
      </c>
      <c r="S561" t="s">
        <v>555</v>
      </c>
      <c r="T561" t="s">
        <v>649</v>
      </c>
      <c r="U561">
        <v>76.3</v>
      </c>
      <c r="V561">
        <v>22.2</v>
      </c>
      <c r="W561">
        <v>1.4</v>
      </c>
      <c r="X561">
        <v>80.900000000000006</v>
      </c>
      <c r="Y561">
        <v>6.3</v>
      </c>
      <c r="Z561">
        <v>12.8</v>
      </c>
      <c r="AA561">
        <v>97.9</v>
      </c>
      <c r="AB561">
        <v>1.4</v>
      </c>
      <c r="AC561">
        <v>0.7</v>
      </c>
      <c r="AE561" t="s">
        <v>539</v>
      </c>
      <c r="AF561" t="s">
        <v>554</v>
      </c>
      <c r="AG561" t="s">
        <v>555</v>
      </c>
      <c r="AH561" t="s">
        <v>649</v>
      </c>
      <c r="AI561">
        <v>77.400000000000006</v>
      </c>
      <c r="AJ561">
        <v>22.6</v>
      </c>
      <c r="AK561">
        <v>92.8</v>
      </c>
      <c r="AL561">
        <v>7.2</v>
      </c>
      <c r="AM561">
        <v>98.6</v>
      </c>
      <c r="AN561">
        <v>1.4</v>
      </c>
      <c r="AP561" t="s">
        <v>539</v>
      </c>
      <c r="AQ561" t="s">
        <v>554</v>
      </c>
      <c r="AR561" t="s">
        <v>555</v>
      </c>
      <c r="AS561" t="s">
        <v>649</v>
      </c>
      <c r="AT561">
        <v>70.099999999999994</v>
      </c>
      <c r="AU561">
        <v>77.400000000000006</v>
      </c>
      <c r="AV561">
        <v>79.400000000000006</v>
      </c>
      <c r="AW561">
        <v>89.5</v>
      </c>
      <c r="AX561">
        <v>92.8</v>
      </c>
      <c r="AY561">
        <v>95.9</v>
      </c>
      <c r="AZ561">
        <v>96.8</v>
      </c>
      <c r="BA561">
        <v>98.6</v>
      </c>
      <c r="BB561">
        <v>100</v>
      </c>
      <c r="BF561" t="b">
        <f t="shared" si="8"/>
        <v>1</v>
      </c>
      <c r="BI561" t="s">
        <v>539</v>
      </c>
      <c r="BJ561" t="s">
        <v>554</v>
      </c>
      <c r="BK561" t="s">
        <v>555</v>
      </c>
      <c r="BL561" t="s">
        <v>649</v>
      </c>
      <c r="BM561">
        <f>INDEX('2021persons'!$C$5:$BA$204,MATCH(Sheet2!$BJ561,'2021persons'!$B$5:$B$204,0),MATCH(Sheet2!BM$3,'2021persons'!$C$4:$BA$4,0))</f>
        <v>78.926651826917904</v>
      </c>
      <c r="BN561">
        <f>INDEX('2021persons'!$C$5:$BA$204,MATCH(Sheet2!$BJ561,'2021persons'!$B$5:$B$204,0),MATCH(Sheet2!BN$3,'2021persons'!$C$4:$BA$4,0))</f>
        <v>20.1150985395515</v>
      </c>
      <c r="BO561">
        <f>INDEX('2021persons'!$C$5:$BA$204,MATCH(Sheet2!$BJ561,'2021persons'!$B$5:$B$204,0),MATCH(Sheet2!BO$3,'2021persons'!$C$4:$BA$4,0))</f>
        <v>61.955046419458199</v>
      </c>
      <c r="BP561">
        <f>INDEX('2021persons'!$C$5:$BA$204,MATCH(Sheet2!$BJ561,'2021persons'!$B$5:$B$204,0),MATCH(Sheet2!BP$3,'2021persons'!$C$4:$BA$4,0))</f>
        <v>17.4249416363538</v>
      </c>
      <c r="BQ561">
        <f>INDEX('2021persons'!$C$5:$BA$204,MATCH(Sheet2!$BJ561,'2021persons'!$B$5:$B$204,0),MATCH(Sheet2!BQ$3,'2021persons'!$C$4:$BA$4,0))</f>
        <v>63.526792985504102</v>
      </c>
      <c r="BR561">
        <f>INDEX('2021persons'!$C$5:$BA$204,MATCH(Sheet2!$BJ561,'2021persons'!$B$5:$B$204,0),MATCH(Sheet2!BR$3,'2021persons'!$C$4:$BA$4,0))</f>
        <v>15.8531950703078</v>
      </c>
      <c r="BS561">
        <f>INDEX('2021persons'!$C$5:$BA$204,MATCH(Sheet2!$BJ561,'2021persons'!$B$5:$B$204,0),MATCH(Sheet2!BS$3,'2021persons'!$C$4:$BA$4,0))</f>
        <v>98.5042619034692</v>
      </c>
      <c r="BT561">
        <f>INDEX('2021persons'!$C$5:$BA$204,MATCH(Sheet2!$BJ561,'2021persons'!$B$5:$B$204,0),MATCH(Sheet2!BT$3,'2021persons'!$C$4:$BA$4,0))</f>
        <v>1.12655410174277</v>
      </c>
      <c r="BU561">
        <f>INDEX('2021persons'!$C$5:$BA$204,MATCH(Sheet2!$BJ561,'2021persons'!$B$5:$B$204,0),MATCH(Sheet2!BU$3,'2021persons'!$C$4:$BA$4,0))</f>
        <v>11.5044247787611</v>
      </c>
      <c r="BV561">
        <f>INDEX('2021persons'!$C$5:$BA$204,MATCH(Sheet2!$BJ561,'2021persons'!$B$5:$B$204,0),MATCH(Sheet2!BV$3,'2021persons'!$C$4:$BA$4,0))</f>
        <v>21.2280797003095</v>
      </c>
      <c r="BW561">
        <f>INDEX('2021persons'!$C$5:$BA$204,MATCH(Sheet2!$BJ561,'2021persons'!$B$5:$B$204,0),MATCH(Sheet2!BW$3,'2021persons'!$C$4:$BA$4,0))</f>
        <v>1.5310277430913699</v>
      </c>
      <c r="BX561">
        <f>INDEX('2021persons'!$C$5:$BA$204,MATCH(Sheet2!$BJ561,'2021persons'!$B$5:$B$204,0),MATCH(Sheet2!BX$3,'2021persons'!$C$4:$BA$4,0))</f>
        <v>58.397489203036599</v>
      </c>
      <c r="BY561">
        <f>INDEX('2021persons'!$C$5:$BA$204,MATCH(Sheet2!$BJ561,'2021persons'!$B$5:$B$204,0),MATCH(Sheet2!BY$3,'2021persons'!$C$4:$BA$4,0))</f>
        <v>40.451728855387799</v>
      </c>
      <c r="BZ561">
        <f>INDEX('2021persons'!$C$5:$BA$204,MATCH(Sheet2!$BJ561,'2021persons'!$B$5:$B$204,0),MATCH(Sheet2!BZ$3,'2021persons'!$C$4:$BA$4,0))</f>
        <v>62.971109740068101</v>
      </c>
      <c r="CA561">
        <f>INDEX('2021persons'!$C$5:$BA$204,MATCH(Sheet2!$BJ561,'2021persons'!$B$5:$B$204,0),MATCH(Sheet2!CA$3,'2021persons'!$C$4:$BA$4,0))</f>
        <v>36.084658923254402</v>
      </c>
      <c r="CB561">
        <f>INDEX('2021persons'!$C$5:$BA$204,MATCH(Sheet2!$BJ561,'2021persons'!$B$5:$B$204,0),MATCH(Sheet2!CB$3,'2021persons'!$C$4:$BA$4,0))</f>
        <v>1.34915033389435</v>
      </c>
      <c r="CC561">
        <f>INDEX('2021persons'!$C$5:$BA$204,MATCH(Sheet2!$BJ561,'2021persons'!$B$5:$B$204,0),MATCH(Sheet2!CC$3,'2021persons'!$C$4:$BA$4,0))</f>
        <v>98.650849666105699</v>
      </c>
    </row>
    <row r="562" spans="14:81" x14ac:dyDescent="0.3">
      <c r="N562" t="e">
        <f>VLOOKUP(P562,Sheet1!A$6:A$378,1,FALSE)</f>
        <v>#N/A</v>
      </c>
      <c r="O562" t="s">
        <v>539</v>
      </c>
      <c r="P562" t="s">
        <v>556</v>
      </c>
      <c r="Q562" t="e">
        <f>VLOOKUP(P562,classifications!A$1:B$357,2,FALSE)</f>
        <v>#N/A</v>
      </c>
      <c r="R562" t="e">
        <f>VLOOKUP(P562,classifications!A$1:D$357,4,FALSE)</f>
        <v>#N/A</v>
      </c>
      <c r="S562" t="s">
        <v>557</v>
      </c>
      <c r="T562" t="s">
        <v>649</v>
      </c>
      <c r="U562">
        <v>78</v>
      </c>
      <c r="V562">
        <v>20.7</v>
      </c>
      <c r="W562">
        <v>1.3</v>
      </c>
      <c r="X562">
        <v>75.8</v>
      </c>
      <c r="Y562">
        <v>9</v>
      </c>
      <c r="Z562">
        <v>15.2</v>
      </c>
      <c r="AA562">
        <v>98.5</v>
      </c>
      <c r="AB562">
        <v>1.5</v>
      </c>
      <c r="AC562">
        <v>0</v>
      </c>
      <c r="AE562" t="s">
        <v>539</v>
      </c>
      <c r="AF562" t="s">
        <v>556</v>
      </c>
      <c r="AG562" t="s">
        <v>557</v>
      </c>
      <c r="AH562" t="s">
        <v>649</v>
      </c>
      <c r="AI562">
        <v>79.099999999999994</v>
      </c>
      <c r="AJ562">
        <v>20.9</v>
      </c>
      <c r="AK562">
        <v>89.4</v>
      </c>
      <c r="AL562">
        <v>10.6</v>
      </c>
      <c r="AM562">
        <v>98.5</v>
      </c>
      <c r="AN562">
        <v>1.5</v>
      </c>
      <c r="AP562" t="s">
        <v>539</v>
      </c>
      <c r="AQ562" t="s">
        <v>556</v>
      </c>
      <c r="AR562" t="s">
        <v>557</v>
      </c>
      <c r="AS562" t="s">
        <v>649</v>
      </c>
      <c r="AT562">
        <v>72</v>
      </c>
      <c r="AU562">
        <v>79.099999999999994</v>
      </c>
      <c r="AV562">
        <v>80.900000000000006</v>
      </c>
      <c r="AW562">
        <v>85.5</v>
      </c>
      <c r="AX562">
        <v>89.4</v>
      </c>
      <c r="AY562">
        <v>93.2</v>
      </c>
      <c r="AZ562">
        <v>97</v>
      </c>
      <c r="BA562">
        <v>98.5</v>
      </c>
      <c r="BB562">
        <v>99.7</v>
      </c>
      <c r="BF562" t="b">
        <f t="shared" si="8"/>
        <v>1</v>
      </c>
      <c r="BI562" t="s">
        <v>539</v>
      </c>
      <c r="BJ562" t="s">
        <v>556</v>
      </c>
      <c r="BK562" t="s">
        <v>557</v>
      </c>
      <c r="BL562" t="s">
        <v>649</v>
      </c>
      <c r="BM562">
        <f>INDEX('2021persons'!$C$5:$BA$204,MATCH(Sheet2!$BJ562,'2021persons'!$B$5:$B$204,0),MATCH(Sheet2!BM$3,'2021persons'!$C$4:$BA$4,0))</f>
        <v>83.3571337903021</v>
      </c>
      <c r="BN562">
        <f>INDEX('2021persons'!$C$5:$BA$204,MATCH(Sheet2!$BJ562,'2021persons'!$B$5:$B$204,0),MATCH(Sheet2!BN$3,'2021persons'!$C$4:$BA$4,0))</f>
        <v>15.7178217821782</v>
      </c>
      <c r="BO562">
        <f>INDEX('2021persons'!$C$5:$BA$204,MATCH(Sheet2!$BJ562,'2021persons'!$B$5:$B$204,0),MATCH(Sheet2!BO$3,'2021persons'!$C$4:$BA$4,0))</f>
        <v>59.374206651434399</v>
      </c>
      <c r="BP562">
        <f>INDEX('2021persons'!$C$5:$BA$204,MATCH(Sheet2!$BJ562,'2021persons'!$B$5:$B$204,0),MATCH(Sheet2!BP$3,'2021persons'!$C$4:$BA$4,0))</f>
        <v>13.664635694338701</v>
      </c>
      <c r="BQ562">
        <f>INDEX('2021persons'!$C$5:$BA$204,MATCH(Sheet2!$BJ562,'2021persons'!$B$5:$B$204,0),MATCH(Sheet2!BQ$3,'2021persons'!$C$4:$BA$4,0))</f>
        <v>58.144516374714399</v>
      </c>
      <c r="BR562">
        <f>INDEX('2021persons'!$C$5:$BA$204,MATCH(Sheet2!$BJ562,'2021persons'!$B$5:$B$204,0),MATCH(Sheet2!BR$3,'2021persons'!$C$4:$BA$4,0))</f>
        <v>14.894325971058599</v>
      </c>
      <c r="BS562">
        <f>INDEX('2021persons'!$C$5:$BA$204,MATCH(Sheet2!$BJ562,'2021persons'!$B$5:$B$204,0),MATCH(Sheet2!BS$3,'2021persons'!$C$4:$BA$4,0))</f>
        <v>99.052741812642793</v>
      </c>
      <c r="BT562">
        <f>INDEX('2021persons'!$C$5:$BA$204,MATCH(Sheet2!$BJ562,'2021persons'!$B$5:$B$204,0),MATCH(Sheet2!BT$3,'2021persons'!$C$4:$BA$4,0))</f>
        <v>0.94725818735719702</v>
      </c>
      <c r="BU562">
        <f>INDEX('2021persons'!$C$5:$BA$204,MATCH(Sheet2!$BJ562,'2021persons'!$B$5:$B$204,0),MATCH(Sheet2!BU$3,'2021persons'!$C$4:$BA$4,0))</f>
        <v>11.9398959126682</v>
      </c>
      <c r="BV562">
        <f>INDEX('2021persons'!$C$5:$BA$204,MATCH(Sheet2!$BJ562,'2021persons'!$B$5:$B$204,0),MATCH(Sheet2!BV$3,'2021persons'!$C$4:$BA$4,0))</f>
        <v>10.449987306423001</v>
      </c>
      <c r="BW562">
        <f>INDEX('2021persons'!$C$5:$BA$204,MATCH(Sheet2!$BJ562,'2021persons'!$B$5:$B$204,0),MATCH(Sheet2!BW$3,'2021persons'!$C$4:$BA$4,0))</f>
        <v>2.58472962680883</v>
      </c>
      <c r="BX562">
        <f>INDEX('2021persons'!$C$5:$BA$204,MATCH(Sheet2!$BJ562,'2021persons'!$B$5:$B$204,0),MATCH(Sheet2!BX$3,'2021persons'!$C$4:$BA$4,0))</f>
        <v>58.148822869955197</v>
      </c>
      <c r="BY562">
        <f>INDEX('2021persons'!$C$5:$BA$204,MATCH(Sheet2!$BJ562,'2021persons'!$B$5:$B$204,0),MATCH(Sheet2!BY$3,'2021persons'!$C$4:$BA$4,0))</f>
        <v>40.6894618834081</v>
      </c>
      <c r="BZ562">
        <f>INDEX('2021persons'!$C$5:$BA$204,MATCH(Sheet2!$BJ562,'2021persons'!$B$5:$B$204,0),MATCH(Sheet2!BZ$3,'2021persons'!$C$4:$BA$4,0))</f>
        <v>58.129204035874402</v>
      </c>
      <c r="CA562">
        <f>INDEX('2021persons'!$C$5:$BA$204,MATCH(Sheet2!$BJ562,'2021persons'!$B$5:$B$204,0),MATCH(Sheet2!CA$3,'2021persons'!$C$4:$BA$4,0))</f>
        <v>40.243834080717498</v>
      </c>
      <c r="CB562">
        <f>INDEX('2021persons'!$C$5:$BA$204,MATCH(Sheet2!$BJ562,'2021persons'!$B$5:$B$204,0),MATCH(Sheet2!CB$3,'2021persons'!$C$4:$BA$4,0))</f>
        <v>3.6208428535161201</v>
      </c>
      <c r="CC562">
        <f>INDEX('2021persons'!$C$5:$BA$204,MATCH(Sheet2!$BJ562,'2021persons'!$B$5:$B$204,0),MATCH(Sheet2!CC$3,'2021persons'!$C$4:$BA$4,0))</f>
        <v>96.253808073114996</v>
      </c>
    </row>
    <row r="563" spans="14:81" x14ac:dyDescent="0.3">
      <c r="N563" t="e">
        <f>VLOOKUP(P563,Sheet1!A$6:A$378,1,FALSE)</f>
        <v>#N/A</v>
      </c>
      <c r="O563" t="s">
        <v>539</v>
      </c>
      <c r="P563" t="s">
        <v>558</v>
      </c>
      <c r="Q563" t="e">
        <f>VLOOKUP(P563,classifications!A$1:B$357,2,FALSE)</f>
        <v>#N/A</v>
      </c>
      <c r="R563" t="e">
        <f>VLOOKUP(P563,classifications!A$1:D$357,4,FALSE)</f>
        <v>#N/A</v>
      </c>
      <c r="S563" t="s">
        <v>559</v>
      </c>
      <c r="T563" t="s">
        <v>649</v>
      </c>
      <c r="U563">
        <v>84.1</v>
      </c>
      <c r="V563">
        <v>15.2</v>
      </c>
      <c r="W563">
        <v>0.7</v>
      </c>
      <c r="X563">
        <v>80.7</v>
      </c>
      <c r="Y563">
        <v>6</v>
      </c>
      <c r="Z563">
        <v>13.2</v>
      </c>
      <c r="AA563">
        <v>98.1</v>
      </c>
      <c r="AB563">
        <v>1.9</v>
      </c>
      <c r="AC563">
        <v>0</v>
      </c>
      <c r="AE563" t="s">
        <v>539</v>
      </c>
      <c r="AF563" t="s">
        <v>558</v>
      </c>
      <c r="AG563" t="s">
        <v>559</v>
      </c>
      <c r="AH563" t="s">
        <v>649</v>
      </c>
      <c r="AI563">
        <v>84.7</v>
      </c>
      <c r="AJ563">
        <v>15.3</v>
      </c>
      <c r="AK563">
        <v>93.1</v>
      </c>
      <c r="AL563">
        <v>6.9</v>
      </c>
      <c r="AM563">
        <v>98.1</v>
      </c>
      <c r="AN563">
        <v>1.9</v>
      </c>
      <c r="AP563" t="s">
        <v>539</v>
      </c>
      <c r="AQ563" t="s">
        <v>558</v>
      </c>
      <c r="AR563" t="s">
        <v>559</v>
      </c>
      <c r="AS563" t="s">
        <v>649</v>
      </c>
      <c r="AT563">
        <v>79.2</v>
      </c>
      <c r="AU563">
        <v>84.7</v>
      </c>
      <c r="AV563">
        <v>86.7</v>
      </c>
      <c r="AW563">
        <v>90.1</v>
      </c>
      <c r="AX563">
        <v>93.1</v>
      </c>
      <c r="AY563">
        <v>96</v>
      </c>
      <c r="AZ563">
        <v>96.4</v>
      </c>
      <c r="BA563">
        <v>98.1</v>
      </c>
      <c r="BB563">
        <v>99.5</v>
      </c>
      <c r="BF563" t="b">
        <f t="shared" si="8"/>
        <v>1</v>
      </c>
      <c r="BI563" t="s">
        <v>539</v>
      </c>
      <c r="BJ563" t="s">
        <v>558</v>
      </c>
      <c r="BK563" t="s">
        <v>559</v>
      </c>
      <c r="BL563" t="s">
        <v>649</v>
      </c>
      <c r="BM563">
        <f>INDEX('2021persons'!$C$5:$BA$204,MATCH(Sheet2!$BJ563,'2021persons'!$B$5:$B$204,0),MATCH(Sheet2!BM$3,'2021persons'!$C$4:$BA$4,0))</f>
        <v>86.601238867218996</v>
      </c>
      <c r="BN563">
        <f>INDEX('2021persons'!$C$5:$BA$204,MATCH(Sheet2!$BJ563,'2021persons'!$B$5:$B$204,0),MATCH(Sheet2!BN$3,'2021persons'!$C$4:$BA$4,0))</f>
        <v>13.254804045134399</v>
      </c>
      <c r="BO563">
        <f>INDEX('2021persons'!$C$5:$BA$204,MATCH(Sheet2!$BJ563,'2021persons'!$B$5:$B$204,0),MATCH(Sheet2!BO$3,'2021persons'!$C$4:$BA$4,0))</f>
        <v>60.544408670875903</v>
      </c>
      <c r="BP563">
        <f>INDEX('2021persons'!$C$5:$BA$204,MATCH(Sheet2!$BJ563,'2021persons'!$B$5:$B$204,0),MATCH(Sheet2!BP$3,'2021persons'!$C$4:$BA$4,0))</f>
        <v>18.249099521536799</v>
      </c>
      <c r="BQ563">
        <f>INDEX('2021persons'!$C$5:$BA$204,MATCH(Sheet2!$BJ563,'2021persons'!$B$5:$B$204,0),MATCH(Sheet2!BQ$3,'2021persons'!$C$4:$BA$4,0))</f>
        <v>64.645692338018407</v>
      </c>
      <c r="BR563">
        <f>INDEX('2021persons'!$C$5:$BA$204,MATCH(Sheet2!$BJ563,'2021persons'!$B$5:$B$204,0),MATCH(Sheet2!BR$3,'2021persons'!$C$4:$BA$4,0))</f>
        <v>14.147815854394301</v>
      </c>
      <c r="BS563">
        <f>INDEX('2021persons'!$C$5:$BA$204,MATCH(Sheet2!$BJ563,'2021persons'!$B$5:$B$204,0),MATCH(Sheet2!BS$3,'2021persons'!$C$4:$BA$4,0))</f>
        <v>98.169773790252705</v>
      </c>
      <c r="BT563">
        <f>INDEX('2021persons'!$C$5:$BA$204,MATCH(Sheet2!$BJ563,'2021persons'!$B$5:$B$204,0),MATCH(Sheet2!BT$3,'2021persons'!$C$4:$BA$4,0))</f>
        <v>1.8302262097472699</v>
      </c>
      <c r="BU563">
        <f>INDEX('2021persons'!$C$5:$BA$204,MATCH(Sheet2!$BJ563,'2021persons'!$B$5:$B$204,0),MATCH(Sheet2!BU$3,'2021persons'!$C$4:$BA$4,0))</f>
        <v>9.9850069589214598</v>
      </c>
      <c r="BV563">
        <f>INDEX('2021persons'!$C$5:$BA$204,MATCH(Sheet2!$BJ563,'2021persons'!$B$5:$B$204,0),MATCH(Sheet2!BV$3,'2021persons'!$C$4:$BA$4,0))</f>
        <v>13.1442975670655</v>
      </c>
      <c r="BW563">
        <f>INDEX('2021persons'!$C$5:$BA$204,MATCH(Sheet2!$BJ563,'2021persons'!$B$5:$B$204,0),MATCH(Sheet2!BW$3,'2021persons'!$C$4:$BA$4,0))</f>
        <v>2.0799111169516902</v>
      </c>
      <c r="BX563">
        <f>INDEX('2021persons'!$C$5:$BA$204,MATCH(Sheet2!$BJ563,'2021persons'!$B$5:$B$204,0),MATCH(Sheet2!BX$3,'2021persons'!$C$4:$BA$4,0))</f>
        <v>56.911447679643601</v>
      </c>
      <c r="BY563">
        <f>INDEX('2021persons'!$C$5:$BA$204,MATCH(Sheet2!$BJ563,'2021persons'!$B$5:$B$204,0),MATCH(Sheet2!BY$3,'2021persons'!$C$4:$BA$4,0))</f>
        <v>40.721606854382998</v>
      </c>
      <c r="BZ563">
        <f>INDEX('2021persons'!$C$5:$BA$204,MATCH(Sheet2!$BJ563,'2021persons'!$B$5:$B$204,0),MATCH(Sheet2!BZ$3,'2021persons'!$C$4:$BA$4,0))</f>
        <v>53.918719985885403</v>
      </c>
      <c r="CA563">
        <f>INDEX('2021persons'!$C$5:$BA$204,MATCH(Sheet2!$BJ563,'2021persons'!$B$5:$B$204,0),MATCH(Sheet2!CA$3,'2021persons'!$C$4:$BA$4,0))</f>
        <v>41.791777166391903</v>
      </c>
      <c r="CB563">
        <f>INDEX('2021persons'!$C$5:$BA$204,MATCH(Sheet2!$BJ563,'2021persons'!$B$5:$B$204,0),MATCH(Sheet2!CB$3,'2021persons'!$C$4:$BA$4,0))</f>
        <v>0.82551325779070694</v>
      </c>
      <c r="CC563">
        <f>INDEX('2021persons'!$C$5:$BA$204,MATCH(Sheet2!$BJ563,'2021persons'!$B$5:$B$204,0),MATCH(Sheet2!CC$3,'2021persons'!$C$4:$BA$4,0))</f>
        <v>99.174486742209297</v>
      </c>
    </row>
    <row r="564" spans="14:81" x14ac:dyDescent="0.3">
      <c r="N564" t="e">
        <f>VLOOKUP(P564,Sheet1!A$6:A$378,1,FALSE)</f>
        <v>#N/A</v>
      </c>
      <c r="O564" t="s">
        <v>560</v>
      </c>
      <c r="P564" t="s">
        <v>561</v>
      </c>
      <c r="Q564" t="e">
        <f>VLOOKUP(P564,classifications!A$1:B$357,2,FALSE)</f>
        <v>#N/A</v>
      </c>
      <c r="R564" t="e">
        <f>VLOOKUP(P564,classifications!A$1:D$357,4,FALSE)</f>
        <v>#N/A</v>
      </c>
      <c r="S564" t="s">
        <v>562</v>
      </c>
      <c r="T564" t="s">
        <v>649</v>
      </c>
      <c r="U564">
        <v>80.8</v>
      </c>
      <c r="V564">
        <v>18.899999999999999</v>
      </c>
      <c r="W564">
        <v>0.3</v>
      </c>
      <c r="X564">
        <v>72.599999999999994</v>
      </c>
      <c r="Y564">
        <v>8.1</v>
      </c>
      <c r="Z564">
        <v>19.399999999999999</v>
      </c>
      <c r="AA564">
        <v>97.4</v>
      </c>
      <c r="AB564">
        <v>2.6</v>
      </c>
      <c r="AC564">
        <v>0</v>
      </c>
      <c r="AE564" t="s">
        <v>560</v>
      </c>
      <c r="AF564" t="s">
        <v>561</v>
      </c>
      <c r="AG564" t="s">
        <v>562</v>
      </c>
      <c r="AH564" t="s">
        <v>649</v>
      </c>
      <c r="AI564">
        <v>81.099999999999994</v>
      </c>
      <c r="AJ564">
        <v>18.899999999999999</v>
      </c>
      <c r="AK564">
        <v>90</v>
      </c>
      <c r="AL564">
        <v>10</v>
      </c>
      <c r="AM564">
        <v>97.4</v>
      </c>
      <c r="AN564">
        <v>2.6</v>
      </c>
      <c r="AP564" t="s">
        <v>560</v>
      </c>
      <c r="AQ564" t="s">
        <v>561</v>
      </c>
      <c r="AR564" t="s">
        <v>562</v>
      </c>
      <c r="AS564" t="s">
        <v>649</v>
      </c>
      <c r="AT564">
        <v>71.8</v>
      </c>
      <c r="AU564">
        <v>81.099999999999994</v>
      </c>
      <c r="AV564">
        <v>83.6</v>
      </c>
      <c r="AW564">
        <v>94.6</v>
      </c>
      <c r="AX564">
        <v>90</v>
      </c>
      <c r="AY564">
        <v>99.3</v>
      </c>
      <c r="AZ564">
        <v>94.5</v>
      </c>
      <c r="BA564">
        <v>97.4</v>
      </c>
      <c r="BB564">
        <v>99.3</v>
      </c>
      <c r="BF564" t="b">
        <f t="shared" si="8"/>
        <v>1</v>
      </c>
      <c r="BI564" t="s">
        <v>560</v>
      </c>
      <c r="BJ564" t="s">
        <v>561</v>
      </c>
      <c r="BK564" t="s">
        <v>562</v>
      </c>
      <c r="BL564" t="s">
        <v>649</v>
      </c>
      <c r="BM564">
        <f>INDEX('2021persons'!$C$5:$BA$204,MATCH(Sheet2!$BJ564,'2021persons'!$B$5:$B$204,0),MATCH(Sheet2!BM$3,'2021persons'!$C$4:$BA$4,0))</f>
        <v>78.2775209004717</v>
      </c>
      <c r="BN564">
        <f>INDEX('2021persons'!$C$5:$BA$204,MATCH(Sheet2!$BJ564,'2021persons'!$B$5:$B$204,0),MATCH(Sheet2!BN$3,'2021persons'!$C$4:$BA$4,0))</f>
        <v>21.381532856942702</v>
      </c>
      <c r="BO564">
        <f>INDEX('2021persons'!$C$5:$BA$204,MATCH(Sheet2!$BJ564,'2021persons'!$B$5:$B$204,0),MATCH(Sheet2!BO$3,'2021persons'!$C$4:$BA$4,0))</f>
        <v>70.5058147681099</v>
      </c>
      <c r="BP564">
        <f>INDEX('2021persons'!$C$5:$BA$204,MATCH(Sheet2!$BJ564,'2021persons'!$B$5:$B$204,0),MATCH(Sheet2!BP$3,'2021persons'!$C$4:$BA$4,0))</f>
        <v>6.0739806641446004</v>
      </c>
      <c r="BQ564">
        <f>INDEX('2021persons'!$C$5:$BA$204,MATCH(Sheet2!$BJ564,'2021persons'!$B$5:$B$204,0),MATCH(Sheet2!BQ$3,'2021persons'!$C$4:$BA$4,0))</f>
        <v>55.181915837653499</v>
      </c>
      <c r="BR564">
        <f>INDEX('2021persons'!$C$5:$BA$204,MATCH(Sheet2!$BJ564,'2021persons'!$B$5:$B$204,0),MATCH(Sheet2!BR$3,'2021persons'!$C$4:$BA$4,0))</f>
        <v>21.397879594600901</v>
      </c>
      <c r="BS564">
        <f>INDEX('2021persons'!$C$5:$BA$204,MATCH(Sheet2!$BJ564,'2021persons'!$B$5:$B$204,0),MATCH(Sheet2!BS$3,'2021persons'!$C$4:$BA$4,0))</f>
        <v>98.703937228527394</v>
      </c>
      <c r="BT564">
        <f>INDEX('2021persons'!$C$5:$BA$204,MATCH(Sheet2!$BJ564,'2021persons'!$B$5:$B$204,0),MATCH(Sheet2!BT$3,'2021persons'!$C$4:$BA$4,0))</f>
        <v>1.2960627714726101</v>
      </c>
      <c r="BU564">
        <f>INDEX('2021persons'!$C$5:$BA$204,MATCH(Sheet2!$BJ564,'2021persons'!$B$5:$B$204,0),MATCH(Sheet2!BU$3,'2021persons'!$C$4:$BA$4,0))</f>
        <v>14.672364672364701</v>
      </c>
      <c r="BV564">
        <f>INDEX('2021persons'!$C$5:$BA$204,MATCH(Sheet2!$BJ564,'2021persons'!$B$5:$B$204,0),MATCH(Sheet2!BV$3,'2021persons'!$C$4:$BA$4,0))</f>
        <v>11.2348792676662</v>
      </c>
      <c r="BW564">
        <f>INDEX('2021persons'!$C$5:$BA$204,MATCH(Sheet2!$BJ564,'2021persons'!$B$5:$B$204,0),MATCH(Sheet2!BW$3,'2021persons'!$C$4:$BA$4,0))</f>
        <v>1.6533557517164099</v>
      </c>
      <c r="BX564">
        <f>INDEX('2021persons'!$C$5:$BA$204,MATCH(Sheet2!$BJ564,'2021persons'!$B$5:$B$204,0),MATCH(Sheet2!BX$3,'2021persons'!$C$4:$BA$4,0))</f>
        <v>47.811518815314699</v>
      </c>
      <c r="BY564">
        <f>INDEX('2021persons'!$C$5:$BA$204,MATCH(Sheet2!$BJ564,'2021persons'!$B$5:$B$204,0),MATCH(Sheet2!BY$3,'2021persons'!$C$4:$BA$4,0))</f>
        <v>49.838324195135698</v>
      </c>
      <c r="BZ564">
        <f>INDEX('2021persons'!$C$5:$BA$204,MATCH(Sheet2!$BJ564,'2021persons'!$B$5:$B$204,0),MATCH(Sheet2!BZ$3,'2021persons'!$C$4:$BA$4,0))</f>
        <v>56.825530718402902</v>
      </c>
      <c r="CA564">
        <f>INDEX('2021persons'!$C$5:$BA$204,MATCH(Sheet2!$BJ564,'2021persons'!$B$5:$B$204,0),MATCH(Sheet2!CA$3,'2021persons'!$C$4:$BA$4,0))</f>
        <v>41.864660949435297</v>
      </c>
      <c r="CB564">
        <f>INDEX('2021persons'!$C$5:$BA$204,MATCH(Sheet2!$BJ564,'2021persons'!$B$5:$B$204,0),MATCH(Sheet2!CB$3,'2021persons'!$C$4:$BA$4,0))</f>
        <v>3.0148054738218701</v>
      </c>
      <c r="CC564">
        <f>INDEX('2021persons'!$C$5:$BA$204,MATCH(Sheet2!$BJ564,'2021persons'!$B$5:$B$204,0),MATCH(Sheet2!CC$3,'2021persons'!$C$4:$BA$4,0))</f>
        <v>96.985194526178105</v>
      </c>
    </row>
    <row r="565" spans="14:81" x14ac:dyDescent="0.3">
      <c r="N565" t="e">
        <f>VLOOKUP(P565,Sheet1!A$6:A$378,1,FALSE)</f>
        <v>#N/A</v>
      </c>
      <c r="O565" t="s">
        <v>560</v>
      </c>
      <c r="P565" t="s">
        <v>563</v>
      </c>
      <c r="Q565" t="e">
        <f>VLOOKUP(P565,classifications!A$1:B$357,2,FALSE)</f>
        <v>#N/A</v>
      </c>
      <c r="R565" t="e">
        <f>VLOOKUP(P565,classifications!A$1:D$357,4,FALSE)</f>
        <v>#N/A</v>
      </c>
      <c r="S565" t="s">
        <v>564</v>
      </c>
      <c r="T565" t="s">
        <v>649</v>
      </c>
      <c r="U565">
        <v>74.5</v>
      </c>
      <c r="V565">
        <v>23.3</v>
      </c>
      <c r="W565">
        <v>2.2000000000000002</v>
      </c>
      <c r="X565">
        <v>71.400000000000006</v>
      </c>
      <c r="Y565">
        <v>9.1</v>
      </c>
      <c r="Z565">
        <v>19.5</v>
      </c>
      <c r="AA565">
        <v>99</v>
      </c>
      <c r="AB565">
        <v>1</v>
      </c>
      <c r="AC565">
        <v>0</v>
      </c>
      <c r="AE565" t="s">
        <v>560</v>
      </c>
      <c r="AF565" t="s">
        <v>563</v>
      </c>
      <c r="AG565" t="s">
        <v>564</v>
      </c>
      <c r="AH565" t="s">
        <v>649</v>
      </c>
      <c r="AI565">
        <v>76.2</v>
      </c>
      <c r="AJ565">
        <v>23.8</v>
      </c>
      <c r="AK565">
        <v>88.7</v>
      </c>
      <c r="AL565">
        <v>11.3</v>
      </c>
      <c r="AM565">
        <v>99</v>
      </c>
      <c r="AN565">
        <v>1</v>
      </c>
      <c r="AP565" t="s">
        <v>560</v>
      </c>
      <c r="AQ565" t="s">
        <v>563</v>
      </c>
      <c r="AR565" t="s">
        <v>564</v>
      </c>
      <c r="AS565" t="s">
        <v>649</v>
      </c>
      <c r="AT565">
        <v>67.8</v>
      </c>
      <c r="AU565">
        <v>76.2</v>
      </c>
      <c r="AV565">
        <v>77.7</v>
      </c>
      <c r="AW565">
        <v>95.6</v>
      </c>
      <c r="AX565">
        <v>88.7</v>
      </c>
      <c r="AY565">
        <v>99.5</v>
      </c>
      <c r="AZ565">
        <v>97.8</v>
      </c>
      <c r="BA565">
        <v>99</v>
      </c>
      <c r="BB565">
        <v>99.9</v>
      </c>
      <c r="BF565" t="b">
        <f t="shared" si="8"/>
        <v>1</v>
      </c>
      <c r="BI565" t="s">
        <v>560</v>
      </c>
      <c r="BJ565" t="s">
        <v>563</v>
      </c>
      <c r="BK565" t="s">
        <v>564</v>
      </c>
      <c r="BL565" t="s">
        <v>649</v>
      </c>
      <c r="BM565" t="e">
        <f>INDEX('2021persons'!$C$5:$BA$204,MATCH(Sheet2!$BJ565,'2021persons'!$B$5:$B$204,0),MATCH(Sheet2!BM$3,'2021persons'!$C$4:$BA$4,0))</f>
        <v>#N/A</v>
      </c>
      <c r="BN565" t="e">
        <f>INDEX('2021persons'!$C$5:$BA$204,MATCH(Sheet2!$BJ565,'2021persons'!$B$5:$B$204,0),MATCH(Sheet2!BN$3,'2021persons'!$C$4:$BA$4,0))</f>
        <v>#N/A</v>
      </c>
      <c r="BO565" t="e">
        <f>INDEX('2021persons'!$C$5:$BA$204,MATCH(Sheet2!$BJ565,'2021persons'!$B$5:$B$204,0),MATCH(Sheet2!BO$3,'2021persons'!$C$4:$BA$4,0))</f>
        <v>#N/A</v>
      </c>
      <c r="BP565" t="e">
        <f>INDEX('2021persons'!$C$5:$BA$204,MATCH(Sheet2!$BJ565,'2021persons'!$B$5:$B$204,0),MATCH(Sheet2!BP$3,'2021persons'!$C$4:$BA$4,0))</f>
        <v>#N/A</v>
      </c>
      <c r="BQ565" t="e">
        <f>INDEX('2021persons'!$C$5:$BA$204,MATCH(Sheet2!$BJ565,'2021persons'!$B$5:$B$204,0),MATCH(Sheet2!BQ$3,'2021persons'!$C$4:$BA$4,0))</f>
        <v>#N/A</v>
      </c>
      <c r="BR565" t="e">
        <f>INDEX('2021persons'!$C$5:$BA$204,MATCH(Sheet2!$BJ565,'2021persons'!$B$5:$B$204,0),MATCH(Sheet2!BR$3,'2021persons'!$C$4:$BA$4,0))</f>
        <v>#N/A</v>
      </c>
      <c r="BS565" t="e">
        <f>INDEX('2021persons'!$C$5:$BA$204,MATCH(Sheet2!$BJ565,'2021persons'!$B$5:$B$204,0),MATCH(Sheet2!BS$3,'2021persons'!$C$4:$BA$4,0))</f>
        <v>#N/A</v>
      </c>
      <c r="BT565" t="e">
        <f>INDEX('2021persons'!$C$5:$BA$204,MATCH(Sheet2!$BJ565,'2021persons'!$B$5:$B$204,0),MATCH(Sheet2!BT$3,'2021persons'!$C$4:$BA$4,0))</f>
        <v>#N/A</v>
      </c>
      <c r="BU565" t="e">
        <f>INDEX('2021persons'!$C$5:$BA$204,MATCH(Sheet2!$BJ565,'2021persons'!$B$5:$B$204,0),MATCH(Sheet2!BU$3,'2021persons'!$C$4:$BA$4,0))</f>
        <v>#N/A</v>
      </c>
      <c r="BV565" t="e">
        <f>INDEX('2021persons'!$C$5:$BA$204,MATCH(Sheet2!$BJ565,'2021persons'!$B$5:$B$204,0),MATCH(Sheet2!BV$3,'2021persons'!$C$4:$BA$4,0))</f>
        <v>#N/A</v>
      </c>
      <c r="BW565" t="e">
        <f>INDEX('2021persons'!$C$5:$BA$204,MATCH(Sheet2!$BJ565,'2021persons'!$B$5:$B$204,0),MATCH(Sheet2!BW$3,'2021persons'!$C$4:$BA$4,0))</f>
        <v>#N/A</v>
      </c>
      <c r="BX565" t="e">
        <f>INDEX('2021persons'!$C$5:$BA$204,MATCH(Sheet2!$BJ565,'2021persons'!$B$5:$B$204,0),MATCH(Sheet2!BX$3,'2021persons'!$C$4:$BA$4,0))</f>
        <v>#N/A</v>
      </c>
      <c r="BY565" t="e">
        <f>INDEX('2021persons'!$C$5:$BA$204,MATCH(Sheet2!$BJ565,'2021persons'!$B$5:$B$204,0),MATCH(Sheet2!BY$3,'2021persons'!$C$4:$BA$4,0))</f>
        <v>#N/A</v>
      </c>
      <c r="BZ565" t="e">
        <f>INDEX('2021persons'!$C$5:$BA$204,MATCH(Sheet2!$BJ565,'2021persons'!$B$5:$B$204,0),MATCH(Sheet2!BZ$3,'2021persons'!$C$4:$BA$4,0))</f>
        <v>#N/A</v>
      </c>
      <c r="CA565" t="e">
        <f>INDEX('2021persons'!$C$5:$BA$204,MATCH(Sheet2!$BJ565,'2021persons'!$B$5:$B$204,0),MATCH(Sheet2!CA$3,'2021persons'!$C$4:$BA$4,0))</f>
        <v>#N/A</v>
      </c>
      <c r="CB565" t="e">
        <f>INDEX('2021persons'!$C$5:$BA$204,MATCH(Sheet2!$BJ565,'2021persons'!$B$5:$B$204,0),MATCH(Sheet2!CB$3,'2021persons'!$C$4:$BA$4,0))</f>
        <v>#N/A</v>
      </c>
      <c r="CC565" t="e">
        <f>INDEX('2021persons'!$C$5:$BA$204,MATCH(Sheet2!$BJ565,'2021persons'!$B$5:$B$204,0),MATCH(Sheet2!CC$3,'2021persons'!$C$4:$BA$4,0))</f>
        <v>#N/A</v>
      </c>
    </row>
    <row r="566" spans="14:81" x14ac:dyDescent="0.3">
      <c r="N566" t="e">
        <f>VLOOKUP(P566,Sheet1!A$6:A$378,1,FALSE)</f>
        <v>#N/A</v>
      </c>
      <c r="O566" t="s">
        <v>560</v>
      </c>
      <c r="P566" t="s">
        <v>565</v>
      </c>
      <c r="Q566" t="e">
        <f>VLOOKUP(P566,classifications!A$1:B$357,2,FALSE)</f>
        <v>#N/A</v>
      </c>
      <c r="R566" t="e">
        <f>VLOOKUP(P566,classifications!A$1:D$357,4,FALSE)</f>
        <v>#N/A</v>
      </c>
      <c r="S566" t="s">
        <v>566</v>
      </c>
      <c r="T566" t="s">
        <v>649</v>
      </c>
      <c r="U566">
        <v>79.7</v>
      </c>
      <c r="V566">
        <v>19</v>
      </c>
      <c r="W566">
        <v>1.3</v>
      </c>
      <c r="X566">
        <v>77.8</v>
      </c>
      <c r="Y566">
        <v>5.9</v>
      </c>
      <c r="Z566">
        <v>16.3</v>
      </c>
      <c r="AA566">
        <v>98.6</v>
      </c>
      <c r="AB566">
        <v>1.4</v>
      </c>
      <c r="AC566">
        <v>0</v>
      </c>
      <c r="AE566" t="s">
        <v>560</v>
      </c>
      <c r="AF566" t="s">
        <v>565</v>
      </c>
      <c r="AG566" t="s">
        <v>566</v>
      </c>
      <c r="AH566" t="s">
        <v>649</v>
      </c>
      <c r="AI566">
        <v>80.8</v>
      </c>
      <c r="AJ566">
        <v>19.2</v>
      </c>
      <c r="AK566">
        <v>93</v>
      </c>
      <c r="AL566">
        <v>7</v>
      </c>
      <c r="AM566">
        <v>98.6</v>
      </c>
      <c r="AN566">
        <v>1.4</v>
      </c>
      <c r="AP566" t="s">
        <v>560</v>
      </c>
      <c r="AQ566" t="s">
        <v>565</v>
      </c>
      <c r="AR566" t="s">
        <v>566</v>
      </c>
      <c r="AS566" t="s">
        <v>649</v>
      </c>
      <c r="AT566">
        <v>74</v>
      </c>
      <c r="AU566">
        <v>80.8</v>
      </c>
      <c r="AV566">
        <v>82.4</v>
      </c>
      <c r="AW566">
        <v>89.7</v>
      </c>
      <c r="AX566">
        <v>93</v>
      </c>
      <c r="AY566">
        <v>96.1</v>
      </c>
      <c r="AZ566">
        <v>97.1</v>
      </c>
      <c r="BA566">
        <v>98.6</v>
      </c>
      <c r="BB566">
        <v>99.7</v>
      </c>
      <c r="BF566" t="b">
        <f t="shared" si="8"/>
        <v>1</v>
      </c>
      <c r="BI566" t="s">
        <v>560</v>
      </c>
      <c r="BJ566" t="s">
        <v>565</v>
      </c>
      <c r="BK566" t="s">
        <v>566</v>
      </c>
      <c r="BL566" t="s">
        <v>649</v>
      </c>
      <c r="BM566">
        <f>INDEX('2021persons'!$C$5:$BA$204,MATCH(Sheet2!$BJ566,'2021persons'!$B$5:$B$204,0),MATCH(Sheet2!BM$3,'2021persons'!$C$4:$BA$4,0))</f>
        <v>82.827963176064401</v>
      </c>
      <c r="BN566">
        <f>INDEX('2021persons'!$C$5:$BA$204,MATCH(Sheet2!$BJ566,'2021persons'!$B$5:$B$204,0),MATCH(Sheet2!BN$3,'2021persons'!$C$4:$BA$4,0))</f>
        <v>16.5199462984273</v>
      </c>
      <c r="BO566">
        <f>INDEX('2021persons'!$C$5:$BA$204,MATCH(Sheet2!$BJ566,'2021persons'!$B$5:$B$204,0),MATCH(Sheet2!BO$3,'2021persons'!$C$4:$BA$4,0))</f>
        <v>63.114691215957002</v>
      </c>
      <c r="BP566">
        <f>INDEX('2021persons'!$C$5:$BA$204,MATCH(Sheet2!$BJ566,'2021persons'!$B$5:$B$204,0),MATCH(Sheet2!BP$3,'2021persons'!$C$4:$BA$4,0))</f>
        <v>10.9925201380898</v>
      </c>
      <c r="BQ566">
        <f>INDEX('2021persons'!$C$5:$BA$204,MATCH(Sheet2!$BJ566,'2021persons'!$B$5:$B$204,0),MATCH(Sheet2!BQ$3,'2021persons'!$C$4:$BA$4,0))</f>
        <v>56.137322593018801</v>
      </c>
      <c r="BR566">
        <f>INDEX('2021persons'!$C$5:$BA$204,MATCH(Sheet2!$BJ566,'2021persons'!$B$5:$B$204,0),MATCH(Sheet2!BR$3,'2021persons'!$C$4:$BA$4,0))</f>
        <v>17.969888761027999</v>
      </c>
      <c r="BS566">
        <f>INDEX('2021persons'!$C$5:$BA$204,MATCH(Sheet2!$BJ566,'2021persons'!$B$5:$B$204,0),MATCH(Sheet2!BS$3,'2021persons'!$C$4:$BA$4,0))</f>
        <v>95.186996547755996</v>
      </c>
      <c r="BT566">
        <f>INDEX('2021persons'!$C$5:$BA$204,MATCH(Sheet2!$BJ566,'2021persons'!$B$5:$B$204,0),MATCH(Sheet2!BT$3,'2021persons'!$C$4:$BA$4,0))</f>
        <v>4.8130034522439598</v>
      </c>
      <c r="BU566">
        <f>INDEX('2021persons'!$C$5:$BA$204,MATCH(Sheet2!$BJ566,'2021persons'!$B$5:$B$204,0),MATCH(Sheet2!BU$3,'2021persons'!$C$4:$BA$4,0))</f>
        <v>12.386843114691199</v>
      </c>
      <c r="BV566">
        <f>INDEX('2021persons'!$C$5:$BA$204,MATCH(Sheet2!$BJ566,'2021persons'!$B$5:$B$204,0),MATCH(Sheet2!BV$3,'2021persons'!$C$4:$BA$4,0))</f>
        <v>10</v>
      </c>
      <c r="BW566">
        <f>INDEX('2021persons'!$C$5:$BA$204,MATCH(Sheet2!$BJ566,'2021persons'!$B$5:$B$204,0),MATCH(Sheet2!BW$3,'2021persons'!$C$4:$BA$4,0))</f>
        <v>1.49405446873801</v>
      </c>
      <c r="BX566">
        <f>INDEX('2021persons'!$C$5:$BA$204,MATCH(Sheet2!$BJ566,'2021persons'!$B$5:$B$204,0),MATCH(Sheet2!BX$3,'2021persons'!$C$4:$BA$4,0))</f>
        <v>59.091028896249398</v>
      </c>
      <c r="BY566">
        <f>INDEX('2021persons'!$C$5:$BA$204,MATCH(Sheet2!$BJ566,'2021persons'!$B$5:$B$204,0),MATCH(Sheet2!BY$3,'2021persons'!$C$4:$BA$4,0))</f>
        <v>38.401525201852003</v>
      </c>
      <c r="BZ566">
        <f>INDEX('2021persons'!$C$5:$BA$204,MATCH(Sheet2!$BJ566,'2021persons'!$B$5:$B$204,0),MATCH(Sheet2!BZ$3,'2021persons'!$C$4:$BA$4,0))</f>
        <v>53.667600882086802</v>
      </c>
      <c r="CA566">
        <f>INDEX('2021persons'!$C$5:$BA$204,MATCH(Sheet2!$BJ566,'2021persons'!$B$5:$B$204,0),MATCH(Sheet2!CA$3,'2021persons'!$C$4:$BA$4,0))</f>
        <v>44.398661055517003</v>
      </c>
      <c r="CB566">
        <f>INDEX('2021persons'!$C$5:$BA$204,MATCH(Sheet2!$BJ566,'2021persons'!$B$5:$B$204,0),MATCH(Sheet2!CB$3,'2021persons'!$C$4:$BA$4,0))</f>
        <v>4.3095512082853897</v>
      </c>
      <c r="CC566">
        <f>INDEX('2021persons'!$C$5:$BA$204,MATCH(Sheet2!$BJ566,'2021persons'!$B$5:$B$204,0),MATCH(Sheet2!CC$3,'2021persons'!$C$4:$BA$4,0))</f>
        <v>95.397967011891097</v>
      </c>
    </row>
    <row r="567" spans="14:81" x14ac:dyDescent="0.3">
      <c r="N567" t="e">
        <f>VLOOKUP(P567,Sheet1!A$6:A$378,1,FALSE)</f>
        <v>#N/A</v>
      </c>
      <c r="O567" t="s">
        <v>560</v>
      </c>
      <c r="P567" t="s">
        <v>567</v>
      </c>
      <c r="Q567" t="e">
        <f>VLOOKUP(P567,classifications!A$1:B$357,2,FALSE)</f>
        <v>#N/A</v>
      </c>
      <c r="R567" t="e">
        <f>VLOOKUP(P567,classifications!A$1:D$357,4,FALSE)</f>
        <v>#N/A</v>
      </c>
      <c r="S567" t="s">
        <v>568</v>
      </c>
      <c r="T567" t="s">
        <v>649</v>
      </c>
      <c r="U567">
        <v>81.2</v>
      </c>
      <c r="V567">
        <v>16.600000000000001</v>
      </c>
      <c r="W567">
        <v>2.2000000000000002</v>
      </c>
      <c r="X567">
        <v>70.5</v>
      </c>
      <c r="Y567">
        <v>6.1</v>
      </c>
      <c r="Z567">
        <v>23.4</v>
      </c>
      <c r="AA567">
        <v>98.8</v>
      </c>
      <c r="AB567">
        <v>1.2</v>
      </c>
      <c r="AC567">
        <v>0</v>
      </c>
      <c r="AE567" t="s">
        <v>560</v>
      </c>
      <c r="AF567" t="s">
        <v>567</v>
      </c>
      <c r="AG567" t="s">
        <v>568</v>
      </c>
      <c r="AH567" t="s">
        <v>649</v>
      </c>
      <c r="AI567">
        <v>83.1</v>
      </c>
      <c r="AJ567">
        <v>16.899999999999999</v>
      </c>
      <c r="AK567">
        <v>92</v>
      </c>
      <c r="AL567">
        <v>8</v>
      </c>
      <c r="AM567">
        <v>98.8</v>
      </c>
      <c r="AN567">
        <v>1.2</v>
      </c>
      <c r="AP567" t="s">
        <v>560</v>
      </c>
      <c r="AQ567" t="s">
        <v>567</v>
      </c>
      <c r="AR567" t="s">
        <v>568</v>
      </c>
      <c r="AS567" t="s">
        <v>649</v>
      </c>
      <c r="AT567">
        <v>74.099999999999994</v>
      </c>
      <c r="AU567">
        <v>83.1</v>
      </c>
      <c r="AV567">
        <v>84.3</v>
      </c>
      <c r="AW567">
        <v>88</v>
      </c>
      <c r="AX567">
        <v>92</v>
      </c>
      <c r="AY567">
        <v>95.7</v>
      </c>
      <c r="AZ567">
        <v>96.9</v>
      </c>
      <c r="BA567">
        <v>98.8</v>
      </c>
      <c r="BB567">
        <v>100</v>
      </c>
      <c r="BF567" t="b">
        <f t="shared" si="8"/>
        <v>1</v>
      </c>
      <c r="BI567" t="s">
        <v>560</v>
      </c>
      <c r="BJ567" t="s">
        <v>567</v>
      </c>
      <c r="BK567" t="s">
        <v>568</v>
      </c>
      <c r="BL567" t="s">
        <v>649</v>
      </c>
      <c r="BM567">
        <f>INDEX('2021persons'!$C$5:$BA$204,MATCH(Sheet2!$BJ567,'2021persons'!$B$5:$B$204,0),MATCH(Sheet2!BM$3,'2021persons'!$C$4:$BA$4,0))</f>
        <v>84.798131243683798</v>
      </c>
      <c r="BN567">
        <f>INDEX('2021persons'!$C$5:$BA$204,MATCH(Sheet2!$BJ567,'2021persons'!$B$5:$B$204,0),MATCH(Sheet2!BN$3,'2021persons'!$C$4:$BA$4,0))</f>
        <v>14.221103030102199</v>
      </c>
      <c r="BO567">
        <f>INDEX('2021persons'!$C$5:$BA$204,MATCH(Sheet2!$BJ567,'2021persons'!$B$5:$B$204,0),MATCH(Sheet2!BO$3,'2021persons'!$C$4:$BA$4,0))</f>
        <v>51.7950332168122</v>
      </c>
      <c r="BP567">
        <f>INDEX('2021persons'!$C$5:$BA$204,MATCH(Sheet2!$BJ567,'2021persons'!$B$5:$B$204,0),MATCH(Sheet2!BP$3,'2021persons'!$C$4:$BA$4,0))</f>
        <v>3.0748330875896701</v>
      </c>
      <c r="BQ567">
        <f>INDEX('2021persons'!$C$5:$BA$204,MATCH(Sheet2!$BJ567,'2021persons'!$B$5:$B$204,0),MATCH(Sheet2!BQ$3,'2021persons'!$C$4:$BA$4,0))</f>
        <v>43.453554447408102</v>
      </c>
      <c r="BR567">
        <f>INDEX('2021persons'!$C$5:$BA$204,MATCH(Sheet2!$BJ567,'2021persons'!$B$5:$B$204,0),MATCH(Sheet2!BR$3,'2021persons'!$C$4:$BA$4,0))</f>
        <v>11.416311856993801</v>
      </c>
      <c r="BS567">
        <f>INDEX('2021persons'!$C$5:$BA$204,MATCH(Sheet2!$BJ567,'2021persons'!$B$5:$B$204,0),MATCH(Sheet2!BS$3,'2021persons'!$C$4:$BA$4,0))</f>
        <v>97.345968423319704</v>
      </c>
      <c r="BT567">
        <f>INDEX('2021persons'!$C$5:$BA$204,MATCH(Sheet2!$BJ567,'2021persons'!$B$5:$B$204,0),MATCH(Sheet2!BT$3,'2021persons'!$C$4:$BA$4,0))</f>
        <v>2.65403157668031</v>
      </c>
      <c r="BU567">
        <f>INDEX('2021persons'!$C$5:$BA$204,MATCH(Sheet2!$BJ567,'2021persons'!$B$5:$B$204,0),MATCH(Sheet2!BU$3,'2021persons'!$C$4:$BA$4,0))</f>
        <v>12.1800500323056</v>
      </c>
      <c r="BV567">
        <f>INDEX('2021persons'!$C$5:$BA$204,MATCH(Sheet2!$BJ567,'2021persons'!$B$5:$B$204,0),MATCH(Sheet2!BV$3,'2021persons'!$C$4:$BA$4,0))</f>
        <v>7.91073706532364</v>
      </c>
      <c r="BW567">
        <f>INDEX('2021persons'!$C$5:$BA$204,MATCH(Sheet2!$BJ567,'2021persons'!$B$5:$B$204,0),MATCH(Sheet2!BW$3,'2021persons'!$C$4:$BA$4,0))</f>
        <v>0.90787097629263902</v>
      </c>
      <c r="BX567">
        <f>INDEX('2021persons'!$C$5:$BA$204,MATCH(Sheet2!$BJ567,'2021persons'!$B$5:$B$204,0),MATCH(Sheet2!BX$3,'2021persons'!$C$4:$BA$4,0))</f>
        <v>59.089902568644803</v>
      </c>
      <c r="BY567">
        <f>INDEX('2021persons'!$C$5:$BA$204,MATCH(Sheet2!$BJ567,'2021persons'!$B$5:$B$204,0),MATCH(Sheet2!BY$3,'2021persons'!$C$4:$BA$4,0))</f>
        <v>38.150069593825101</v>
      </c>
      <c r="BZ567">
        <f>INDEX('2021persons'!$C$5:$BA$204,MATCH(Sheet2!$BJ567,'2021persons'!$B$5:$B$204,0),MATCH(Sheet2!BZ$3,'2021persons'!$C$4:$BA$4,0))</f>
        <v>62.509490067063098</v>
      </c>
      <c r="CA567">
        <f>INDEX('2021persons'!$C$5:$BA$204,MATCH(Sheet2!$BJ567,'2021persons'!$B$5:$B$204,0),MATCH(Sheet2!CA$3,'2021persons'!$C$4:$BA$4,0))</f>
        <v>35.842401619638103</v>
      </c>
      <c r="CB567">
        <f>INDEX('2021persons'!$C$5:$BA$204,MATCH(Sheet2!$BJ567,'2021persons'!$B$5:$B$204,0),MATCH(Sheet2!CB$3,'2021persons'!$C$4:$BA$4,0))</f>
        <v>1.2590911350043901</v>
      </c>
      <c r="CC567">
        <f>INDEX('2021persons'!$C$5:$BA$204,MATCH(Sheet2!$BJ567,'2021persons'!$B$5:$B$204,0),MATCH(Sheet2!CC$3,'2021persons'!$C$4:$BA$4,0))</f>
        <v>98.740908864995603</v>
      </c>
    </row>
    <row r="568" spans="14:81" x14ac:dyDescent="0.3">
      <c r="N568" t="e">
        <f>VLOOKUP(P568,Sheet1!A$6:A$378,1,FALSE)</f>
        <v>#N/A</v>
      </c>
      <c r="O568" t="s">
        <v>491</v>
      </c>
      <c r="P568" t="s">
        <v>569</v>
      </c>
      <c r="Q568" t="e">
        <f>VLOOKUP(P568,classifications!A$1:B$357,2,FALSE)</f>
        <v>#N/A</v>
      </c>
      <c r="R568" t="e">
        <f>VLOOKUP(P568,classifications!A$1:D$357,4,FALSE)</f>
        <v>#N/A</v>
      </c>
      <c r="S568" t="s">
        <v>570</v>
      </c>
      <c r="T568" t="s">
        <v>649</v>
      </c>
      <c r="U568">
        <v>73.7</v>
      </c>
      <c r="V568">
        <v>25.5</v>
      </c>
      <c r="W568">
        <v>0.8</v>
      </c>
      <c r="X568">
        <v>73.3</v>
      </c>
      <c r="Y568">
        <v>10.7</v>
      </c>
      <c r="Z568">
        <v>16</v>
      </c>
      <c r="AA568">
        <v>98</v>
      </c>
      <c r="AB568">
        <v>1.6</v>
      </c>
      <c r="AC568">
        <v>0.4</v>
      </c>
      <c r="AE568" t="s">
        <v>491</v>
      </c>
      <c r="AF568" t="s">
        <v>569</v>
      </c>
      <c r="AG568" t="s">
        <v>570</v>
      </c>
      <c r="AH568" t="s">
        <v>649</v>
      </c>
      <c r="AI568">
        <v>74.2</v>
      </c>
      <c r="AJ568">
        <v>25.8</v>
      </c>
      <c r="AK568">
        <v>87.3</v>
      </c>
      <c r="AL568">
        <v>12.7</v>
      </c>
      <c r="AM568">
        <v>98.4</v>
      </c>
      <c r="AN568">
        <v>1.6</v>
      </c>
      <c r="AP568" t="s">
        <v>491</v>
      </c>
      <c r="AQ568" t="s">
        <v>569</v>
      </c>
      <c r="AR568" t="s">
        <v>570</v>
      </c>
      <c r="AS568" t="s">
        <v>649</v>
      </c>
      <c r="AT568">
        <v>65</v>
      </c>
      <c r="AU568">
        <v>74.2</v>
      </c>
      <c r="AV568">
        <v>76.400000000000006</v>
      </c>
      <c r="AW568">
        <v>98.2</v>
      </c>
      <c r="AX568">
        <v>87.3</v>
      </c>
      <c r="AY568">
        <v>100</v>
      </c>
      <c r="AZ568">
        <v>96.6</v>
      </c>
      <c r="BA568">
        <v>98.4</v>
      </c>
      <c r="BB568">
        <v>99.9</v>
      </c>
      <c r="BF568" t="b">
        <f t="shared" si="8"/>
        <v>1</v>
      </c>
      <c r="BI568" t="s">
        <v>491</v>
      </c>
      <c r="BJ568" t="s">
        <v>569</v>
      </c>
      <c r="BK568" t="s">
        <v>570</v>
      </c>
      <c r="BL568" t="s">
        <v>649</v>
      </c>
      <c r="BM568">
        <f>INDEX('2021persons'!$C$5:$BA$204,MATCH(Sheet2!$BJ568,'2021persons'!$B$5:$B$204,0),MATCH(Sheet2!BM$3,'2021persons'!$C$4:$BA$4,0))</f>
        <v>81.397970687711407</v>
      </c>
      <c r="BN568">
        <f>INDEX('2021persons'!$C$5:$BA$204,MATCH(Sheet2!$BJ568,'2021persons'!$B$5:$B$204,0),MATCH(Sheet2!BN$3,'2021persons'!$C$4:$BA$4,0))</f>
        <v>17.6583573426865</v>
      </c>
      <c r="BO568">
        <f>INDEX('2021persons'!$C$5:$BA$204,MATCH(Sheet2!$BJ568,'2021persons'!$B$5:$B$204,0),MATCH(Sheet2!BO$3,'2021persons'!$C$4:$BA$4,0))</f>
        <v>51.555388533967999</v>
      </c>
      <c r="BP568">
        <f>INDEX('2021persons'!$C$5:$BA$204,MATCH(Sheet2!$BJ568,'2021persons'!$B$5:$B$204,0),MATCH(Sheet2!BP$3,'2021persons'!$C$4:$BA$4,0))</f>
        <v>14.8523946720114</v>
      </c>
      <c r="BQ568">
        <f>INDEX('2021persons'!$C$5:$BA$204,MATCH(Sheet2!$BJ568,'2021persons'!$B$5:$B$204,0),MATCH(Sheet2!BQ$3,'2021persons'!$C$4:$BA$4,0))</f>
        <v>47.8391582111988</v>
      </c>
      <c r="BR568">
        <f>INDEX('2021persons'!$C$5:$BA$204,MATCH(Sheet2!$BJ568,'2021persons'!$B$5:$B$204,0),MATCH(Sheet2!BR$3,'2021persons'!$C$4:$BA$4,0))</f>
        <v>18.568624994780599</v>
      </c>
      <c r="BS568">
        <f>INDEX('2021persons'!$C$5:$BA$204,MATCH(Sheet2!$BJ568,'2021persons'!$B$5:$B$204,0),MATCH(Sheet2!BS$3,'2021persons'!$C$4:$BA$4,0))</f>
        <v>97.640820075994796</v>
      </c>
      <c r="BT568">
        <f>INDEX('2021persons'!$C$5:$BA$204,MATCH(Sheet2!$BJ568,'2021persons'!$B$5:$B$204,0),MATCH(Sheet2!BT$3,'2021persons'!$C$4:$BA$4,0))</f>
        <v>2.3591799240051801</v>
      </c>
      <c r="BU568">
        <f>INDEX('2021persons'!$C$5:$BA$204,MATCH(Sheet2!$BJ568,'2021persons'!$B$5:$B$204,0),MATCH(Sheet2!BU$3,'2021persons'!$C$4:$BA$4,0))</f>
        <v>11.3365902542904</v>
      </c>
      <c r="BV568">
        <f>INDEX('2021persons'!$C$5:$BA$204,MATCH(Sheet2!$BJ568,'2021persons'!$B$5:$B$204,0),MATCH(Sheet2!BV$3,'2021persons'!$C$4:$BA$4,0))</f>
        <v>8.6016117583197609</v>
      </c>
      <c r="BW568">
        <f>INDEX('2021persons'!$C$5:$BA$204,MATCH(Sheet2!$BJ568,'2021persons'!$B$5:$B$204,0),MATCH(Sheet2!BW$3,'2021persons'!$C$4:$BA$4,0))</f>
        <v>1.9165727170236799</v>
      </c>
      <c r="BX568">
        <f>INDEX('2021persons'!$C$5:$BA$204,MATCH(Sheet2!$BJ568,'2021persons'!$B$5:$B$204,0),MATCH(Sheet2!BX$3,'2021persons'!$C$4:$BA$4,0))</f>
        <v>54.158314401532401</v>
      </c>
      <c r="BY568">
        <f>INDEX('2021persons'!$C$5:$BA$204,MATCH(Sheet2!$BJ568,'2021persons'!$B$5:$B$204,0),MATCH(Sheet2!BY$3,'2021persons'!$C$4:$BA$4,0))</f>
        <v>42.906142812597402</v>
      </c>
      <c r="BZ568">
        <f>INDEX('2021persons'!$C$5:$BA$204,MATCH(Sheet2!$BJ568,'2021persons'!$B$5:$B$204,0),MATCH(Sheet2!BZ$3,'2021persons'!$C$4:$BA$4,0))</f>
        <v>60.354581495834999</v>
      </c>
      <c r="CA568">
        <f>INDEX('2021persons'!$C$5:$BA$204,MATCH(Sheet2!$BJ568,'2021persons'!$B$5:$B$204,0),MATCH(Sheet2!CA$3,'2021persons'!$C$4:$BA$4,0))</f>
        <v>37.213238897055597</v>
      </c>
      <c r="CB568">
        <f>INDEX('2021persons'!$C$5:$BA$204,MATCH(Sheet2!$BJ568,'2021persons'!$B$5:$B$204,0),MATCH(Sheet2!CB$3,'2021persons'!$C$4:$BA$4,0))</f>
        <v>3.00221303603491</v>
      </c>
      <c r="CC568">
        <f>INDEX('2021persons'!$C$5:$BA$204,MATCH(Sheet2!$BJ568,'2021persons'!$B$5:$B$204,0),MATCH(Sheet2!CC$3,'2021persons'!$C$4:$BA$4,0))</f>
        <v>96.997786963965098</v>
      </c>
    </row>
    <row r="569" spans="14:81" x14ac:dyDescent="0.3">
      <c r="N569" t="e">
        <f>VLOOKUP(P569,Sheet1!A$6:A$378,1,FALSE)</f>
        <v>#N/A</v>
      </c>
      <c r="O569" t="s">
        <v>491</v>
      </c>
      <c r="P569" t="s">
        <v>571</v>
      </c>
      <c r="Q569" t="e">
        <f>VLOOKUP(P569,classifications!A$1:B$357,2,FALSE)</f>
        <v>#N/A</v>
      </c>
      <c r="R569" t="e">
        <f>VLOOKUP(P569,classifications!A$1:D$357,4,FALSE)</f>
        <v>#N/A</v>
      </c>
      <c r="S569" t="s">
        <v>572</v>
      </c>
      <c r="T569" t="s">
        <v>649</v>
      </c>
      <c r="U569">
        <v>81.099999999999994</v>
      </c>
      <c r="V569">
        <v>17.899999999999999</v>
      </c>
      <c r="W569">
        <v>0.9</v>
      </c>
      <c r="X569">
        <v>69.900000000000006</v>
      </c>
      <c r="Y569">
        <v>6.7</v>
      </c>
      <c r="Z569">
        <v>23.4</v>
      </c>
      <c r="AA569">
        <v>98.3</v>
      </c>
      <c r="AB569">
        <v>1.1000000000000001</v>
      </c>
      <c r="AC569">
        <v>0.6</v>
      </c>
      <c r="AE569" t="s">
        <v>491</v>
      </c>
      <c r="AF569" t="s">
        <v>571</v>
      </c>
      <c r="AG569" t="s">
        <v>572</v>
      </c>
      <c r="AH569" t="s">
        <v>649</v>
      </c>
      <c r="AI569">
        <v>81.900000000000006</v>
      </c>
      <c r="AJ569">
        <v>18.100000000000001</v>
      </c>
      <c r="AK569">
        <v>91.3</v>
      </c>
      <c r="AL569">
        <v>8.6999999999999993</v>
      </c>
      <c r="AM569">
        <v>98.9</v>
      </c>
      <c r="AN569">
        <v>1.1000000000000001</v>
      </c>
      <c r="AP569" t="s">
        <v>491</v>
      </c>
      <c r="AQ569" t="s">
        <v>571</v>
      </c>
      <c r="AR569" t="s">
        <v>572</v>
      </c>
      <c r="AS569" t="s">
        <v>649</v>
      </c>
      <c r="AT569">
        <v>73.099999999999994</v>
      </c>
      <c r="AU569">
        <v>81.900000000000006</v>
      </c>
      <c r="AV569">
        <v>83.8</v>
      </c>
      <c r="AW569">
        <v>87.4</v>
      </c>
      <c r="AX569">
        <v>91.3</v>
      </c>
      <c r="AY569">
        <v>95</v>
      </c>
      <c r="AZ569">
        <v>97.2</v>
      </c>
      <c r="BA569">
        <v>98.9</v>
      </c>
      <c r="BB569">
        <v>100</v>
      </c>
      <c r="BF569" t="b">
        <f t="shared" si="8"/>
        <v>1</v>
      </c>
      <c r="BI569" t="s">
        <v>491</v>
      </c>
      <c r="BJ569" t="s">
        <v>571</v>
      </c>
      <c r="BK569" t="s">
        <v>572</v>
      </c>
      <c r="BL569" t="s">
        <v>649</v>
      </c>
      <c r="BM569">
        <f>INDEX('2021persons'!$C$5:$BA$204,MATCH(Sheet2!$BJ569,'2021persons'!$B$5:$B$204,0),MATCH(Sheet2!BM$3,'2021persons'!$C$4:$BA$4,0))</f>
        <v>82.707346860068995</v>
      </c>
      <c r="BN569">
        <f>INDEX('2021persons'!$C$5:$BA$204,MATCH(Sheet2!$BJ569,'2021persons'!$B$5:$B$204,0),MATCH(Sheet2!BN$3,'2021persons'!$C$4:$BA$4,0))</f>
        <v>16.264221284254301</v>
      </c>
      <c r="BO569">
        <f>INDEX('2021persons'!$C$5:$BA$204,MATCH(Sheet2!$BJ569,'2021persons'!$B$5:$B$204,0),MATCH(Sheet2!BO$3,'2021persons'!$C$4:$BA$4,0))</f>
        <v>54.907548261307397</v>
      </c>
      <c r="BP569">
        <f>INDEX('2021persons'!$C$5:$BA$204,MATCH(Sheet2!$BJ569,'2021persons'!$B$5:$B$204,0),MATCH(Sheet2!BP$3,'2021persons'!$C$4:$BA$4,0))</f>
        <v>11.934094658582</v>
      </c>
      <c r="BQ569">
        <f>INDEX('2021persons'!$C$5:$BA$204,MATCH(Sheet2!$BJ569,'2021persons'!$B$5:$B$204,0),MATCH(Sheet2!BQ$3,'2021persons'!$C$4:$BA$4,0))</f>
        <v>48.6362565080453</v>
      </c>
      <c r="BR569">
        <f>INDEX('2021persons'!$C$5:$BA$204,MATCH(Sheet2!$BJ569,'2021persons'!$B$5:$B$204,0),MATCH(Sheet2!BR$3,'2021persons'!$C$4:$BA$4,0))</f>
        <v>18.205386411844099</v>
      </c>
      <c r="BS569">
        <f>INDEX('2021persons'!$C$5:$BA$204,MATCH(Sheet2!$BJ569,'2021persons'!$B$5:$B$204,0),MATCH(Sheet2!BS$3,'2021persons'!$C$4:$BA$4,0))</f>
        <v>96.576178947142907</v>
      </c>
      <c r="BT569">
        <f>INDEX('2021persons'!$C$5:$BA$204,MATCH(Sheet2!$BJ569,'2021persons'!$B$5:$B$204,0),MATCH(Sheet2!BT$3,'2021persons'!$C$4:$BA$4,0))</f>
        <v>2.4082445953763401</v>
      </c>
      <c r="BU569">
        <f>INDEX('2021persons'!$C$5:$BA$204,MATCH(Sheet2!$BJ569,'2021persons'!$B$5:$B$204,0),MATCH(Sheet2!BU$3,'2021persons'!$C$4:$BA$4,0))</f>
        <v>13.549589698540901</v>
      </c>
      <c r="BV569">
        <f>INDEX('2021persons'!$C$5:$BA$204,MATCH(Sheet2!$BJ569,'2021persons'!$B$5:$B$204,0),MATCH(Sheet2!BV$3,'2021persons'!$C$4:$BA$4,0))</f>
        <v>10.7835365200437</v>
      </c>
      <c r="BW569">
        <f>INDEX('2021persons'!$C$5:$BA$204,MATCH(Sheet2!$BJ569,'2021persons'!$B$5:$B$204,0),MATCH(Sheet2!BW$3,'2021persons'!$C$4:$BA$4,0))</f>
        <v>2.2904034452467199</v>
      </c>
      <c r="BX569">
        <f>INDEX('2021persons'!$C$5:$BA$204,MATCH(Sheet2!$BJ569,'2021persons'!$B$5:$B$204,0),MATCH(Sheet2!BX$3,'2021persons'!$C$4:$BA$4,0))</f>
        <v>56.730387179373999</v>
      </c>
      <c r="BY569">
        <f>INDEX('2021persons'!$C$5:$BA$204,MATCH(Sheet2!$BJ569,'2021persons'!$B$5:$B$204,0),MATCH(Sheet2!BY$3,'2021persons'!$C$4:$BA$4,0))</f>
        <v>41.1438788574456</v>
      </c>
      <c r="BZ569">
        <f>INDEX('2021persons'!$C$5:$BA$204,MATCH(Sheet2!$BJ569,'2021persons'!$B$5:$B$204,0),MATCH(Sheet2!BZ$3,'2021persons'!$C$4:$BA$4,0))</f>
        <v>62.081144320339099</v>
      </c>
      <c r="CA569">
        <f>INDEX('2021persons'!$C$5:$BA$204,MATCH(Sheet2!$BJ569,'2021persons'!$B$5:$B$204,0),MATCH(Sheet2!CA$3,'2021persons'!$C$4:$BA$4,0))</f>
        <v>36.841640545671297</v>
      </c>
      <c r="CB569">
        <f>INDEX('2021persons'!$C$5:$BA$204,MATCH(Sheet2!$BJ569,'2021persons'!$B$5:$B$204,0),MATCH(Sheet2!CB$3,'2021persons'!$C$4:$BA$4,0))</f>
        <v>2.18970282604504</v>
      </c>
      <c r="CC569">
        <f>INDEX('2021persons'!$C$5:$BA$204,MATCH(Sheet2!$BJ569,'2021persons'!$B$5:$B$204,0),MATCH(Sheet2!CC$3,'2021persons'!$C$4:$BA$4,0))</f>
        <v>97.810297173954993</v>
      </c>
    </row>
    <row r="570" spans="14:81" x14ac:dyDescent="0.3">
      <c r="N570" t="e">
        <f>VLOOKUP(P570,Sheet1!A$6:A$378,1,FALSE)</f>
        <v>#N/A</v>
      </c>
      <c r="O570" t="s">
        <v>491</v>
      </c>
      <c r="P570" t="s">
        <v>573</v>
      </c>
      <c r="Q570" t="e">
        <f>VLOOKUP(P570,classifications!A$1:B$357,2,FALSE)</f>
        <v>#N/A</v>
      </c>
      <c r="R570" t="e">
        <f>VLOOKUP(P570,classifications!A$1:D$357,4,FALSE)</f>
        <v>#N/A</v>
      </c>
      <c r="S570" t="s">
        <v>574</v>
      </c>
      <c r="T570" t="s">
        <v>649</v>
      </c>
      <c r="U570">
        <v>78.5</v>
      </c>
      <c r="V570">
        <v>21</v>
      </c>
      <c r="W570">
        <v>0.6</v>
      </c>
      <c r="X570">
        <v>72.5</v>
      </c>
      <c r="Y570">
        <v>6.1</v>
      </c>
      <c r="Z570">
        <v>21.4</v>
      </c>
      <c r="AA570">
        <v>97.9</v>
      </c>
      <c r="AB570">
        <v>2.1</v>
      </c>
      <c r="AC570">
        <v>0</v>
      </c>
      <c r="AE570" t="s">
        <v>491</v>
      </c>
      <c r="AF570" t="s">
        <v>573</v>
      </c>
      <c r="AG570" t="s">
        <v>574</v>
      </c>
      <c r="AH570" t="s">
        <v>649</v>
      </c>
      <c r="AI570">
        <v>78.900000000000006</v>
      </c>
      <c r="AJ570">
        <v>21.1</v>
      </c>
      <c r="AK570">
        <v>92.2</v>
      </c>
      <c r="AL570">
        <v>7.8</v>
      </c>
      <c r="AM570">
        <v>97.9</v>
      </c>
      <c r="AN570">
        <v>2.1</v>
      </c>
      <c r="AP570" t="s">
        <v>491</v>
      </c>
      <c r="AQ570" t="s">
        <v>573</v>
      </c>
      <c r="AR570" t="s">
        <v>574</v>
      </c>
      <c r="AS570" t="s">
        <v>649</v>
      </c>
      <c r="AT570">
        <v>69.3</v>
      </c>
      <c r="AU570">
        <v>78.900000000000006</v>
      </c>
      <c r="AV570">
        <v>80.599999999999994</v>
      </c>
      <c r="AW570">
        <v>97.4</v>
      </c>
      <c r="AX570">
        <v>92.2</v>
      </c>
      <c r="AY570">
        <v>100</v>
      </c>
      <c r="AZ570">
        <v>95.7</v>
      </c>
      <c r="BA570">
        <v>97.9</v>
      </c>
      <c r="BB570">
        <v>99.4</v>
      </c>
      <c r="BF570" t="b">
        <f t="shared" si="8"/>
        <v>1</v>
      </c>
      <c r="BI570" t="s">
        <v>491</v>
      </c>
      <c r="BJ570" t="s">
        <v>573</v>
      </c>
      <c r="BK570" t="s">
        <v>574</v>
      </c>
      <c r="BL570" t="s">
        <v>649</v>
      </c>
      <c r="BM570">
        <f>INDEX('2021persons'!$C$5:$BA$204,MATCH(Sheet2!$BJ570,'2021persons'!$B$5:$B$204,0),MATCH(Sheet2!BM$3,'2021persons'!$C$4:$BA$4,0))</f>
        <v>80.573412791516105</v>
      </c>
      <c r="BN570">
        <f>INDEX('2021persons'!$C$5:$BA$204,MATCH(Sheet2!$BJ570,'2021persons'!$B$5:$B$204,0),MATCH(Sheet2!BN$3,'2021persons'!$C$4:$BA$4,0))</f>
        <v>18.328562714091301</v>
      </c>
      <c r="BO570">
        <f>INDEX('2021persons'!$C$5:$BA$204,MATCH(Sheet2!$BJ570,'2021persons'!$B$5:$B$204,0),MATCH(Sheet2!BO$3,'2021persons'!$C$4:$BA$4,0))</f>
        <v>57.524283234010603</v>
      </c>
      <c r="BP570">
        <f>INDEX('2021persons'!$C$5:$BA$204,MATCH(Sheet2!$BJ570,'2021persons'!$B$5:$B$204,0),MATCH(Sheet2!BP$3,'2021persons'!$C$4:$BA$4,0))</f>
        <v>7.43512739899582</v>
      </c>
      <c r="BQ570">
        <f>INDEX('2021persons'!$C$5:$BA$204,MATCH(Sheet2!$BJ570,'2021persons'!$B$5:$B$204,0),MATCH(Sheet2!BQ$3,'2021persons'!$C$4:$BA$4,0))</f>
        <v>49.331331237389101</v>
      </c>
      <c r="BR570">
        <f>INDEX('2021persons'!$C$5:$BA$204,MATCH(Sheet2!$BJ570,'2021persons'!$B$5:$B$204,0),MATCH(Sheet2!BR$3,'2021persons'!$C$4:$BA$4,0))</f>
        <v>15.6280793956173</v>
      </c>
      <c r="BS570">
        <f>INDEX('2021persons'!$C$5:$BA$204,MATCH(Sheet2!$BJ570,'2021persons'!$B$5:$B$204,0),MATCH(Sheet2!BS$3,'2021persons'!$C$4:$BA$4,0))</f>
        <v>96.217915630425594</v>
      </c>
      <c r="BT570">
        <f>INDEX('2021persons'!$C$5:$BA$204,MATCH(Sheet2!$BJ570,'2021persons'!$B$5:$B$204,0),MATCH(Sheet2!BT$3,'2021persons'!$C$4:$BA$4,0))</f>
        <v>3.2917272769930999</v>
      </c>
      <c r="BU570">
        <f>INDEX('2021persons'!$C$5:$BA$204,MATCH(Sheet2!$BJ570,'2021persons'!$B$5:$B$204,0),MATCH(Sheet2!BU$3,'2021persons'!$C$4:$BA$4,0))</f>
        <v>10.0793017690395</v>
      </c>
      <c r="BV570">
        <f>INDEX('2021persons'!$C$5:$BA$204,MATCH(Sheet2!$BJ570,'2021persons'!$B$5:$B$204,0),MATCH(Sheet2!BV$3,'2021persons'!$C$4:$BA$4,0))</f>
        <v>10.0581859133781</v>
      </c>
      <c r="BW570">
        <f>INDEX('2021persons'!$C$5:$BA$204,MATCH(Sheet2!$BJ570,'2021persons'!$B$5:$B$204,0),MATCH(Sheet2!BW$3,'2021persons'!$C$4:$BA$4,0))</f>
        <v>2.8342170709961998</v>
      </c>
      <c r="BX570">
        <f>INDEX('2021persons'!$C$5:$BA$204,MATCH(Sheet2!$BJ570,'2021persons'!$B$5:$B$204,0),MATCH(Sheet2!BX$3,'2021persons'!$C$4:$BA$4,0))</f>
        <v>50.777759193328698</v>
      </c>
      <c r="BY570">
        <f>INDEX('2021persons'!$C$5:$BA$204,MATCH(Sheet2!$BJ570,'2021persons'!$B$5:$B$204,0),MATCH(Sheet2!BY$3,'2021persons'!$C$4:$BA$4,0))</f>
        <v>47.284413753554297</v>
      </c>
      <c r="BZ570">
        <f>INDEX('2021persons'!$C$5:$BA$204,MATCH(Sheet2!$BJ570,'2021persons'!$B$5:$B$204,0),MATCH(Sheet2!BZ$3,'2021persons'!$C$4:$BA$4,0))</f>
        <v>51.320159613868199</v>
      </c>
      <c r="CA570">
        <f>INDEX('2021persons'!$C$5:$BA$204,MATCH(Sheet2!$BJ570,'2021persons'!$B$5:$B$204,0),MATCH(Sheet2!CA$3,'2021persons'!$C$4:$BA$4,0))</f>
        <v>47.403885211822903</v>
      </c>
      <c r="CB570">
        <f>INDEX('2021persons'!$C$5:$BA$204,MATCH(Sheet2!$BJ570,'2021persons'!$B$5:$B$204,0),MATCH(Sheet2!CB$3,'2021persons'!$C$4:$BA$4,0))</f>
        <v>3.20726385434752</v>
      </c>
      <c r="CC570">
        <f>INDEX('2021persons'!$C$5:$BA$204,MATCH(Sheet2!$BJ570,'2021persons'!$B$5:$B$204,0),MATCH(Sheet2!CC$3,'2021persons'!$C$4:$BA$4,0))</f>
        <v>96.792736145652498</v>
      </c>
    </row>
    <row r="571" spans="14:81" x14ac:dyDescent="0.3">
      <c r="N571" t="e">
        <f>VLOOKUP(P571,Sheet1!A$6:A$378,1,FALSE)</f>
        <v>#N/A</v>
      </c>
      <c r="O571" t="s">
        <v>491</v>
      </c>
      <c r="P571" t="s">
        <v>575</v>
      </c>
      <c r="Q571" t="e">
        <f>VLOOKUP(P571,classifications!A$1:B$357,2,FALSE)</f>
        <v>#N/A</v>
      </c>
      <c r="R571" t="e">
        <f>VLOOKUP(P571,classifications!A$1:D$357,4,FALSE)</f>
        <v>#N/A</v>
      </c>
      <c r="S571" t="s">
        <v>576</v>
      </c>
      <c r="T571" t="s">
        <v>649</v>
      </c>
      <c r="U571">
        <v>81.900000000000006</v>
      </c>
      <c r="V571">
        <v>17</v>
      </c>
      <c r="W571">
        <v>1</v>
      </c>
      <c r="X571">
        <v>72.7</v>
      </c>
      <c r="Y571">
        <v>7.5</v>
      </c>
      <c r="Z571">
        <v>19.8</v>
      </c>
      <c r="AA571">
        <v>98.1</v>
      </c>
      <c r="AB571">
        <v>1.9</v>
      </c>
      <c r="AC571">
        <v>0</v>
      </c>
      <c r="AE571" t="s">
        <v>491</v>
      </c>
      <c r="AF571" t="s">
        <v>575</v>
      </c>
      <c r="AG571" t="s">
        <v>576</v>
      </c>
      <c r="AH571" t="s">
        <v>649</v>
      </c>
      <c r="AI571">
        <v>82.8</v>
      </c>
      <c r="AJ571">
        <v>17.2</v>
      </c>
      <c r="AK571">
        <v>90.7</v>
      </c>
      <c r="AL571">
        <v>9.3000000000000007</v>
      </c>
      <c r="AM571">
        <v>98.1</v>
      </c>
      <c r="AN571">
        <v>1.9</v>
      </c>
      <c r="AP571" t="s">
        <v>491</v>
      </c>
      <c r="AQ571" t="s">
        <v>575</v>
      </c>
      <c r="AR571" t="s">
        <v>576</v>
      </c>
      <c r="AS571" t="s">
        <v>649</v>
      </c>
      <c r="AT571">
        <v>74.8</v>
      </c>
      <c r="AU571">
        <v>82.8</v>
      </c>
      <c r="AV571">
        <v>84.7</v>
      </c>
      <c r="AW571">
        <v>86.6</v>
      </c>
      <c r="AX571">
        <v>90.7</v>
      </c>
      <c r="AY571">
        <v>94.7</v>
      </c>
      <c r="AZ571">
        <v>95.8</v>
      </c>
      <c r="BA571">
        <v>98.1</v>
      </c>
      <c r="BB571">
        <v>99.6</v>
      </c>
      <c r="BF571" t="b">
        <f t="shared" si="8"/>
        <v>1</v>
      </c>
      <c r="BI571" t="s">
        <v>491</v>
      </c>
      <c r="BJ571" t="s">
        <v>575</v>
      </c>
      <c r="BK571" t="s">
        <v>576</v>
      </c>
      <c r="BL571" t="s">
        <v>649</v>
      </c>
      <c r="BM571">
        <f>INDEX('2021persons'!$C$5:$BA$204,MATCH(Sheet2!$BJ571,'2021persons'!$B$5:$B$204,0),MATCH(Sheet2!BM$3,'2021persons'!$C$4:$BA$4,0))</f>
        <v>82.1514567782326</v>
      </c>
      <c r="BN571">
        <f>INDEX('2021persons'!$C$5:$BA$204,MATCH(Sheet2!$BJ571,'2021persons'!$B$5:$B$204,0),MATCH(Sheet2!BN$3,'2021persons'!$C$4:$BA$4,0))</f>
        <v>17.382013002648701</v>
      </c>
      <c r="BO571">
        <f>INDEX('2021persons'!$C$5:$BA$204,MATCH(Sheet2!$BJ571,'2021persons'!$B$5:$B$204,0),MATCH(Sheet2!BO$3,'2021persons'!$C$4:$BA$4,0))</f>
        <v>57.807608957380197</v>
      </c>
      <c r="BP571">
        <f>INDEX('2021persons'!$C$5:$BA$204,MATCH(Sheet2!$BJ571,'2021persons'!$B$5:$B$204,0),MATCH(Sheet2!BP$3,'2021persons'!$C$4:$BA$4,0))</f>
        <v>9.9717071996147393</v>
      </c>
      <c r="BQ571">
        <f>INDEX('2021persons'!$C$5:$BA$204,MATCH(Sheet2!$BJ571,'2021persons'!$B$5:$B$204,0),MATCH(Sheet2!BQ$3,'2021persons'!$C$4:$BA$4,0))</f>
        <v>50.030098723814099</v>
      </c>
      <c r="BR571">
        <f>INDEX('2021persons'!$C$5:$BA$204,MATCH(Sheet2!$BJ571,'2021persons'!$B$5:$B$204,0),MATCH(Sheet2!BR$3,'2021persons'!$C$4:$BA$4,0))</f>
        <v>17.749217433180799</v>
      </c>
      <c r="BS571">
        <f>INDEX('2021persons'!$C$5:$BA$204,MATCH(Sheet2!$BJ571,'2021persons'!$B$5:$B$204,0),MATCH(Sheet2!BS$3,'2021persons'!$C$4:$BA$4,0))</f>
        <v>97.546954009149999</v>
      </c>
      <c r="BT571">
        <f>INDEX('2021persons'!$C$5:$BA$204,MATCH(Sheet2!$BJ571,'2021persons'!$B$5:$B$204,0),MATCH(Sheet2!BT$3,'2021persons'!$C$4:$BA$4,0))</f>
        <v>2.45304599084999</v>
      </c>
      <c r="BU571">
        <f>INDEX('2021persons'!$C$5:$BA$204,MATCH(Sheet2!$BJ571,'2021persons'!$B$5:$B$204,0),MATCH(Sheet2!BU$3,'2021persons'!$C$4:$BA$4,0))</f>
        <v>13.577534312545099</v>
      </c>
      <c r="BV571">
        <f>INDEX('2021persons'!$C$5:$BA$204,MATCH(Sheet2!$BJ571,'2021persons'!$B$5:$B$204,0),MATCH(Sheet2!BV$3,'2021persons'!$C$4:$BA$4,0))</f>
        <v>10.5556224416085</v>
      </c>
      <c r="BW571">
        <f>INDEX('2021persons'!$C$5:$BA$204,MATCH(Sheet2!$BJ571,'2021persons'!$B$5:$B$204,0),MATCH(Sheet2!BW$3,'2021persons'!$C$4:$BA$4,0))</f>
        <v>3.22357332049121</v>
      </c>
      <c r="BX571">
        <f>INDEX('2021persons'!$C$5:$BA$204,MATCH(Sheet2!$BJ571,'2021persons'!$B$5:$B$204,0),MATCH(Sheet2!BX$3,'2021persons'!$C$4:$BA$4,0))</f>
        <v>56.025150709794502</v>
      </c>
      <c r="BY571">
        <f>INDEX('2021persons'!$C$5:$BA$204,MATCH(Sheet2!$BJ571,'2021persons'!$B$5:$B$204,0),MATCH(Sheet2!BY$3,'2021persons'!$C$4:$BA$4,0))</f>
        <v>41.920010371426699</v>
      </c>
      <c r="BZ571">
        <f>INDEX('2021persons'!$C$5:$BA$204,MATCH(Sheet2!$BJ571,'2021persons'!$B$5:$B$204,0),MATCH(Sheet2!BZ$3,'2021persons'!$C$4:$BA$4,0))</f>
        <v>58.018409282426902</v>
      </c>
      <c r="CA571">
        <f>INDEX('2021persons'!$C$5:$BA$204,MATCH(Sheet2!$BJ571,'2021persons'!$B$5:$B$204,0),MATCH(Sheet2!CA$3,'2021persons'!$C$4:$BA$4,0))</f>
        <v>40.211966033577497</v>
      </c>
      <c r="CB571">
        <f>INDEX('2021persons'!$C$5:$BA$204,MATCH(Sheet2!$BJ571,'2021persons'!$B$5:$B$204,0),MATCH(Sheet2!CB$3,'2021persons'!$C$4:$BA$4,0))</f>
        <v>2.8774379966289398</v>
      </c>
      <c r="CC571">
        <f>INDEX('2021persons'!$C$5:$BA$204,MATCH(Sheet2!$BJ571,'2021persons'!$B$5:$B$204,0),MATCH(Sheet2!CC$3,'2021persons'!$C$4:$BA$4,0))</f>
        <v>97.122562003371101</v>
      </c>
    </row>
    <row r="572" spans="14:81" x14ac:dyDescent="0.3">
      <c r="N572" t="e">
        <f>VLOOKUP(P572,Sheet1!A$6:A$378,1,FALSE)</f>
        <v>#N/A</v>
      </c>
      <c r="O572" t="s">
        <v>491</v>
      </c>
      <c r="P572" t="s">
        <v>577</v>
      </c>
      <c r="Q572" t="e">
        <f>VLOOKUP(P572,classifications!A$1:B$357,2,FALSE)</f>
        <v>#N/A</v>
      </c>
      <c r="R572" t="e">
        <f>VLOOKUP(P572,classifications!A$1:D$357,4,FALSE)</f>
        <v>#N/A</v>
      </c>
      <c r="S572" t="s">
        <v>578</v>
      </c>
      <c r="T572" t="s">
        <v>649</v>
      </c>
      <c r="U572">
        <v>84</v>
      </c>
      <c r="V572">
        <v>13.8</v>
      </c>
      <c r="W572">
        <v>2.2000000000000002</v>
      </c>
      <c r="X572">
        <v>78.900000000000006</v>
      </c>
      <c r="Y572">
        <v>6.1</v>
      </c>
      <c r="Z572">
        <v>15</v>
      </c>
      <c r="AA572">
        <v>97.9</v>
      </c>
      <c r="AB572">
        <v>2.1</v>
      </c>
      <c r="AC572">
        <v>0</v>
      </c>
      <c r="AE572" t="s">
        <v>491</v>
      </c>
      <c r="AF572" t="s">
        <v>577</v>
      </c>
      <c r="AG572" t="s">
        <v>578</v>
      </c>
      <c r="AH572" t="s">
        <v>649</v>
      </c>
      <c r="AI572">
        <v>85.9</v>
      </c>
      <c r="AJ572">
        <v>14.1</v>
      </c>
      <c r="AK572">
        <v>92.9</v>
      </c>
      <c r="AL572">
        <v>7.1</v>
      </c>
      <c r="AM572">
        <v>97.9</v>
      </c>
      <c r="AN572">
        <v>2.1</v>
      </c>
      <c r="AP572" t="s">
        <v>491</v>
      </c>
      <c r="AQ572" t="s">
        <v>577</v>
      </c>
      <c r="AR572" t="s">
        <v>578</v>
      </c>
      <c r="AS572" t="s">
        <v>649</v>
      </c>
      <c r="AT572">
        <v>79.8</v>
      </c>
      <c r="AU572">
        <v>85.9</v>
      </c>
      <c r="AV572">
        <v>87.9</v>
      </c>
      <c r="AW572">
        <v>89.7</v>
      </c>
      <c r="AX572">
        <v>92.9</v>
      </c>
      <c r="AY572">
        <v>95.7</v>
      </c>
      <c r="AZ572">
        <v>95.8</v>
      </c>
      <c r="BA572">
        <v>97.9</v>
      </c>
      <c r="BB572">
        <v>99.2</v>
      </c>
      <c r="BF572" t="b">
        <f t="shared" si="8"/>
        <v>1</v>
      </c>
      <c r="BI572" t="s">
        <v>491</v>
      </c>
      <c r="BJ572" t="s">
        <v>577</v>
      </c>
      <c r="BK572" t="s">
        <v>578</v>
      </c>
      <c r="BL572" t="s">
        <v>649</v>
      </c>
      <c r="BM572">
        <f>INDEX('2021persons'!$C$5:$BA$204,MATCH(Sheet2!$BJ572,'2021persons'!$B$5:$B$204,0),MATCH(Sheet2!BM$3,'2021persons'!$C$4:$BA$4,0))</f>
        <v>85.260682085456693</v>
      </c>
      <c r="BN572">
        <f>INDEX('2021persons'!$C$5:$BA$204,MATCH(Sheet2!$BJ572,'2021persons'!$B$5:$B$204,0),MATCH(Sheet2!BN$3,'2021persons'!$C$4:$BA$4,0))</f>
        <v>13.6386937249344</v>
      </c>
      <c r="BO572">
        <f>INDEX('2021persons'!$C$5:$BA$204,MATCH(Sheet2!$BJ572,'2021persons'!$B$5:$B$204,0),MATCH(Sheet2!BO$3,'2021persons'!$C$4:$BA$4,0))</f>
        <v>57.057564152820902</v>
      </c>
      <c r="BP572">
        <f>INDEX('2021persons'!$C$5:$BA$204,MATCH(Sheet2!$BJ572,'2021persons'!$B$5:$B$204,0),MATCH(Sheet2!BP$3,'2021persons'!$C$4:$BA$4,0))</f>
        <v>11.1434429936978</v>
      </c>
      <c r="BQ572">
        <f>INDEX('2021persons'!$C$5:$BA$204,MATCH(Sheet2!$BJ572,'2021persons'!$B$5:$B$204,0),MATCH(Sheet2!BQ$3,'2021persons'!$C$4:$BA$4,0))</f>
        <v>56.903778307149501</v>
      </c>
      <c r="BR572">
        <f>INDEX('2021persons'!$C$5:$BA$204,MATCH(Sheet2!$BJ572,'2021persons'!$B$5:$B$204,0),MATCH(Sheet2!BR$3,'2021persons'!$C$4:$BA$4,0))</f>
        <v>11.2972288393692</v>
      </c>
      <c r="BS572">
        <f>INDEX('2021persons'!$C$5:$BA$204,MATCH(Sheet2!$BJ572,'2021persons'!$B$5:$B$204,0),MATCH(Sheet2!BS$3,'2021persons'!$C$4:$BA$4,0))</f>
        <v>97.963091397038895</v>
      </c>
      <c r="BT572">
        <f>INDEX('2021persons'!$C$5:$BA$204,MATCH(Sheet2!$BJ572,'2021persons'!$B$5:$B$204,0),MATCH(Sheet2!BT$3,'2021persons'!$C$4:$BA$4,0))</f>
        <v>2.0369086029611299</v>
      </c>
      <c r="BU572">
        <f>INDEX('2021persons'!$C$5:$BA$204,MATCH(Sheet2!$BJ572,'2021persons'!$B$5:$B$204,0),MATCH(Sheet2!BU$3,'2021persons'!$C$4:$BA$4,0))</f>
        <v>13.3823839821488</v>
      </c>
      <c r="BV572">
        <f>INDEX('2021persons'!$C$5:$BA$204,MATCH(Sheet2!$BJ572,'2021persons'!$B$5:$B$204,0),MATCH(Sheet2!BV$3,'2021persons'!$C$4:$BA$4,0))</f>
        <v>9.8422941229683705</v>
      </c>
      <c r="BW572">
        <f>INDEX('2021persons'!$C$5:$BA$204,MATCH(Sheet2!$BJ572,'2021persons'!$B$5:$B$204,0),MATCH(Sheet2!BW$3,'2021persons'!$C$4:$BA$4,0))</f>
        <v>1.78813738202213</v>
      </c>
      <c r="BX572">
        <f>INDEX('2021persons'!$C$5:$BA$204,MATCH(Sheet2!$BJ572,'2021persons'!$B$5:$B$204,0),MATCH(Sheet2!BX$3,'2021persons'!$C$4:$BA$4,0))</f>
        <v>55.761070110701098</v>
      </c>
      <c r="BY572">
        <f>INDEX('2021persons'!$C$5:$BA$204,MATCH(Sheet2!$BJ572,'2021persons'!$B$5:$B$204,0),MATCH(Sheet2!BY$3,'2021persons'!$C$4:$BA$4,0))</f>
        <v>43.400984009840101</v>
      </c>
      <c r="BZ572">
        <f>INDEX('2021persons'!$C$5:$BA$204,MATCH(Sheet2!$BJ572,'2021persons'!$B$5:$B$204,0),MATCH(Sheet2!BZ$3,'2021persons'!$C$4:$BA$4,0))</f>
        <v>59.009840098401</v>
      </c>
      <c r="CA572">
        <f>INDEX('2021persons'!$C$5:$BA$204,MATCH(Sheet2!$BJ572,'2021persons'!$B$5:$B$204,0),MATCH(Sheet2!CA$3,'2021persons'!$C$4:$BA$4,0))</f>
        <v>39.495694956949599</v>
      </c>
      <c r="CB572">
        <f>INDEX('2021persons'!$C$5:$BA$204,MATCH(Sheet2!$BJ572,'2021persons'!$B$5:$B$204,0),MATCH(Sheet2!CB$3,'2021persons'!$C$4:$BA$4,0))</f>
        <v>2.52691252299249</v>
      </c>
      <c r="CC572">
        <f>INDEX('2021persons'!$C$5:$BA$204,MATCH(Sheet2!$BJ572,'2021persons'!$B$5:$B$204,0),MATCH(Sheet2!CC$3,'2021persons'!$C$4:$BA$4,0))</f>
        <v>97.473087477007496</v>
      </c>
    </row>
    <row r="573" spans="14:81" x14ac:dyDescent="0.3">
      <c r="N573" t="e">
        <f>VLOOKUP(P573,Sheet1!A$6:A$378,1,FALSE)</f>
        <v>#N/A</v>
      </c>
      <c r="O573" t="s">
        <v>491</v>
      </c>
      <c r="P573" t="s">
        <v>579</v>
      </c>
      <c r="Q573" t="e">
        <f>VLOOKUP(P573,classifications!A$1:B$357,2,FALSE)</f>
        <v>#N/A</v>
      </c>
      <c r="R573" t="e">
        <f>VLOOKUP(P573,classifications!A$1:D$357,4,FALSE)</f>
        <v>#N/A</v>
      </c>
      <c r="S573" t="s">
        <v>580</v>
      </c>
      <c r="T573" t="s">
        <v>649</v>
      </c>
      <c r="U573">
        <v>79.400000000000006</v>
      </c>
      <c r="V573">
        <v>18.8</v>
      </c>
      <c r="W573">
        <v>1.8</v>
      </c>
      <c r="X573">
        <v>74.900000000000006</v>
      </c>
      <c r="Y573">
        <v>7.5</v>
      </c>
      <c r="Z573">
        <v>17.600000000000001</v>
      </c>
      <c r="AA573">
        <v>97.8</v>
      </c>
      <c r="AB573">
        <v>2.2000000000000002</v>
      </c>
      <c r="AC573">
        <v>0</v>
      </c>
      <c r="AE573" t="s">
        <v>491</v>
      </c>
      <c r="AF573" t="s">
        <v>579</v>
      </c>
      <c r="AG573" t="s">
        <v>580</v>
      </c>
      <c r="AH573" t="s">
        <v>649</v>
      </c>
      <c r="AI573">
        <v>80.900000000000006</v>
      </c>
      <c r="AJ573">
        <v>19.100000000000001</v>
      </c>
      <c r="AK573">
        <v>90.9</v>
      </c>
      <c r="AL573">
        <v>9.1</v>
      </c>
      <c r="AM573">
        <v>97.8</v>
      </c>
      <c r="AN573">
        <v>2.2000000000000002</v>
      </c>
      <c r="AP573" t="s">
        <v>491</v>
      </c>
      <c r="AQ573" t="s">
        <v>579</v>
      </c>
      <c r="AR573" t="s">
        <v>580</v>
      </c>
      <c r="AS573" t="s">
        <v>649</v>
      </c>
      <c r="AT573">
        <v>72.900000000000006</v>
      </c>
      <c r="AU573">
        <v>80.900000000000006</v>
      </c>
      <c r="AV573">
        <v>82.8</v>
      </c>
      <c r="AW573">
        <v>87.4</v>
      </c>
      <c r="AX573">
        <v>90.9</v>
      </c>
      <c r="AY573">
        <v>94.2</v>
      </c>
      <c r="AZ573">
        <v>95.5</v>
      </c>
      <c r="BA573">
        <v>97.8</v>
      </c>
      <c r="BB573">
        <v>99.3</v>
      </c>
      <c r="BF573" t="b">
        <f t="shared" si="8"/>
        <v>1</v>
      </c>
      <c r="BI573" t="s">
        <v>491</v>
      </c>
      <c r="BJ573" t="s">
        <v>579</v>
      </c>
      <c r="BK573" t="s">
        <v>580</v>
      </c>
      <c r="BL573" t="s">
        <v>649</v>
      </c>
      <c r="BM573">
        <f>INDEX('2021persons'!$C$5:$BA$204,MATCH(Sheet2!$BJ573,'2021persons'!$B$5:$B$204,0),MATCH(Sheet2!BM$3,'2021persons'!$C$4:$BA$4,0))</f>
        <v>84.022254778847497</v>
      </c>
      <c r="BN573">
        <f>INDEX('2021persons'!$C$5:$BA$204,MATCH(Sheet2!$BJ573,'2021persons'!$B$5:$B$204,0),MATCH(Sheet2!BN$3,'2021persons'!$C$4:$BA$4,0))</f>
        <v>15.7893818892145</v>
      </c>
      <c r="BO573">
        <f>INDEX('2021persons'!$C$5:$BA$204,MATCH(Sheet2!$BJ573,'2021persons'!$B$5:$B$204,0),MATCH(Sheet2!BO$3,'2021persons'!$C$4:$BA$4,0))</f>
        <v>63.945862983117102</v>
      </c>
      <c r="BP573">
        <f>INDEX('2021persons'!$C$5:$BA$204,MATCH(Sheet2!$BJ573,'2021persons'!$B$5:$B$204,0),MATCH(Sheet2!BP$3,'2021persons'!$C$4:$BA$4,0))</f>
        <v>8.8600530207897297</v>
      </c>
      <c r="BQ573">
        <f>INDEX('2021persons'!$C$5:$BA$204,MATCH(Sheet2!$BJ573,'2021persons'!$B$5:$B$204,0),MATCH(Sheet2!BQ$3,'2021persons'!$C$4:$BA$4,0))</f>
        <v>51.105762522673402</v>
      </c>
      <c r="BR573">
        <f>INDEX('2021persons'!$C$5:$BA$204,MATCH(Sheet2!$BJ573,'2021persons'!$B$5:$B$204,0),MATCH(Sheet2!BR$3,'2021persons'!$C$4:$BA$4,0))</f>
        <v>21.7001534812334</v>
      </c>
      <c r="BS573">
        <f>INDEX('2021persons'!$C$5:$BA$204,MATCH(Sheet2!$BJ573,'2021persons'!$B$5:$B$204,0),MATCH(Sheet2!BS$3,'2021persons'!$C$4:$BA$4,0))</f>
        <v>98.969233989116802</v>
      </c>
      <c r="BT573" t="str">
        <f>INDEX('2021persons'!$C$5:$BA$204,MATCH(Sheet2!$BJ573,'2021persons'!$B$5:$B$204,0),MATCH(Sheet2!BT$3,'2021persons'!$C$4:$BA$4,0))</f>
        <v>*</v>
      </c>
      <c r="BU573">
        <f>INDEX('2021persons'!$C$5:$BA$204,MATCH(Sheet2!$BJ573,'2021persons'!$B$5:$B$204,0),MATCH(Sheet2!BU$3,'2021persons'!$C$4:$BA$4,0))</f>
        <v>13.612738942374801</v>
      </c>
      <c r="BV573">
        <f>INDEX('2021persons'!$C$5:$BA$204,MATCH(Sheet2!$BJ573,'2021persons'!$B$5:$B$204,0),MATCH(Sheet2!BV$3,'2021persons'!$C$4:$BA$4,0))</f>
        <v>11.270406027626599</v>
      </c>
      <c r="BW573" t="str">
        <f>INDEX('2021persons'!$C$5:$BA$204,MATCH(Sheet2!$BJ573,'2021persons'!$B$5:$B$204,0),MATCH(Sheet2!BW$3,'2021persons'!$C$4:$BA$4,0))</f>
        <v>*</v>
      </c>
      <c r="BX573">
        <f>INDEX('2021persons'!$C$5:$BA$204,MATCH(Sheet2!$BJ573,'2021persons'!$B$5:$B$204,0),MATCH(Sheet2!BX$3,'2021persons'!$C$4:$BA$4,0))</f>
        <v>49.023050348303798</v>
      </c>
      <c r="BY573">
        <f>INDEX('2021persons'!$C$5:$BA$204,MATCH(Sheet2!$BJ573,'2021persons'!$B$5:$B$204,0),MATCH(Sheet2!BY$3,'2021persons'!$C$4:$BA$4,0))</f>
        <v>48.673802646731197</v>
      </c>
      <c r="BZ573">
        <f>INDEX('2021persons'!$C$5:$BA$204,MATCH(Sheet2!$BJ573,'2021persons'!$B$5:$B$204,0),MATCH(Sheet2!BZ$3,'2021persons'!$C$4:$BA$4,0))</f>
        <v>51.356402559891301</v>
      </c>
      <c r="CA573">
        <f>INDEX('2021persons'!$C$5:$BA$204,MATCH(Sheet2!$BJ573,'2021persons'!$B$5:$B$204,0),MATCH(Sheet2!CA$3,'2021persons'!$C$4:$BA$4,0))</f>
        <v>46.042174019746703</v>
      </c>
      <c r="CB573">
        <f>INDEX('2021persons'!$C$5:$BA$204,MATCH(Sheet2!$BJ573,'2021persons'!$B$5:$B$204,0),MATCH(Sheet2!CB$3,'2021persons'!$C$4:$BA$4,0))</f>
        <v>2.13652853355658</v>
      </c>
      <c r="CC573">
        <f>INDEX('2021persons'!$C$5:$BA$204,MATCH(Sheet2!$BJ573,'2021persons'!$B$5:$B$204,0),MATCH(Sheet2!CC$3,'2021persons'!$C$4:$BA$4,0))</f>
        <v>97.8634714664434</v>
      </c>
    </row>
    <row r="574" spans="14:81" x14ac:dyDescent="0.3">
      <c r="N574" t="e">
        <f>VLOOKUP(P574,Sheet1!A$6:A$378,1,FALSE)</f>
        <v>#N/A</v>
      </c>
      <c r="O574" t="s">
        <v>491</v>
      </c>
      <c r="P574" t="s">
        <v>581</v>
      </c>
      <c r="Q574" t="e">
        <f>VLOOKUP(P574,classifications!A$1:B$357,2,FALSE)</f>
        <v>#N/A</v>
      </c>
      <c r="R574" t="e">
        <f>VLOOKUP(P574,classifications!A$1:D$357,4,FALSE)</f>
        <v>#N/A</v>
      </c>
      <c r="S574" t="s">
        <v>582</v>
      </c>
      <c r="T574" t="s">
        <v>649</v>
      </c>
      <c r="U574">
        <v>73.8</v>
      </c>
      <c r="V574">
        <v>25</v>
      </c>
      <c r="W574">
        <v>1.2</v>
      </c>
      <c r="X574">
        <v>77.8</v>
      </c>
      <c r="Y574">
        <v>6.2</v>
      </c>
      <c r="Z574">
        <v>16</v>
      </c>
      <c r="AA574">
        <v>98.4</v>
      </c>
      <c r="AB574">
        <v>1.6</v>
      </c>
      <c r="AC574">
        <v>0</v>
      </c>
      <c r="AE574" t="s">
        <v>491</v>
      </c>
      <c r="AF574" t="s">
        <v>581</v>
      </c>
      <c r="AG574" t="s">
        <v>582</v>
      </c>
      <c r="AH574" t="s">
        <v>649</v>
      </c>
      <c r="AI574">
        <v>74.7</v>
      </c>
      <c r="AJ574">
        <v>25.3</v>
      </c>
      <c r="AK574">
        <v>92.7</v>
      </c>
      <c r="AL574">
        <v>7.3</v>
      </c>
      <c r="AM574">
        <v>98.4</v>
      </c>
      <c r="AN574">
        <v>1.6</v>
      </c>
      <c r="AP574" t="s">
        <v>491</v>
      </c>
      <c r="AQ574" t="s">
        <v>581</v>
      </c>
      <c r="AR574" t="s">
        <v>582</v>
      </c>
      <c r="AS574" t="s">
        <v>649</v>
      </c>
      <c r="AT574">
        <v>65.7</v>
      </c>
      <c r="AU574">
        <v>74.7</v>
      </c>
      <c r="AV574">
        <v>78</v>
      </c>
      <c r="AW574">
        <v>97.3</v>
      </c>
      <c r="AX574">
        <v>92.7</v>
      </c>
      <c r="AY574">
        <v>100</v>
      </c>
      <c r="AZ574">
        <v>96.4</v>
      </c>
      <c r="BA574">
        <v>98.4</v>
      </c>
      <c r="BB574">
        <v>100</v>
      </c>
      <c r="BF574" t="b">
        <f t="shared" si="8"/>
        <v>1</v>
      </c>
      <c r="BI574" t="s">
        <v>491</v>
      </c>
      <c r="BJ574" t="s">
        <v>581</v>
      </c>
      <c r="BK574" t="s">
        <v>582</v>
      </c>
      <c r="BL574" t="s">
        <v>649</v>
      </c>
      <c r="BM574">
        <f>INDEX('2021persons'!$C$5:$BA$204,MATCH(Sheet2!$BJ574,'2021persons'!$B$5:$B$204,0),MATCH(Sheet2!BM$3,'2021persons'!$C$4:$BA$4,0))</f>
        <v>81.774898711287094</v>
      </c>
      <c r="BN574">
        <f>INDEX('2021persons'!$C$5:$BA$204,MATCH(Sheet2!$BJ574,'2021persons'!$B$5:$B$204,0),MATCH(Sheet2!BN$3,'2021persons'!$C$4:$BA$4,0))</f>
        <v>17.336965229931099</v>
      </c>
      <c r="BO574">
        <f>INDEX('2021persons'!$C$5:$BA$204,MATCH(Sheet2!$BJ574,'2021persons'!$B$5:$B$204,0),MATCH(Sheet2!BO$3,'2021persons'!$C$4:$BA$4,0))</f>
        <v>58.671916130656697</v>
      </c>
      <c r="BP574">
        <f>INDEX('2021persons'!$C$5:$BA$204,MATCH(Sheet2!$BJ574,'2021persons'!$B$5:$B$204,0),MATCH(Sheet2!BP$3,'2021persons'!$C$4:$BA$4,0))</f>
        <v>10.176940508618101</v>
      </c>
      <c r="BQ574">
        <f>INDEX('2021persons'!$C$5:$BA$204,MATCH(Sheet2!$BJ574,'2021persons'!$B$5:$B$204,0),MATCH(Sheet2!BQ$3,'2021persons'!$C$4:$BA$4,0))</f>
        <v>49.820312678828898</v>
      </c>
      <c r="BR574">
        <f>INDEX('2021persons'!$C$5:$BA$204,MATCH(Sheet2!$BJ574,'2021persons'!$B$5:$B$204,0),MATCH(Sheet2!BR$3,'2021persons'!$C$4:$BA$4,0))</f>
        <v>19.028543960445901</v>
      </c>
      <c r="BS574">
        <f>INDEX('2021persons'!$C$5:$BA$204,MATCH(Sheet2!$BJ574,'2021persons'!$B$5:$B$204,0),MATCH(Sheet2!BS$3,'2021persons'!$C$4:$BA$4,0))</f>
        <v>96.809119417675703</v>
      </c>
      <c r="BT574">
        <f>INDEX('2021persons'!$C$5:$BA$204,MATCH(Sheet2!$BJ574,'2021persons'!$B$5:$B$204,0),MATCH(Sheet2!BT$3,'2021persons'!$C$4:$BA$4,0))</f>
        <v>3.1908805823242599</v>
      </c>
      <c r="BU574">
        <f>INDEX('2021persons'!$C$5:$BA$204,MATCH(Sheet2!$BJ574,'2021persons'!$B$5:$B$204,0),MATCH(Sheet2!BU$3,'2021persons'!$C$4:$BA$4,0))</f>
        <v>7.8925080687618703</v>
      </c>
      <c r="BV574">
        <f>INDEX('2021persons'!$C$5:$BA$204,MATCH(Sheet2!$BJ574,'2021persons'!$B$5:$B$204,0),MATCH(Sheet2!BV$3,'2021persons'!$C$4:$BA$4,0))</f>
        <v>21.377068693203899</v>
      </c>
      <c r="BW574">
        <f>INDEX('2021persons'!$C$5:$BA$204,MATCH(Sheet2!$BJ574,'2021persons'!$B$5:$B$204,0),MATCH(Sheet2!BW$3,'2021persons'!$C$4:$BA$4,0))</f>
        <v>0.81488772403689902</v>
      </c>
      <c r="BX574">
        <f>INDEX('2021persons'!$C$5:$BA$204,MATCH(Sheet2!$BJ574,'2021persons'!$B$5:$B$204,0),MATCH(Sheet2!BX$3,'2021persons'!$C$4:$BA$4,0))</f>
        <v>43.794829454564201</v>
      </c>
      <c r="BY574">
        <f>INDEX('2021persons'!$C$5:$BA$204,MATCH(Sheet2!$BJ574,'2021persons'!$B$5:$B$204,0),MATCH(Sheet2!BY$3,'2021persons'!$C$4:$BA$4,0))</f>
        <v>52.8355436297023</v>
      </c>
      <c r="BZ574">
        <f>INDEX('2021persons'!$C$5:$BA$204,MATCH(Sheet2!$BJ574,'2021persons'!$B$5:$B$204,0),MATCH(Sheet2!BZ$3,'2021persons'!$C$4:$BA$4,0))</f>
        <v>55.805253109035597</v>
      </c>
      <c r="CA574">
        <f>INDEX('2021persons'!$C$5:$BA$204,MATCH(Sheet2!$BJ574,'2021persons'!$B$5:$B$204,0),MATCH(Sheet2!CA$3,'2021persons'!$C$4:$BA$4,0))</f>
        <v>40.3994014139016</v>
      </c>
      <c r="CB574">
        <f>INDEX('2021persons'!$C$5:$BA$204,MATCH(Sheet2!$BJ574,'2021persons'!$B$5:$B$204,0),MATCH(Sheet2!CB$3,'2021persons'!$C$4:$BA$4,0))</f>
        <v>4.43381326252661</v>
      </c>
      <c r="CC574">
        <f>INDEX('2021persons'!$C$5:$BA$204,MATCH(Sheet2!$BJ574,'2021persons'!$B$5:$B$204,0),MATCH(Sheet2!CC$3,'2021persons'!$C$4:$BA$4,0))</f>
        <v>95.566186737473402</v>
      </c>
    </row>
    <row r="575" spans="14:81" x14ac:dyDescent="0.3">
      <c r="N575" t="e">
        <f>VLOOKUP(P575,Sheet1!A$6:A$378,1,FALSE)</f>
        <v>#N/A</v>
      </c>
      <c r="O575" t="s">
        <v>491</v>
      </c>
      <c r="P575" t="s">
        <v>583</v>
      </c>
      <c r="Q575" t="e">
        <f>VLOOKUP(P575,classifications!A$1:B$357,2,FALSE)</f>
        <v>#N/A</v>
      </c>
      <c r="R575" t="e">
        <f>VLOOKUP(P575,classifications!A$1:D$357,4,FALSE)</f>
        <v>#N/A</v>
      </c>
      <c r="S575" t="s">
        <v>584</v>
      </c>
      <c r="T575" t="s">
        <v>649</v>
      </c>
      <c r="U575">
        <v>76.599999999999994</v>
      </c>
      <c r="V575">
        <v>21.4</v>
      </c>
      <c r="W575">
        <v>2</v>
      </c>
      <c r="X575">
        <v>72</v>
      </c>
      <c r="Y575">
        <v>9.6</v>
      </c>
      <c r="Z575">
        <v>18.399999999999999</v>
      </c>
      <c r="AA575">
        <v>98.1</v>
      </c>
      <c r="AB575">
        <v>1.5</v>
      </c>
      <c r="AC575">
        <v>0.4</v>
      </c>
      <c r="AE575" t="s">
        <v>491</v>
      </c>
      <c r="AF575" t="s">
        <v>583</v>
      </c>
      <c r="AG575" t="s">
        <v>584</v>
      </c>
      <c r="AH575" t="s">
        <v>649</v>
      </c>
      <c r="AI575">
        <v>78.099999999999994</v>
      </c>
      <c r="AJ575">
        <v>21.9</v>
      </c>
      <c r="AK575">
        <v>88.3</v>
      </c>
      <c r="AL575">
        <v>11.7</v>
      </c>
      <c r="AM575">
        <v>98.5</v>
      </c>
      <c r="AN575">
        <v>1.5</v>
      </c>
      <c r="AP575" t="s">
        <v>491</v>
      </c>
      <c r="AQ575" t="s">
        <v>583</v>
      </c>
      <c r="AR575" t="s">
        <v>584</v>
      </c>
      <c r="AS575" t="s">
        <v>649</v>
      </c>
      <c r="AT575">
        <v>69.900000000000006</v>
      </c>
      <c r="AU575">
        <v>78.099999999999994</v>
      </c>
      <c r="AV575">
        <v>80.900000000000006</v>
      </c>
      <c r="AW575">
        <v>98.6</v>
      </c>
      <c r="AX575">
        <v>88.3</v>
      </c>
      <c r="AY575">
        <v>100</v>
      </c>
      <c r="AZ575">
        <v>96.5</v>
      </c>
      <c r="BA575">
        <v>98.5</v>
      </c>
      <c r="BB575">
        <v>100</v>
      </c>
      <c r="BF575" t="b">
        <f t="shared" si="8"/>
        <v>1</v>
      </c>
      <c r="BI575" t="s">
        <v>491</v>
      </c>
      <c r="BJ575" t="s">
        <v>583</v>
      </c>
      <c r="BK575" t="s">
        <v>584</v>
      </c>
      <c r="BL575" t="s">
        <v>649</v>
      </c>
      <c r="BM575">
        <f>INDEX('2021persons'!$C$5:$BA$204,MATCH(Sheet2!$BJ575,'2021persons'!$B$5:$B$204,0),MATCH(Sheet2!BM$3,'2021persons'!$C$4:$BA$4,0))</f>
        <v>82.700167027968305</v>
      </c>
      <c r="BN575">
        <f>INDEX('2021persons'!$C$5:$BA$204,MATCH(Sheet2!$BJ575,'2021persons'!$B$5:$B$204,0),MATCH(Sheet2!BN$3,'2021persons'!$C$4:$BA$4,0))</f>
        <v>17.065283059099499</v>
      </c>
      <c r="BO575">
        <f>INDEX('2021persons'!$C$5:$BA$204,MATCH(Sheet2!$BJ575,'2021persons'!$B$5:$B$204,0),MATCH(Sheet2!BO$3,'2021persons'!$C$4:$BA$4,0))</f>
        <v>73.851238494615998</v>
      </c>
      <c r="BP575">
        <f>INDEX('2021persons'!$C$5:$BA$204,MATCH(Sheet2!$BJ575,'2021persons'!$B$5:$B$204,0),MATCH(Sheet2!BP$3,'2021persons'!$C$4:$BA$4,0))</f>
        <v>6.1942499733465999</v>
      </c>
      <c r="BQ575">
        <f>INDEX('2021persons'!$C$5:$BA$204,MATCH(Sheet2!$BJ575,'2021persons'!$B$5:$B$204,0),MATCH(Sheet2!BQ$3,'2021persons'!$C$4:$BA$4,0))</f>
        <v>60.236682184868002</v>
      </c>
      <c r="BR575">
        <f>INDEX('2021persons'!$C$5:$BA$204,MATCH(Sheet2!$BJ575,'2021persons'!$B$5:$B$204,0),MATCH(Sheet2!BR$3,'2021persons'!$C$4:$BA$4,0))</f>
        <v>19.808806283094601</v>
      </c>
      <c r="BS575">
        <f>INDEX('2021persons'!$C$5:$BA$204,MATCH(Sheet2!$BJ575,'2021persons'!$B$5:$B$204,0),MATCH(Sheet2!BS$3,'2021persons'!$C$4:$BA$4,0))</f>
        <v>98.091616617505906</v>
      </c>
      <c r="BT575">
        <f>INDEX('2021persons'!$C$5:$BA$204,MATCH(Sheet2!$BJ575,'2021persons'!$B$5:$B$204,0),MATCH(Sheet2!BT$3,'2021persons'!$C$4:$BA$4,0))</f>
        <v>1.9083833824940499</v>
      </c>
      <c r="BU575">
        <f>INDEX('2021persons'!$C$5:$BA$204,MATCH(Sheet2!$BJ575,'2021persons'!$B$5:$B$204,0),MATCH(Sheet2!BU$3,'2021persons'!$C$4:$BA$4,0))</f>
        <v>10.3201961690181</v>
      </c>
      <c r="BV575">
        <f>INDEX('2021persons'!$C$5:$BA$204,MATCH(Sheet2!$BJ575,'2021persons'!$B$5:$B$204,0),MATCH(Sheet2!BV$3,'2021persons'!$C$4:$BA$4,0))</f>
        <v>13.905966807633501</v>
      </c>
      <c r="BW575">
        <f>INDEX('2021persons'!$C$5:$BA$204,MATCH(Sheet2!$BJ575,'2021persons'!$B$5:$B$204,0),MATCH(Sheet2!BW$3,'2021persons'!$C$4:$BA$4,0))</f>
        <v>0.74629517751163899</v>
      </c>
      <c r="BX575">
        <f>INDEX('2021persons'!$C$5:$BA$204,MATCH(Sheet2!$BJ575,'2021persons'!$B$5:$B$204,0),MATCH(Sheet2!BX$3,'2021persons'!$C$4:$BA$4,0))</f>
        <v>54.563431700638901</v>
      </c>
      <c r="BY575">
        <f>INDEX('2021persons'!$C$5:$BA$204,MATCH(Sheet2!$BJ575,'2021persons'!$B$5:$B$204,0),MATCH(Sheet2!BY$3,'2021persons'!$C$4:$BA$4,0))</f>
        <v>43.7937328871311</v>
      </c>
      <c r="BZ575">
        <f>INDEX('2021persons'!$C$5:$BA$204,MATCH(Sheet2!$BJ575,'2021persons'!$B$5:$B$204,0),MATCH(Sheet2!BZ$3,'2021persons'!$C$4:$BA$4,0))</f>
        <v>69.345147550958302</v>
      </c>
      <c r="CA575">
        <f>INDEX('2021persons'!$C$5:$BA$204,MATCH(Sheet2!$BJ575,'2021persons'!$B$5:$B$204,0),MATCH(Sheet2!CA$3,'2021persons'!$C$4:$BA$4,0))</f>
        <v>28.658351080012199</v>
      </c>
      <c r="CB575">
        <f>INDEX('2021persons'!$C$5:$BA$204,MATCH(Sheet2!$BJ575,'2021persons'!$B$5:$B$204,0),MATCH(Sheet2!CB$3,'2021persons'!$C$4:$BA$4,0))</f>
        <v>5.4444010092753796</v>
      </c>
      <c r="CC575">
        <f>INDEX('2021persons'!$C$5:$BA$204,MATCH(Sheet2!$BJ575,'2021persons'!$B$5:$B$204,0),MATCH(Sheet2!CC$3,'2021persons'!$C$4:$BA$4,0))</f>
        <v>94.555598990724604</v>
      </c>
    </row>
    <row r="576" spans="14:81" x14ac:dyDescent="0.3">
      <c r="N576" t="e">
        <f>VLOOKUP(P576,Sheet1!A$6:A$378,1,FALSE)</f>
        <v>#N/A</v>
      </c>
      <c r="O576" t="s">
        <v>585</v>
      </c>
      <c r="P576" t="s">
        <v>586</v>
      </c>
      <c r="Q576" t="e">
        <f>VLOOKUP(P576,classifications!A$1:B$357,2,FALSE)</f>
        <v>#N/A</v>
      </c>
      <c r="R576" t="e">
        <f>VLOOKUP(P576,classifications!A$1:D$357,4,FALSE)</f>
        <v>#N/A</v>
      </c>
      <c r="S576" t="s">
        <v>587</v>
      </c>
      <c r="T576" t="s">
        <v>649</v>
      </c>
      <c r="U576">
        <v>78.900000000000006</v>
      </c>
      <c r="V576">
        <v>20.7</v>
      </c>
      <c r="W576">
        <v>0.4</v>
      </c>
      <c r="X576">
        <v>64.900000000000006</v>
      </c>
      <c r="Y576">
        <v>19.7</v>
      </c>
      <c r="Z576">
        <v>15.5</v>
      </c>
      <c r="AA576">
        <v>98.6</v>
      </c>
      <c r="AB576">
        <v>1.4</v>
      </c>
      <c r="AC576">
        <v>0</v>
      </c>
      <c r="AE576" t="s">
        <v>585</v>
      </c>
      <c r="AF576" t="s">
        <v>586</v>
      </c>
      <c r="AG576" t="s">
        <v>587</v>
      </c>
      <c r="AH576" t="s">
        <v>649</v>
      </c>
      <c r="AI576">
        <v>79.2</v>
      </c>
      <c r="AJ576">
        <v>20.8</v>
      </c>
      <c r="AK576">
        <v>76.7</v>
      </c>
      <c r="AL576">
        <v>23.3</v>
      </c>
      <c r="AM576">
        <v>98.6</v>
      </c>
      <c r="AN576">
        <v>1.4</v>
      </c>
      <c r="AP576" t="s">
        <v>585</v>
      </c>
      <c r="AQ576" t="s">
        <v>586</v>
      </c>
      <c r="AR576" t="s">
        <v>587</v>
      </c>
      <c r="AS576" t="s">
        <v>649</v>
      </c>
      <c r="AT576">
        <v>71.5</v>
      </c>
      <c r="AU576">
        <v>79.2</v>
      </c>
      <c r="AV576">
        <v>82.4</v>
      </c>
      <c r="AW576">
        <v>92.9</v>
      </c>
      <c r="AX576">
        <v>76.7</v>
      </c>
      <c r="AY576">
        <v>98</v>
      </c>
      <c r="AZ576">
        <v>96.8</v>
      </c>
      <c r="BA576">
        <v>98.6</v>
      </c>
      <c r="BB576">
        <v>100</v>
      </c>
      <c r="BF576" t="b">
        <f t="shared" si="8"/>
        <v>1</v>
      </c>
      <c r="BI576" t="s">
        <v>585</v>
      </c>
      <c r="BJ576" t="s">
        <v>586</v>
      </c>
      <c r="BK576" t="s">
        <v>587</v>
      </c>
      <c r="BL576" t="s">
        <v>649</v>
      </c>
      <c r="BM576">
        <f>INDEX('2021persons'!$C$5:$BA$204,MATCH(Sheet2!$BJ576,'2021persons'!$B$5:$B$204,0),MATCH(Sheet2!BM$3,'2021persons'!$C$4:$BA$4,0))</f>
        <v>88.432300631095799</v>
      </c>
      <c r="BN576">
        <f>INDEX('2021persons'!$C$5:$BA$204,MATCH(Sheet2!$BJ576,'2021persons'!$B$5:$B$204,0),MATCH(Sheet2!BN$3,'2021persons'!$C$4:$BA$4,0))</f>
        <v>11.567699368904201</v>
      </c>
      <c r="BO576">
        <f>INDEX('2021persons'!$C$5:$BA$204,MATCH(Sheet2!$BJ576,'2021persons'!$B$5:$B$204,0),MATCH(Sheet2!BO$3,'2021persons'!$C$4:$BA$4,0))</f>
        <v>66.227409638554207</v>
      </c>
      <c r="BP576">
        <f>INDEX('2021persons'!$C$5:$BA$204,MATCH(Sheet2!$BJ576,'2021persons'!$B$5:$B$204,0),MATCH(Sheet2!BP$3,'2021persons'!$C$4:$BA$4,0))</f>
        <v>12.396012621916199</v>
      </c>
      <c r="BQ576">
        <f>INDEX('2021persons'!$C$5:$BA$204,MATCH(Sheet2!$BJ576,'2021persons'!$B$5:$B$204,0),MATCH(Sheet2!BQ$3,'2021persons'!$C$4:$BA$4,0))</f>
        <v>67.752259036144594</v>
      </c>
      <c r="BR576">
        <f>INDEX('2021persons'!$C$5:$BA$204,MATCH(Sheet2!$BJ576,'2021persons'!$B$5:$B$204,0),MATCH(Sheet2!BR$3,'2021persons'!$C$4:$BA$4,0))</f>
        <v>10.871163224325899</v>
      </c>
      <c r="BS576">
        <f>INDEX('2021persons'!$C$5:$BA$204,MATCH(Sheet2!$BJ576,'2021persons'!$B$5:$B$204,0),MATCH(Sheet2!BS$3,'2021persons'!$C$4:$BA$4,0))</f>
        <v>99.548192771084302</v>
      </c>
      <c r="BT576" t="str">
        <f>INDEX('2021persons'!$C$5:$BA$204,MATCH(Sheet2!$BJ576,'2021persons'!$B$5:$B$204,0),MATCH(Sheet2!BT$3,'2021persons'!$C$4:$BA$4,0))</f>
        <v>*</v>
      </c>
      <c r="BU576">
        <f>INDEX('2021persons'!$C$5:$BA$204,MATCH(Sheet2!$BJ576,'2021persons'!$B$5:$B$204,0),MATCH(Sheet2!BU$3,'2021persons'!$C$4:$BA$4,0))</f>
        <v>6.9590863453815297</v>
      </c>
      <c r="BV576">
        <f>INDEX('2021persons'!$C$5:$BA$204,MATCH(Sheet2!$BJ576,'2021persons'!$B$5:$B$204,0),MATCH(Sheet2!BV$3,'2021persons'!$C$4:$BA$4,0))</f>
        <v>14.6254661503155</v>
      </c>
      <c r="BW576" t="str">
        <f>INDEX('2021persons'!$C$5:$BA$204,MATCH(Sheet2!$BJ576,'2021persons'!$B$5:$B$204,0),MATCH(Sheet2!BW$3,'2021persons'!$C$4:$BA$4,0))</f>
        <v>*</v>
      </c>
      <c r="BX576">
        <f>INDEX('2021persons'!$C$5:$BA$204,MATCH(Sheet2!$BJ576,'2021persons'!$B$5:$B$204,0),MATCH(Sheet2!BX$3,'2021persons'!$C$4:$BA$4,0))</f>
        <v>46.555343331000998</v>
      </c>
      <c r="BY576">
        <f>INDEX('2021persons'!$C$5:$BA$204,MATCH(Sheet2!$BJ576,'2021persons'!$B$5:$B$204,0),MATCH(Sheet2!BY$3,'2021persons'!$C$4:$BA$4,0))</f>
        <v>52.6570093988162</v>
      </c>
      <c r="BZ576">
        <f>INDEX('2021persons'!$C$5:$BA$204,MATCH(Sheet2!$BJ576,'2021persons'!$B$5:$B$204,0),MATCH(Sheet2!BZ$3,'2021persons'!$C$4:$BA$4,0))</f>
        <v>52.707123810964703</v>
      </c>
      <c r="CA576">
        <f>INDEX('2021persons'!$C$5:$BA$204,MATCH(Sheet2!$BJ576,'2021persons'!$B$5:$B$204,0),MATCH(Sheet2!CA$3,'2021persons'!$C$4:$BA$4,0))</f>
        <v>46.983679721628597</v>
      </c>
      <c r="CB576">
        <f>INDEX('2021persons'!$C$5:$BA$204,MATCH(Sheet2!$BJ576,'2021persons'!$B$5:$B$204,0),MATCH(Sheet2!CB$3,'2021persons'!$C$4:$BA$4,0))</f>
        <v>3.0434236947791198</v>
      </c>
      <c r="CC576">
        <f>INDEX('2021persons'!$C$5:$BA$204,MATCH(Sheet2!$BJ576,'2021persons'!$B$5:$B$204,0),MATCH(Sheet2!CC$3,'2021persons'!$C$4:$BA$4,0))</f>
        <v>96.956576305220906</v>
      </c>
    </row>
    <row r="577" spans="14:81" x14ac:dyDescent="0.3">
      <c r="N577" t="e">
        <f>VLOOKUP(P577,Sheet1!A$6:A$378,1,FALSE)</f>
        <v>#N/A</v>
      </c>
      <c r="O577" t="s">
        <v>585</v>
      </c>
      <c r="P577" t="s">
        <v>588</v>
      </c>
      <c r="Q577" t="e">
        <f>VLOOKUP(P577,classifications!A$1:B$357,2,FALSE)</f>
        <v>#N/A</v>
      </c>
      <c r="R577" t="e">
        <f>VLOOKUP(P577,classifications!A$1:D$357,4,FALSE)</f>
        <v>#N/A</v>
      </c>
      <c r="S577" t="s">
        <v>589</v>
      </c>
      <c r="T577" t="s">
        <v>649</v>
      </c>
      <c r="U577">
        <v>74.5</v>
      </c>
      <c r="V577">
        <v>23.4</v>
      </c>
      <c r="W577">
        <v>2.2000000000000002</v>
      </c>
      <c r="X577">
        <v>69.2</v>
      </c>
      <c r="Y577">
        <v>17.399999999999999</v>
      </c>
      <c r="Z577">
        <v>13.4</v>
      </c>
      <c r="AA577">
        <v>97.8</v>
      </c>
      <c r="AB577">
        <v>2.2000000000000002</v>
      </c>
      <c r="AC577">
        <v>0</v>
      </c>
      <c r="AE577" t="s">
        <v>585</v>
      </c>
      <c r="AF577" t="s">
        <v>588</v>
      </c>
      <c r="AG577" t="s">
        <v>589</v>
      </c>
      <c r="AH577" t="s">
        <v>649</v>
      </c>
      <c r="AI577">
        <v>76.099999999999994</v>
      </c>
      <c r="AJ577">
        <v>23.9</v>
      </c>
      <c r="AK577">
        <v>79.900000000000006</v>
      </c>
      <c r="AL577">
        <v>20.100000000000001</v>
      </c>
      <c r="AM577">
        <v>97.8</v>
      </c>
      <c r="AN577">
        <v>2.2000000000000002</v>
      </c>
      <c r="AP577" t="s">
        <v>585</v>
      </c>
      <c r="AQ577" t="s">
        <v>588</v>
      </c>
      <c r="AR577" t="s">
        <v>589</v>
      </c>
      <c r="AS577" t="s">
        <v>649</v>
      </c>
      <c r="AT577">
        <v>68</v>
      </c>
      <c r="AU577">
        <v>76.099999999999994</v>
      </c>
      <c r="AV577">
        <v>79.599999999999994</v>
      </c>
      <c r="AW577">
        <v>93.2</v>
      </c>
      <c r="AX577">
        <v>79.900000000000006</v>
      </c>
      <c r="AY577">
        <v>99.1</v>
      </c>
      <c r="AZ577">
        <v>95.6</v>
      </c>
      <c r="BA577">
        <v>97.8</v>
      </c>
      <c r="BB577">
        <v>99.6</v>
      </c>
      <c r="BF577" t="b">
        <f t="shared" si="8"/>
        <v>1</v>
      </c>
      <c r="BI577" t="s">
        <v>585</v>
      </c>
      <c r="BJ577" t="s">
        <v>588</v>
      </c>
      <c r="BK577" t="s">
        <v>589</v>
      </c>
      <c r="BL577" t="s">
        <v>649</v>
      </c>
      <c r="BM577">
        <f>INDEX('2021persons'!$C$5:$BA$204,MATCH(Sheet2!$BJ577,'2021persons'!$B$5:$B$204,0),MATCH(Sheet2!BM$3,'2021persons'!$C$4:$BA$4,0))</f>
        <v>84.260403790688102</v>
      </c>
      <c r="BN577">
        <f>INDEX('2021persons'!$C$5:$BA$204,MATCH(Sheet2!$BJ577,'2021persons'!$B$5:$B$204,0),MATCH(Sheet2!BN$3,'2021persons'!$C$4:$BA$4,0))</f>
        <v>14.491857902939801</v>
      </c>
      <c r="BO577">
        <f>INDEX('2021persons'!$C$5:$BA$204,MATCH(Sheet2!$BJ577,'2021persons'!$B$5:$B$204,0),MATCH(Sheet2!BO$3,'2021persons'!$C$4:$BA$4,0))</f>
        <v>65.880224288350306</v>
      </c>
      <c r="BP577">
        <f>INDEX('2021persons'!$C$5:$BA$204,MATCH(Sheet2!$BJ577,'2021persons'!$B$5:$B$204,0),MATCH(Sheet2!BP$3,'2021persons'!$C$4:$BA$4,0))</f>
        <v>12.566059368338101</v>
      </c>
      <c r="BQ577">
        <f>INDEX('2021persons'!$C$5:$BA$204,MATCH(Sheet2!$BJ577,'2021persons'!$B$5:$B$204,0),MATCH(Sheet2!BQ$3,'2021persons'!$C$4:$BA$4,0))</f>
        <v>65.194998298131495</v>
      </c>
      <c r="BR577">
        <f>INDEX('2021persons'!$C$5:$BA$204,MATCH(Sheet2!$BJ577,'2021persons'!$B$5:$B$204,0),MATCH(Sheet2!BR$3,'2021persons'!$C$4:$BA$4,0))</f>
        <v>13.2512853585568</v>
      </c>
      <c r="BS577">
        <f>INDEX('2021persons'!$C$5:$BA$204,MATCH(Sheet2!$BJ577,'2021persons'!$B$5:$B$204,0),MATCH(Sheet2!BS$3,'2021persons'!$C$4:$BA$4,0))</f>
        <v>99.464359291306096</v>
      </c>
      <c r="BT577" t="str">
        <f>INDEX('2021persons'!$C$5:$BA$204,MATCH(Sheet2!$BJ577,'2021persons'!$B$5:$B$204,0),MATCH(Sheet2!BT$3,'2021persons'!$C$4:$BA$4,0))</f>
        <v>*</v>
      </c>
      <c r="BU577">
        <f>INDEX('2021persons'!$C$5:$BA$204,MATCH(Sheet2!$BJ577,'2021persons'!$B$5:$B$204,0),MATCH(Sheet2!BU$3,'2021persons'!$C$4:$BA$4,0))</f>
        <v>12.142383690725699</v>
      </c>
      <c r="BV577">
        <f>INDEX('2021persons'!$C$5:$BA$204,MATCH(Sheet2!$BJ577,'2021persons'!$B$5:$B$204,0),MATCH(Sheet2!BV$3,'2021persons'!$C$4:$BA$4,0))</f>
        <v>14.113863958008601</v>
      </c>
      <c r="BW577">
        <f>INDEX('2021persons'!$C$5:$BA$204,MATCH(Sheet2!$BJ577,'2021persons'!$B$5:$B$204,0),MATCH(Sheet2!BW$3,'2021persons'!$C$4:$BA$4,0))</f>
        <v>0.93781910033858196</v>
      </c>
      <c r="BX577">
        <f>INDEX('2021persons'!$C$5:$BA$204,MATCH(Sheet2!$BJ577,'2021persons'!$B$5:$B$204,0),MATCH(Sheet2!BX$3,'2021persons'!$C$4:$BA$4,0))</f>
        <v>44.550978214746799</v>
      </c>
      <c r="BY577">
        <f>INDEX('2021persons'!$C$5:$BA$204,MATCH(Sheet2!$BJ577,'2021persons'!$B$5:$B$204,0),MATCH(Sheet2!BY$3,'2021persons'!$C$4:$BA$4,0))</f>
        <v>53.926852829916101</v>
      </c>
      <c r="BZ577">
        <f>INDEX('2021persons'!$C$5:$BA$204,MATCH(Sheet2!$BJ577,'2021persons'!$B$5:$B$204,0),MATCH(Sheet2!BZ$3,'2021persons'!$C$4:$BA$4,0))</f>
        <v>46.751171420059002</v>
      </c>
      <c r="CA577">
        <f>INDEX('2021persons'!$C$5:$BA$204,MATCH(Sheet2!$BJ577,'2021persons'!$B$5:$B$204,0),MATCH(Sheet2!CA$3,'2021persons'!$C$4:$BA$4,0))</f>
        <v>51.487410055704501</v>
      </c>
      <c r="CB577">
        <f>INDEX('2021persons'!$C$5:$BA$204,MATCH(Sheet2!$BJ577,'2021persons'!$B$5:$B$204,0),MATCH(Sheet2!CB$3,'2021persons'!$C$4:$BA$4,0))</f>
        <v>2.41486179036563</v>
      </c>
      <c r="CC577">
        <f>INDEX('2021persons'!$C$5:$BA$204,MATCH(Sheet2!$BJ577,'2021persons'!$B$5:$B$204,0),MATCH(Sheet2!CC$3,'2021persons'!$C$4:$BA$4,0))</f>
        <v>97.585138209634394</v>
      </c>
    </row>
    <row r="578" spans="14:81" x14ac:dyDescent="0.3">
      <c r="N578" t="e">
        <f>VLOOKUP(P578,Sheet1!A$6:A$378,1,FALSE)</f>
        <v>#N/A</v>
      </c>
      <c r="O578" t="s">
        <v>590</v>
      </c>
      <c r="P578" t="s">
        <v>591</v>
      </c>
      <c r="Q578" t="e">
        <f>VLOOKUP(P578,classifications!A$1:B$357,2,FALSE)</f>
        <v>#N/A</v>
      </c>
      <c r="R578" t="e">
        <f>VLOOKUP(P578,classifications!A$1:D$357,4,FALSE)</f>
        <v>#N/A</v>
      </c>
      <c r="S578" t="s">
        <v>592</v>
      </c>
      <c r="T578" t="s">
        <v>649</v>
      </c>
      <c r="U578">
        <v>77.5</v>
      </c>
      <c r="V578">
        <v>21.4</v>
      </c>
      <c r="W578">
        <v>1.1000000000000001</v>
      </c>
      <c r="X578">
        <v>75</v>
      </c>
      <c r="Y578">
        <v>7.8</v>
      </c>
      <c r="Z578">
        <v>17.2</v>
      </c>
      <c r="AA578">
        <v>98.4</v>
      </c>
      <c r="AB578">
        <v>1.2</v>
      </c>
      <c r="AC578">
        <v>0.4</v>
      </c>
      <c r="AE578" t="s">
        <v>590</v>
      </c>
      <c r="AF578" t="s">
        <v>591</v>
      </c>
      <c r="AG578" t="s">
        <v>592</v>
      </c>
      <c r="AH578" t="s">
        <v>649</v>
      </c>
      <c r="AI578">
        <v>78.3</v>
      </c>
      <c r="AJ578">
        <v>21.7</v>
      </c>
      <c r="AK578">
        <v>90.6</v>
      </c>
      <c r="AL578">
        <v>9.4</v>
      </c>
      <c r="AM578">
        <v>98.8</v>
      </c>
      <c r="AN578">
        <v>1.2</v>
      </c>
      <c r="AP578" t="s">
        <v>590</v>
      </c>
      <c r="AQ578" t="s">
        <v>591</v>
      </c>
      <c r="AR578" t="s">
        <v>592</v>
      </c>
      <c r="AS578" t="s">
        <v>649</v>
      </c>
      <c r="AT578">
        <v>70.2</v>
      </c>
      <c r="AU578">
        <v>78.3</v>
      </c>
      <c r="AV578">
        <v>81.5</v>
      </c>
      <c r="AW578">
        <v>99</v>
      </c>
      <c r="AX578">
        <v>90.6</v>
      </c>
      <c r="AY578">
        <v>100</v>
      </c>
      <c r="AZ578">
        <v>97.1</v>
      </c>
      <c r="BA578">
        <v>98.8</v>
      </c>
      <c r="BB578">
        <v>100</v>
      </c>
      <c r="BF578" t="b">
        <f t="shared" si="8"/>
        <v>1</v>
      </c>
      <c r="BI578" t="s">
        <v>590</v>
      </c>
      <c r="BJ578" t="s">
        <v>591</v>
      </c>
      <c r="BK578" t="s">
        <v>592</v>
      </c>
      <c r="BL578" t="s">
        <v>649</v>
      </c>
      <c r="BM578">
        <f>INDEX('2021persons'!$C$5:$BA$204,MATCH(Sheet2!$BJ578,'2021persons'!$B$5:$B$204,0),MATCH(Sheet2!BM$3,'2021persons'!$C$4:$BA$4,0))</f>
        <v>84.226854623632505</v>
      </c>
      <c r="BN578">
        <f>INDEX('2021persons'!$C$5:$BA$204,MATCH(Sheet2!$BJ578,'2021persons'!$B$5:$B$204,0),MATCH(Sheet2!BN$3,'2021persons'!$C$4:$BA$4,0))</f>
        <v>15.7731453763675</v>
      </c>
      <c r="BO578">
        <f>INDEX('2021persons'!$C$5:$BA$204,MATCH(Sheet2!$BJ578,'2021persons'!$B$5:$B$204,0),MATCH(Sheet2!BO$3,'2021persons'!$C$4:$BA$4,0))</f>
        <v>69.283731562619096</v>
      </c>
      <c r="BP578">
        <f>INDEX('2021persons'!$C$5:$BA$204,MATCH(Sheet2!$BJ578,'2021persons'!$B$5:$B$204,0),MATCH(Sheet2!BP$3,'2021persons'!$C$4:$BA$4,0))</f>
        <v>11.8189734937136</v>
      </c>
      <c r="BQ578">
        <f>INDEX('2021persons'!$C$5:$BA$204,MATCH(Sheet2!$BJ578,'2021persons'!$B$5:$B$204,0),MATCH(Sheet2!BQ$3,'2021persons'!$C$4:$BA$4,0))</f>
        <v>68.927230174712903</v>
      </c>
      <c r="BR578">
        <f>INDEX('2021persons'!$C$5:$BA$204,MATCH(Sheet2!$BJ578,'2021persons'!$B$5:$B$204,0),MATCH(Sheet2!BR$3,'2021persons'!$C$4:$BA$4,0))</f>
        <v>12.175474881619801</v>
      </c>
      <c r="BS578">
        <f>INDEX('2021persons'!$C$5:$BA$204,MATCH(Sheet2!$BJ578,'2021persons'!$B$5:$B$204,0),MATCH(Sheet2!BS$3,'2021persons'!$C$4:$BA$4,0))</f>
        <v>98.307298753605806</v>
      </c>
      <c r="BT578">
        <f>INDEX('2021persons'!$C$5:$BA$204,MATCH(Sheet2!$BJ578,'2021persons'!$B$5:$B$204,0),MATCH(Sheet2!BT$3,'2021persons'!$C$4:$BA$4,0))</f>
        <v>1.69270124639417</v>
      </c>
      <c r="BU578">
        <f>INDEX('2021persons'!$C$5:$BA$204,MATCH(Sheet2!$BJ578,'2021persons'!$B$5:$B$204,0),MATCH(Sheet2!BU$3,'2021persons'!$C$4:$BA$4,0))</f>
        <v>11.4651934904479</v>
      </c>
      <c r="BV578">
        <f>INDEX('2021persons'!$C$5:$BA$204,MATCH(Sheet2!$BJ578,'2021persons'!$B$5:$B$204,0),MATCH(Sheet2!BV$3,'2021persons'!$C$4:$BA$4,0))</f>
        <v>14.279105208730201</v>
      </c>
      <c r="BW578" t="str">
        <f>INDEX('2021persons'!$C$5:$BA$204,MATCH(Sheet2!$BJ578,'2021persons'!$B$5:$B$204,0),MATCH(Sheet2!BW$3,'2021persons'!$C$4:$BA$4,0))</f>
        <v>*</v>
      </c>
      <c r="BX578">
        <f>INDEX('2021persons'!$C$5:$BA$204,MATCH(Sheet2!$BJ578,'2021persons'!$B$5:$B$204,0),MATCH(Sheet2!BX$3,'2021persons'!$C$4:$BA$4,0))</f>
        <v>50.106685633001398</v>
      </c>
      <c r="BY578">
        <f>INDEX('2021persons'!$C$5:$BA$204,MATCH(Sheet2!$BJ578,'2021persons'!$B$5:$B$204,0),MATCH(Sheet2!BY$3,'2021persons'!$C$4:$BA$4,0))</f>
        <v>48.008534850640103</v>
      </c>
      <c r="BZ578">
        <f>INDEX('2021persons'!$C$5:$BA$204,MATCH(Sheet2!$BJ578,'2021persons'!$B$5:$B$204,0),MATCH(Sheet2!BZ$3,'2021persons'!$C$4:$BA$4,0))</f>
        <v>48.8652528126212</v>
      </c>
      <c r="CA578">
        <f>INDEX('2021persons'!$C$5:$BA$204,MATCH(Sheet2!$BJ578,'2021persons'!$B$5:$B$204,0),MATCH(Sheet2!CA$3,'2021persons'!$C$4:$BA$4,0))</f>
        <v>49.207939997413703</v>
      </c>
      <c r="CB578">
        <f>INDEX('2021persons'!$C$5:$BA$204,MATCH(Sheet2!$BJ578,'2021persons'!$B$5:$B$204,0),MATCH(Sheet2!CB$3,'2021persons'!$C$4:$BA$4,0))</f>
        <v>1.6899798617536601</v>
      </c>
      <c r="CC578">
        <f>INDEX('2021persons'!$C$5:$BA$204,MATCH(Sheet2!$BJ578,'2021persons'!$B$5:$B$204,0),MATCH(Sheet2!CC$3,'2021persons'!$C$4:$BA$4,0))</f>
        <v>98.310020138246301</v>
      </c>
    </row>
    <row r="579" spans="14:81" x14ac:dyDescent="0.3">
      <c r="N579" t="e">
        <f>VLOOKUP(P579,Sheet1!A$6:A$378,1,FALSE)</f>
        <v>#N/A</v>
      </c>
      <c r="O579" t="s">
        <v>590</v>
      </c>
      <c r="P579" t="s">
        <v>593</v>
      </c>
      <c r="Q579" t="e">
        <f>VLOOKUP(P579,classifications!A$1:B$357,2,FALSE)</f>
        <v>#N/A</v>
      </c>
      <c r="R579" t="e">
        <f>VLOOKUP(P579,classifications!A$1:D$357,4,FALSE)</f>
        <v>#N/A</v>
      </c>
      <c r="S579" t="s">
        <v>594</v>
      </c>
      <c r="T579" t="s">
        <v>649</v>
      </c>
      <c r="U579">
        <v>82.4</v>
      </c>
      <c r="V579">
        <v>17.100000000000001</v>
      </c>
      <c r="W579">
        <v>0.5</v>
      </c>
      <c r="X579">
        <v>84.5</v>
      </c>
      <c r="Y579">
        <v>5</v>
      </c>
      <c r="Z579">
        <v>10.4</v>
      </c>
      <c r="AA579">
        <v>98.4</v>
      </c>
      <c r="AB579">
        <v>1.6</v>
      </c>
      <c r="AC579">
        <v>0</v>
      </c>
      <c r="AE579" t="s">
        <v>590</v>
      </c>
      <c r="AF579" t="s">
        <v>593</v>
      </c>
      <c r="AG579" t="s">
        <v>594</v>
      </c>
      <c r="AH579" t="s">
        <v>649</v>
      </c>
      <c r="AI579">
        <v>82.9</v>
      </c>
      <c r="AJ579">
        <v>17.100000000000001</v>
      </c>
      <c r="AK579">
        <v>94.4</v>
      </c>
      <c r="AL579">
        <v>5.6</v>
      </c>
      <c r="AM579">
        <v>98.4</v>
      </c>
      <c r="AN579">
        <v>1.6</v>
      </c>
      <c r="AP579" t="s">
        <v>590</v>
      </c>
      <c r="AQ579" t="s">
        <v>593</v>
      </c>
      <c r="AR579" t="s">
        <v>594</v>
      </c>
      <c r="AS579" t="s">
        <v>649</v>
      </c>
      <c r="AT579">
        <v>76.599999999999994</v>
      </c>
      <c r="AU579">
        <v>82.9</v>
      </c>
      <c r="AV579">
        <v>85.9</v>
      </c>
      <c r="AW579">
        <v>91.2</v>
      </c>
      <c r="AX579">
        <v>94.4</v>
      </c>
      <c r="AY579">
        <v>97.5</v>
      </c>
      <c r="AZ579">
        <v>96.7</v>
      </c>
      <c r="BA579">
        <v>98.4</v>
      </c>
      <c r="BB579">
        <v>99.6</v>
      </c>
      <c r="BF579" t="b">
        <f t="shared" si="8"/>
        <v>1</v>
      </c>
      <c r="BI579" t="s">
        <v>590</v>
      </c>
      <c r="BJ579" t="s">
        <v>593</v>
      </c>
      <c r="BK579" t="s">
        <v>594</v>
      </c>
      <c r="BL579" t="s">
        <v>649</v>
      </c>
      <c r="BM579">
        <f>INDEX('2021persons'!$C$5:$BA$204,MATCH(Sheet2!$BJ579,'2021persons'!$B$5:$B$204,0),MATCH(Sheet2!BM$3,'2021persons'!$C$4:$BA$4,0))</f>
        <v>86.1806856296554</v>
      </c>
      <c r="BN579">
        <f>INDEX('2021persons'!$C$5:$BA$204,MATCH(Sheet2!$BJ579,'2021persons'!$B$5:$B$204,0),MATCH(Sheet2!BN$3,'2021persons'!$C$4:$BA$4,0))</f>
        <v>13.8193143703446</v>
      </c>
      <c r="BO579">
        <f>INDEX('2021persons'!$C$5:$BA$204,MATCH(Sheet2!$BJ579,'2021persons'!$B$5:$B$204,0),MATCH(Sheet2!BO$3,'2021persons'!$C$4:$BA$4,0))</f>
        <v>62.991680097573699</v>
      </c>
      <c r="BP579">
        <f>INDEX('2021persons'!$C$5:$BA$204,MATCH(Sheet2!$BJ579,'2021persons'!$B$5:$B$204,0),MATCH(Sheet2!BP$3,'2021persons'!$C$4:$BA$4,0))</f>
        <v>12.854467047088001</v>
      </c>
      <c r="BQ579">
        <f>INDEX('2021persons'!$C$5:$BA$204,MATCH(Sheet2!$BJ579,'2021persons'!$B$5:$B$204,0),MATCH(Sheet2!BQ$3,'2021persons'!$C$4:$BA$4,0))</f>
        <v>63.305309927255301</v>
      </c>
      <c r="BR579">
        <f>INDEX('2021persons'!$C$5:$BA$204,MATCH(Sheet2!$BJ579,'2021persons'!$B$5:$B$204,0),MATCH(Sheet2!BR$3,'2021persons'!$C$4:$BA$4,0))</f>
        <v>12.5408372174065</v>
      </c>
      <c r="BS579">
        <f>INDEX('2021persons'!$C$5:$BA$204,MATCH(Sheet2!$BJ579,'2021persons'!$B$5:$B$204,0),MATCH(Sheet2!BS$3,'2021persons'!$C$4:$BA$4,0))</f>
        <v>98.839134033192494</v>
      </c>
      <c r="BT579" t="str">
        <f>INDEX('2021persons'!$C$5:$BA$204,MATCH(Sheet2!$BJ579,'2021persons'!$B$5:$B$204,0),MATCH(Sheet2!BT$3,'2021persons'!$C$4:$BA$4,0))</f>
        <v>*</v>
      </c>
      <c r="BU579">
        <f>INDEX('2021persons'!$C$5:$BA$204,MATCH(Sheet2!$BJ579,'2021persons'!$B$5:$B$204,0),MATCH(Sheet2!BU$3,'2021persons'!$C$4:$BA$4,0))</f>
        <v>10.0949601428758</v>
      </c>
      <c r="BV579">
        <f>INDEX('2021persons'!$C$5:$BA$204,MATCH(Sheet2!$BJ579,'2021persons'!$B$5:$B$204,0),MATCH(Sheet2!BV$3,'2021persons'!$C$4:$BA$4,0))</f>
        <v>18.955002831380401</v>
      </c>
      <c r="BW579">
        <f>INDEX('2021persons'!$C$5:$BA$204,MATCH(Sheet2!$BJ579,'2021persons'!$B$5:$B$204,0),MATCH(Sheet2!BW$3,'2021persons'!$C$4:$BA$4,0))</f>
        <v>2.9664154724049299</v>
      </c>
      <c r="BX579">
        <f>INDEX('2021persons'!$C$5:$BA$204,MATCH(Sheet2!$BJ579,'2021persons'!$B$5:$B$204,0),MATCH(Sheet2!BX$3,'2021persons'!$C$4:$BA$4,0))</f>
        <v>53.400871661721098</v>
      </c>
      <c r="BY579">
        <f>INDEX('2021persons'!$C$5:$BA$204,MATCH(Sheet2!$BJ579,'2021persons'!$B$5:$B$204,0),MATCH(Sheet2!BY$3,'2021persons'!$C$4:$BA$4,0))</f>
        <v>44.633252967358999</v>
      </c>
      <c r="BZ579">
        <f>INDEX('2021persons'!$C$5:$BA$204,MATCH(Sheet2!$BJ579,'2021persons'!$B$5:$B$204,0),MATCH(Sheet2!BZ$3,'2021persons'!$C$4:$BA$4,0))</f>
        <v>48.034124629080097</v>
      </c>
      <c r="CA579">
        <f>INDEX('2021persons'!$C$5:$BA$204,MATCH(Sheet2!$BJ579,'2021persons'!$B$5:$B$204,0),MATCH(Sheet2!CA$3,'2021persons'!$C$4:$BA$4,0))</f>
        <v>48.583549703264097</v>
      </c>
      <c r="CB579">
        <f>INDEX('2021persons'!$C$5:$BA$204,MATCH(Sheet2!$BJ579,'2021persons'!$B$5:$B$204,0),MATCH(Sheet2!CB$3,'2021persons'!$C$4:$BA$4,0))</f>
        <v>2.7159472056453402</v>
      </c>
      <c r="CC579">
        <f>INDEX('2021persons'!$C$5:$BA$204,MATCH(Sheet2!$BJ579,'2021persons'!$B$5:$B$204,0),MATCH(Sheet2!CC$3,'2021persons'!$C$4:$BA$4,0))</f>
        <v>97.284052794354693</v>
      </c>
    </row>
    <row r="580" spans="14:81" x14ac:dyDescent="0.3">
      <c r="N580" t="e">
        <f>VLOOKUP(P580,Sheet1!A$6:A$378,1,FALSE)</f>
        <v>#N/A</v>
      </c>
      <c r="O580" t="s">
        <v>590</v>
      </c>
      <c r="P580" t="s">
        <v>595</v>
      </c>
      <c r="Q580" t="e">
        <f>VLOOKUP(P580,classifications!A$1:B$357,2,FALSE)</f>
        <v>#N/A</v>
      </c>
      <c r="R580" t="e">
        <f>VLOOKUP(P580,classifications!A$1:D$357,4,FALSE)</f>
        <v>#N/A</v>
      </c>
      <c r="S580" t="s">
        <v>596</v>
      </c>
      <c r="T580" t="s">
        <v>649</v>
      </c>
      <c r="U580">
        <v>78.7</v>
      </c>
      <c r="V580">
        <v>20.399999999999999</v>
      </c>
      <c r="W580">
        <v>0.9</v>
      </c>
      <c r="X580">
        <v>68.2</v>
      </c>
      <c r="Y580">
        <v>20.6</v>
      </c>
      <c r="Z580">
        <v>11.2</v>
      </c>
      <c r="AA580">
        <v>98.9</v>
      </c>
      <c r="AB580">
        <v>1.1000000000000001</v>
      </c>
      <c r="AC580">
        <v>0</v>
      </c>
      <c r="AE580" t="s">
        <v>590</v>
      </c>
      <c r="AF580" t="s">
        <v>595</v>
      </c>
      <c r="AG580" t="s">
        <v>596</v>
      </c>
      <c r="AH580" t="s">
        <v>649</v>
      </c>
      <c r="AI580">
        <v>79.400000000000006</v>
      </c>
      <c r="AJ580">
        <v>20.6</v>
      </c>
      <c r="AK580">
        <v>76.8</v>
      </c>
      <c r="AL580">
        <v>23.2</v>
      </c>
      <c r="AM580">
        <v>98.9</v>
      </c>
      <c r="AN580">
        <v>1.1000000000000001</v>
      </c>
      <c r="AP580" t="s">
        <v>590</v>
      </c>
      <c r="AQ580" t="s">
        <v>595</v>
      </c>
      <c r="AR580" t="s">
        <v>596</v>
      </c>
      <c r="AS580" t="s">
        <v>649</v>
      </c>
      <c r="AT580">
        <v>73.2</v>
      </c>
      <c r="AU580">
        <v>79.400000000000006</v>
      </c>
      <c r="AV580">
        <v>82.1</v>
      </c>
      <c r="AW580">
        <v>92.3</v>
      </c>
      <c r="AX580">
        <v>76.8</v>
      </c>
      <c r="AY580">
        <v>97.5</v>
      </c>
      <c r="AZ580">
        <v>97.7</v>
      </c>
      <c r="BA580">
        <v>98.9</v>
      </c>
      <c r="BB580">
        <v>100</v>
      </c>
      <c r="BF580" t="b">
        <f t="shared" ref="BF580:BF606" si="9">IF(AQ580=AF580,IF(AF580=P580,TRUE,FALSE),FALSE)</f>
        <v>1</v>
      </c>
      <c r="BI580" t="s">
        <v>590</v>
      </c>
      <c r="BJ580" t="s">
        <v>595</v>
      </c>
      <c r="BK580" t="s">
        <v>596</v>
      </c>
      <c r="BL580" t="s">
        <v>649</v>
      </c>
      <c r="BM580">
        <f>INDEX('2021persons'!$C$5:$BA$204,MATCH(Sheet2!$BJ580,'2021persons'!$B$5:$B$204,0),MATCH(Sheet2!BM$3,'2021persons'!$C$4:$BA$4,0))</f>
        <v>83.772185366598507</v>
      </c>
      <c r="BN580">
        <f>INDEX('2021persons'!$C$5:$BA$204,MATCH(Sheet2!$BJ580,'2021persons'!$B$5:$B$204,0),MATCH(Sheet2!BN$3,'2021persons'!$C$4:$BA$4,0))</f>
        <v>15.4430644234517</v>
      </c>
      <c r="BO580">
        <f>INDEX('2021persons'!$C$5:$BA$204,MATCH(Sheet2!$BJ580,'2021persons'!$B$5:$B$204,0),MATCH(Sheet2!BO$3,'2021persons'!$C$4:$BA$4,0))</f>
        <v>55.057881857523398</v>
      </c>
      <c r="BP580">
        <f>INDEX('2021persons'!$C$5:$BA$204,MATCH(Sheet2!$BJ580,'2021persons'!$B$5:$B$204,0),MATCH(Sheet2!BP$3,'2021persons'!$C$4:$BA$4,0))</f>
        <v>13.596309705105901</v>
      </c>
      <c r="BQ580">
        <f>INDEX('2021persons'!$C$5:$BA$204,MATCH(Sheet2!$BJ580,'2021persons'!$B$5:$B$204,0),MATCH(Sheet2!BQ$3,'2021persons'!$C$4:$BA$4,0))</f>
        <v>62.119428293600201</v>
      </c>
      <c r="BR580">
        <f>INDEX('2021persons'!$C$5:$BA$204,MATCH(Sheet2!$BJ580,'2021persons'!$B$5:$B$204,0),MATCH(Sheet2!BR$3,'2021persons'!$C$4:$BA$4,0))</f>
        <v>6.5347632690290904</v>
      </c>
      <c r="BS580">
        <f>INDEX('2021persons'!$C$5:$BA$204,MATCH(Sheet2!$BJ580,'2021persons'!$B$5:$B$204,0),MATCH(Sheet2!BS$3,'2021persons'!$C$4:$BA$4,0))</f>
        <v>97.697583869425301</v>
      </c>
      <c r="BT580">
        <f>INDEX('2021persons'!$C$5:$BA$204,MATCH(Sheet2!$BJ580,'2021persons'!$B$5:$B$204,0),MATCH(Sheet2!BT$3,'2021persons'!$C$4:$BA$4,0))</f>
        <v>2.06494179668822</v>
      </c>
      <c r="BU580">
        <f>INDEX('2021persons'!$C$5:$BA$204,MATCH(Sheet2!$BJ580,'2021persons'!$B$5:$B$204,0),MATCH(Sheet2!BU$3,'2021persons'!$C$4:$BA$4,0))</f>
        <v>6.5106541995989904</v>
      </c>
      <c r="BV580">
        <f>INDEX('2021persons'!$C$5:$BA$204,MATCH(Sheet2!$BJ580,'2021persons'!$B$5:$B$204,0),MATCH(Sheet2!BV$3,'2021persons'!$C$4:$BA$4,0))</f>
        <v>22.388083690616298</v>
      </c>
      <c r="BW580">
        <f>INDEX('2021persons'!$C$5:$BA$204,MATCH(Sheet2!$BJ580,'2021persons'!$B$5:$B$204,0),MATCH(Sheet2!BW$3,'2021persons'!$C$4:$BA$4,0))</f>
        <v>0.48499411336888099</v>
      </c>
      <c r="BX580">
        <f>INDEX('2021persons'!$C$5:$BA$204,MATCH(Sheet2!$BJ580,'2021persons'!$B$5:$B$204,0),MATCH(Sheet2!BX$3,'2021persons'!$C$4:$BA$4,0))</f>
        <v>61.951206157236797</v>
      </c>
      <c r="BY580">
        <f>INDEX('2021persons'!$C$5:$BA$204,MATCH(Sheet2!$BJ580,'2021persons'!$B$5:$B$204,0),MATCH(Sheet2!BY$3,'2021persons'!$C$4:$BA$4,0))</f>
        <v>34.896597982950603</v>
      </c>
      <c r="BZ580">
        <f>INDEX('2021persons'!$C$5:$BA$204,MATCH(Sheet2!$BJ580,'2021persons'!$B$5:$B$204,0),MATCH(Sheet2!BZ$3,'2021persons'!$C$4:$BA$4,0))</f>
        <v>58.333932219746799</v>
      </c>
      <c r="CA580">
        <f>INDEX('2021persons'!$C$5:$BA$204,MATCH(Sheet2!$BJ580,'2021persons'!$B$5:$B$204,0),MATCH(Sheet2!CA$3,'2021persons'!$C$4:$BA$4,0))</f>
        <v>39.033020885735901</v>
      </c>
      <c r="CB580">
        <f>INDEX('2021persons'!$C$5:$BA$204,MATCH(Sheet2!$BJ580,'2021persons'!$B$5:$B$204,0),MATCH(Sheet2!CB$3,'2021persons'!$C$4:$BA$4,0))</f>
        <v>1.77442751005549</v>
      </c>
      <c r="CC580">
        <f>INDEX('2021persons'!$C$5:$BA$204,MATCH(Sheet2!$BJ580,'2021persons'!$B$5:$B$204,0),MATCH(Sheet2!CC$3,'2021persons'!$C$4:$BA$4,0))</f>
        <v>98.225572489944497</v>
      </c>
    </row>
    <row r="581" spans="14:81" x14ac:dyDescent="0.3">
      <c r="N581" t="e">
        <f>VLOOKUP(P581,Sheet1!A$6:A$378,1,FALSE)</f>
        <v>#N/A</v>
      </c>
      <c r="O581" t="s">
        <v>590</v>
      </c>
      <c r="P581" t="s">
        <v>597</v>
      </c>
      <c r="Q581" t="e">
        <f>VLOOKUP(P581,classifications!A$1:B$357,2,FALSE)</f>
        <v>#N/A</v>
      </c>
      <c r="R581" t="e">
        <f>VLOOKUP(P581,classifications!A$1:D$357,4,FALSE)</f>
        <v>#N/A</v>
      </c>
      <c r="S581" t="s">
        <v>598</v>
      </c>
      <c r="T581" t="s">
        <v>649</v>
      </c>
      <c r="U581">
        <v>77.400000000000006</v>
      </c>
      <c r="V581">
        <v>22.1</v>
      </c>
      <c r="W581">
        <v>0.5</v>
      </c>
      <c r="X581">
        <v>80.400000000000006</v>
      </c>
      <c r="Y581">
        <v>6</v>
      </c>
      <c r="Z581">
        <v>13.5</v>
      </c>
      <c r="AA581">
        <v>98.8</v>
      </c>
      <c r="AB581">
        <v>1.2</v>
      </c>
      <c r="AC581">
        <v>0</v>
      </c>
      <c r="AE581" t="s">
        <v>590</v>
      </c>
      <c r="AF581" t="s">
        <v>597</v>
      </c>
      <c r="AG581" t="s">
        <v>598</v>
      </c>
      <c r="AH581" t="s">
        <v>649</v>
      </c>
      <c r="AI581">
        <v>77.8</v>
      </c>
      <c r="AJ581">
        <v>22.2</v>
      </c>
      <c r="AK581">
        <v>93</v>
      </c>
      <c r="AL581">
        <v>7</v>
      </c>
      <c r="AM581">
        <v>98.8</v>
      </c>
      <c r="AN581">
        <v>1.2</v>
      </c>
      <c r="AP581" t="s">
        <v>590</v>
      </c>
      <c r="AQ581" t="s">
        <v>597</v>
      </c>
      <c r="AR581" t="s">
        <v>598</v>
      </c>
      <c r="AS581" t="s">
        <v>649</v>
      </c>
      <c r="AT581">
        <v>70.099999999999994</v>
      </c>
      <c r="AU581">
        <v>77.8</v>
      </c>
      <c r="AV581">
        <v>80.5</v>
      </c>
      <c r="AW581">
        <v>89.9</v>
      </c>
      <c r="AX581">
        <v>93</v>
      </c>
      <c r="AY581">
        <v>96.1</v>
      </c>
      <c r="AZ581">
        <v>97.2</v>
      </c>
      <c r="BA581">
        <v>98.8</v>
      </c>
      <c r="BB581">
        <v>100</v>
      </c>
      <c r="BF581" t="b">
        <f t="shared" si="9"/>
        <v>1</v>
      </c>
      <c r="BI581" t="s">
        <v>590</v>
      </c>
      <c r="BJ581" t="s">
        <v>597</v>
      </c>
      <c r="BK581" t="s">
        <v>598</v>
      </c>
      <c r="BL581" t="s">
        <v>649</v>
      </c>
      <c r="BM581">
        <f>INDEX('2021persons'!$C$5:$BA$204,MATCH(Sheet2!$BJ581,'2021persons'!$B$5:$B$204,0),MATCH(Sheet2!BM$3,'2021persons'!$C$4:$BA$4,0))</f>
        <v>82.554938214516895</v>
      </c>
      <c r="BN581">
        <f>INDEX('2021persons'!$C$5:$BA$204,MATCH(Sheet2!$BJ581,'2021persons'!$B$5:$B$204,0),MATCH(Sheet2!BN$3,'2021persons'!$C$4:$BA$4,0))</f>
        <v>17.249425540845301</v>
      </c>
      <c r="BO581">
        <f>INDEX('2021persons'!$C$5:$BA$204,MATCH(Sheet2!$BJ581,'2021persons'!$B$5:$B$204,0),MATCH(Sheet2!BO$3,'2021persons'!$C$4:$BA$4,0))</f>
        <v>60.525585663775999</v>
      </c>
      <c r="BP581">
        <f>INDEX('2021persons'!$C$5:$BA$204,MATCH(Sheet2!$BJ581,'2021persons'!$B$5:$B$204,0),MATCH(Sheet2!BP$3,'2021persons'!$C$4:$BA$4,0))</f>
        <v>15.987393911800099</v>
      </c>
      <c r="BQ581">
        <f>INDEX('2021persons'!$C$5:$BA$204,MATCH(Sheet2!$BJ581,'2021persons'!$B$5:$B$204,0),MATCH(Sheet2!BQ$3,'2021persons'!$C$4:$BA$4,0))</f>
        <v>62.223708267231999</v>
      </c>
      <c r="BR581">
        <f>INDEX('2021persons'!$C$5:$BA$204,MATCH(Sheet2!$BJ581,'2021persons'!$B$5:$B$204,0),MATCH(Sheet2!BR$3,'2021persons'!$C$4:$BA$4,0))</f>
        <v>14.2892713083441</v>
      </c>
      <c r="BS581">
        <f>INDEX('2021persons'!$C$5:$BA$204,MATCH(Sheet2!$BJ581,'2021persons'!$B$5:$B$204,0),MATCH(Sheet2!BS$3,'2021persons'!$C$4:$BA$4,0))</f>
        <v>97.808162655530793</v>
      </c>
      <c r="BT581">
        <f>INDEX('2021persons'!$C$5:$BA$204,MATCH(Sheet2!$BJ581,'2021persons'!$B$5:$B$204,0),MATCH(Sheet2!BT$3,'2021persons'!$C$4:$BA$4,0))</f>
        <v>1.9962010998313999</v>
      </c>
      <c r="BU581">
        <f>INDEX('2021persons'!$C$5:$BA$204,MATCH(Sheet2!$BJ581,'2021persons'!$B$5:$B$204,0),MATCH(Sheet2!BU$3,'2021persons'!$C$4:$BA$4,0))</f>
        <v>12.730583991975401</v>
      </c>
      <c r="BV581">
        <f>INDEX('2021persons'!$C$5:$BA$204,MATCH(Sheet2!$BJ581,'2021persons'!$B$5:$B$204,0),MATCH(Sheet2!BV$3,'2021persons'!$C$4:$BA$4,0))</f>
        <v>13.8062276352202</v>
      </c>
      <c r="BW581">
        <f>INDEX('2021persons'!$C$5:$BA$204,MATCH(Sheet2!$BJ581,'2021persons'!$B$5:$B$204,0),MATCH(Sheet2!BW$3,'2021persons'!$C$4:$BA$4,0))</f>
        <v>3.2198168844750201</v>
      </c>
      <c r="BX581">
        <f>INDEX('2021persons'!$C$5:$BA$204,MATCH(Sheet2!$BJ581,'2021persons'!$B$5:$B$204,0),MATCH(Sheet2!BX$3,'2021persons'!$C$4:$BA$4,0))</f>
        <v>51.425741873872603</v>
      </c>
      <c r="BY581">
        <f>INDEX('2021persons'!$C$5:$BA$204,MATCH(Sheet2!$BJ581,'2021persons'!$B$5:$B$204,0),MATCH(Sheet2!BY$3,'2021persons'!$C$4:$BA$4,0))</f>
        <v>46.393378842004701</v>
      </c>
      <c r="BZ581">
        <f>INDEX('2021persons'!$C$5:$BA$204,MATCH(Sheet2!$BJ581,'2021persons'!$B$5:$B$204,0),MATCH(Sheet2!BZ$3,'2021persons'!$C$4:$BA$4,0))</f>
        <v>45.384642591872101</v>
      </c>
      <c r="CA581">
        <f>INDEX('2021persons'!$C$5:$BA$204,MATCH(Sheet2!$BJ581,'2021persons'!$B$5:$B$204,0),MATCH(Sheet2!CA$3,'2021persons'!$C$4:$BA$4,0))</f>
        <v>53.612280267392897</v>
      </c>
      <c r="CB581">
        <f>INDEX('2021persons'!$C$5:$BA$204,MATCH(Sheet2!$BJ581,'2021persons'!$B$5:$B$204,0),MATCH(Sheet2!CB$3,'2021persons'!$C$4:$BA$4,0))</f>
        <v>4.1681191175738297</v>
      </c>
      <c r="CC581">
        <f>INDEX('2021persons'!$C$5:$BA$204,MATCH(Sheet2!$BJ581,'2021persons'!$B$5:$B$204,0),MATCH(Sheet2!CC$3,'2021persons'!$C$4:$BA$4,0))</f>
        <v>95.831880882426205</v>
      </c>
    </row>
    <row r="582" spans="14:81" x14ac:dyDescent="0.3">
      <c r="N582" t="e">
        <f>VLOOKUP(P582,Sheet1!A$6:A$378,1,FALSE)</f>
        <v>#N/A</v>
      </c>
      <c r="O582" t="s">
        <v>590</v>
      </c>
      <c r="P582" t="s">
        <v>599</v>
      </c>
      <c r="Q582" t="e">
        <f>VLOOKUP(P582,classifications!A$1:B$357,2,FALSE)</f>
        <v>#N/A</v>
      </c>
      <c r="R582" t="e">
        <f>VLOOKUP(P582,classifications!A$1:D$357,4,FALSE)</f>
        <v>#N/A</v>
      </c>
      <c r="S582" t="s">
        <v>600</v>
      </c>
      <c r="T582" t="s">
        <v>649</v>
      </c>
      <c r="U582">
        <v>82.7</v>
      </c>
      <c r="V582">
        <v>16</v>
      </c>
      <c r="W582">
        <v>1.3</v>
      </c>
      <c r="X582">
        <v>82.6</v>
      </c>
      <c r="Y582">
        <v>6.4</v>
      </c>
      <c r="Z582">
        <v>11</v>
      </c>
      <c r="AA582">
        <v>98.6</v>
      </c>
      <c r="AB582">
        <v>1.4</v>
      </c>
      <c r="AC582">
        <v>0</v>
      </c>
      <c r="AE582" t="s">
        <v>590</v>
      </c>
      <c r="AF582" t="s">
        <v>599</v>
      </c>
      <c r="AG582" t="s">
        <v>600</v>
      </c>
      <c r="AH582" t="s">
        <v>649</v>
      </c>
      <c r="AI582">
        <v>83.8</v>
      </c>
      <c r="AJ582">
        <v>16.2</v>
      </c>
      <c r="AK582">
        <v>92.8</v>
      </c>
      <c r="AL582">
        <v>7.2</v>
      </c>
      <c r="AM582">
        <v>98.6</v>
      </c>
      <c r="AN582">
        <v>1.4</v>
      </c>
      <c r="AP582" t="s">
        <v>590</v>
      </c>
      <c r="AQ582" t="s">
        <v>599</v>
      </c>
      <c r="AR582" t="s">
        <v>600</v>
      </c>
      <c r="AS582" t="s">
        <v>649</v>
      </c>
      <c r="AT582">
        <v>77.900000000000006</v>
      </c>
      <c r="AU582">
        <v>83.8</v>
      </c>
      <c r="AV582">
        <v>87.3</v>
      </c>
      <c r="AW582">
        <v>89.1</v>
      </c>
      <c r="AX582">
        <v>92.8</v>
      </c>
      <c r="AY582">
        <v>96.3</v>
      </c>
      <c r="AZ582">
        <v>96.8</v>
      </c>
      <c r="BA582">
        <v>98.6</v>
      </c>
      <c r="BB582">
        <v>100</v>
      </c>
      <c r="BF582" t="b">
        <f t="shared" si="9"/>
        <v>1</v>
      </c>
      <c r="BI582" t="s">
        <v>590</v>
      </c>
      <c r="BJ582" t="s">
        <v>599</v>
      </c>
      <c r="BK582" t="s">
        <v>600</v>
      </c>
      <c r="BL582" t="s">
        <v>649</v>
      </c>
      <c r="BM582">
        <f>INDEX('2021persons'!$C$5:$BA$204,MATCH(Sheet2!$BJ582,'2021persons'!$B$5:$B$204,0),MATCH(Sheet2!BM$3,'2021persons'!$C$4:$BA$4,0))</f>
        <v>86.997602923037505</v>
      </c>
      <c r="BN582">
        <f>INDEX('2021persons'!$C$5:$BA$204,MATCH(Sheet2!$BJ582,'2021persons'!$B$5:$B$204,0),MATCH(Sheet2!BN$3,'2021persons'!$C$4:$BA$4,0))</f>
        <v>11.1289534315437</v>
      </c>
      <c r="BO582">
        <f>INDEX('2021persons'!$C$5:$BA$204,MATCH(Sheet2!$BJ582,'2021persons'!$B$5:$B$204,0),MATCH(Sheet2!BO$3,'2021persons'!$C$4:$BA$4,0))</f>
        <v>54.779026740208103</v>
      </c>
      <c r="BP582">
        <f>INDEX('2021persons'!$C$5:$BA$204,MATCH(Sheet2!$BJ582,'2021persons'!$B$5:$B$204,0),MATCH(Sheet2!BP$3,'2021persons'!$C$4:$BA$4,0))</f>
        <v>15.681072401033299</v>
      </c>
      <c r="BQ582">
        <f>INDEX('2021persons'!$C$5:$BA$204,MATCH(Sheet2!$BJ582,'2021persons'!$B$5:$B$204,0),MATCH(Sheet2!BQ$3,'2021persons'!$C$4:$BA$4,0))</f>
        <v>59.3334729688845</v>
      </c>
      <c r="BR582">
        <f>INDEX('2021persons'!$C$5:$BA$204,MATCH(Sheet2!$BJ582,'2021persons'!$B$5:$B$204,0),MATCH(Sheet2!BR$3,'2021persons'!$C$4:$BA$4,0))</f>
        <v>11.126626172356801</v>
      </c>
      <c r="BS582">
        <f>INDEX('2021persons'!$C$5:$BA$204,MATCH(Sheet2!$BJ582,'2021persons'!$B$5:$B$204,0),MATCH(Sheet2!BS$3,'2021persons'!$C$4:$BA$4,0))</f>
        <v>98.163792501570896</v>
      </c>
      <c r="BT582" t="str">
        <f>INDEX('2021persons'!$C$5:$BA$204,MATCH(Sheet2!$BJ582,'2021persons'!$B$5:$B$204,0),MATCH(Sheet2!BT$3,'2021persons'!$C$4:$BA$4,0))</f>
        <v>*</v>
      </c>
      <c r="BU582">
        <f>INDEX('2021persons'!$C$5:$BA$204,MATCH(Sheet2!$BJ582,'2021persons'!$B$5:$B$204,0),MATCH(Sheet2!BU$3,'2021persons'!$C$4:$BA$4,0))</f>
        <v>10.1933952384277</v>
      </c>
      <c r="BV582">
        <f>INDEX('2021persons'!$C$5:$BA$204,MATCH(Sheet2!$BJ582,'2021persons'!$B$5:$B$204,0),MATCH(Sheet2!BV$3,'2021persons'!$C$4:$BA$4,0))</f>
        <v>15.3924922618632</v>
      </c>
      <c r="BW582">
        <f>INDEX('2021persons'!$C$5:$BA$204,MATCH(Sheet2!$BJ582,'2021persons'!$B$5:$B$204,0),MATCH(Sheet2!BW$3,'2021persons'!$C$4:$BA$4,0))</f>
        <v>2.4273313318904299</v>
      </c>
      <c r="BX582">
        <f>INDEX('2021persons'!$C$5:$BA$204,MATCH(Sheet2!$BJ582,'2021persons'!$B$5:$B$204,0),MATCH(Sheet2!BX$3,'2021persons'!$C$4:$BA$4,0))</f>
        <v>68.510446415151094</v>
      </c>
      <c r="BY582">
        <f>INDEX('2021persons'!$C$5:$BA$204,MATCH(Sheet2!$BJ582,'2021persons'!$B$5:$B$204,0),MATCH(Sheet2!BY$3,'2021persons'!$C$4:$BA$4,0))</f>
        <v>30.126759857708301</v>
      </c>
      <c r="BZ582">
        <f>INDEX('2021persons'!$C$5:$BA$204,MATCH(Sheet2!$BJ582,'2021persons'!$B$5:$B$204,0),MATCH(Sheet2!BZ$3,'2021persons'!$C$4:$BA$4,0))</f>
        <v>47.913222105315903</v>
      </c>
      <c r="CA582">
        <f>INDEX('2021persons'!$C$5:$BA$204,MATCH(Sheet2!$BJ582,'2021persons'!$B$5:$B$204,0),MATCH(Sheet2!CA$3,'2021persons'!$C$4:$BA$4,0))</f>
        <v>50.9870233979658</v>
      </c>
      <c r="CB582" t="str">
        <f>INDEX('2021persons'!$C$5:$BA$204,MATCH(Sheet2!$BJ582,'2021persons'!$B$5:$B$204,0),MATCH(Sheet2!CB$3,'2021persons'!$C$4:$BA$4,0))</f>
        <v>*</v>
      </c>
      <c r="CC582" t="str">
        <f>INDEX('2021persons'!$C$5:$BA$204,MATCH(Sheet2!$BJ582,'2021persons'!$B$5:$B$204,0),MATCH(Sheet2!CC$3,'2021persons'!$C$4:$BA$4,0))</f>
        <v>*</v>
      </c>
    </row>
    <row r="583" spans="14:81" x14ac:dyDescent="0.3">
      <c r="N583" t="e">
        <f>VLOOKUP(P583,Sheet1!A$6:A$378,1,FALSE)</f>
        <v>#N/A</v>
      </c>
      <c r="O583" t="s">
        <v>590</v>
      </c>
      <c r="P583" t="s">
        <v>601</v>
      </c>
      <c r="Q583" t="e">
        <f>VLOOKUP(P583,classifications!A$1:B$357,2,FALSE)</f>
        <v>#N/A</v>
      </c>
      <c r="R583" t="e">
        <f>VLOOKUP(P583,classifications!A$1:D$357,4,FALSE)</f>
        <v>#N/A</v>
      </c>
      <c r="S583" t="s">
        <v>602</v>
      </c>
      <c r="T583" t="s">
        <v>649</v>
      </c>
      <c r="U583">
        <v>84.5</v>
      </c>
      <c r="V583">
        <v>14.7</v>
      </c>
      <c r="W583">
        <v>0.8</v>
      </c>
      <c r="X583">
        <v>84.2</v>
      </c>
      <c r="Y583">
        <v>5.0999999999999996</v>
      </c>
      <c r="Z583">
        <v>10.7</v>
      </c>
      <c r="AA583">
        <v>98.6</v>
      </c>
      <c r="AB583">
        <v>1.4</v>
      </c>
      <c r="AC583">
        <v>0</v>
      </c>
      <c r="AE583" t="s">
        <v>590</v>
      </c>
      <c r="AF583" t="s">
        <v>601</v>
      </c>
      <c r="AG583" t="s">
        <v>602</v>
      </c>
      <c r="AH583" t="s">
        <v>649</v>
      </c>
      <c r="AI583">
        <v>85.2</v>
      </c>
      <c r="AJ583">
        <v>14.8</v>
      </c>
      <c r="AK583">
        <v>94.3</v>
      </c>
      <c r="AL583">
        <v>5.7</v>
      </c>
      <c r="AM583">
        <v>98.6</v>
      </c>
      <c r="AN583">
        <v>1.4</v>
      </c>
      <c r="AP583" t="s">
        <v>590</v>
      </c>
      <c r="AQ583" t="s">
        <v>601</v>
      </c>
      <c r="AR583" t="s">
        <v>602</v>
      </c>
      <c r="AS583" t="s">
        <v>649</v>
      </c>
      <c r="AT583">
        <v>80.099999999999994</v>
      </c>
      <c r="AU583">
        <v>85.2</v>
      </c>
      <c r="AV583">
        <v>88</v>
      </c>
      <c r="AW583">
        <v>91.3</v>
      </c>
      <c r="AX583">
        <v>94.3</v>
      </c>
      <c r="AY583">
        <v>97.4</v>
      </c>
      <c r="AZ583">
        <v>97.2</v>
      </c>
      <c r="BA583">
        <v>98.6</v>
      </c>
      <c r="BB583">
        <v>99.8</v>
      </c>
      <c r="BF583" t="b">
        <f t="shared" si="9"/>
        <v>1</v>
      </c>
      <c r="BI583" t="s">
        <v>590</v>
      </c>
      <c r="BJ583" t="s">
        <v>601</v>
      </c>
      <c r="BK583" t="s">
        <v>602</v>
      </c>
      <c r="BL583" t="s">
        <v>649</v>
      </c>
      <c r="BM583" t="e">
        <f>INDEX('2021persons'!$C$5:$BA$204,MATCH(Sheet2!$BJ583,'2021persons'!$B$5:$B$204,0),MATCH(Sheet2!BM$3,'2021persons'!$C$4:$BA$4,0))</f>
        <v>#N/A</v>
      </c>
      <c r="BN583" t="e">
        <f>INDEX('2021persons'!$C$5:$BA$204,MATCH(Sheet2!$BJ583,'2021persons'!$B$5:$B$204,0),MATCH(Sheet2!BN$3,'2021persons'!$C$4:$BA$4,0))</f>
        <v>#N/A</v>
      </c>
      <c r="BO583" t="e">
        <f>INDEX('2021persons'!$C$5:$BA$204,MATCH(Sheet2!$BJ583,'2021persons'!$B$5:$B$204,0),MATCH(Sheet2!BO$3,'2021persons'!$C$4:$BA$4,0))</f>
        <v>#N/A</v>
      </c>
      <c r="BP583" t="e">
        <f>INDEX('2021persons'!$C$5:$BA$204,MATCH(Sheet2!$BJ583,'2021persons'!$B$5:$B$204,0),MATCH(Sheet2!BP$3,'2021persons'!$C$4:$BA$4,0))</f>
        <v>#N/A</v>
      </c>
      <c r="BQ583" t="e">
        <f>INDEX('2021persons'!$C$5:$BA$204,MATCH(Sheet2!$BJ583,'2021persons'!$B$5:$B$204,0),MATCH(Sheet2!BQ$3,'2021persons'!$C$4:$BA$4,0))</f>
        <v>#N/A</v>
      </c>
      <c r="BR583" t="e">
        <f>INDEX('2021persons'!$C$5:$BA$204,MATCH(Sheet2!$BJ583,'2021persons'!$B$5:$B$204,0),MATCH(Sheet2!BR$3,'2021persons'!$C$4:$BA$4,0))</f>
        <v>#N/A</v>
      </c>
      <c r="BS583" t="e">
        <f>INDEX('2021persons'!$C$5:$BA$204,MATCH(Sheet2!$BJ583,'2021persons'!$B$5:$B$204,0),MATCH(Sheet2!BS$3,'2021persons'!$C$4:$BA$4,0))</f>
        <v>#N/A</v>
      </c>
      <c r="BT583" t="e">
        <f>INDEX('2021persons'!$C$5:$BA$204,MATCH(Sheet2!$BJ583,'2021persons'!$B$5:$B$204,0),MATCH(Sheet2!BT$3,'2021persons'!$C$4:$BA$4,0))</f>
        <v>#N/A</v>
      </c>
      <c r="BU583" t="e">
        <f>INDEX('2021persons'!$C$5:$BA$204,MATCH(Sheet2!$BJ583,'2021persons'!$B$5:$B$204,0),MATCH(Sheet2!BU$3,'2021persons'!$C$4:$BA$4,0))</f>
        <v>#N/A</v>
      </c>
      <c r="BV583" t="e">
        <f>INDEX('2021persons'!$C$5:$BA$204,MATCH(Sheet2!$BJ583,'2021persons'!$B$5:$B$204,0),MATCH(Sheet2!BV$3,'2021persons'!$C$4:$BA$4,0))</f>
        <v>#N/A</v>
      </c>
      <c r="BW583" t="e">
        <f>INDEX('2021persons'!$C$5:$BA$204,MATCH(Sheet2!$BJ583,'2021persons'!$B$5:$B$204,0),MATCH(Sheet2!BW$3,'2021persons'!$C$4:$BA$4,0))</f>
        <v>#N/A</v>
      </c>
      <c r="BX583" t="e">
        <f>INDEX('2021persons'!$C$5:$BA$204,MATCH(Sheet2!$BJ583,'2021persons'!$B$5:$B$204,0),MATCH(Sheet2!BX$3,'2021persons'!$C$4:$BA$4,0))</f>
        <v>#N/A</v>
      </c>
      <c r="BY583" t="e">
        <f>INDEX('2021persons'!$C$5:$BA$204,MATCH(Sheet2!$BJ583,'2021persons'!$B$5:$B$204,0),MATCH(Sheet2!BY$3,'2021persons'!$C$4:$BA$4,0))</f>
        <v>#N/A</v>
      </c>
      <c r="BZ583" t="e">
        <f>INDEX('2021persons'!$C$5:$BA$204,MATCH(Sheet2!$BJ583,'2021persons'!$B$5:$B$204,0),MATCH(Sheet2!BZ$3,'2021persons'!$C$4:$BA$4,0))</f>
        <v>#N/A</v>
      </c>
      <c r="CA583" t="e">
        <f>INDEX('2021persons'!$C$5:$BA$204,MATCH(Sheet2!$BJ583,'2021persons'!$B$5:$B$204,0),MATCH(Sheet2!CA$3,'2021persons'!$C$4:$BA$4,0))</f>
        <v>#N/A</v>
      </c>
      <c r="CB583" t="e">
        <f>INDEX('2021persons'!$C$5:$BA$204,MATCH(Sheet2!$BJ583,'2021persons'!$B$5:$B$204,0),MATCH(Sheet2!CB$3,'2021persons'!$C$4:$BA$4,0))</f>
        <v>#N/A</v>
      </c>
      <c r="CC583" t="e">
        <f>INDEX('2021persons'!$C$5:$BA$204,MATCH(Sheet2!$BJ583,'2021persons'!$B$5:$B$204,0),MATCH(Sheet2!CC$3,'2021persons'!$C$4:$BA$4,0))</f>
        <v>#N/A</v>
      </c>
    </row>
    <row r="584" spans="14:81" x14ac:dyDescent="0.3">
      <c r="N584" t="e">
        <f>VLOOKUP(P584,Sheet1!A$6:A$378,1,FALSE)</f>
        <v>#N/A</v>
      </c>
      <c r="O584" t="s">
        <v>603</v>
      </c>
      <c r="P584" t="s">
        <v>604</v>
      </c>
      <c r="Q584" t="e">
        <f>VLOOKUP(P584,classifications!A$1:B$357,2,FALSE)</f>
        <v>#N/A</v>
      </c>
      <c r="R584" t="e">
        <f>VLOOKUP(P584,classifications!A$1:D$357,4,FALSE)</f>
        <v>#N/A</v>
      </c>
      <c r="S584" t="s">
        <v>605</v>
      </c>
      <c r="T584" t="s">
        <v>649</v>
      </c>
      <c r="U584">
        <v>83.6</v>
      </c>
      <c r="V584">
        <v>15.6</v>
      </c>
      <c r="W584">
        <v>0.9</v>
      </c>
      <c r="X584">
        <v>85.5</v>
      </c>
      <c r="Y584">
        <v>4.5</v>
      </c>
      <c r="Z584">
        <v>10</v>
      </c>
      <c r="AA584">
        <v>98.4</v>
      </c>
      <c r="AB584">
        <v>1.6</v>
      </c>
      <c r="AC584">
        <v>0</v>
      </c>
      <c r="AE584" t="s">
        <v>603</v>
      </c>
      <c r="AF584" t="s">
        <v>604</v>
      </c>
      <c r="AG584" t="s">
        <v>605</v>
      </c>
      <c r="AH584" t="s">
        <v>649</v>
      </c>
      <c r="AI584">
        <v>84.3</v>
      </c>
      <c r="AJ584">
        <v>15.7</v>
      </c>
      <c r="AK584">
        <v>95</v>
      </c>
      <c r="AL584">
        <v>5</v>
      </c>
      <c r="AM584">
        <v>98.4</v>
      </c>
      <c r="AN584">
        <v>1.6</v>
      </c>
      <c r="AP584" t="s">
        <v>603</v>
      </c>
      <c r="AQ584" t="s">
        <v>604</v>
      </c>
      <c r="AR584" t="s">
        <v>605</v>
      </c>
      <c r="AS584" t="s">
        <v>649</v>
      </c>
      <c r="AT584">
        <v>78.7</v>
      </c>
      <c r="AU584">
        <v>84.3</v>
      </c>
      <c r="AV584">
        <v>87.6</v>
      </c>
      <c r="AW584">
        <v>92.2</v>
      </c>
      <c r="AX584">
        <v>95</v>
      </c>
      <c r="AY584">
        <v>97.7</v>
      </c>
      <c r="AZ584">
        <v>96.8</v>
      </c>
      <c r="BA584">
        <v>98.4</v>
      </c>
      <c r="BB584">
        <v>99.8</v>
      </c>
      <c r="BF584" t="b">
        <f t="shared" si="9"/>
        <v>1</v>
      </c>
      <c r="BI584" t="s">
        <v>603</v>
      </c>
      <c r="BJ584" t="s">
        <v>604</v>
      </c>
      <c r="BK584" t="s">
        <v>605</v>
      </c>
      <c r="BL584" t="s">
        <v>649</v>
      </c>
      <c r="BM584">
        <f>INDEX('2021persons'!$C$5:$BA$204,MATCH(Sheet2!$BJ584,'2021persons'!$B$5:$B$204,0),MATCH(Sheet2!BM$3,'2021persons'!$C$4:$BA$4,0))</f>
        <v>84.703576414992995</v>
      </c>
      <c r="BN584">
        <f>INDEX('2021persons'!$C$5:$BA$204,MATCH(Sheet2!$BJ584,'2021persons'!$B$5:$B$204,0),MATCH(Sheet2!BN$3,'2021persons'!$C$4:$BA$4,0))</f>
        <v>14.901729137579199</v>
      </c>
      <c r="BO584">
        <f>INDEX('2021persons'!$C$5:$BA$204,MATCH(Sheet2!$BJ584,'2021persons'!$B$5:$B$204,0),MATCH(Sheet2!BO$3,'2021persons'!$C$4:$BA$4,0))</f>
        <v>65.7555579422189</v>
      </c>
      <c r="BP584">
        <f>INDEX('2021persons'!$C$5:$BA$204,MATCH(Sheet2!$BJ584,'2021persons'!$B$5:$B$204,0),MATCH(Sheet2!BP$3,'2021persons'!$C$4:$BA$4,0))</f>
        <v>11.000429599398601</v>
      </c>
      <c r="BQ584">
        <f>INDEX('2021persons'!$C$5:$BA$204,MATCH(Sheet2!$BJ584,'2021persons'!$B$5:$B$204,0),MATCH(Sheet2!BQ$3,'2021persons'!$C$4:$BA$4,0))</f>
        <v>63.484051122328403</v>
      </c>
      <c r="BR584">
        <f>INDEX('2021persons'!$C$5:$BA$204,MATCH(Sheet2!$BJ584,'2021persons'!$B$5:$B$204,0),MATCH(Sheet2!BR$3,'2021persons'!$C$4:$BA$4,0))</f>
        <v>13.271936419289</v>
      </c>
      <c r="BS584">
        <f>INDEX('2021persons'!$C$5:$BA$204,MATCH(Sheet2!$BJ584,'2021persons'!$B$5:$B$204,0),MATCH(Sheet2!BS$3,'2021persons'!$C$4:$BA$4,0))</f>
        <v>99.280421007410595</v>
      </c>
      <c r="BT584" t="str">
        <f>INDEX('2021persons'!$C$5:$BA$204,MATCH(Sheet2!$BJ584,'2021persons'!$B$5:$B$204,0),MATCH(Sheet2!BT$3,'2021persons'!$C$4:$BA$4,0))</f>
        <v>*</v>
      </c>
      <c r="BU584">
        <f>INDEX('2021persons'!$C$5:$BA$204,MATCH(Sheet2!$BJ584,'2021persons'!$B$5:$B$204,0),MATCH(Sheet2!BU$3,'2021persons'!$C$4:$BA$4,0))</f>
        <v>10.850069809902299</v>
      </c>
      <c r="BV584">
        <f>INDEX('2021persons'!$C$5:$BA$204,MATCH(Sheet2!$BJ584,'2021persons'!$B$5:$B$204,0),MATCH(Sheet2!BV$3,'2021persons'!$C$4:$BA$4,0))</f>
        <v>10.764149930190101</v>
      </c>
      <c r="BW584" t="str">
        <f>INDEX('2021persons'!$C$5:$BA$204,MATCH(Sheet2!$BJ584,'2021persons'!$B$5:$B$204,0),MATCH(Sheet2!BW$3,'2021persons'!$C$4:$BA$4,0))</f>
        <v>*</v>
      </c>
      <c r="BX584">
        <f>INDEX('2021persons'!$C$5:$BA$204,MATCH(Sheet2!$BJ584,'2021persons'!$B$5:$B$204,0),MATCH(Sheet2!BX$3,'2021persons'!$C$4:$BA$4,0))</f>
        <v>53.583935833709901</v>
      </c>
      <c r="BY584">
        <f>INDEX('2021persons'!$C$5:$BA$204,MATCH(Sheet2!$BJ584,'2021persons'!$B$5:$B$204,0),MATCH(Sheet2!BY$3,'2021persons'!$C$4:$BA$4,0))</f>
        <v>45.227067329417103</v>
      </c>
      <c r="BZ584">
        <f>INDEX('2021persons'!$C$5:$BA$204,MATCH(Sheet2!$BJ584,'2021persons'!$B$5:$B$204,0),MATCH(Sheet2!BZ$3,'2021persons'!$C$4:$BA$4,0))</f>
        <v>48.796882060551297</v>
      </c>
      <c r="CA584">
        <f>INDEX('2021persons'!$C$5:$BA$204,MATCH(Sheet2!$BJ584,'2021persons'!$B$5:$B$204,0),MATCH(Sheet2!CA$3,'2021persons'!$C$4:$BA$4,0))</f>
        <v>50.643922277451402</v>
      </c>
      <c r="CB584">
        <f>INDEX('2021persons'!$C$5:$BA$204,MATCH(Sheet2!$BJ584,'2021persons'!$B$5:$B$204,0),MATCH(Sheet2!CB$3,'2021persons'!$C$4:$BA$4,0))</f>
        <v>2.3466867146385999</v>
      </c>
      <c r="CC584">
        <f>INDEX('2021persons'!$C$5:$BA$204,MATCH(Sheet2!$BJ584,'2021persons'!$B$5:$B$204,0),MATCH(Sheet2!CC$3,'2021persons'!$C$4:$BA$4,0))</f>
        <v>97.653313285361406</v>
      </c>
    </row>
    <row r="585" spans="14:81" x14ac:dyDescent="0.3">
      <c r="N585" t="e">
        <f>VLOOKUP(P585,Sheet1!A$6:A$378,1,FALSE)</f>
        <v>#N/A</v>
      </c>
      <c r="O585" t="s">
        <v>603</v>
      </c>
      <c r="P585" t="s">
        <v>606</v>
      </c>
      <c r="Q585" t="e">
        <f>VLOOKUP(P585,classifications!A$1:B$357,2,FALSE)</f>
        <v>#N/A</v>
      </c>
      <c r="R585" t="e">
        <f>VLOOKUP(P585,classifications!A$1:D$357,4,FALSE)</f>
        <v>#N/A</v>
      </c>
      <c r="S585" t="s">
        <v>607</v>
      </c>
      <c r="T585" t="s">
        <v>649</v>
      </c>
      <c r="U585">
        <v>83.2</v>
      </c>
      <c r="V585">
        <v>15.6</v>
      </c>
      <c r="W585">
        <v>1.2</v>
      </c>
      <c r="X585">
        <v>72.599999999999994</v>
      </c>
      <c r="Y585">
        <v>17.5</v>
      </c>
      <c r="Z585">
        <v>10</v>
      </c>
      <c r="AA585">
        <v>99.5</v>
      </c>
      <c r="AB585">
        <v>0.5</v>
      </c>
      <c r="AC585">
        <v>0</v>
      </c>
      <c r="AE585" t="s">
        <v>603</v>
      </c>
      <c r="AF585" t="s">
        <v>606</v>
      </c>
      <c r="AG585" t="s">
        <v>607</v>
      </c>
      <c r="AH585" t="s">
        <v>649</v>
      </c>
      <c r="AI585">
        <v>84.2</v>
      </c>
      <c r="AJ585">
        <v>15.8</v>
      </c>
      <c r="AK585">
        <v>80.599999999999994</v>
      </c>
      <c r="AL585">
        <v>19.399999999999999</v>
      </c>
      <c r="AM585">
        <v>99.5</v>
      </c>
      <c r="AN585">
        <v>0.5</v>
      </c>
      <c r="AP585" t="s">
        <v>603</v>
      </c>
      <c r="AQ585" t="s">
        <v>606</v>
      </c>
      <c r="AR585" t="s">
        <v>607</v>
      </c>
      <c r="AS585" t="s">
        <v>649</v>
      </c>
      <c r="AT585">
        <v>78.599999999999994</v>
      </c>
      <c r="AU585">
        <v>84.2</v>
      </c>
      <c r="AV585">
        <v>87.5</v>
      </c>
      <c r="AW585">
        <v>75.2</v>
      </c>
      <c r="AX585">
        <v>80.599999999999994</v>
      </c>
      <c r="AY585">
        <v>85.8</v>
      </c>
      <c r="AZ585">
        <v>98.4</v>
      </c>
      <c r="BA585">
        <v>99.5</v>
      </c>
      <c r="BB585">
        <v>100</v>
      </c>
      <c r="BF585" t="b">
        <f t="shared" si="9"/>
        <v>1</v>
      </c>
      <c r="BI585" t="s">
        <v>603</v>
      </c>
      <c r="BJ585" t="s">
        <v>606</v>
      </c>
      <c r="BK585" t="s">
        <v>607</v>
      </c>
      <c r="BL585" t="s">
        <v>649</v>
      </c>
      <c r="BM585">
        <f>INDEX('2021persons'!$C$5:$BA$204,MATCH(Sheet2!$BJ585,'2021persons'!$B$5:$B$204,0),MATCH(Sheet2!BM$3,'2021persons'!$C$4:$BA$4,0))</f>
        <v>87.1016691957511</v>
      </c>
      <c r="BN585">
        <f>INDEX('2021persons'!$C$5:$BA$204,MATCH(Sheet2!$BJ585,'2021persons'!$B$5:$B$204,0),MATCH(Sheet2!BN$3,'2021persons'!$C$4:$BA$4,0))</f>
        <v>11.9809628914333</v>
      </c>
      <c r="BO585">
        <f>INDEX('2021persons'!$C$5:$BA$204,MATCH(Sheet2!$BJ585,'2021persons'!$B$5:$B$204,0),MATCH(Sheet2!BO$3,'2021persons'!$C$4:$BA$4,0))</f>
        <v>55.628362532763099</v>
      </c>
      <c r="BP585">
        <f>INDEX('2021persons'!$C$5:$BA$204,MATCH(Sheet2!$BJ585,'2021persons'!$B$5:$B$204,0),MATCH(Sheet2!BP$3,'2021persons'!$C$4:$BA$4,0))</f>
        <v>14.080103002713001</v>
      </c>
      <c r="BQ585">
        <f>INDEX('2021persons'!$C$5:$BA$204,MATCH(Sheet2!$BJ585,'2021persons'!$B$5:$B$204,0),MATCH(Sheet2!BQ$3,'2021persons'!$C$4:$BA$4,0))</f>
        <v>60.481905550190803</v>
      </c>
      <c r="BR585">
        <f>INDEX('2021persons'!$C$5:$BA$204,MATCH(Sheet2!$BJ585,'2021persons'!$B$5:$B$204,0),MATCH(Sheet2!BR$3,'2021persons'!$C$4:$BA$4,0))</f>
        <v>9.2265599852853306</v>
      </c>
      <c r="BS585">
        <f>INDEX('2021persons'!$C$5:$BA$204,MATCH(Sheet2!$BJ585,'2021persons'!$B$5:$B$204,0),MATCH(Sheet2!BS$3,'2021persons'!$C$4:$BA$4,0))</f>
        <v>96.555846783464403</v>
      </c>
      <c r="BT585">
        <f>INDEX('2021persons'!$C$5:$BA$204,MATCH(Sheet2!$BJ585,'2021persons'!$B$5:$B$204,0),MATCH(Sheet2!BT$3,'2021persons'!$C$4:$BA$4,0))</f>
        <v>3.4441532165356099</v>
      </c>
      <c r="BU585">
        <f>INDEX('2021persons'!$C$5:$BA$204,MATCH(Sheet2!$BJ585,'2021persons'!$B$5:$B$204,0),MATCH(Sheet2!BU$3,'2021persons'!$C$4:$BA$4,0))</f>
        <v>5.4536257874649401</v>
      </c>
      <c r="BV585">
        <f>INDEX('2021persons'!$C$5:$BA$204,MATCH(Sheet2!$BJ585,'2021persons'!$B$5:$B$204,0),MATCH(Sheet2!BV$3,'2021persons'!$C$4:$BA$4,0))</f>
        <v>15.6849220582149</v>
      </c>
      <c r="BW585">
        <f>INDEX('2021persons'!$C$5:$BA$204,MATCH(Sheet2!$BJ585,'2021persons'!$B$5:$B$204,0),MATCH(Sheet2!BW$3,'2021persons'!$C$4:$BA$4,0))</f>
        <v>1.40479146548949</v>
      </c>
      <c r="BX585">
        <f>INDEX('2021persons'!$C$5:$BA$204,MATCH(Sheet2!$BJ585,'2021persons'!$B$5:$B$204,0),MATCH(Sheet2!BX$3,'2021persons'!$C$4:$BA$4,0))</f>
        <v>52.362727485745502</v>
      </c>
      <c r="BY585">
        <f>INDEX('2021persons'!$C$5:$BA$204,MATCH(Sheet2!$BJ585,'2021persons'!$B$5:$B$204,0),MATCH(Sheet2!BY$3,'2021persons'!$C$4:$BA$4,0))</f>
        <v>46.791116665364903</v>
      </c>
      <c r="BZ585">
        <f>INDEX('2021persons'!$C$5:$BA$204,MATCH(Sheet2!$BJ585,'2021persons'!$B$5:$B$204,0),MATCH(Sheet2!BZ$3,'2021persons'!$C$4:$BA$4,0))</f>
        <v>49.457158478481603</v>
      </c>
      <c r="CA585">
        <f>INDEX('2021persons'!$C$5:$BA$204,MATCH(Sheet2!$BJ585,'2021persons'!$B$5:$B$204,0),MATCH(Sheet2!CA$3,'2021persons'!$C$4:$BA$4,0))</f>
        <v>50.269468093415597</v>
      </c>
      <c r="CB585">
        <f>INDEX('2021persons'!$C$5:$BA$204,MATCH(Sheet2!$BJ585,'2021persons'!$B$5:$B$204,0),MATCH(Sheet2!CB$3,'2021persons'!$C$4:$BA$4,0))</f>
        <v>4.4350944957925202</v>
      </c>
      <c r="CC585">
        <f>INDEX('2021persons'!$C$5:$BA$204,MATCH(Sheet2!$BJ585,'2021persons'!$B$5:$B$204,0),MATCH(Sheet2!CC$3,'2021persons'!$C$4:$BA$4,0))</f>
        <v>95.564905504207502</v>
      </c>
    </row>
    <row r="586" spans="14:81" x14ac:dyDescent="0.3">
      <c r="N586" t="e">
        <f>VLOOKUP(P586,Sheet1!A$6:A$378,1,FALSE)</f>
        <v>#N/A</v>
      </c>
      <c r="O586" t="s">
        <v>603</v>
      </c>
      <c r="P586" t="s">
        <v>608</v>
      </c>
      <c r="Q586" t="e">
        <f>VLOOKUP(P586,classifications!A$1:B$357,2,FALSE)</f>
        <v>#N/A</v>
      </c>
      <c r="R586" t="e">
        <f>VLOOKUP(P586,classifications!A$1:D$357,4,FALSE)</f>
        <v>#N/A</v>
      </c>
      <c r="S586" t="s">
        <v>609</v>
      </c>
      <c r="T586" t="s">
        <v>649</v>
      </c>
      <c r="U586">
        <v>82.3</v>
      </c>
      <c r="V586">
        <v>15.8</v>
      </c>
      <c r="W586">
        <v>1.9</v>
      </c>
      <c r="X586">
        <v>72.3</v>
      </c>
      <c r="Y586">
        <v>18.3</v>
      </c>
      <c r="Z586">
        <v>9.3000000000000007</v>
      </c>
      <c r="AA586">
        <v>99</v>
      </c>
      <c r="AB586">
        <v>0.7</v>
      </c>
      <c r="AC586">
        <v>0.3</v>
      </c>
      <c r="AE586" t="s">
        <v>603</v>
      </c>
      <c r="AF586" t="s">
        <v>608</v>
      </c>
      <c r="AG586" t="s">
        <v>609</v>
      </c>
      <c r="AH586" t="s">
        <v>649</v>
      </c>
      <c r="AI586">
        <v>83.9</v>
      </c>
      <c r="AJ586">
        <v>16.100000000000001</v>
      </c>
      <c r="AK586">
        <v>79.8</v>
      </c>
      <c r="AL586">
        <v>20.2</v>
      </c>
      <c r="AM586">
        <v>99.3</v>
      </c>
      <c r="AN586">
        <v>0.7</v>
      </c>
      <c r="AP586" t="s">
        <v>603</v>
      </c>
      <c r="AQ586" t="s">
        <v>608</v>
      </c>
      <c r="AR586" t="s">
        <v>609</v>
      </c>
      <c r="AS586" t="s">
        <v>649</v>
      </c>
      <c r="AT586">
        <v>77.5</v>
      </c>
      <c r="AU586">
        <v>83.9</v>
      </c>
      <c r="AV586">
        <v>87.7</v>
      </c>
      <c r="AW586">
        <v>74.099999999999994</v>
      </c>
      <c r="AX586">
        <v>79.8</v>
      </c>
      <c r="AY586">
        <v>85</v>
      </c>
      <c r="AZ586">
        <v>98.3</v>
      </c>
      <c r="BA586">
        <v>99.3</v>
      </c>
      <c r="BB586">
        <v>100</v>
      </c>
      <c r="BF586" t="b">
        <f t="shared" si="9"/>
        <v>1</v>
      </c>
      <c r="BI586" t="s">
        <v>603</v>
      </c>
      <c r="BJ586" t="s">
        <v>608</v>
      </c>
      <c r="BK586" t="s">
        <v>609</v>
      </c>
      <c r="BL586" t="s">
        <v>649</v>
      </c>
      <c r="BM586">
        <f>INDEX('2021persons'!$C$5:$BA$204,MATCH(Sheet2!$BJ586,'2021persons'!$B$5:$B$204,0),MATCH(Sheet2!BM$3,'2021persons'!$C$4:$BA$4,0))</f>
        <v>84.050944946589993</v>
      </c>
      <c r="BN586">
        <f>INDEX('2021persons'!$C$5:$BA$204,MATCH(Sheet2!$BJ586,'2021persons'!$B$5:$B$204,0),MATCH(Sheet2!BN$3,'2021persons'!$C$4:$BA$4,0))</f>
        <v>15.6505067104903</v>
      </c>
      <c r="BO586">
        <f>INDEX('2021persons'!$C$5:$BA$204,MATCH(Sheet2!$BJ586,'2021persons'!$B$5:$B$204,0),MATCH(Sheet2!BO$3,'2021persons'!$C$4:$BA$4,0))</f>
        <v>48.986579019446701</v>
      </c>
      <c r="BP586">
        <f>INDEX('2021persons'!$C$5:$BA$204,MATCH(Sheet2!$BJ586,'2021persons'!$B$5:$B$204,0),MATCH(Sheet2!BP$3,'2021persons'!$C$4:$BA$4,0))</f>
        <v>18.093672966310599</v>
      </c>
      <c r="BQ586">
        <f>INDEX('2021persons'!$C$5:$BA$204,MATCH(Sheet2!$BJ586,'2021persons'!$B$5:$B$204,0),MATCH(Sheet2!BQ$3,'2021persons'!$C$4:$BA$4,0))</f>
        <v>60.758696247603403</v>
      </c>
      <c r="BR586">
        <f>INDEX('2021persons'!$C$5:$BA$204,MATCH(Sheet2!$BJ586,'2021persons'!$B$5:$B$204,0),MATCH(Sheet2!BR$3,'2021persons'!$C$4:$BA$4,0))</f>
        <v>6.32155573815393</v>
      </c>
      <c r="BS586">
        <f>INDEX('2021persons'!$C$5:$BA$204,MATCH(Sheet2!$BJ586,'2021persons'!$B$5:$B$204,0),MATCH(Sheet2!BS$3,'2021persons'!$C$4:$BA$4,0))</f>
        <v>98.918104628868804</v>
      </c>
      <c r="BT586" t="str">
        <f>INDEX('2021persons'!$C$5:$BA$204,MATCH(Sheet2!$BJ586,'2021persons'!$B$5:$B$204,0),MATCH(Sheet2!BT$3,'2021persons'!$C$4:$BA$4,0))</f>
        <v>*</v>
      </c>
      <c r="BU586">
        <f>INDEX('2021persons'!$C$5:$BA$204,MATCH(Sheet2!$BJ586,'2021persons'!$B$5:$B$204,0),MATCH(Sheet2!BU$3,'2021persons'!$C$4:$BA$4,0))</f>
        <v>7.2856751574910996</v>
      </c>
      <c r="BV586">
        <f>INDEX('2021persons'!$C$5:$BA$204,MATCH(Sheet2!$BJ586,'2021persons'!$B$5:$B$204,0),MATCH(Sheet2!BV$3,'2021persons'!$C$4:$BA$4,0))</f>
        <v>25.1355792933443</v>
      </c>
      <c r="BW586">
        <f>INDEX('2021persons'!$C$5:$BA$204,MATCH(Sheet2!$BJ586,'2021persons'!$B$5:$B$204,0),MATCH(Sheet2!BW$3,'2021persons'!$C$4:$BA$4,0))</f>
        <v>2.1062722541769401</v>
      </c>
      <c r="BX586">
        <f>INDEX('2021persons'!$C$5:$BA$204,MATCH(Sheet2!$BJ586,'2021persons'!$B$5:$B$204,0),MATCH(Sheet2!BX$3,'2021persons'!$C$4:$BA$4,0))</f>
        <v>60.813651197521999</v>
      </c>
      <c r="BY586">
        <f>INDEX('2021persons'!$C$5:$BA$204,MATCH(Sheet2!$BJ586,'2021persons'!$B$5:$B$204,0),MATCH(Sheet2!BY$3,'2021persons'!$C$4:$BA$4,0))</f>
        <v>36.611538248796897</v>
      </c>
      <c r="BZ586">
        <f>INDEX('2021persons'!$C$5:$BA$204,MATCH(Sheet2!$BJ586,'2021persons'!$B$5:$B$204,0),MATCH(Sheet2!BZ$3,'2021persons'!$C$4:$BA$4,0))</f>
        <v>59.638254328226097</v>
      </c>
      <c r="CA586">
        <f>INDEX('2021persons'!$C$5:$BA$204,MATCH(Sheet2!$BJ586,'2021persons'!$B$5:$B$204,0),MATCH(Sheet2!CA$3,'2021persons'!$C$4:$BA$4,0))</f>
        <v>38.240500027656402</v>
      </c>
      <c r="CB586">
        <f>INDEX('2021persons'!$C$5:$BA$204,MATCH(Sheet2!$BJ586,'2021persons'!$B$5:$B$204,0),MATCH(Sheet2!CB$3,'2021persons'!$C$4:$BA$4,0))</f>
        <v>1.76663927691044</v>
      </c>
      <c r="CC586">
        <f>INDEX('2021persons'!$C$5:$BA$204,MATCH(Sheet2!$BJ586,'2021persons'!$B$5:$B$204,0),MATCH(Sheet2!CC$3,'2021persons'!$C$4:$BA$4,0))</f>
        <v>97.847165160230105</v>
      </c>
    </row>
    <row r="587" spans="14:81" x14ac:dyDescent="0.3">
      <c r="N587" t="e">
        <f>VLOOKUP(P587,Sheet1!A$6:A$378,1,FALSE)</f>
        <v>#N/A</v>
      </c>
      <c r="O587" t="s">
        <v>603</v>
      </c>
      <c r="P587" t="s">
        <v>610</v>
      </c>
      <c r="Q587" t="e">
        <f>VLOOKUP(P587,classifications!A$1:B$357,2,FALSE)</f>
        <v>#N/A</v>
      </c>
      <c r="R587" t="e">
        <f>VLOOKUP(P587,classifications!A$1:D$357,4,FALSE)</f>
        <v>#N/A</v>
      </c>
      <c r="S587" t="s">
        <v>611</v>
      </c>
      <c r="T587" t="s">
        <v>649</v>
      </c>
      <c r="U587">
        <v>82.6</v>
      </c>
      <c r="V587">
        <v>17.100000000000001</v>
      </c>
      <c r="W587">
        <v>0.3</v>
      </c>
      <c r="X587">
        <v>82.2</v>
      </c>
      <c r="Y587">
        <v>7.6</v>
      </c>
      <c r="Z587">
        <v>10.1</v>
      </c>
      <c r="AA587">
        <v>97.5</v>
      </c>
      <c r="AB587">
        <v>2.5</v>
      </c>
      <c r="AC587">
        <v>0</v>
      </c>
      <c r="AE587" t="s">
        <v>603</v>
      </c>
      <c r="AF587" t="s">
        <v>610</v>
      </c>
      <c r="AG587" t="s">
        <v>611</v>
      </c>
      <c r="AH587" t="s">
        <v>649</v>
      </c>
      <c r="AI587">
        <v>82.8</v>
      </c>
      <c r="AJ587">
        <v>17.2</v>
      </c>
      <c r="AK587">
        <v>91.5</v>
      </c>
      <c r="AL587">
        <v>8.5</v>
      </c>
      <c r="AM587">
        <v>97.5</v>
      </c>
      <c r="AN587">
        <v>2.5</v>
      </c>
      <c r="AP587" t="s">
        <v>603</v>
      </c>
      <c r="AQ587" t="s">
        <v>610</v>
      </c>
      <c r="AR587" t="s">
        <v>611</v>
      </c>
      <c r="AS587" t="s">
        <v>649</v>
      </c>
      <c r="AT587">
        <v>76.7</v>
      </c>
      <c r="AU587">
        <v>82.8</v>
      </c>
      <c r="AV587">
        <v>86.4</v>
      </c>
      <c r="AW587">
        <v>87.6</v>
      </c>
      <c r="AX587">
        <v>91.5</v>
      </c>
      <c r="AY587">
        <v>95.4</v>
      </c>
      <c r="AZ587">
        <v>95.1</v>
      </c>
      <c r="BA587">
        <v>97.5</v>
      </c>
      <c r="BB587">
        <v>99.5</v>
      </c>
      <c r="BF587" t="b">
        <f t="shared" si="9"/>
        <v>1</v>
      </c>
      <c r="BI587" t="s">
        <v>603</v>
      </c>
      <c r="BJ587" t="s">
        <v>610</v>
      </c>
      <c r="BK587" t="s">
        <v>611</v>
      </c>
      <c r="BL587" t="s">
        <v>649</v>
      </c>
      <c r="BM587">
        <f>INDEX('2021persons'!$C$5:$BA$204,MATCH(Sheet2!$BJ587,'2021persons'!$B$5:$B$204,0),MATCH(Sheet2!BM$3,'2021persons'!$C$4:$BA$4,0))</f>
        <v>81.511641935094701</v>
      </c>
      <c r="BN587">
        <f>INDEX('2021persons'!$C$5:$BA$204,MATCH(Sheet2!$BJ587,'2021persons'!$B$5:$B$204,0),MATCH(Sheet2!BN$3,'2021persons'!$C$4:$BA$4,0))</f>
        <v>18.084917644220202</v>
      </c>
      <c r="BO587">
        <f>INDEX('2021persons'!$C$5:$BA$204,MATCH(Sheet2!$BJ587,'2021persons'!$B$5:$B$204,0),MATCH(Sheet2!BO$3,'2021persons'!$C$4:$BA$4,0))</f>
        <v>49.6295586638564</v>
      </c>
      <c r="BP587">
        <f>INDEX('2021persons'!$C$5:$BA$204,MATCH(Sheet2!$BJ587,'2021persons'!$B$5:$B$204,0),MATCH(Sheet2!BP$3,'2021persons'!$C$4:$BA$4,0))</f>
        <v>9.2383243561630195</v>
      </c>
      <c r="BQ587">
        <f>INDEX('2021persons'!$C$5:$BA$204,MATCH(Sheet2!$BJ587,'2021persons'!$B$5:$B$204,0),MATCH(Sheet2!BQ$3,'2021persons'!$C$4:$BA$4,0))</f>
        <v>51.487087777564902</v>
      </c>
      <c r="BR587">
        <f>INDEX('2021persons'!$C$5:$BA$204,MATCH(Sheet2!$BJ587,'2021persons'!$B$5:$B$204,0),MATCH(Sheet2!BR$3,'2021persons'!$C$4:$BA$4,0))</f>
        <v>7.3807952424545604</v>
      </c>
      <c r="BS587">
        <f>INDEX('2021persons'!$C$5:$BA$204,MATCH(Sheet2!$BJ587,'2021persons'!$B$5:$B$204,0),MATCH(Sheet2!BS$3,'2021persons'!$C$4:$BA$4,0))</f>
        <v>99.096250878201403</v>
      </c>
      <c r="BT587">
        <f>INDEX('2021persons'!$C$5:$BA$204,MATCH(Sheet2!$BJ587,'2021persons'!$B$5:$B$204,0),MATCH(Sheet2!BT$3,'2021persons'!$C$4:$BA$4,0))</f>
        <v>0.90374912179855604</v>
      </c>
      <c r="BU587">
        <f>INDEX('2021persons'!$C$5:$BA$204,MATCH(Sheet2!$BJ587,'2021persons'!$B$5:$B$204,0),MATCH(Sheet2!BU$3,'2021persons'!$C$4:$BA$4,0))</f>
        <v>10.0682690738257</v>
      </c>
      <c r="BV587">
        <f>INDEX('2021persons'!$C$5:$BA$204,MATCH(Sheet2!$BJ587,'2021persons'!$B$5:$B$204,0),MATCH(Sheet2!BV$3,'2021persons'!$C$4:$BA$4,0))</f>
        <v>15.623469800515201</v>
      </c>
      <c r="BW587">
        <f>INDEX('2021persons'!$C$5:$BA$204,MATCH(Sheet2!$BJ587,'2021persons'!$B$5:$B$204,0),MATCH(Sheet2!BW$3,'2021persons'!$C$4:$BA$4,0))</f>
        <v>1.33734999609688</v>
      </c>
      <c r="BX587">
        <f>INDEX('2021persons'!$C$5:$BA$204,MATCH(Sheet2!$BJ587,'2021persons'!$B$5:$B$204,0),MATCH(Sheet2!BX$3,'2021persons'!$C$4:$BA$4,0))</f>
        <v>58.273586117582497</v>
      </c>
      <c r="BY587">
        <f>INDEX('2021persons'!$C$5:$BA$204,MATCH(Sheet2!$BJ587,'2021persons'!$B$5:$B$204,0),MATCH(Sheet2!BY$3,'2021persons'!$C$4:$BA$4,0))</f>
        <v>41.608366114735503</v>
      </c>
      <c r="BZ587">
        <f>INDEX('2021persons'!$C$5:$BA$204,MATCH(Sheet2!$BJ587,'2021persons'!$B$5:$B$204,0),MATCH(Sheet2!BZ$3,'2021persons'!$C$4:$BA$4,0))</f>
        <v>50.794912835611498</v>
      </c>
      <c r="CA587">
        <f>INDEX('2021persons'!$C$5:$BA$204,MATCH(Sheet2!$BJ587,'2021persons'!$B$5:$B$204,0),MATCH(Sheet2!CA$3,'2021persons'!$C$4:$BA$4,0))</f>
        <v>48.709980938757496</v>
      </c>
      <c r="CB587">
        <f>INDEX('2021persons'!$C$5:$BA$204,MATCH(Sheet2!$BJ587,'2021persons'!$B$5:$B$204,0),MATCH(Sheet2!CB$3,'2021persons'!$C$4:$BA$4,0))</f>
        <v>1.3955419301270999</v>
      </c>
      <c r="CC587">
        <f>INDEX('2021persons'!$C$5:$BA$204,MATCH(Sheet2!$BJ587,'2021persons'!$B$5:$B$204,0),MATCH(Sheet2!CC$3,'2021persons'!$C$4:$BA$4,0))</f>
        <v>98.604458069872905</v>
      </c>
    </row>
    <row r="588" spans="14:81" x14ac:dyDescent="0.3">
      <c r="N588" t="e">
        <f>VLOOKUP(P588,Sheet1!A$6:A$378,1,FALSE)</f>
        <v>#N/A</v>
      </c>
      <c r="O588" t="s">
        <v>603</v>
      </c>
      <c r="P588" t="s">
        <v>612</v>
      </c>
      <c r="Q588" t="e">
        <f>VLOOKUP(P588,classifications!A$1:B$357,2,FALSE)</f>
        <v>#N/A</v>
      </c>
      <c r="R588" t="e">
        <f>VLOOKUP(P588,classifications!A$1:D$357,4,FALSE)</f>
        <v>#N/A</v>
      </c>
      <c r="S588" t="s">
        <v>613</v>
      </c>
      <c r="T588" t="s">
        <v>649</v>
      </c>
      <c r="U588">
        <v>83.1</v>
      </c>
      <c r="V588">
        <v>16.399999999999999</v>
      </c>
      <c r="W588">
        <v>0.5</v>
      </c>
      <c r="X588">
        <v>79.099999999999994</v>
      </c>
      <c r="Y588">
        <v>6.4</v>
      </c>
      <c r="Z588">
        <v>14.5</v>
      </c>
      <c r="AA588">
        <v>99.7</v>
      </c>
      <c r="AB588">
        <v>0.3</v>
      </c>
      <c r="AC588">
        <v>0</v>
      </c>
      <c r="AE588" t="s">
        <v>603</v>
      </c>
      <c r="AF588" t="s">
        <v>612</v>
      </c>
      <c r="AG588" t="s">
        <v>613</v>
      </c>
      <c r="AH588" t="s">
        <v>649</v>
      </c>
      <c r="AI588">
        <v>83.5</v>
      </c>
      <c r="AJ588">
        <v>16.5</v>
      </c>
      <c r="AK588">
        <v>92.6</v>
      </c>
      <c r="AL588">
        <v>7.4</v>
      </c>
      <c r="AM588">
        <v>99.7</v>
      </c>
      <c r="AN588">
        <v>0.3</v>
      </c>
      <c r="AP588" t="s">
        <v>603</v>
      </c>
      <c r="AQ588" t="s">
        <v>612</v>
      </c>
      <c r="AR588" t="s">
        <v>613</v>
      </c>
      <c r="AS588" t="s">
        <v>649</v>
      </c>
      <c r="AT588">
        <v>76.8</v>
      </c>
      <c r="AU588">
        <v>83.5</v>
      </c>
      <c r="AV588">
        <v>86</v>
      </c>
      <c r="AW588">
        <v>100</v>
      </c>
      <c r="AX588">
        <v>92.6</v>
      </c>
      <c r="AY588">
        <v>100</v>
      </c>
      <c r="AZ588">
        <v>98.9</v>
      </c>
      <c r="BA588">
        <v>99.7</v>
      </c>
      <c r="BB588">
        <v>100</v>
      </c>
      <c r="BF588" t="b">
        <f t="shared" si="9"/>
        <v>1</v>
      </c>
      <c r="BI588" t="s">
        <v>603</v>
      </c>
      <c r="BJ588" t="s">
        <v>612</v>
      </c>
      <c r="BK588" t="s">
        <v>613</v>
      </c>
      <c r="BL588" t="s">
        <v>649</v>
      </c>
      <c r="BM588">
        <f>INDEX('2021persons'!$C$5:$BA$204,MATCH(Sheet2!$BJ588,'2021persons'!$B$5:$B$204,0),MATCH(Sheet2!BM$3,'2021persons'!$C$4:$BA$4,0))</f>
        <v>85.640480618781893</v>
      </c>
      <c r="BN588">
        <f>INDEX('2021persons'!$C$5:$BA$204,MATCH(Sheet2!$BJ588,'2021persons'!$B$5:$B$204,0),MATCH(Sheet2!BN$3,'2021persons'!$C$4:$BA$4,0))</f>
        <v>12.7505682992354</v>
      </c>
      <c r="BO588">
        <f>INDEX('2021persons'!$C$5:$BA$204,MATCH(Sheet2!$BJ588,'2021persons'!$B$5:$B$204,0),MATCH(Sheet2!BO$3,'2021persons'!$C$4:$BA$4,0))</f>
        <v>60.717975969060902</v>
      </c>
      <c r="BP588">
        <f>INDEX('2021persons'!$C$5:$BA$204,MATCH(Sheet2!$BJ588,'2021persons'!$B$5:$B$204,0),MATCH(Sheet2!BP$3,'2021persons'!$C$4:$BA$4,0))</f>
        <v>11.070764325569</v>
      </c>
      <c r="BQ588">
        <f>INDEX('2021persons'!$C$5:$BA$204,MATCH(Sheet2!$BJ588,'2021persons'!$B$5:$B$204,0),MATCH(Sheet2!BQ$3,'2021persons'!$C$4:$BA$4,0))</f>
        <v>58.258790186874499</v>
      </c>
      <c r="BR588">
        <f>INDEX('2021persons'!$C$5:$BA$204,MATCH(Sheet2!$BJ588,'2021persons'!$B$5:$B$204,0),MATCH(Sheet2!BR$3,'2021persons'!$C$4:$BA$4,0))</f>
        <v>13.529950107755401</v>
      </c>
      <c r="BS588">
        <f>INDEX('2021persons'!$C$5:$BA$204,MATCH(Sheet2!$BJ588,'2021persons'!$B$5:$B$204,0),MATCH(Sheet2!BS$3,'2021persons'!$C$4:$BA$4,0))</f>
        <v>97.295781300740998</v>
      </c>
      <c r="BT588">
        <f>INDEX('2021persons'!$C$5:$BA$204,MATCH(Sheet2!$BJ588,'2021persons'!$B$5:$B$204,0),MATCH(Sheet2!BT$3,'2021persons'!$C$4:$BA$4,0))</f>
        <v>2.704218699259</v>
      </c>
      <c r="BU588">
        <f>INDEX('2021persons'!$C$5:$BA$204,MATCH(Sheet2!$BJ588,'2021persons'!$B$5:$B$204,0),MATCH(Sheet2!BU$3,'2021persons'!$C$4:$BA$4,0))</f>
        <v>10.117202491660001</v>
      </c>
      <c r="BV588">
        <f>INDEX('2021persons'!$C$5:$BA$204,MATCH(Sheet2!$BJ588,'2021persons'!$B$5:$B$204,0),MATCH(Sheet2!BV$3,'2021persons'!$C$4:$BA$4,0))</f>
        <v>8.5997697281020304</v>
      </c>
      <c r="BW588">
        <f>INDEX('2021persons'!$C$5:$BA$204,MATCH(Sheet2!$BJ588,'2021persons'!$B$5:$B$204,0),MATCH(Sheet2!BW$3,'2021persons'!$C$4:$BA$4,0))</f>
        <v>1.93369350219939</v>
      </c>
      <c r="BX588">
        <f>INDEX('2021persons'!$C$5:$BA$204,MATCH(Sheet2!$BJ588,'2021persons'!$B$5:$B$204,0),MATCH(Sheet2!BX$3,'2021persons'!$C$4:$BA$4,0))</f>
        <v>49.870704427204998</v>
      </c>
      <c r="BY588">
        <f>INDEX('2021persons'!$C$5:$BA$204,MATCH(Sheet2!$BJ588,'2021persons'!$B$5:$B$204,0),MATCH(Sheet2!BY$3,'2021persons'!$C$4:$BA$4,0))</f>
        <v>49.4407577032121</v>
      </c>
      <c r="BZ588">
        <f>INDEX('2021persons'!$C$5:$BA$204,MATCH(Sheet2!$BJ588,'2021persons'!$B$5:$B$204,0),MATCH(Sheet2!BZ$3,'2021persons'!$C$4:$BA$4,0))</f>
        <v>51.830389132940802</v>
      </c>
      <c r="CA588">
        <f>INDEX('2021persons'!$C$5:$BA$204,MATCH(Sheet2!$BJ588,'2021persons'!$B$5:$B$204,0),MATCH(Sheet2!CA$3,'2021persons'!$C$4:$BA$4,0))</f>
        <v>47.8144374863694</v>
      </c>
      <c r="CB588">
        <f>INDEX('2021persons'!$C$5:$BA$204,MATCH(Sheet2!$BJ588,'2021persons'!$B$5:$B$204,0),MATCH(Sheet2!CB$3,'2021persons'!$C$4:$BA$4,0))</f>
        <v>0.99784489121128905</v>
      </c>
      <c r="CC588">
        <f>INDEX('2021persons'!$C$5:$BA$204,MATCH(Sheet2!$BJ588,'2021persons'!$B$5:$B$204,0),MATCH(Sheet2!CC$3,'2021persons'!$C$4:$BA$4,0))</f>
        <v>99.002155108788699</v>
      </c>
    </row>
    <row r="589" spans="14:81" x14ac:dyDescent="0.3">
      <c r="N589" t="e">
        <f>VLOOKUP(P589,Sheet1!A$6:A$378,1,FALSE)</f>
        <v>#N/A</v>
      </c>
      <c r="O589" t="s">
        <v>603</v>
      </c>
      <c r="P589" t="s">
        <v>614</v>
      </c>
      <c r="Q589" t="e">
        <f>VLOOKUP(P589,classifications!A$1:B$357,2,FALSE)</f>
        <v>#N/A</v>
      </c>
      <c r="R589" t="e">
        <f>VLOOKUP(P589,classifications!A$1:D$357,4,FALSE)</f>
        <v>#N/A</v>
      </c>
      <c r="S589" t="s">
        <v>615</v>
      </c>
      <c r="T589" t="s">
        <v>649</v>
      </c>
      <c r="U589">
        <v>78.400000000000006</v>
      </c>
      <c r="V589">
        <v>20.5</v>
      </c>
      <c r="W589">
        <v>1.1000000000000001</v>
      </c>
      <c r="X589">
        <v>82.5</v>
      </c>
      <c r="Y589">
        <v>5.5</v>
      </c>
      <c r="Z589">
        <v>12</v>
      </c>
      <c r="AA589">
        <v>99</v>
      </c>
      <c r="AB589">
        <v>1</v>
      </c>
      <c r="AC589">
        <v>0</v>
      </c>
      <c r="AE589" t="s">
        <v>603</v>
      </c>
      <c r="AF589" t="s">
        <v>614</v>
      </c>
      <c r="AG589" t="s">
        <v>615</v>
      </c>
      <c r="AH589" t="s">
        <v>649</v>
      </c>
      <c r="AI589">
        <v>79.3</v>
      </c>
      <c r="AJ589">
        <v>20.7</v>
      </c>
      <c r="AK589">
        <v>93.7</v>
      </c>
      <c r="AL589">
        <v>6.3</v>
      </c>
      <c r="AM589">
        <v>99</v>
      </c>
      <c r="AN589">
        <v>1</v>
      </c>
      <c r="AP589" t="s">
        <v>603</v>
      </c>
      <c r="AQ589" t="s">
        <v>614</v>
      </c>
      <c r="AR589" t="s">
        <v>615</v>
      </c>
      <c r="AS589" t="s">
        <v>649</v>
      </c>
      <c r="AT589">
        <v>71.8</v>
      </c>
      <c r="AU589">
        <v>79.3</v>
      </c>
      <c r="AV589">
        <v>82.6</v>
      </c>
      <c r="AW589">
        <v>90.6</v>
      </c>
      <c r="AX589">
        <v>93.7</v>
      </c>
      <c r="AY589">
        <v>96.8</v>
      </c>
      <c r="AZ589">
        <v>97.7</v>
      </c>
      <c r="BA589">
        <v>99</v>
      </c>
      <c r="BB589">
        <v>100</v>
      </c>
      <c r="BF589" t="b">
        <f t="shared" si="9"/>
        <v>1</v>
      </c>
      <c r="BI589" t="s">
        <v>603</v>
      </c>
      <c r="BJ589" t="s">
        <v>614</v>
      </c>
      <c r="BK589" t="s">
        <v>615</v>
      </c>
      <c r="BL589" t="s">
        <v>649</v>
      </c>
      <c r="BM589">
        <f>INDEX('2021persons'!$C$5:$BA$204,MATCH(Sheet2!$BJ589,'2021persons'!$B$5:$B$204,0),MATCH(Sheet2!BM$3,'2021persons'!$C$4:$BA$4,0))</f>
        <v>87.244554544760604</v>
      </c>
      <c r="BN589">
        <f>INDEX('2021persons'!$C$5:$BA$204,MATCH(Sheet2!$BJ589,'2021persons'!$B$5:$B$204,0),MATCH(Sheet2!BN$3,'2021persons'!$C$4:$BA$4,0))</f>
        <v>12.7554454552394</v>
      </c>
      <c r="BO589">
        <f>INDEX('2021persons'!$C$5:$BA$204,MATCH(Sheet2!$BJ589,'2021persons'!$B$5:$B$204,0),MATCH(Sheet2!BO$3,'2021persons'!$C$4:$BA$4,0))</f>
        <v>48.592404466001902</v>
      </c>
      <c r="BP589">
        <f>INDEX('2021persons'!$C$5:$BA$204,MATCH(Sheet2!$BJ589,'2021persons'!$B$5:$B$204,0),MATCH(Sheet2!BP$3,'2021persons'!$C$4:$BA$4,0))</f>
        <v>9.5509711264233808</v>
      </c>
      <c r="BQ589">
        <f>INDEX('2021persons'!$C$5:$BA$204,MATCH(Sheet2!$BJ589,'2021persons'!$B$5:$B$204,0),MATCH(Sheet2!BQ$3,'2021persons'!$C$4:$BA$4,0))</f>
        <v>45.912525761392303</v>
      </c>
      <c r="BR589">
        <f>INDEX('2021persons'!$C$5:$BA$204,MATCH(Sheet2!$BJ589,'2021persons'!$B$5:$B$204,0),MATCH(Sheet2!BR$3,'2021persons'!$C$4:$BA$4,0))</f>
        <v>12.230849831033</v>
      </c>
      <c r="BS589">
        <f>INDEX('2021persons'!$C$5:$BA$204,MATCH(Sheet2!$BJ589,'2021persons'!$B$5:$B$204,0),MATCH(Sheet2!BS$3,'2021persons'!$C$4:$BA$4,0))</f>
        <v>97.673321259307102</v>
      </c>
      <c r="BT589">
        <f>INDEX('2021persons'!$C$5:$BA$204,MATCH(Sheet2!$BJ589,'2021persons'!$B$5:$B$204,0),MATCH(Sheet2!BT$3,'2021persons'!$C$4:$BA$4,0))</f>
        <v>2.3266787406929401</v>
      </c>
      <c r="BU589">
        <f>INDEX('2021persons'!$C$5:$BA$204,MATCH(Sheet2!$BJ589,'2021persons'!$B$5:$B$204,0),MATCH(Sheet2!BU$3,'2021persons'!$C$4:$BA$4,0))</f>
        <v>10.017278347940101</v>
      </c>
      <c r="BV589">
        <f>INDEX('2021persons'!$C$5:$BA$204,MATCH(Sheet2!$BJ589,'2021persons'!$B$5:$B$204,0),MATCH(Sheet2!BV$3,'2021persons'!$C$4:$BA$4,0))</f>
        <v>8.1458042758706792</v>
      </c>
      <c r="BW589">
        <f>INDEX('2021persons'!$C$5:$BA$204,MATCH(Sheet2!$BJ589,'2021persons'!$B$5:$B$204,0),MATCH(Sheet2!BW$3,'2021persons'!$C$4:$BA$4,0))</f>
        <v>1.6008493452963299</v>
      </c>
      <c r="BX589">
        <f>INDEX('2021persons'!$C$5:$BA$204,MATCH(Sheet2!$BJ589,'2021persons'!$B$5:$B$204,0),MATCH(Sheet2!BX$3,'2021persons'!$C$4:$BA$4,0))</f>
        <v>54.492139334155397</v>
      </c>
      <c r="BY589">
        <f>INDEX('2021persons'!$C$5:$BA$204,MATCH(Sheet2!$BJ589,'2021persons'!$B$5:$B$204,0),MATCH(Sheet2!BY$3,'2021persons'!$C$4:$BA$4,0))</f>
        <v>44.772657213316897</v>
      </c>
      <c r="BZ589">
        <f>INDEX('2021persons'!$C$5:$BA$204,MATCH(Sheet2!$BJ589,'2021persons'!$B$5:$B$204,0),MATCH(Sheet2!BZ$3,'2021persons'!$C$4:$BA$4,0))</f>
        <v>45.338316892724997</v>
      </c>
      <c r="CA589">
        <f>INDEX('2021persons'!$C$5:$BA$204,MATCH(Sheet2!$BJ589,'2021persons'!$B$5:$B$204,0),MATCH(Sheet2!CA$3,'2021persons'!$C$4:$BA$4,0))</f>
        <v>54.661683107275003</v>
      </c>
      <c r="CB589">
        <f>INDEX('2021persons'!$C$5:$BA$204,MATCH(Sheet2!$BJ589,'2021persons'!$B$5:$B$204,0),MATCH(Sheet2!CB$3,'2021persons'!$C$4:$BA$4,0))</f>
        <v>1.3524297243097301</v>
      </c>
      <c r="CC589">
        <f>INDEX('2021persons'!$C$5:$BA$204,MATCH(Sheet2!$BJ589,'2021persons'!$B$5:$B$204,0),MATCH(Sheet2!CC$3,'2021persons'!$C$4:$BA$4,0))</f>
        <v>98.647570275690299</v>
      </c>
    </row>
    <row r="590" spans="14:81" x14ac:dyDescent="0.3">
      <c r="N590" t="e">
        <f>VLOOKUP(P590,Sheet1!A$6:A$378,1,FALSE)</f>
        <v>#N/A</v>
      </c>
      <c r="O590" t="s">
        <v>603</v>
      </c>
      <c r="P590" t="s">
        <v>616</v>
      </c>
      <c r="Q590" t="e">
        <f>VLOOKUP(P590,classifications!A$1:B$357,2,FALSE)</f>
        <v>#N/A</v>
      </c>
      <c r="R590" t="e">
        <f>VLOOKUP(P590,classifications!A$1:D$357,4,FALSE)</f>
        <v>#N/A</v>
      </c>
      <c r="S590" t="s">
        <v>617</v>
      </c>
      <c r="T590" t="s">
        <v>649</v>
      </c>
      <c r="U590">
        <v>85</v>
      </c>
      <c r="V590">
        <v>13.8</v>
      </c>
      <c r="W590">
        <v>1.2</v>
      </c>
      <c r="X590">
        <v>80.7</v>
      </c>
      <c r="Y590">
        <v>5.5</v>
      </c>
      <c r="Z590">
        <v>13.8</v>
      </c>
      <c r="AA590">
        <v>98.4</v>
      </c>
      <c r="AB590">
        <v>1.6</v>
      </c>
      <c r="AC590">
        <v>0</v>
      </c>
      <c r="AE590" t="s">
        <v>603</v>
      </c>
      <c r="AF590" t="s">
        <v>616</v>
      </c>
      <c r="AG590" t="s">
        <v>617</v>
      </c>
      <c r="AH590" t="s">
        <v>649</v>
      </c>
      <c r="AI590">
        <v>86</v>
      </c>
      <c r="AJ590">
        <v>14</v>
      </c>
      <c r="AK590">
        <v>93.6</v>
      </c>
      <c r="AL590">
        <v>6.4</v>
      </c>
      <c r="AM590">
        <v>98.4</v>
      </c>
      <c r="AN590">
        <v>1.6</v>
      </c>
      <c r="AP590" t="s">
        <v>603</v>
      </c>
      <c r="AQ590" t="s">
        <v>616</v>
      </c>
      <c r="AR590" t="s">
        <v>617</v>
      </c>
      <c r="AS590" t="s">
        <v>649</v>
      </c>
      <c r="AT590">
        <v>80</v>
      </c>
      <c r="AU590">
        <v>86</v>
      </c>
      <c r="AV590">
        <v>89.1</v>
      </c>
      <c r="AW590">
        <v>90.5</v>
      </c>
      <c r="AX590">
        <v>93.6</v>
      </c>
      <c r="AY590">
        <v>96.7</v>
      </c>
      <c r="AZ590">
        <v>96.3</v>
      </c>
      <c r="BA590">
        <v>98.4</v>
      </c>
      <c r="BB590">
        <v>100</v>
      </c>
      <c r="BF590" t="b">
        <f t="shared" si="9"/>
        <v>1</v>
      </c>
      <c r="BI590" t="s">
        <v>603</v>
      </c>
      <c r="BJ590" t="s">
        <v>616</v>
      </c>
      <c r="BK590" t="s">
        <v>617</v>
      </c>
      <c r="BL590" t="s">
        <v>649</v>
      </c>
      <c r="BM590">
        <f>INDEX('2021persons'!$C$5:$BA$204,MATCH(Sheet2!$BJ590,'2021persons'!$B$5:$B$204,0),MATCH(Sheet2!BM$3,'2021persons'!$C$4:$BA$4,0))</f>
        <v>83.620197911758098</v>
      </c>
      <c r="BN590">
        <f>INDEX('2021persons'!$C$5:$BA$204,MATCH(Sheet2!$BJ590,'2021persons'!$B$5:$B$204,0),MATCH(Sheet2!BN$3,'2021persons'!$C$4:$BA$4,0))</f>
        <v>16.035068574688101</v>
      </c>
      <c r="BO590">
        <f>INDEX('2021persons'!$C$5:$BA$204,MATCH(Sheet2!$BJ590,'2021persons'!$B$5:$B$204,0),MATCH(Sheet2!BO$3,'2021persons'!$C$4:$BA$4,0))</f>
        <v>62.804741945884302</v>
      </c>
      <c r="BP590">
        <f>INDEX('2021persons'!$C$5:$BA$204,MATCH(Sheet2!$BJ590,'2021persons'!$B$5:$B$204,0),MATCH(Sheet2!BP$3,'2021persons'!$C$4:$BA$4,0))</f>
        <v>5.4363731058257496</v>
      </c>
      <c r="BQ590">
        <f>INDEX('2021persons'!$C$5:$BA$204,MATCH(Sheet2!$BJ590,'2021persons'!$B$5:$B$204,0),MATCH(Sheet2!BQ$3,'2021persons'!$C$4:$BA$4,0))</f>
        <v>58.436050693187198</v>
      </c>
      <c r="BR590">
        <f>INDEX('2021persons'!$C$5:$BA$204,MATCH(Sheet2!$BJ590,'2021persons'!$B$5:$B$204,0),MATCH(Sheet2!BR$3,'2021persons'!$C$4:$BA$4,0))</f>
        <v>9.8050643585228503</v>
      </c>
      <c r="BS590">
        <f>INDEX('2021persons'!$C$5:$BA$204,MATCH(Sheet2!$BJ590,'2021persons'!$B$5:$B$204,0),MATCH(Sheet2!BS$3,'2021persons'!$C$4:$BA$4,0))</f>
        <v>99.471739292180203</v>
      </c>
      <c r="BT590" t="str">
        <f>INDEX('2021persons'!$C$5:$BA$204,MATCH(Sheet2!$BJ590,'2021persons'!$B$5:$B$204,0),MATCH(Sheet2!BT$3,'2021persons'!$C$4:$BA$4,0))</f>
        <v>*</v>
      </c>
      <c r="BU590">
        <f>INDEX('2021persons'!$C$5:$BA$204,MATCH(Sheet2!$BJ590,'2021persons'!$B$5:$B$204,0),MATCH(Sheet2!BU$3,'2021persons'!$C$4:$BA$4,0))</f>
        <v>11.259641377942</v>
      </c>
      <c r="BV590">
        <f>INDEX('2021persons'!$C$5:$BA$204,MATCH(Sheet2!$BJ590,'2021persons'!$B$5:$B$204,0),MATCH(Sheet2!BV$3,'2021persons'!$C$4:$BA$4,0))</f>
        <v>16.828699685027701</v>
      </c>
      <c r="BW590">
        <f>INDEX('2021persons'!$C$5:$BA$204,MATCH(Sheet2!$BJ590,'2021persons'!$B$5:$B$204,0),MATCH(Sheet2!BW$3,'2021persons'!$C$4:$BA$4,0))</f>
        <v>1.5872622206790501</v>
      </c>
      <c r="BX590">
        <f>INDEX('2021persons'!$C$5:$BA$204,MATCH(Sheet2!$BJ590,'2021persons'!$B$5:$B$204,0),MATCH(Sheet2!BX$3,'2021persons'!$C$4:$BA$4,0))</f>
        <v>56.6939738789833</v>
      </c>
      <c r="BY590">
        <f>INDEX('2021persons'!$C$5:$BA$204,MATCH(Sheet2!$BJ590,'2021persons'!$B$5:$B$204,0),MATCH(Sheet2!BY$3,'2021persons'!$C$4:$BA$4,0))</f>
        <v>42.6733884420062</v>
      </c>
      <c r="BZ590">
        <f>INDEX('2021persons'!$C$5:$BA$204,MATCH(Sheet2!$BJ590,'2021persons'!$B$5:$B$204,0),MATCH(Sheet2!BZ$3,'2021persons'!$C$4:$BA$4,0))</f>
        <v>53.482596285724902</v>
      </c>
      <c r="CA590">
        <f>INDEX('2021persons'!$C$5:$BA$204,MATCH(Sheet2!$BJ590,'2021persons'!$B$5:$B$204,0),MATCH(Sheet2!CA$3,'2021persons'!$C$4:$BA$4,0))</f>
        <v>44.526819142232299</v>
      </c>
      <c r="CB590">
        <f>INDEX('2021persons'!$C$5:$BA$204,MATCH(Sheet2!$BJ590,'2021persons'!$B$5:$B$204,0),MATCH(Sheet2!CB$3,'2021persons'!$C$4:$BA$4,0))</f>
        <v>2.0758413729818201</v>
      </c>
      <c r="CC590">
        <f>INDEX('2021persons'!$C$5:$BA$204,MATCH(Sheet2!$BJ590,'2021persons'!$B$5:$B$204,0),MATCH(Sheet2!CC$3,'2021persons'!$C$4:$BA$4,0))</f>
        <v>97.585625356514001</v>
      </c>
    </row>
    <row r="591" spans="14:81" x14ac:dyDescent="0.3">
      <c r="N591" t="e">
        <f>VLOOKUP(P591,Sheet1!A$6:A$378,1,FALSE)</f>
        <v>#N/A</v>
      </c>
      <c r="O591" t="s">
        <v>603</v>
      </c>
      <c r="P591" t="s">
        <v>618</v>
      </c>
      <c r="Q591" t="e">
        <f>VLOOKUP(P591,classifications!A$1:B$357,2,FALSE)</f>
        <v>#N/A</v>
      </c>
      <c r="R591" t="e">
        <f>VLOOKUP(P591,classifications!A$1:D$357,4,FALSE)</f>
        <v>#N/A</v>
      </c>
      <c r="S591" t="s">
        <v>619</v>
      </c>
      <c r="T591" t="s">
        <v>649</v>
      </c>
      <c r="U591">
        <v>84.8</v>
      </c>
      <c r="V591">
        <v>14.1</v>
      </c>
      <c r="W591">
        <v>1.1000000000000001</v>
      </c>
      <c r="X591">
        <v>85.7</v>
      </c>
      <c r="Y591">
        <v>3.2</v>
      </c>
      <c r="Z591">
        <v>11.2</v>
      </c>
      <c r="AA591">
        <v>99.3</v>
      </c>
      <c r="AB591">
        <v>0.7</v>
      </c>
      <c r="AC591">
        <v>0</v>
      </c>
      <c r="AE591" t="s">
        <v>603</v>
      </c>
      <c r="AF591" t="s">
        <v>618</v>
      </c>
      <c r="AG591" t="s">
        <v>619</v>
      </c>
      <c r="AH591" t="s">
        <v>649</v>
      </c>
      <c r="AI591">
        <v>85.8</v>
      </c>
      <c r="AJ591">
        <v>14.2</v>
      </c>
      <c r="AK591">
        <v>96.4</v>
      </c>
      <c r="AL591">
        <v>3.6</v>
      </c>
      <c r="AM591">
        <v>99.3</v>
      </c>
      <c r="AN591">
        <v>0.7</v>
      </c>
      <c r="AP591" t="s">
        <v>603</v>
      </c>
      <c r="AQ591" t="s">
        <v>618</v>
      </c>
      <c r="AR591" t="s">
        <v>619</v>
      </c>
      <c r="AS591" t="s">
        <v>649</v>
      </c>
      <c r="AT591">
        <v>79.900000000000006</v>
      </c>
      <c r="AU591">
        <v>85.8</v>
      </c>
      <c r="AV591">
        <v>88.9</v>
      </c>
      <c r="AW591">
        <v>94</v>
      </c>
      <c r="AX591">
        <v>96.4</v>
      </c>
      <c r="AY591">
        <v>98.8</v>
      </c>
      <c r="AZ591">
        <v>98.2</v>
      </c>
      <c r="BA591">
        <v>99.3</v>
      </c>
      <c r="BB591">
        <v>100</v>
      </c>
      <c r="BF591" t="b">
        <f t="shared" si="9"/>
        <v>1</v>
      </c>
      <c r="BI591" t="s">
        <v>603</v>
      </c>
      <c r="BJ591" t="s">
        <v>618</v>
      </c>
      <c r="BK591" t="s">
        <v>619</v>
      </c>
      <c r="BL591" t="s">
        <v>649</v>
      </c>
      <c r="BM591">
        <f>INDEX('2021persons'!$C$5:$BA$204,MATCH(Sheet2!$BJ591,'2021persons'!$B$5:$B$204,0),MATCH(Sheet2!BM$3,'2021persons'!$C$4:$BA$4,0))</f>
        <v>86.645018408140899</v>
      </c>
      <c r="BN591">
        <f>INDEX('2021persons'!$C$5:$BA$204,MATCH(Sheet2!$BJ591,'2021persons'!$B$5:$B$204,0),MATCH(Sheet2!BN$3,'2021persons'!$C$4:$BA$4,0))</f>
        <v>12.535338645702</v>
      </c>
      <c r="BO591">
        <f>INDEX('2021persons'!$C$5:$BA$204,MATCH(Sheet2!$BJ591,'2021persons'!$B$5:$B$204,0),MATCH(Sheet2!BO$3,'2021persons'!$C$4:$BA$4,0))</f>
        <v>57.0609640596182</v>
      </c>
      <c r="BP591">
        <f>INDEX('2021persons'!$C$5:$BA$204,MATCH(Sheet2!$BJ591,'2021persons'!$B$5:$B$204,0),MATCH(Sheet2!BP$3,'2021persons'!$C$4:$BA$4,0))</f>
        <v>6.3128885470742802</v>
      </c>
      <c r="BQ591">
        <f>INDEX('2021persons'!$C$5:$BA$204,MATCH(Sheet2!$BJ591,'2021persons'!$B$5:$B$204,0),MATCH(Sheet2!BQ$3,'2021persons'!$C$4:$BA$4,0))</f>
        <v>53.518910181090497</v>
      </c>
      <c r="BR591">
        <f>INDEX('2021persons'!$C$5:$BA$204,MATCH(Sheet2!$BJ591,'2021persons'!$B$5:$B$204,0),MATCH(Sheet2!BR$3,'2021persons'!$C$4:$BA$4,0))</f>
        <v>9.8549424256019105</v>
      </c>
      <c r="BS591">
        <f>INDEX('2021persons'!$C$5:$BA$204,MATCH(Sheet2!$BJ591,'2021persons'!$B$5:$B$204,0),MATCH(Sheet2!BS$3,'2021persons'!$C$4:$BA$4,0))</f>
        <v>99.294295256610198</v>
      </c>
      <c r="BT591" t="str">
        <f>INDEX('2021persons'!$C$5:$BA$204,MATCH(Sheet2!$BJ591,'2021persons'!$B$5:$B$204,0),MATCH(Sheet2!BT$3,'2021persons'!$C$4:$BA$4,0))</f>
        <v>*</v>
      </c>
      <c r="BU591">
        <f>INDEX('2021persons'!$C$5:$BA$204,MATCH(Sheet2!$BJ591,'2021persons'!$B$5:$B$204,0),MATCH(Sheet2!BU$3,'2021persons'!$C$4:$BA$4,0))</f>
        <v>13.629145392267899</v>
      </c>
      <c r="BV591">
        <f>INDEX('2021persons'!$C$5:$BA$204,MATCH(Sheet2!$BJ591,'2021persons'!$B$5:$B$204,0),MATCH(Sheet2!BV$3,'2021persons'!$C$4:$BA$4,0))</f>
        <v>11.786907076274501</v>
      </c>
      <c r="BW591">
        <f>INDEX('2021persons'!$C$5:$BA$204,MATCH(Sheet2!$BJ591,'2021persons'!$B$5:$B$204,0),MATCH(Sheet2!BW$3,'2021persons'!$C$4:$BA$4,0))</f>
        <v>1.34447079265383</v>
      </c>
      <c r="BX591">
        <f>INDEX('2021persons'!$C$5:$BA$204,MATCH(Sheet2!$BJ591,'2021persons'!$B$5:$B$204,0),MATCH(Sheet2!BX$3,'2021persons'!$C$4:$BA$4,0))</f>
        <v>45.258113145282898</v>
      </c>
      <c r="BY591">
        <f>INDEX('2021persons'!$C$5:$BA$204,MATCH(Sheet2!$BJ591,'2021persons'!$B$5:$B$204,0),MATCH(Sheet2!BY$3,'2021persons'!$C$4:$BA$4,0))</f>
        <v>51.684879212197998</v>
      </c>
      <c r="BZ591">
        <f>INDEX('2021persons'!$C$5:$BA$204,MATCH(Sheet2!$BJ591,'2021persons'!$B$5:$B$204,0),MATCH(Sheet2!BZ$3,'2021persons'!$C$4:$BA$4,0))</f>
        <v>47.393368483421199</v>
      </c>
      <c r="CA591">
        <f>INDEX('2021persons'!$C$5:$BA$204,MATCH(Sheet2!$BJ591,'2021persons'!$B$5:$B$204,0),MATCH(Sheet2!CA$3,'2021persons'!$C$4:$BA$4,0))</f>
        <v>52.167880419701</v>
      </c>
      <c r="CB591">
        <f>INDEX('2021persons'!$C$5:$BA$204,MATCH(Sheet2!$BJ591,'2021persons'!$B$5:$B$204,0),MATCH(Sheet2!CB$3,'2021persons'!$C$4:$BA$4,0))</f>
        <v>0.76196173100614595</v>
      </c>
      <c r="CC591">
        <f>INDEX('2021persons'!$C$5:$BA$204,MATCH(Sheet2!$BJ591,'2021persons'!$B$5:$B$204,0),MATCH(Sheet2!CC$3,'2021persons'!$C$4:$BA$4,0))</f>
        <v>99.238038268993904</v>
      </c>
    </row>
    <row r="592" spans="14:81" x14ac:dyDescent="0.3">
      <c r="N592" t="e">
        <f>VLOOKUP(P592,Sheet1!A$6:A$378,1,FALSE)</f>
        <v>#N/A</v>
      </c>
      <c r="O592" t="s">
        <v>491</v>
      </c>
      <c r="P592" t="s">
        <v>620</v>
      </c>
      <c r="Q592" t="e">
        <f>VLOOKUP(P592,classifications!A$1:B$357,2,FALSE)</f>
        <v>#N/A</v>
      </c>
      <c r="R592" t="e">
        <f>VLOOKUP(P592,classifications!A$1:D$357,4,FALSE)</f>
        <v>#N/A</v>
      </c>
      <c r="S592" t="s">
        <v>621</v>
      </c>
      <c r="T592" t="s">
        <v>649</v>
      </c>
      <c r="U592">
        <v>83.4</v>
      </c>
      <c r="V592">
        <v>15.6</v>
      </c>
      <c r="W592">
        <v>1.1000000000000001</v>
      </c>
      <c r="X592">
        <v>78.8</v>
      </c>
      <c r="Y592">
        <v>7.1</v>
      </c>
      <c r="Z592">
        <v>14.1</v>
      </c>
      <c r="AA592">
        <v>98.1</v>
      </c>
      <c r="AB592">
        <v>1.7</v>
      </c>
      <c r="AC592">
        <v>0.2</v>
      </c>
      <c r="AE592" t="s">
        <v>491</v>
      </c>
      <c r="AF592" t="s">
        <v>620</v>
      </c>
      <c r="AG592" t="s">
        <v>621</v>
      </c>
      <c r="AH592" t="s">
        <v>649</v>
      </c>
      <c r="AI592">
        <v>84.3</v>
      </c>
      <c r="AJ592">
        <v>15.7</v>
      </c>
      <c r="AK592">
        <v>91.8</v>
      </c>
      <c r="AL592">
        <v>8.1999999999999993</v>
      </c>
      <c r="AM592">
        <v>98.3</v>
      </c>
      <c r="AN592">
        <v>1.7</v>
      </c>
      <c r="AP592" t="s">
        <v>491</v>
      </c>
      <c r="AQ592" t="s">
        <v>620</v>
      </c>
      <c r="AR592" t="s">
        <v>621</v>
      </c>
      <c r="AS592" t="s">
        <v>649</v>
      </c>
      <c r="AT592">
        <v>77.900000000000006</v>
      </c>
      <c r="AU592">
        <v>84.3</v>
      </c>
      <c r="AV592">
        <v>87.1</v>
      </c>
      <c r="AW592">
        <v>97.5</v>
      </c>
      <c r="AX592">
        <v>91.8</v>
      </c>
      <c r="AY592">
        <v>100</v>
      </c>
      <c r="AZ592">
        <v>95.4</v>
      </c>
      <c r="BA592">
        <v>98.3</v>
      </c>
      <c r="BB592">
        <v>100</v>
      </c>
      <c r="BF592" t="b">
        <f t="shared" si="9"/>
        <v>1</v>
      </c>
      <c r="BI592" t="s">
        <v>491</v>
      </c>
      <c r="BJ592" t="s">
        <v>620</v>
      </c>
      <c r="BK592" t="s">
        <v>621</v>
      </c>
      <c r="BL592" t="s">
        <v>649</v>
      </c>
      <c r="BM592">
        <f>INDEX('2021persons'!$C$5:$BA$204,MATCH(Sheet2!$BJ592,'2021persons'!$B$5:$B$204,0),MATCH(Sheet2!BM$3,'2021persons'!$C$4:$BA$4,0))</f>
        <v>75.9040376906228</v>
      </c>
      <c r="BN592">
        <f>INDEX('2021persons'!$C$5:$BA$204,MATCH(Sheet2!$BJ592,'2021persons'!$B$5:$B$204,0),MATCH(Sheet2!BN$3,'2021persons'!$C$4:$BA$4,0))</f>
        <v>23.0875728396082</v>
      </c>
      <c r="BO592">
        <f>INDEX('2021persons'!$C$5:$BA$204,MATCH(Sheet2!$BJ592,'2021persons'!$B$5:$B$204,0),MATCH(Sheet2!BO$3,'2021persons'!$C$4:$BA$4,0))</f>
        <v>52.3577302971443</v>
      </c>
      <c r="BP592">
        <f>INDEX('2021persons'!$C$5:$BA$204,MATCH(Sheet2!$BJ592,'2021persons'!$B$5:$B$204,0),MATCH(Sheet2!BP$3,'2021persons'!$C$4:$BA$4,0))</f>
        <v>13.4892755300244</v>
      </c>
      <c r="BQ592">
        <f>INDEX('2021persons'!$C$5:$BA$204,MATCH(Sheet2!$BJ592,'2021persons'!$B$5:$B$204,0),MATCH(Sheet2!BQ$3,'2021persons'!$C$4:$BA$4,0))</f>
        <v>49.700376079679302</v>
      </c>
      <c r="BR592">
        <f>INDEX('2021persons'!$C$5:$BA$204,MATCH(Sheet2!$BJ592,'2021persons'!$B$5:$B$204,0),MATCH(Sheet2!BR$3,'2021persons'!$C$4:$BA$4,0))</f>
        <v>16.146629747489399</v>
      </c>
      <c r="BS592">
        <f>INDEX('2021persons'!$C$5:$BA$204,MATCH(Sheet2!$BJ592,'2021persons'!$B$5:$B$204,0),MATCH(Sheet2!BS$3,'2021persons'!$C$4:$BA$4,0))</f>
        <v>99.311898169194507</v>
      </c>
      <c r="BT592" t="str">
        <f>INDEX('2021persons'!$C$5:$BA$204,MATCH(Sheet2!$BJ592,'2021persons'!$B$5:$B$204,0),MATCH(Sheet2!BT$3,'2021persons'!$C$4:$BA$4,0))</f>
        <v>*</v>
      </c>
      <c r="BU592">
        <f>INDEX('2021persons'!$C$5:$BA$204,MATCH(Sheet2!$BJ592,'2021persons'!$B$5:$B$204,0),MATCH(Sheet2!BU$3,'2021persons'!$C$4:$BA$4,0))</f>
        <v>15.1010455841633</v>
      </c>
      <c r="BV592">
        <f>INDEX('2021persons'!$C$5:$BA$204,MATCH(Sheet2!$BJ592,'2021persons'!$B$5:$B$204,0),MATCH(Sheet2!BV$3,'2021persons'!$C$4:$BA$4,0))</f>
        <v>18.1572095714345</v>
      </c>
      <c r="BW592">
        <f>INDEX('2021persons'!$C$5:$BA$204,MATCH(Sheet2!$BJ592,'2021persons'!$B$5:$B$204,0),MATCH(Sheet2!BW$3,'2021persons'!$C$4:$BA$4,0))</f>
        <v>2.5147745588296102</v>
      </c>
      <c r="BX592">
        <f>INDEX('2021persons'!$C$5:$BA$204,MATCH(Sheet2!$BJ592,'2021persons'!$B$5:$B$204,0),MATCH(Sheet2!BX$3,'2021persons'!$C$4:$BA$4,0))</f>
        <v>51.784623045062602</v>
      </c>
      <c r="BY592">
        <f>INDEX('2021persons'!$C$5:$BA$204,MATCH(Sheet2!$BJ592,'2021persons'!$B$5:$B$204,0),MATCH(Sheet2!BY$3,'2021persons'!$C$4:$BA$4,0))</f>
        <v>44.686870515809197</v>
      </c>
      <c r="BZ592">
        <f>INDEX('2021persons'!$C$5:$BA$204,MATCH(Sheet2!$BJ592,'2021persons'!$B$5:$B$204,0),MATCH(Sheet2!BZ$3,'2021persons'!$C$4:$BA$4,0))</f>
        <v>45.823054115836399</v>
      </c>
      <c r="CA592">
        <f>INDEX('2021persons'!$C$5:$BA$204,MATCH(Sheet2!$BJ592,'2021persons'!$B$5:$B$204,0),MATCH(Sheet2!CA$3,'2021persons'!$C$4:$BA$4,0))</f>
        <v>51.402122988479697</v>
      </c>
      <c r="CB592">
        <f>INDEX('2021persons'!$C$5:$BA$204,MATCH(Sheet2!$BJ592,'2021persons'!$B$5:$B$204,0),MATCH(Sheet2!CB$3,'2021persons'!$C$4:$BA$4,0))</f>
        <v>3.2380047113278501</v>
      </c>
      <c r="CC592">
        <f>INDEX('2021persons'!$C$5:$BA$204,MATCH(Sheet2!$BJ592,'2021persons'!$B$5:$B$204,0),MATCH(Sheet2!CC$3,'2021persons'!$C$4:$BA$4,0))</f>
        <v>96.317725337851797</v>
      </c>
    </row>
    <row r="593" spans="14:81" x14ac:dyDescent="0.3">
      <c r="N593" t="e">
        <f>VLOOKUP(P593,Sheet1!A$6:A$378,1,FALSE)</f>
        <v>#N/A</v>
      </c>
      <c r="O593" t="s">
        <v>491</v>
      </c>
      <c r="P593" t="s">
        <v>622</v>
      </c>
      <c r="Q593" t="e">
        <f>VLOOKUP(P593,classifications!A$1:B$357,2,FALSE)</f>
        <v>#N/A</v>
      </c>
      <c r="R593" t="e">
        <f>VLOOKUP(P593,classifications!A$1:D$357,4,FALSE)</f>
        <v>#N/A</v>
      </c>
      <c r="S593" t="s">
        <v>623</v>
      </c>
      <c r="T593" t="s">
        <v>649</v>
      </c>
      <c r="U593">
        <v>76.900000000000006</v>
      </c>
      <c r="V593">
        <v>20.5</v>
      </c>
      <c r="W593">
        <v>2.6</v>
      </c>
      <c r="X593">
        <v>74.2</v>
      </c>
      <c r="Y593">
        <v>8.5</v>
      </c>
      <c r="Z593">
        <v>17.3</v>
      </c>
      <c r="AA593" t="s">
        <v>417</v>
      </c>
      <c r="AB593" t="s">
        <v>417</v>
      </c>
      <c r="AC593" t="s">
        <v>417</v>
      </c>
      <c r="AE593" t="s">
        <v>491</v>
      </c>
      <c r="AF593" t="s">
        <v>622</v>
      </c>
      <c r="AG593" t="s">
        <v>623</v>
      </c>
      <c r="AH593" t="s">
        <v>649</v>
      </c>
      <c r="AI593">
        <v>79</v>
      </c>
      <c r="AJ593">
        <v>21</v>
      </c>
      <c r="AK593">
        <v>89.7</v>
      </c>
      <c r="AL593">
        <v>10.3</v>
      </c>
      <c r="AM593" t="s">
        <v>417</v>
      </c>
      <c r="AN593" t="s">
        <v>417</v>
      </c>
      <c r="AP593" t="s">
        <v>491</v>
      </c>
      <c r="AQ593" t="s">
        <v>622</v>
      </c>
      <c r="AR593" t="s">
        <v>623</v>
      </c>
      <c r="AS593" t="s">
        <v>649</v>
      </c>
      <c r="AT593">
        <v>70.8</v>
      </c>
      <c r="AU593">
        <v>79</v>
      </c>
      <c r="AV593">
        <v>81.2</v>
      </c>
      <c r="AW593">
        <v>85.4</v>
      </c>
      <c r="AX593">
        <v>89.7</v>
      </c>
      <c r="AY593">
        <v>93.8</v>
      </c>
      <c r="AZ593" t="s">
        <v>417</v>
      </c>
      <c r="BA593" t="s">
        <v>417</v>
      </c>
      <c r="BB593" t="s">
        <v>417</v>
      </c>
      <c r="BF593" t="b">
        <f t="shared" si="9"/>
        <v>1</v>
      </c>
      <c r="BI593" t="s">
        <v>491</v>
      </c>
      <c r="BJ593" t="s">
        <v>622</v>
      </c>
      <c r="BK593" t="s">
        <v>623</v>
      </c>
      <c r="BL593" t="s">
        <v>649</v>
      </c>
      <c r="BM593">
        <f>INDEX('2021persons'!$C$5:$BA$204,MATCH(Sheet2!$BJ593,'2021persons'!$B$5:$B$204,0),MATCH(Sheet2!BM$3,'2021persons'!$C$4:$BA$4,0))</f>
        <v>81.432711693548399</v>
      </c>
      <c r="BN593">
        <f>INDEX('2021persons'!$C$5:$BA$204,MATCH(Sheet2!$BJ593,'2021persons'!$B$5:$B$204,0),MATCH(Sheet2!BN$3,'2021persons'!$C$4:$BA$4,0))</f>
        <v>17.471018145161299</v>
      </c>
      <c r="BO593">
        <f>INDEX('2021persons'!$C$5:$BA$204,MATCH(Sheet2!$BJ593,'2021persons'!$B$5:$B$204,0),MATCH(Sheet2!BO$3,'2021persons'!$C$4:$BA$4,0))</f>
        <v>57.299017137096797</v>
      </c>
      <c r="BP593">
        <f>INDEX('2021persons'!$C$5:$BA$204,MATCH(Sheet2!$BJ593,'2021persons'!$B$5:$B$204,0),MATCH(Sheet2!BP$3,'2021persons'!$C$4:$BA$4,0))</f>
        <v>18.939012096774199</v>
      </c>
      <c r="BQ593">
        <f>INDEX('2021persons'!$C$5:$BA$204,MATCH(Sheet2!$BJ593,'2021persons'!$B$5:$B$204,0),MATCH(Sheet2!BQ$3,'2021persons'!$C$4:$BA$4,0))</f>
        <v>58.744959677419402</v>
      </c>
      <c r="BR593">
        <f>INDEX('2021persons'!$C$5:$BA$204,MATCH(Sheet2!$BJ593,'2021persons'!$B$5:$B$204,0),MATCH(Sheet2!BR$3,'2021persons'!$C$4:$BA$4,0))</f>
        <v>17.493069556451601</v>
      </c>
      <c r="BS593">
        <f>INDEX('2021persons'!$C$5:$BA$204,MATCH(Sheet2!$BJ593,'2021persons'!$B$5:$B$204,0),MATCH(Sheet2!BS$3,'2021persons'!$C$4:$BA$4,0))</f>
        <v>99.593623991935502</v>
      </c>
      <c r="BT593" t="str">
        <f>INDEX('2021persons'!$C$5:$BA$204,MATCH(Sheet2!$BJ593,'2021persons'!$B$5:$B$204,0),MATCH(Sheet2!BT$3,'2021persons'!$C$4:$BA$4,0))</f>
        <v>*</v>
      </c>
      <c r="BU593">
        <f>INDEX('2021persons'!$C$5:$BA$204,MATCH(Sheet2!$BJ593,'2021persons'!$B$5:$B$204,0),MATCH(Sheet2!BU$3,'2021persons'!$C$4:$BA$4,0))</f>
        <v>11.42578125</v>
      </c>
      <c r="BV593">
        <f>INDEX('2021persons'!$C$5:$BA$204,MATCH(Sheet2!$BJ593,'2021persons'!$B$5:$B$204,0),MATCH(Sheet2!BV$3,'2021persons'!$C$4:$BA$4,0))</f>
        <v>11.876260080645199</v>
      </c>
      <c r="BW593">
        <f>INDEX('2021persons'!$C$5:$BA$204,MATCH(Sheet2!$BJ593,'2021persons'!$B$5:$B$204,0),MATCH(Sheet2!BW$3,'2021persons'!$C$4:$BA$4,0))</f>
        <v>2.61151713709677</v>
      </c>
      <c r="BX593">
        <f>INDEX('2021persons'!$C$5:$BA$204,MATCH(Sheet2!$BJ593,'2021persons'!$B$5:$B$204,0),MATCH(Sheet2!BX$3,'2021persons'!$C$4:$BA$4,0))</f>
        <v>55.797306587940298</v>
      </c>
      <c r="BY593">
        <f>INDEX('2021persons'!$C$5:$BA$204,MATCH(Sheet2!$BJ593,'2021persons'!$B$5:$B$204,0),MATCH(Sheet2!BY$3,'2021persons'!$C$4:$BA$4,0))</f>
        <v>42.241274719941799</v>
      </c>
      <c r="BZ593">
        <f>INDEX('2021persons'!$C$5:$BA$204,MATCH(Sheet2!$BJ593,'2021persons'!$B$5:$B$204,0),MATCH(Sheet2!BZ$3,'2021persons'!$C$4:$BA$4,0))</f>
        <v>51.918954988474098</v>
      </c>
      <c r="CA593">
        <f>INDEX('2021persons'!$C$5:$BA$204,MATCH(Sheet2!$BJ593,'2021persons'!$B$5:$B$204,0),MATCH(Sheet2!CA$3,'2021persons'!$C$4:$BA$4,0))</f>
        <v>46.342055243256397</v>
      </c>
      <c r="CB593">
        <f>INDEX('2021persons'!$C$5:$BA$204,MATCH(Sheet2!$BJ593,'2021persons'!$B$5:$B$204,0),MATCH(Sheet2!CB$3,'2021persons'!$C$4:$BA$4,0))</f>
        <v>2.4634576612903198</v>
      </c>
      <c r="CC593">
        <f>INDEX('2021persons'!$C$5:$BA$204,MATCH(Sheet2!$BJ593,'2021persons'!$B$5:$B$204,0),MATCH(Sheet2!CC$3,'2021persons'!$C$4:$BA$4,0))</f>
        <v>97.536542338709694</v>
      </c>
    </row>
    <row r="594" spans="14:81" x14ac:dyDescent="0.3">
      <c r="N594" t="e">
        <f>VLOOKUP(P594,Sheet1!A$6:A$378,1,FALSE)</f>
        <v>#N/A</v>
      </c>
      <c r="O594" t="s">
        <v>491</v>
      </c>
      <c r="P594" t="s">
        <v>624</v>
      </c>
      <c r="Q594" t="e">
        <f>VLOOKUP(P594,classifications!A$1:B$357,2,FALSE)</f>
        <v>#N/A</v>
      </c>
      <c r="R594" t="e">
        <f>VLOOKUP(P594,classifications!A$1:D$357,4,FALSE)</f>
        <v>#N/A</v>
      </c>
      <c r="S594" t="s">
        <v>625</v>
      </c>
      <c r="T594" t="s">
        <v>649</v>
      </c>
      <c r="U594">
        <v>84.5</v>
      </c>
      <c r="V594">
        <v>14.5</v>
      </c>
      <c r="W594">
        <v>1</v>
      </c>
      <c r="X594">
        <v>81.8</v>
      </c>
      <c r="Y594">
        <v>5.6</v>
      </c>
      <c r="Z594">
        <v>12.6</v>
      </c>
      <c r="AA594">
        <v>97.9</v>
      </c>
      <c r="AB594">
        <v>2.1</v>
      </c>
      <c r="AC594">
        <v>0</v>
      </c>
      <c r="AE594" t="s">
        <v>491</v>
      </c>
      <c r="AF594" t="s">
        <v>624</v>
      </c>
      <c r="AG594" t="s">
        <v>625</v>
      </c>
      <c r="AH594" t="s">
        <v>649</v>
      </c>
      <c r="AI594">
        <v>85.3</v>
      </c>
      <c r="AJ594">
        <v>14.7</v>
      </c>
      <c r="AK594">
        <v>93.6</v>
      </c>
      <c r="AL594">
        <v>6.4</v>
      </c>
      <c r="AM594">
        <v>97.9</v>
      </c>
      <c r="AN594">
        <v>2.1</v>
      </c>
      <c r="AP594" t="s">
        <v>491</v>
      </c>
      <c r="AQ594" t="s">
        <v>624</v>
      </c>
      <c r="AR594" t="s">
        <v>625</v>
      </c>
      <c r="AS594" t="s">
        <v>649</v>
      </c>
      <c r="AT594">
        <v>78.599999999999994</v>
      </c>
      <c r="AU594">
        <v>85.3</v>
      </c>
      <c r="AV594">
        <v>89.8</v>
      </c>
      <c r="AW594">
        <v>89.3</v>
      </c>
      <c r="AX594">
        <v>93.6</v>
      </c>
      <c r="AY594">
        <v>97.9</v>
      </c>
      <c r="AZ594">
        <v>95.5</v>
      </c>
      <c r="BA594">
        <v>97.9</v>
      </c>
      <c r="BB594">
        <v>99.8</v>
      </c>
      <c r="BF594" t="b">
        <f t="shared" si="9"/>
        <v>1</v>
      </c>
      <c r="BI594" t="s">
        <v>491</v>
      </c>
      <c r="BJ594" t="s">
        <v>624</v>
      </c>
      <c r="BK594" t="s">
        <v>625</v>
      </c>
      <c r="BL594" t="s">
        <v>649</v>
      </c>
      <c r="BM594">
        <f>INDEX('2021persons'!$C$5:$BA$204,MATCH(Sheet2!$BJ594,'2021persons'!$B$5:$B$204,0),MATCH(Sheet2!BM$3,'2021persons'!$C$4:$BA$4,0))</f>
        <v>87.347689859252995</v>
      </c>
      <c r="BN594">
        <f>INDEX('2021persons'!$C$5:$BA$204,MATCH(Sheet2!$BJ594,'2021persons'!$B$5:$B$204,0),MATCH(Sheet2!BN$3,'2021persons'!$C$4:$BA$4,0))</f>
        <v>12.652310140747</v>
      </c>
      <c r="BO594">
        <f>INDEX('2021persons'!$C$5:$BA$204,MATCH(Sheet2!$BJ594,'2021persons'!$B$5:$B$204,0),MATCH(Sheet2!BO$3,'2021persons'!$C$4:$BA$4,0))</f>
        <v>61.898841199582201</v>
      </c>
      <c r="BP594">
        <f>INDEX('2021persons'!$C$5:$BA$204,MATCH(Sheet2!$BJ594,'2021persons'!$B$5:$B$204,0),MATCH(Sheet2!BP$3,'2021persons'!$C$4:$BA$4,0))</f>
        <v>14.422837817675401</v>
      </c>
      <c r="BQ594">
        <f>INDEX('2021persons'!$C$5:$BA$204,MATCH(Sheet2!$BJ594,'2021persons'!$B$5:$B$204,0),MATCH(Sheet2!BQ$3,'2021persons'!$C$4:$BA$4,0))</f>
        <v>65.494603869299297</v>
      </c>
      <c r="BR594">
        <f>INDEX('2021persons'!$C$5:$BA$204,MATCH(Sheet2!$BJ594,'2021persons'!$B$5:$B$204,0),MATCH(Sheet2!BR$3,'2021persons'!$C$4:$BA$4,0))</f>
        <v>10.8270751479584</v>
      </c>
      <c r="BS594">
        <f>INDEX('2021persons'!$C$5:$BA$204,MATCH(Sheet2!$BJ594,'2021persons'!$B$5:$B$204,0),MATCH(Sheet2!BS$3,'2021persons'!$C$4:$BA$4,0))</f>
        <v>97.150246182921407</v>
      </c>
      <c r="BT594" t="str">
        <f>INDEX('2021persons'!$C$5:$BA$204,MATCH(Sheet2!$BJ594,'2021persons'!$B$5:$B$204,0),MATCH(Sheet2!BT$3,'2021persons'!$C$4:$BA$4,0))</f>
        <v>*</v>
      </c>
      <c r="BU594">
        <f>INDEX('2021persons'!$C$5:$BA$204,MATCH(Sheet2!$BJ594,'2021persons'!$B$5:$B$204,0),MATCH(Sheet2!BU$3,'2021persons'!$C$4:$BA$4,0))</f>
        <v>14.7112945740289</v>
      </c>
      <c r="BV594">
        <f>INDEX('2021persons'!$C$5:$BA$204,MATCH(Sheet2!$BJ594,'2021persons'!$B$5:$B$204,0),MATCH(Sheet2!BV$3,'2021persons'!$C$4:$BA$4,0))</f>
        <v>17.073655940717199</v>
      </c>
      <c r="BW594">
        <f>INDEX('2021persons'!$C$5:$BA$204,MATCH(Sheet2!$BJ594,'2021persons'!$B$5:$B$204,0),MATCH(Sheet2!BW$3,'2021persons'!$C$4:$BA$4,0))</f>
        <v>0</v>
      </c>
      <c r="BX594">
        <f>INDEX('2021persons'!$C$5:$BA$204,MATCH(Sheet2!$BJ594,'2021persons'!$B$5:$B$204,0),MATCH(Sheet2!BX$3,'2021persons'!$C$4:$BA$4,0))</f>
        <v>51.875263379688199</v>
      </c>
      <c r="BY594">
        <f>INDEX('2021persons'!$C$5:$BA$204,MATCH(Sheet2!$BJ594,'2021persons'!$B$5:$B$204,0),MATCH(Sheet2!BY$3,'2021persons'!$C$4:$BA$4,0))</f>
        <v>47.002739148756902</v>
      </c>
      <c r="BZ594">
        <f>INDEX('2021persons'!$C$5:$BA$204,MATCH(Sheet2!$BJ594,'2021persons'!$B$5:$B$204,0),MATCH(Sheet2!BZ$3,'2021persons'!$C$4:$BA$4,0))</f>
        <v>49.130847029077103</v>
      </c>
      <c r="CA594">
        <f>INDEX('2021persons'!$C$5:$BA$204,MATCH(Sheet2!$BJ594,'2021persons'!$B$5:$B$204,0),MATCH(Sheet2!CA$3,'2021persons'!$C$4:$BA$4,0))</f>
        <v>50.869152970922897</v>
      </c>
      <c r="CB594" t="str">
        <f>INDEX('2021persons'!$C$5:$BA$204,MATCH(Sheet2!$BJ594,'2021persons'!$B$5:$B$204,0),MATCH(Sheet2!CB$3,'2021persons'!$C$4:$BA$4,0))</f>
        <v>*</v>
      </c>
      <c r="CC594" t="str">
        <f>INDEX('2021persons'!$C$5:$BA$204,MATCH(Sheet2!$BJ594,'2021persons'!$B$5:$B$204,0),MATCH(Sheet2!CC$3,'2021persons'!$C$4:$BA$4,0))</f>
        <v>*</v>
      </c>
    </row>
    <row r="595" spans="14:81" x14ac:dyDescent="0.3">
      <c r="N595" t="e">
        <f>VLOOKUP(P595,Sheet1!A$6:A$378,1,FALSE)</f>
        <v>#N/A</v>
      </c>
      <c r="O595" t="s">
        <v>491</v>
      </c>
      <c r="P595" t="s">
        <v>626</v>
      </c>
      <c r="Q595" t="e">
        <f>VLOOKUP(P595,classifications!A$1:B$357,2,FALSE)</f>
        <v>#N/A</v>
      </c>
      <c r="R595" t="e">
        <f>VLOOKUP(P595,classifications!A$1:D$357,4,FALSE)</f>
        <v>#N/A</v>
      </c>
      <c r="S595" t="s">
        <v>627</v>
      </c>
      <c r="T595" t="s">
        <v>649</v>
      </c>
      <c r="U595">
        <v>78.2</v>
      </c>
      <c r="V595">
        <v>21.3</v>
      </c>
      <c r="W595">
        <v>0.5</v>
      </c>
      <c r="X595">
        <v>77.599999999999994</v>
      </c>
      <c r="Y595">
        <v>8.1999999999999993</v>
      </c>
      <c r="Z595">
        <v>14.2</v>
      </c>
      <c r="AA595">
        <v>98.9</v>
      </c>
      <c r="AB595">
        <v>1.1000000000000001</v>
      </c>
      <c r="AC595">
        <v>0</v>
      </c>
      <c r="AE595" t="s">
        <v>491</v>
      </c>
      <c r="AF595" t="s">
        <v>626</v>
      </c>
      <c r="AG595" t="s">
        <v>627</v>
      </c>
      <c r="AH595" t="s">
        <v>649</v>
      </c>
      <c r="AI595">
        <v>78.599999999999994</v>
      </c>
      <c r="AJ595">
        <v>21.4</v>
      </c>
      <c r="AK595">
        <v>90.5</v>
      </c>
      <c r="AL595">
        <v>9.5</v>
      </c>
      <c r="AM595">
        <v>98.9</v>
      </c>
      <c r="AN595">
        <v>1.1000000000000001</v>
      </c>
      <c r="AP595" t="s">
        <v>491</v>
      </c>
      <c r="AQ595" t="s">
        <v>626</v>
      </c>
      <c r="AR595" t="s">
        <v>627</v>
      </c>
      <c r="AS595" t="s">
        <v>649</v>
      </c>
      <c r="AT595">
        <v>70.599999999999994</v>
      </c>
      <c r="AU595">
        <v>78.599999999999994</v>
      </c>
      <c r="AV595">
        <v>81.599999999999994</v>
      </c>
      <c r="AW595">
        <v>86.5</v>
      </c>
      <c r="AX595">
        <v>90.5</v>
      </c>
      <c r="AY595">
        <v>94.4</v>
      </c>
      <c r="AZ595">
        <v>97.3</v>
      </c>
      <c r="BA595">
        <v>98.9</v>
      </c>
      <c r="BB595">
        <v>100</v>
      </c>
      <c r="BF595" t="b">
        <f t="shared" si="9"/>
        <v>1</v>
      </c>
      <c r="BI595" t="s">
        <v>491</v>
      </c>
      <c r="BJ595" t="s">
        <v>626</v>
      </c>
      <c r="BK595" t="s">
        <v>627</v>
      </c>
      <c r="BL595" t="s">
        <v>649</v>
      </c>
      <c r="BM595">
        <f>INDEX('2021persons'!$C$5:$BA$204,MATCH(Sheet2!$BJ595,'2021persons'!$B$5:$B$204,0),MATCH(Sheet2!BM$3,'2021persons'!$C$4:$BA$4,0))</f>
        <v>80.3748472090181</v>
      </c>
      <c r="BN595">
        <f>INDEX('2021persons'!$C$5:$BA$204,MATCH(Sheet2!$BJ595,'2021persons'!$B$5:$B$204,0),MATCH(Sheet2!BN$3,'2021persons'!$C$4:$BA$4,0))</f>
        <v>19.6251527909819</v>
      </c>
      <c r="BO595">
        <f>INDEX('2021persons'!$C$5:$BA$204,MATCH(Sheet2!$BJ595,'2021persons'!$B$5:$B$204,0),MATCH(Sheet2!BO$3,'2021persons'!$C$4:$BA$4,0))</f>
        <v>59.474981083021298</v>
      </c>
      <c r="BP595">
        <f>INDEX('2021persons'!$C$5:$BA$204,MATCH(Sheet2!$BJ595,'2021persons'!$B$5:$B$204,0),MATCH(Sheet2!BP$3,'2021persons'!$C$4:$BA$4,0))</f>
        <v>8.2536233290002095</v>
      </c>
      <c r="BQ595">
        <f>INDEX('2021persons'!$C$5:$BA$204,MATCH(Sheet2!$BJ595,'2021persons'!$B$5:$B$204,0),MATCH(Sheet2!BQ$3,'2021persons'!$C$4:$BA$4,0))</f>
        <v>46.681282862187402</v>
      </c>
      <c r="BR595">
        <f>INDEX('2021persons'!$C$5:$BA$204,MATCH(Sheet2!$BJ595,'2021persons'!$B$5:$B$204,0),MATCH(Sheet2!BR$3,'2021persons'!$C$4:$BA$4,0))</f>
        <v>21.047321549834098</v>
      </c>
      <c r="BS595">
        <f>INDEX('2021persons'!$C$5:$BA$204,MATCH(Sheet2!$BJ595,'2021persons'!$B$5:$B$204,0),MATCH(Sheet2!BS$3,'2021persons'!$C$4:$BA$4,0))</f>
        <v>97.365204400380307</v>
      </c>
      <c r="BT595">
        <f>INDEX('2021persons'!$C$5:$BA$204,MATCH(Sheet2!$BJ595,'2021persons'!$B$5:$B$204,0),MATCH(Sheet2!BT$3,'2021persons'!$C$4:$BA$4,0))</f>
        <v>2.6347955996197201</v>
      </c>
      <c r="BU595">
        <f>INDEX('2021persons'!$C$5:$BA$204,MATCH(Sheet2!$BJ595,'2021persons'!$B$5:$B$204,0),MATCH(Sheet2!BU$3,'2021persons'!$C$4:$BA$4,0))</f>
        <v>17.906132981509899</v>
      </c>
      <c r="BV595">
        <f>INDEX('2021persons'!$C$5:$BA$204,MATCH(Sheet2!$BJ595,'2021persons'!$B$5:$B$204,0),MATCH(Sheet2!BV$3,'2021persons'!$C$4:$BA$4,0))</f>
        <v>7.3999340330998598</v>
      </c>
      <c r="BW595">
        <f>INDEX('2021persons'!$C$5:$BA$204,MATCH(Sheet2!$BJ595,'2021persons'!$B$5:$B$204,0),MATCH(Sheet2!BW$3,'2021persons'!$C$4:$BA$4,0))</f>
        <v>0</v>
      </c>
      <c r="BX595">
        <f>INDEX('2021persons'!$C$5:$BA$204,MATCH(Sheet2!$BJ595,'2021persons'!$B$5:$B$204,0),MATCH(Sheet2!BX$3,'2021persons'!$C$4:$BA$4,0))</f>
        <v>40.212829736210999</v>
      </c>
      <c r="BY595">
        <f>INDEX('2021persons'!$C$5:$BA$204,MATCH(Sheet2!$BJ595,'2021persons'!$B$5:$B$204,0),MATCH(Sheet2!BY$3,'2021persons'!$C$4:$BA$4,0))</f>
        <v>57.667437478588603</v>
      </c>
      <c r="BZ595">
        <f>INDEX('2021persons'!$C$5:$BA$204,MATCH(Sheet2!$BJ595,'2021persons'!$B$5:$B$204,0),MATCH(Sheet2!BZ$3,'2021persons'!$C$4:$BA$4,0))</f>
        <v>50.434652278177502</v>
      </c>
      <c r="CA595">
        <f>INDEX('2021persons'!$C$5:$BA$204,MATCH(Sheet2!$BJ595,'2021persons'!$B$5:$B$204,0),MATCH(Sheet2!CA$3,'2021persons'!$C$4:$BA$4,0))</f>
        <v>47.846008907159998</v>
      </c>
      <c r="CB595">
        <f>INDEX('2021persons'!$C$5:$BA$204,MATCH(Sheet2!$BJ595,'2021persons'!$B$5:$B$204,0),MATCH(Sheet2!CB$3,'2021persons'!$C$4:$BA$4,0))</f>
        <v>2.37674860790439</v>
      </c>
      <c r="CC595">
        <f>INDEX('2021persons'!$C$5:$BA$204,MATCH(Sheet2!$BJ595,'2021persons'!$B$5:$B$204,0),MATCH(Sheet2!CC$3,'2021persons'!$C$4:$BA$4,0))</f>
        <v>97.623251392095597</v>
      </c>
    </row>
    <row r="596" spans="14:81" x14ac:dyDescent="0.3">
      <c r="N596" t="e">
        <f>VLOOKUP(P596,Sheet1!A$6:A$378,1,FALSE)</f>
        <v>#N/A</v>
      </c>
      <c r="O596" t="s">
        <v>491</v>
      </c>
      <c r="P596" t="s">
        <v>628</v>
      </c>
      <c r="Q596" t="e">
        <f>VLOOKUP(P596,classifications!A$1:B$357,2,FALSE)</f>
        <v>#N/A</v>
      </c>
      <c r="R596" t="e">
        <f>VLOOKUP(P596,classifications!A$1:D$357,4,FALSE)</f>
        <v>#N/A</v>
      </c>
      <c r="S596" t="s">
        <v>629</v>
      </c>
      <c r="T596" t="s">
        <v>649</v>
      </c>
      <c r="U596">
        <v>79.900000000000006</v>
      </c>
      <c r="V596">
        <v>19.3</v>
      </c>
      <c r="W596">
        <v>0.8</v>
      </c>
      <c r="X596">
        <v>79.099999999999994</v>
      </c>
      <c r="Y596">
        <v>5.7</v>
      </c>
      <c r="Z596">
        <v>15.2</v>
      </c>
      <c r="AA596">
        <v>98.7</v>
      </c>
      <c r="AB596">
        <v>1.3</v>
      </c>
      <c r="AC596">
        <v>0</v>
      </c>
      <c r="AE596" t="s">
        <v>491</v>
      </c>
      <c r="AF596" t="s">
        <v>628</v>
      </c>
      <c r="AG596" t="s">
        <v>629</v>
      </c>
      <c r="AH596" t="s">
        <v>649</v>
      </c>
      <c r="AI596">
        <v>80.5</v>
      </c>
      <c r="AJ596">
        <v>19.5</v>
      </c>
      <c r="AK596">
        <v>93.3</v>
      </c>
      <c r="AL596">
        <v>6.7</v>
      </c>
      <c r="AM596">
        <v>98.7</v>
      </c>
      <c r="AN596">
        <v>1.3</v>
      </c>
      <c r="AP596" t="s">
        <v>491</v>
      </c>
      <c r="AQ596" t="s">
        <v>628</v>
      </c>
      <c r="AR596" t="s">
        <v>629</v>
      </c>
      <c r="AS596" t="s">
        <v>649</v>
      </c>
      <c r="AT596">
        <v>72.5</v>
      </c>
      <c r="AU596">
        <v>80.5</v>
      </c>
      <c r="AV596">
        <v>83.7</v>
      </c>
      <c r="AW596">
        <v>90.1</v>
      </c>
      <c r="AX596">
        <v>93.3</v>
      </c>
      <c r="AY596">
        <v>96.4</v>
      </c>
      <c r="AZ596">
        <v>97.2</v>
      </c>
      <c r="BA596">
        <v>98.7</v>
      </c>
      <c r="BB596">
        <v>99.8</v>
      </c>
      <c r="BF596" t="b">
        <f t="shared" si="9"/>
        <v>1</v>
      </c>
      <c r="BI596" t="s">
        <v>491</v>
      </c>
      <c r="BJ596" t="s">
        <v>628</v>
      </c>
      <c r="BK596" t="s">
        <v>629</v>
      </c>
      <c r="BL596" t="s">
        <v>649</v>
      </c>
      <c r="BM596">
        <f>INDEX('2021persons'!$C$5:$BA$204,MATCH(Sheet2!$BJ596,'2021persons'!$B$5:$B$204,0),MATCH(Sheet2!BM$3,'2021persons'!$C$4:$BA$4,0))</f>
        <v>82.751408637562605</v>
      </c>
      <c r="BN596">
        <f>INDEX('2021persons'!$C$5:$BA$204,MATCH(Sheet2!$BJ596,'2021persons'!$B$5:$B$204,0),MATCH(Sheet2!BN$3,'2021persons'!$C$4:$BA$4,0))</f>
        <v>16.294932026409001</v>
      </c>
      <c r="BO596">
        <f>INDEX('2021persons'!$C$5:$BA$204,MATCH(Sheet2!$BJ596,'2021persons'!$B$5:$B$204,0),MATCH(Sheet2!BO$3,'2021persons'!$C$4:$BA$4,0))</f>
        <v>58.661755295072503</v>
      </c>
      <c r="BP596">
        <f>INDEX('2021persons'!$C$5:$BA$204,MATCH(Sheet2!$BJ596,'2021persons'!$B$5:$B$204,0),MATCH(Sheet2!BP$3,'2021persons'!$C$4:$BA$4,0))</f>
        <v>14.4094647957671</v>
      </c>
      <c r="BQ596">
        <f>INDEX('2021persons'!$C$5:$BA$204,MATCH(Sheet2!$BJ596,'2021persons'!$B$5:$B$204,0),MATCH(Sheet2!BQ$3,'2021persons'!$C$4:$BA$4,0))</f>
        <v>57.570744041580198</v>
      </c>
      <c r="BR596">
        <f>INDEX('2021persons'!$C$5:$BA$204,MATCH(Sheet2!$BJ596,'2021persons'!$B$5:$B$204,0),MATCH(Sheet2!BR$3,'2021persons'!$C$4:$BA$4,0))</f>
        <v>15.500476049259399</v>
      </c>
      <c r="BS596">
        <f>INDEX('2021persons'!$C$5:$BA$204,MATCH(Sheet2!$BJ596,'2021persons'!$B$5:$B$204,0),MATCH(Sheet2!BS$3,'2021persons'!$C$4:$BA$4,0))</f>
        <v>97.696233747990405</v>
      </c>
      <c r="BT596">
        <f>INDEX('2021persons'!$C$5:$BA$204,MATCH(Sheet2!$BJ596,'2021persons'!$B$5:$B$204,0),MATCH(Sheet2!BT$3,'2021persons'!$C$4:$BA$4,0))</f>
        <v>1.9088794893006</v>
      </c>
      <c r="BU596">
        <f>INDEX('2021persons'!$C$5:$BA$204,MATCH(Sheet2!$BJ596,'2021persons'!$B$5:$B$204,0),MATCH(Sheet2!BU$3,'2021persons'!$C$4:$BA$4,0))</f>
        <v>12.2914357957827</v>
      </c>
      <c r="BV596">
        <f>INDEX('2021persons'!$C$5:$BA$204,MATCH(Sheet2!$BJ596,'2021persons'!$B$5:$B$204,0),MATCH(Sheet2!BV$3,'2021persons'!$C$4:$BA$4,0))</f>
        <v>16.997299786168</v>
      </c>
      <c r="BW596">
        <f>INDEX('2021persons'!$C$5:$BA$204,MATCH(Sheet2!$BJ596,'2021persons'!$B$5:$B$204,0),MATCH(Sheet2!BW$3,'2021persons'!$C$4:$BA$4,0))</f>
        <v>1.79806146498307</v>
      </c>
      <c r="BX596">
        <f>INDEX('2021persons'!$C$5:$BA$204,MATCH(Sheet2!$BJ596,'2021persons'!$B$5:$B$204,0),MATCH(Sheet2!BX$3,'2021persons'!$C$4:$BA$4,0))</f>
        <v>56.4209176965553</v>
      </c>
      <c r="BY596">
        <f>INDEX('2021persons'!$C$5:$BA$204,MATCH(Sheet2!$BJ596,'2021persons'!$B$5:$B$204,0),MATCH(Sheet2!BY$3,'2021persons'!$C$4:$BA$4,0))</f>
        <v>42.525637654483297</v>
      </c>
      <c r="BZ596">
        <f>INDEX('2021persons'!$C$5:$BA$204,MATCH(Sheet2!$BJ596,'2021persons'!$B$5:$B$204,0),MATCH(Sheet2!BZ$3,'2021persons'!$C$4:$BA$4,0))</f>
        <v>46.522482250854601</v>
      </c>
      <c r="CA596">
        <f>INDEX('2021persons'!$C$5:$BA$204,MATCH(Sheet2!$BJ596,'2021persons'!$B$5:$B$204,0),MATCH(Sheet2!CA$3,'2021persons'!$C$4:$BA$4,0))</f>
        <v>52.938469629240103</v>
      </c>
      <c r="CB596">
        <f>INDEX('2021persons'!$C$5:$BA$204,MATCH(Sheet2!$BJ596,'2021persons'!$B$5:$B$204,0),MATCH(Sheet2!CB$3,'2021persons'!$C$4:$BA$4,0))</f>
        <v>2.2756715416191899</v>
      </c>
      <c r="CC596">
        <f>INDEX('2021persons'!$C$5:$BA$204,MATCH(Sheet2!$BJ596,'2021persons'!$B$5:$B$204,0),MATCH(Sheet2!CC$3,'2021persons'!$C$4:$BA$4,0))</f>
        <v>97.724328458380796</v>
      </c>
    </row>
    <row r="597" spans="14:81" x14ac:dyDescent="0.3">
      <c r="N597" t="e">
        <f>VLOOKUP(P597,Sheet1!A$6:A$378,1,FALSE)</f>
        <v>#N/A</v>
      </c>
      <c r="O597" t="s">
        <v>491</v>
      </c>
      <c r="P597" t="s">
        <v>630</v>
      </c>
      <c r="Q597" t="e">
        <f>VLOOKUP(P597,classifications!A$1:B$357,2,FALSE)</f>
        <v>#N/A</v>
      </c>
      <c r="R597" t="e">
        <f>VLOOKUP(P597,classifications!A$1:D$357,4,FALSE)</f>
        <v>#N/A</v>
      </c>
      <c r="S597" t="s">
        <v>631</v>
      </c>
      <c r="T597" t="s">
        <v>649</v>
      </c>
      <c r="U597">
        <v>81.099999999999994</v>
      </c>
      <c r="V597">
        <v>18.7</v>
      </c>
      <c r="W597">
        <v>0.3</v>
      </c>
      <c r="X597">
        <v>77.599999999999994</v>
      </c>
      <c r="Y597">
        <v>7</v>
      </c>
      <c r="Z597">
        <v>15.5</v>
      </c>
      <c r="AA597">
        <v>99.1</v>
      </c>
      <c r="AB597">
        <v>0.9</v>
      </c>
      <c r="AC597">
        <v>0</v>
      </c>
      <c r="AE597" t="s">
        <v>491</v>
      </c>
      <c r="AF597" t="s">
        <v>630</v>
      </c>
      <c r="AG597" t="s">
        <v>631</v>
      </c>
      <c r="AH597" t="s">
        <v>649</v>
      </c>
      <c r="AI597">
        <v>81.3</v>
      </c>
      <c r="AJ597">
        <v>18.7</v>
      </c>
      <c r="AK597">
        <v>91.8</v>
      </c>
      <c r="AL597">
        <v>8.1999999999999993</v>
      </c>
      <c r="AM597">
        <v>99.1</v>
      </c>
      <c r="AN597">
        <v>0.9</v>
      </c>
      <c r="AP597" t="s">
        <v>491</v>
      </c>
      <c r="AQ597" t="s">
        <v>630</v>
      </c>
      <c r="AR597" t="s">
        <v>631</v>
      </c>
      <c r="AS597" t="s">
        <v>649</v>
      </c>
      <c r="AT597">
        <v>73.3</v>
      </c>
      <c r="AU597">
        <v>81.3</v>
      </c>
      <c r="AV597">
        <v>84.1</v>
      </c>
      <c r="AW597">
        <v>87.8</v>
      </c>
      <c r="AX597">
        <v>91.8</v>
      </c>
      <c r="AY597">
        <v>95.7</v>
      </c>
      <c r="AZ597">
        <v>97.6</v>
      </c>
      <c r="BA597">
        <v>99.1</v>
      </c>
      <c r="BB597">
        <v>100</v>
      </c>
      <c r="BF597" t="b">
        <f t="shared" si="9"/>
        <v>1</v>
      </c>
      <c r="BI597" t="s">
        <v>491</v>
      </c>
      <c r="BJ597" t="s">
        <v>630</v>
      </c>
      <c r="BK597" t="s">
        <v>631</v>
      </c>
      <c r="BL597" t="s">
        <v>649</v>
      </c>
      <c r="BM597">
        <f>INDEX('2021persons'!$C$5:$BA$204,MATCH(Sheet2!$BJ597,'2021persons'!$B$5:$B$204,0),MATCH(Sheet2!BM$3,'2021persons'!$C$4:$BA$4,0))</f>
        <v>84.613410710408402</v>
      </c>
      <c r="BN597">
        <f>INDEX('2021persons'!$C$5:$BA$204,MATCH(Sheet2!$BJ597,'2021persons'!$B$5:$B$204,0),MATCH(Sheet2!BN$3,'2021persons'!$C$4:$BA$4,0))</f>
        <v>14.999703914253599</v>
      </c>
      <c r="BO597">
        <f>INDEX('2021persons'!$C$5:$BA$204,MATCH(Sheet2!$BJ597,'2021persons'!$B$5:$B$204,0),MATCH(Sheet2!BO$3,'2021persons'!$C$4:$BA$4,0))</f>
        <v>55.050235881644703</v>
      </c>
      <c r="BP597">
        <f>INDEX('2021persons'!$C$5:$BA$204,MATCH(Sheet2!$BJ597,'2021persons'!$B$5:$B$204,0),MATCH(Sheet2!BP$3,'2021persons'!$C$4:$BA$4,0))</f>
        <v>7.2067270681589397</v>
      </c>
      <c r="BQ597">
        <f>INDEX('2021persons'!$C$5:$BA$204,MATCH(Sheet2!$BJ597,'2021persons'!$B$5:$B$204,0),MATCH(Sheet2!BQ$3,'2021persons'!$C$4:$BA$4,0))</f>
        <v>46.574287913779798</v>
      </c>
      <c r="BR597">
        <f>INDEX('2021persons'!$C$5:$BA$204,MATCH(Sheet2!$BJ597,'2021persons'!$B$5:$B$204,0),MATCH(Sheet2!BR$3,'2021persons'!$C$4:$BA$4,0))</f>
        <v>15.682675036023801</v>
      </c>
      <c r="BS597">
        <f>INDEX('2021persons'!$C$5:$BA$204,MATCH(Sheet2!$BJ597,'2021persons'!$B$5:$B$204,0),MATCH(Sheet2!BS$3,'2021persons'!$C$4:$BA$4,0))</f>
        <v>99.447306606660007</v>
      </c>
      <c r="BT597" t="str">
        <f>INDEX('2021persons'!$C$5:$BA$204,MATCH(Sheet2!$BJ597,'2021persons'!$B$5:$B$204,0),MATCH(Sheet2!BT$3,'2021persons'!$C$4:$BA$4,0))</f>
        <v>*</v>
      </c>
      <c r="BU597">
        <f>INDEX('2021persons'!$C$5:$BA$204,MATCH(Sheet2!$BJ597,'2021persons'!$B$5:$B$204,0),MATCH(Sheet2!BU$3,'2021persons'!$C$4:$BA$4,0))</f>
        <v>13.5054578472592</v>
      </c>
      <c r="BV597">
        <f>INDEX('2021persons'!$C$5:$BA$204,MATCH(Sheet2!$BJ597,'2021persons'!$B$5:$B$204,0),MATCH(Sheet2!BV$3,'2021persons'!$C$4:$BA$4,0))</f>
        <v>11.1703282603975</v>
      </c>
      <c r="BW597" t="str">
        <f>INDEX('2021persons'!$C$5:$BA$204,MATCH(Sheet2!$BJ597,'2021persons'!$B$5:$B$204,0),MATCH(Sheet2!BW$3,'2021persons'!$C$4:$BA$4,0))</f>
        <v>*</v>
      </c>
      <c r="BX597">
        <f>INDEX('2021persons'!$C$5:$BA$204,MATCH(Sheet2!$BJ597,'2021persons'!$B$5:$B$204,0),MATCH(Sheet2!BX$3,'2021persons'!$C$4:$BA$4,0))</f>
        <v>50.221744923731698</v>
      </c>
      <c r="BY597">
        <f>INDEX('2021persons'!$C$5:$BA$204,MATCH(Sheet2!$BJ597,'2021persons'!$B$5:$B$204,0),MATCH(Sheet2!BY$3,'2021persons'!$C$4:$BA$4,0))</f>
        <v>48.632738698963898</v>
      </c>
      <c r="BZ597">
        <f>INDEX('2021persons'!$C$5:$BA$204,MATCH(Sheet2!$BJ597,'2021persons'!$B$5:$B$204,0),MATCH(Sheet2!BZ$3,'2021persons'!$C$4:$BA$4,0))</f>
        <v>54.312590736431801</v>
      </c>
      <c r="CA597">
        <f>INDEX('2021persons'!$C$5:$BA$204,MATCH(Sheet2!$BJ597,'2021persons'!$B$5:$B$204,0),MATCH(Sheet2!CA$3,'2021persons'!$C$4:$BA$4,0))</f>
        <v>44.808384543483903</v>
      </c>
      <c r="CB597">
        <f>INDEX('2021persons'!$C$5:$BA$204,MATCH(Sheet2!$BJ597,'2021persons'!$B$5:$B$204,0),MATCH(Sheet2!CB$3,'2021persons'!$C$4:$BA$4,0))</f>
        <v>3.4424902785179898</v>
      </c>
      <c r="CC597">
        <f>INDEX('2021persons'!$C$5:$BA$204,MATCH(Sheet2!$BJ597,'2021persons'!$B$5:$B$204,0),MATCH(Sheet2!CC$3,'2021persons'!$C$4:$BA$4,0))</f>
        <v>96.557509721482006</v>
      </c>
    </row>
    <row r="598" spans="14:81" x14ac:dyDescent="0.3">
      <c r="N598" t="e">
        <f>VLOOKUP(P598,Sheet1!A$6:A$378,1,FALSE)</f>
        <v>#N/A</v>
      </c>
      <c r="O598" t="s">
        <v>491</v>
      </c>
      <c r="P598" t="s">
        <v>632</v>
      </c>
      <c r="Q598" t="e">
        <f>VLOOKUP(P598,classifications!A$1:B$357,2,FALSE)</f>
        <v>#N/A</v>
      </c>
      <c r="R598" t="e">
        <f>VLOOKUP(P598,classifications!A$1:D$357,4,FALSE)</f>
        <v>#N/A</v>
      </c>
      <c r="S598">
        <v>48</v>
      </c>
      <c r="T598" t="s">
        <v>649</v>
      </c>
      <c r="U598">
        <v>78.599999999999994</v>
      </c>
      <c r="V598">
        <v>19</v>
      </c>
      <c r="W598">
        <v>2.5</v>
      </c>
      <c r="X598">
        <v>85.5</v>
      </c>
      <c r="Y598">
        <v>2.8</v>
      </c>
      <c r="Z598">
        <v>11.6</v>
      </c>
      <c r="AA598">
        <v>98.2</v>
      </c>
      <c r="AB598">
        <v>1.5</v>
      </c>
      <c r="AC598">
        <v>0.3</v>
      </c>
      <c r="AE598" t="s">
        <v>491</v>
      </c>
      <c r="AF598" t="s">
        <v>632</v>
      </c>
      <c r="AG598">
        <v>48</v>
      </c>
      <c r="AH598" t="s">
        <v>649</v>
      </c>
      <c r="AI598">
        <v>80.599999999999994</v>
      </c>
      <c r="AJ598">
        <v>19.399999999999999</v>
      </c>
      <c r="AK598">
        <v>96.8</v>
      </c>
      <c r="AL598">
        <v>3.2</v>
      </c>
      <c r="AM598">
        <v>98.5</v>
      </c>
      <c r="AN598">
        <v>1.5</v>
      </c>
      <c r="AP598" t="s">
        <v>491</v>
      </c>
      <c r="AQ598" t="s">
        <v>632</v>
      </c>
      <c r="AR598">
        <v>48</v>
      </c>
      <c r="AS598" t="s">
        <v>649</v>
      </c>
      <c r="AT598">
        <v>73.3</v>
      </c>
      <c r="AU598">
        <v>80.599999999999994</v>
      </c>
      <c r="AV598">
        <v>84.8</v>
      </c>
      <c r="AW598">
        <v>94.3</v>
      </c>
      <c r="AX598">
        <v>96.8</v>
      </c>
      <c r="AY598">
        <v>99.2</v>
      </c>
      <c r="AZ598">
        <v>96.5</v>
      </c>
      <c r="BA598">
        <v>98.5</v>
      </c>
      <c r="BB598">
        <v>100</v>
      </c>
      <c r="BF598" t="b">
        <f t="shared" si="9"/>
        <v>1</v>
      </c>
      <c r="BI598" t="s">
        <v>491</v>
      </c>
      <c r="BJ598" t="s">
        <v>632</v>
      </c>
      <c r="BK598">
        <v>48</v>
      </c>
      <c r="BL598" t="s">
        <v>649</v>
      </c>
      <c r="BM598">
        <f>INDEX('2021persons'!$C$5:$BA$204,MATCH(Sheet2!$BJ598,'2021persons'!$B$5:$B$204,0),MATCH(Sheet2!BM$3,'2021persons'!$C$4:$BA$4,0))</f>
        <v>85.822961535105506</v>
      </c>
      <c r="BN598">
        <f>INDEX('2021persons'!$C$5:$BA$204,MATCH(Sheet2!$BJ598,'2021persons'!$B$5:$B$204,0),MATCH(Sheet2!BN$3,'2021persons'!$C$4:$BA$4,0))</f>
        <v>14.0838311003229</v>
      </c>
      <c r="BO598">
        <f>INDEX('2021persons'!$C$5:$BA$204,MATCH(Sheet2!$BJ598,'2021persons'!$B$5:$B$204,0),MATCH(Sheet2!BO$3,'2021persons'!$C$4:$BA$4,0))</f>
        <v>52.941783076715602</v>
      </c>
      <c r="BP598">
        <f>INDEX('2021persons'!$C$5:$BA$204,MATCH(Sheet2!$BJ598,'2021persons'!$B$5:$B$204,0),MATCH(Sheet2!BP$3,'2021persons'!$C$4:$BA$4,0))</f>
        <v>14.6581471169177</v>
      </c>
      <c r="BQ598">
        <f>INDEX('2021persons'!$C$5:$BA$204,MATCH(Sheet2!$BJ598,'2021persons'!$B$5:$B$204,0),MATCH(Sheet2!BQ$3,'2021persons'!$C$4:$BA$4,0))</f>
        <v>55.2870390201725</v>
      </c>
      <c r="BR598">
        <f>INDEX('2021persons'!$C$5:$BA$204,MATCH(Sheet2!$BJ598,'2021persons'!$B$5:$B$204,0),MATCH(Sheet2!BR$3,'2021persons'!$C$4:$BA$4,0))</f>
        <v>12.312891173460899</v>
      </c>
      <c r="BS598">
        <f>INDEX('2021persons'!$C$5:$BA$204,MATCH(Sheet2!$BJ598,'2021persons'!$B$5:$B$204,0),MATCH(Sheet2!BS$3,'2021persons'!$C$4:$BA$4,0))</f>
        <v>98.851367966810201</v>
      </c>
      <c r="BT598">
        <f>INDEX('2021persons'!$C$5:$BA$204,MATCH(Sheet2!$BJ598,'2021persons'!$B$5:$B$204,0),MATCH(Sheet2!BT$3,'2021persons'!$C$4:$BA$4,0))</f>
        <v>1.1486320331897499</v>
      </c>
      <c r="BU598">
        <f>INDEX('2021persons'!$C$5:$BA$204,MATCH(Sheet2!$BJ598,'2021persons'!$B$5:$B$204,0),MATCH(Sheet2!BU$3,'2021persons'!$C$4:$BA$4,0))</f>
        <v>9.48176705298145</v>
      </c>
      <c r="BV598">
        <f>INDEX('2021persons'!$C$5:$BA$204,MATCH(Sheet2!$BJ598,'2021persons'!$B$5:$B$204,0),MATCH(Sheet2!BV$3,'2021persons'!$C$4:$BA$4,0))</f>
        <v>15.2165980501813</v>
      </c>
      <c r="BW598">
        <f>INDEX('2021persons'!$C$5:$BA$204,MATCH(Sheet2!$BJ598,'2021persons'!$B$5:$B$204,0),MATCH(Sheet2!BW$3,'2021persons'!$C$4:$BA$4,0))</f>
        <v>1.1486320331897499</v>
      </c>
      <c r="BX598">
        <f>INDEX('2021persons'!$C$5:$BA$204,MATCH(Sheet2!$BJ598,'2021persons'!$B$5:$B$204,0),MATCH(Sheet2!BX$3,'2021persons'!$C$4:$BA$4,0))</f>
        <v>58.937553535513601</v>
      </c>
      <c r="BY598">
        <f>INDEX('2021persons'!$C$5:$BA$204,MATCH(Sheet2!$BJ598,'2021persons'!$B$5:$B$204,0),MATCH(Sheet2!BY$3,'2021persons'!$C$4:$BA$4,0))</f>
        <v>39.133847274264099</v>
      </c>
      <c r="BZ598">
        <f>INDEX('2021persons'!$C$5:$BA$204,MATCH(Sheet2!$BJ598,'2021persons'!$B$5:$B$204,0),MATCH(Sheet2!BZ$3,'2021persons'!$C$4:$BA$4,0))</f>
        <v>57.803638339540598</v>
      </c>
      <c r="CA598">
        <f>INDEX('2021persons'!$C$5:$BA$204,MATCH(Sheet2!$BJ598,'2021persons'!$B$5:$B$204,0),MATCH(Sheet2!CA$3,'2021persons'!$C$4:$BA$4,0))</f>
        <v>40.452660455603699</v>
      </c>
      <c r="CB598">
        <f>INDEX('2021persons'!$C$5:$BA$204,MATCH(Sheet2!$BJ598,'2021persons'!$B$5:$B$204,0),MATCH(Sheet2!CB$3,'2021persons'!$C$4:$BA$4,0))</f>
        <v>2.50668316635333</v>
      </c>
      <c r="CC598">
        <f>INDEX('2021persons'!$C$5:$BA$204,MATCH(Sheet2!$BJ598,'2021persons'!$B$5:$B$204,0),MATCH(Sheet2!CC$3,'2021persons'!$C$4:$BA$4,0))</f>
        <v>97.493316833646702</v>
      </c>
    </row>
    <row r="599" spans="14:81" x14ac:dyDescent="0.3">
      <c r="N599" t="e">
        <f>VLOOKUP(P599,Sheet1!A$6:A$378,1,FALSE)</f>
        <v>#N/A</v>
      </c>
      <c r="O599" t="s">
        <v>491</v>
      </c>
      <c r="P599" t="s">
        <v>633</v>
      </c>
      <c r="Q599" t="e">
        <f>VLOOKUP(P599,classifications!A$1:B$357,2,FALSE)</f>
        <v>#N/A</v>
      </c>
      <c r="R599" t="e">
        <f>VLOOKUP(P599,classifications!A$1:D$357,4,FALSE)</f>
        <v>#N/A</v>
      </c>
      <c r="S599" t="s">
        <v>634</v>
      </c>
      <c r="T599" t="s">
        <v>649</v>
      </c>
      <c r="U599">
        <v>81.7</v>
      </c>
      <c r="V599">
        <v>17.100000000000001</v>
      </c>
      <c r="W599">
        <v>1.2</v>
      </c>
      <c r="X599">
        <v>77.400000000000006</v>
      </c>
      <c r="Y599">
        <v>5.5</v>
      </c>
      <c r="Z599">
        <v>17.2</v>
      </c>
      <c r="AA599">
        <v>98</v>
      </c>
      <c r="AB599">
        <v>1.5</v>
      </c>
      <c r="AC599">
        <v>0.5</v>
      </c>
      <c r="AE599" t="s">
        <v>491</v>
      </c>
      <c r="AF599" t="s">
        <v>633</v>
      </c>
      <c r="AG599" t="s">
        <v>634</v>
      </c>
      <c r="AH599" t="s">
        <v>649</v>
      </c>
      <c r="AI599">
        <v>82.7</v>
      </c>
      <c r="AJ599">
        <v>17.3</v>
      </c>
      <c r="AK599">
        <v>93.4</v>
      </c>
      <c r="AL599">
        <v>6.6</v>
      </c>
      <c r="AM599">
        <v>98.5</v>
      </c>
      <c r="AN599">
        <v>1.5</v>
      </c>
      <c r="AP599" t="s">
        <v>491</v>
      </c>
      <c r="AQ599" t="s">
        <v>633</v>
      </c>
      <c r="AR599" t="s">
        <v>634</v>
      </c>
      <c r="AS599" t="s">
        <v>649</v>
      </c>
      <c r="AT599">
        <v>75.400000000000006</v>
      </c>
      <c r="AU599">
        <v>82.7</v>
      </c>
      <c r="AV599">
        <v>84.8</v>
      </c>
      <c r="AW599">
        <v>89.7</v>
      </c>
      <c r="AX599">
        <v>93.4</v>
      </c>
      <c r="AY599">
        <v>97</v>
      </c>
      <c r="AZ599">
        <v>96.4</v>
      </c>
      <c r="BA599">
        <v>98.5</v>
      </c>
      <c r="BB599">
        <v>100</v>
      </c>
      <c r="BF599" t="b">
        <f t="shared" si="9"/>
        <v>1</v>
      </c>
      <c r="BI599" t="s">
        <v>491</v>
      </c>
      <c r="BJ599" t="s">
        <v>633</v>
      </c>
      <c r="BK599" t="s">
        <v>634</v>
      </c>
      <c r="BL599" t="s">
        <v>649</v>
      </c>
      <c r="BM599">
        <f>INDEX('2021persons'!$C$5:$BA$204,MATCH(Sheet2!$BJ599,'2021persons'!$B$5:$B$204,0),MATCH(Sheet2!BM$3,'2021persons'!$C$4:$BA$4,0))</f>
        <v>87.902130882794296</v>
      </c>
      <c r="BN599">
        <f>INDEX('2021persons'!$C$5:$BA$204,MATCH(Sheet2!$BJ599,'2021persons'!$B$5:$B$204,0),MATCH(Sheet2!BN$3,'2021persons'!$C$4:$BA$4,0))</f>
        <v>12.0978691172057</v>
      </c>
      <c r="BO599">
        <f>INDEX('2021persons'!$C$5:$BA$204,MATCH(Sheet2!$BJ599,'2021persons'!$B$5:$B$204,0),MATCH(Sheet2!BO$3,'2021persons'!$C$4:$BA$4,0))</f>
        <v>66.091666547569702</v>
      </c>
      <c r="BP599">
        <f>INDEX('2021persons'!$C$5:$BA$204,MATCH(Sheet2!$BJ599,'2021persons'!$B$5:$B$204,0),MATCH(Sheet2!BP$3,'2021persons'!$C$4:$BA$4,0))</f>
        <v>10.159923396835801</v>
      </c>
      <c r="BQ599">
        <f>INDEX('2021persons'!$C$5:$BA$204,MATCH(Sheet2!$BJ599,'2021persons'!$B$5:$B$204,0),MATCH(Sheet2!BQ$3,'2021persons'!$C$4:$BA$4,0))</f>
        <v>61.506910005573701</v>
      </c>
      <c r="BR599">
        <f>INDEX('2021persons'!$C$5:$BA$204,MATCH(Sheet2!$BJ599,'2021persons'!$B$5:$B$204,0),MATCH(Sheet2!BR$3,'2021persons'!$C$4:$BA$4,0))</f>
        <v>14.7446799388318</v>
      </c>
      <c r="BS599">
        <f>INDEX('2021persons'!$C$5:$BA$204,MATCH(Sheet2!$BJ599,'2021persons'!$B$5:$B$204,0),MATCH(Sheet2!BS$3,'2021persons'!$C$4:$BA$4,0))</f>
        <v>96.741507195838295</v>
      </c>
      <c r="BT599">
        <f>INDEX('2021persons'!$C$5:$BA$204,MATCH(Sheet2!$BJ599,'2021persons'!$B$5:$B$204,0),MATCH(Sheet2!BT$3,'2021persons'!$C$4:$BA$4,0))</f>
        <v>3.2584928041617198</v>
      </c>
      <c r="BU599">
        <f>INDEX('2021persons'!$C$5:$BA$204,MATCH(Sheet2!$BJ599,'2021persons'!$B$5:$B$204,0),MATCH(Sheet2!BU$3,'2021persons'!$C$4:$BA$4,0))</f>
        <v>16.2510182790013</v>
      </c>
      <c r="BV599">
        <f>INDEX('2021persons'!$C$5:$BA$204,MATCH(Sheet2!$BJ599,'2021persons'!$B$5:$B$204,0),MATCH(Sheet2!BV$3,'2021persons'!$C$4:$BA$4,0))</f>
        <v>11.1646253447857</v>
      </c>
      <c r="BW599">
        <f>INDEX('2021persons'!$C$5:$BA$204,MATCH(Sheet2!$BJ599,'2021persons'!$B$5:$B$204,0),MATCH(Sheet2!BW$3,'2021persons'!$C$4:$BA$4,0))</f>
        <v>1.53349244687085</v>
      </c>
      <c r="BX599">
        <f>INDEX('2021persons'!$C$5:$BA$204,MATCH(Sheet2!$BJ599,'2021persons'!$B$5:$B$204,0),MATCH(Sheet2!BX$3,'2021persons'!$C$4:$BA$4,0))</f>
        <v>47.381179239995497</v>
      </c>
      <c r="BY599">
        <f>INDEX('2021persons'!$C$5:$BA$204,MATCH(Sheet2!$BJ599,'2021persons'!$B$5:$B$204,0),MATCH(Sheet2!BY$3,'2021persons'!$C$4:$BA$4,0))</f>
        <v>52.1634345925345</v>
      </c>
      <c r="BZ599">
        <f>INDEX('2021persons'!$C$5:$BA$204,MATCH(Sheet2!$BJ599,'2021persons'!$B$5:$B$204,0),MATCH(Sheet2!BZ$3,'2021persons'!$C$4:$BA$4,0))</f>
        <v>45.559634570115499</v>
      </c>
      <c r="CA599">
        <f>INDEX('2021persons'!$C$5:$BA$204,MATCH(Sheet2!$BJ599,'2021persons'!$B$5:$B$204,0),MATCH(Sheet2!CA$3,'2021persons'!$C$4:$BA$4,0))</f>
        <v>54.440365429884501</v>
      </c>
      <c r="CB599">
        <f>INDEX('2021persons'!$C$5:$BA$204,MATCH(Sheet2!$BJ599,'2021persons'!$B$5:$B$204,0),MATCH(Sheet2!CB$3,'2021persons'!$C$4:$BA$4,0))</f>
        <v>2.4781695273756301</v>
      </c>
      <c r="CC599">
        <f>INDEX('2021persons'!$C$5:$BA$204,MATCH(Sheet2!$BJ599,'2021persons'!$B$5:$B$204,0),MATCH(Sheet2!CC$3,'2021persons'!$C$4:$BA$4,0))</f>
        <v>97.521830472624401</v>
      </c>
    </row>
    <row r="600" spans="14:81" x14ac:dyDescent="0.3">
      <c r="N600" t="e">
        <f>VLOOKUP(P600,Sheet1!A$6:A$378,1,FALSE)</f>
        <v>#N/A</v>
      </c>
      <c r="O600" t="s">
        <v>491</v>
      </c>
      <c r="P600" t="s">
        <v>635</v>
      </c>
      <c r="Q600" t="e">
        <f>VLOOKUP(P600,classifications!A$1:B$357,2,FALSE)</f>
        <v>#N/A</v>
      </c>
      <c r="R600" t="e">
        <f>VLOOKUP(P600,classifications!A$1:D$357,4,FALSE)</f>
        <v>#N/A</v>
      </c>
      <c r="S600" t="s">
        <v>636</v>
      </c>
      <c r="T600" t="s">
        <v>649</v>
      </c>
      <c r="U600">
        <v>76.3</v>
      </c>
      <c r="V600">
        <v>21.9</v>
      </c>
      <c r="W600">
        <v>1.8</v>
      </c>
      <c r="X600">
        <v>80</v>
      </c>
      <c r="Y600">
        <v>6.3</v>
      </c>
      <c r="Z600">
        <v>13.8</v>
      </c>
      <c r="AA600">
        <v>99.1</v>
      </c>
      <c r="AB600">
        <v>0.9</v>
      </c>
      <c r="AC600">
        <v>0</v>
      </c>
      <c r="AE600" t="s">
        <v>491</v>
      </c>
      <c r="AF600" t="s">
        <v>635</v>
      </c>
      <c r="AG600" t="s">
        <v>636</v>
      </c>
      <c r="AH600" t="s">
        <v>649</v>
      </c>
      <c r="AI600">
        <v>77.7</v>
      </c>
      <c r="AJ600">
        <v>22.3</v>
      </c>
      <c r="AK600">
        <v>92.7</v>
      </c>
      <c r="AL600">
        <v>7.3</v>
      </c>
      <c r="AM600">
        <v>99.1</v>
      </c>
      <c r="AN600">
        <v>0.9</v>
      </c>
      <c r="AP600" t="s">
        <v>491</v>
      </c>
      <c r="AQ600" t="s">
        <v>635</v>
      </c>
      <c r="AR600" t="s">
        <v>636</v>
      </c>
      <c r="AS600" t="s">
        <v>649</v>
      </c>
      <c r="AT600">
        <v>69.5</v>
      </c>
      <c r="AU600">
        <v>77.7</v>
      </c>
      <c r="AV600">
        <v>81.400000000000006</v>
      </c>
      <c r="AW600">
        <v>88.1</v>
      </c>
      <c r="AX600">
        <v>92.7</v>
      </c>
      <c r="AY600">
        <v>97.3</v>
      </c>
      <c r="AZ600">
        <v>97.7</v>
      </c>
      <c r="BA600">
        <v>99.1</v>
      </c>
      <c r="BB600">
        <v>100</v>
      </c>
      <c r="BF600" t="b">
        <f t="shared" si="9"/>
        <v>1</v>
      </c>
      <c r="BI600" t="s">
        <v>491</v>
      </c>
      <c r="BJ600" t="s">
        <v>635</v>
      </c>
      <c r="BK600" t="s">
        <v>636</v>
      </c>
      <c r="BL600" t="s">
        <v>649</v>
      </c>
      <c r="BM600">
        <f>INDEX('2021persons'!$C$5:$BA$204,MATCH(Sheet2!$BJ600,'2021persons'!$B$5:$B$204,0),MATCH(Sheet2!BM$3,'2021persons'!$C$4:$BA$4,0))</f>
        <v>83.386776770872402</v>
      </c>
      <c r="BN600">
        <f>INDEX('2021persons'!$C$5:$BA$204,MATCH(Sheet2!$BJ600,'2021persons'!$B$5:$B$204,0),MATCH(Sheet2!BN$3,'2021persons'!$C$4:$BA$4,0))</f>
        <v>15.981553970722301</v>
      </c>
      <c r="BO600">
        <f>INDEX('2021persons'!$C$5:$BA$204,MATCH(Sheet2!$BJ600,'2021persons'!$B$5:$B$204,0),MATCH(Sheet2!BO$3,'2021persons'!$C$4:$BA$4,0))</f>
        <v>63.114376105957398</v>
      </c>
      <c r="BP600">
        <f>INDEX('2021persons'!$C$5:$BA$204,MATCH(Sheet2!$BJ600,'2021persons'!$B$5:$B$204,0),MATCH(Sheet2!BP$3,'2021persons'!$C$4:$BA$4,0))</f>
        <v>10.1260121186123</v>
      </c>
      <c r="BQ600">
        <f>INDEX('2021persons'!$C$5:$BA$204,MATCH(Sheet2!$BJ600,'2021persons'!$B$5:$B$204,0),MATCH(Sheet2!BQ$3,'2021persons'!$C$4:$BA$4,0))</f>
        <v>61.809212290203199</v>
      </c>
      <c r="BR600">
        <f>INDEX('2021persons'!$C$5:$BA$204,MATCH(Sheet2!$BJ600,'2021persons'!$B$5:$B$204,0),MATCH(Sheet2!BR$3,'2021persons'!$C$4:$BA$4,0))</f>
        <v>11.4311759343665</v>
      </c>
      <c r="BS600">
        <f>INDEX('2021persons'!$C$5:$BA$204,MATCH(Sheet2!$BJ600,'2021persons'!$B$5:$B$204,0),MATCH(Sheet2!BS$3,'2021persons'!$C$4:$BA$4,0))</f>
        <v>98.374175559011206</v>
      </c>
      <c r="BT600" t="str">
        <f>INDEX('2021persons'!$C$5:$BA$204,MATCH(Sheet2!$BJ600,'2021persons'!$B$5:$B$204,0),MATCH(Sheet2!BT$3,'2021persons'!$C$4:$BA$4,0))</f>
        <v>*</v>
      </c>
      <c r="BU600">
        <f>INDEX('2021persons'!$C$5:$BA$204,MATCH(Sheet2!$BJ600,'2021persons'!$B$5:$B$204,0),MATCH(Sheet2!BU$3,'2021persons'!$C$4:$BA$4,0))</f>
        <v>13.1738967236849</v>
      </c>
      <c r="BV600">
        <f>INDEX('2021persons'!$C$5:$BA$204,MATCH(Sheet2!$BJ600,'2021persons'!$B$5:$B$204,0),MATCH(Sheet2!BV$3,'2021persons'!$C$4:$BA$4,0))</f>
        <v>11.586680250951799</v>
      </c>
      <c r="BW600" t="str">
        <f>INDEX('2021persons'!$C$5:$BA$204,MATCH(Sheet2!$BJ600,'2021persons'!$B$5:$B$204,0),MATCH(Sheet2!BW$3,'2021persons'!$C$4:$BA$4,0))</f>
        <v>*</v>
      </c>
      <c r="BX600">
        <f>INDEX('2021persons'!$C$5:$BA$204,MATCH(Sheet2!$BJ600,'2021persons'!$B$5:$B$204,0),MATCH(Sheet2!BX$3,'2021persons'!$C$4:$BA$4,0))</f>
        <v>57.934549994055402</v>
      </c>
      <c r="BY600">
        <f>INDEX('2021persons'!$C$5:$BA$204,MATCH(Sheet2!$BJ600,'2021persons'!$B$5:$B$204,0),MATCH(Sheet2!BY$3,'2021persons'!$C$4:$BA$4,0))</f>
        <v>36.077755320413701</v>
      </c>
      <c r="BZ600">
        <f>INDEX('2021persons'!$C$5:$BA$204,MATCH(Sheet2!$BJ600,'2021persons'!$B$5:$B$204,0),MATCH(Sheet2!BZ$3,'2021persons'!$C$4:$BA$4,0))</f>
        <v>53.120913090001203</v>
      </c>
      <c r="CA600">
        <f>INDEX('2021persons'!$C$5:$BA$204,MATCH(Sheet2!$BJ600,'2021persons'!$B$5:$B$204,0),MATCH(Sheet2!CA$3,'2021persons'!$C$4:$BA$4,0))</f>
        <v>43.368802758292702</v>
      </c>
      <c r="CB600">
        <f>INDEX('2021persons'!$C$5:$BA$204,MATCH(Sheet2!$BJ600,'2021persons'!$B$5:$B$204,0),MATCH(Sheet2!CB$3,'2021persons'!$C$4:$BA$4,0))</f>
        <v>3.6892058555418501</v>
      </c>
      <c r="CC600">
        <f>INDEX('2021persons'!$C$5:$BA$204,MATCH(Sheet2!$BJ600,'2021persons'!$B$5:$B$204,0),MATCH(Sheet2!CC$3,'2021persons'!$C$4:$BA$4,0))</f>
        <v>96.3107941444581</v>
      </c>
    </row>
    <row r="601" spans="14:81" x14ac:dyDescent="0.3">
      <c r="N601" t="e">
        <f>VLOOKUP(P601,Sheet1!A$6:A$378,1,FALSE)</f>
        <v>#N/A</v>
      </c>
      <c r="O601" t="s">
        <v>491</v>
      </c>
      <c r="P601" t="s">
        <v>637</v>
      </c>
      <c r="Q601" t="e">
        <f>VLOOKUP(P601,classifications!A$1:B$357,2,FALSE)</f>
        <v>#N/A</v>
      </c>
      <c r="R601" t="e">
        <f>VLOOKUP(P601,classifications!A$1:D$357,4,FALSE)</f>
        <v>#N/A</v>
      </c>
      <c r="S601" t="s">
        <v>638</v>
      </c>
      <c r="T601" t="s">
        <v>649</v>
      </c>
      <c r="U601">
        <v>82.7</v>
      </c>
      <c r="V601">
        <v>16.100000000000001</v>
      </c>
      <c r="W601">
        <v>1.2</v>
      </c>
      <c r="X601">
        <v>80.099999999999994</v>
      </c>
      <c r="Y601">
        <v>5.6</v>
      </c>
      <c r="Z601">
        <v>14.2</v>
      </c>
      <c r="AA601">
        <v>98.6</v>
      </c>
      <c r="AB601">
        <v>1.4</v>
      </c>
      <c r="AC601">
        <v>0</v>
      </c>
      <c r="AE601" t="s">
        <v>491</v>
      </c>
      <c r="AF601" t="s">
        <v>637</v>
      </c>
      <c r="AG601" t="s">
        <v>638</v>
      </c>
      <c r="AH601" t="s">
        <v>649</v>
      </c>
      <c r="AI601">
        <v>83.7</v>
      </c>
      <c r="AJ601">
        <v>16.3</v>
      </c>
      <c r="AK601">
        <v>93.5</v>
      </c>
      <c r="AL601">
        <v>6.5</v>
      </c>
      <c r="AM601">
        <v>98.6</v>
      </c>
      <c r="AN601">
        <v>1.4</v>
      </c>
      <c r="AP601" t="s">
        <v>491</v>
      </c>
      <c r="AQ601" t="s">
        <v>637</v>
      </c>
      <c r="AR601" t="s">
        <v>638</v>
      </c>
      <c r="AS601" t="s">
        <v>649</v>
      </c>
      <c r="AT601">
        <v>76.8</v>
      </c>
      <c r="AU601">
        <v>83.7</v>
      </c>
      <c r="AV601">
        <v>86.7</v>
      </c>
      <c r="AW601">
        <v>95.8</v>
      </c>
      <c r="AX601">
        <v>93.5</v>
      </c>
      <c r="AY601">
        <v>100</v>
      </c>
      <c r="AZ601">
        <v>96.9</v>
      </c>
      <c r="BA601">
        <v>98.6</v>
      </c>
      <c r="BB601">
        <v>100</v>
      </c>
      <c r="BF601" t="b">
        <f t="shared" si="9"/>
        <v>1</v>
      </c>
      <c r="BI601" t="s">
        <v>491</v>
      </c>
      <c r="BJ601" t="s">
        <v>637</v>
      </c>
      <c r="BK601" t="s">
        <v>638</v>
      </c>
      <c r="BL601" t="s">
        <v>649</v>
      </c>
      <c r="BM601">
        <f>INDEX('2021persons'!$C$5:$BA$204,MATCH(Sheet2!$BJ601,'2021persons'!$B$5:$B$204,0),MATCH(Sheet2!BM$3,'2021persons'!$C$4:$BA$4,0))</f>
        <v>82.023229285492107</v>
      </c>
      <c r="BN601">
        <f>INDEX('2021persons'!$C$5:$BA$204,MATCH(Sheet2!$BJ601,'2021persons'!$B$5:$B$204,0),MATCH(Sheet2!BN$3,'2021persons'!$C$4:$BA$4,0))</f>
        <v>17.9767707145079</v>
      </c>
      <c r="BO601">
        <f>INDEX('2021persons'!$C$5:$BA$204,MATCH(Sheet2!$BJ601,'2021persons'!$B$5:$B$204,0),MATCH(Sheet2!BO$3,'2021persons'!$C$4:$BA$4,0))</f>
        <v>64.855335476511499</v>
      </c>
      <c r="BP601">
        <f>INDEX('2021persons'!$C$5:$BA$204,MATCH(Sheet2!$BJ601,'2021persons'!$B$5:$B$204,0),MATCH(Sheet2!BP$3,'2021persons'!$C$4:$BA$4,0))</f>
        <v>9.2372705589546804</v>
      </c>
      <c r="BQ601">
        <f>INDEX('2021persons'!$C$5:$BA$204,MATCH(Sheet2!$BJ601,'2021persons'!$B$5:$B$204,0),MATCH(Sheet2!BQ$3,'2021persons'!$C$4:$BA$4,0))</f>
        <v>60.178367727885501</v>
      </c>
      <c r="BR601">
        <f>INDEX('2021persons'!$C$5:$BA$204,MATCH(Sheet2!$BJ601,'2021persons'!$B$5:$B$204,0),MATCH(Sheet2!BR$3,'2021persons'!$C$4:$BA$4,0))</f>
        <v>13.9142383075806</v>
      </c>
      <c r="BS601">
        <f>INDEX('2021persons'!$C$5:$BA$204,MATCH(Sheet2!$BJ601,'2021persons'!$B$5:$B$204,0),MATCH(Sheet2!BS$3,'2021persons'!$C$4:$BA$4,0))</f>
        <v>98.644094161568006</v>
      </c>
      <c r="BT601" t="str">
        <f>INDEX('2021persons'!$C$5:$BA$204,MATCH(Sheet2!$BJ601,'2021persons'!$B$5:$B$204,0),MATCH(Sheet2!BT$3,'2021persons'!$C$4:$BA$4,0))</f>
        <v>*</v>
      </c>
      <c r="BU601">
        <f>INDEX('2021persons'!$C$5:$BA$204,MATCH(Sheet2!$BJ601,'2021persons'!$B$5:$B$204,0),MATCH(Sheet2!BU$3,'2021persons'!$C$4:$BA$4,0))</f>
        <v>11.176501088872801</v>
      </c>
      <c r="BV601">
        <f>INDEX('2021persons'!$C$5:$BA$204,MATCH(Sheet2!$BJ601,'2021persons'!$B$5:$B$204,0),MATCH(Sheet2!BV$3,'2021persons'!$C$4:$BA$4,0))</f>
        <v>8.7913512392408997</v>
      </c>
      <c r="BW601">
        <f>INDEX('2021persons'!$C$5:$BA$204,MATCH(Sheet2!$BJ601,'2021persons'!$B$5:$B$204,0),MATCH(Sheet2!BW$3,'2021persons'!$C$4:$BA$4,0))</f>
        <v>0.76739603857720595</v>
      </c>
      <c r="BX601">
        <f>INDEX('2021persons'!$C$5:$BA$204,MATCH(Sheet2!$BJ601,'2021persons'!$B$5:$B$204,0),MATCH(Sheet2!BX$3,'2021persons'!$C$4:$BA$4,0))</f>
        <v>45.665429480381803</v>
      </c>
      <c r="BY601">
        <f>INDEX('2021persons'!$C$5:$BA$204,MATCH(Sheet2!$BJ601,'2021persons'!$B$5:$B$204,0),MATCH(Sheet2!BY$3,'2021persons'!$C$4:$BA$4,0))</f>
        <v>52.147401908801697</v>
      </c>
      <c r="BZ601">
        <f>INDEX('2021persons'!$C$5:$BA$204,MATCH(Sheet2!$BJ601,'2021persons'!$B$5:$B$204,0),MATCH(Sheet2!BZ$3,'2021persons'!$C$4:$BA$4,0))</f>
        <v>47.187168610816499</v>
      </c>
      <c r="CA601">
        <f>INDEX('2021persons'!$C$5:$BA$204,MATCH(Sheet2!$BJ601,'2021persons'!$B$5:$B$204,0),MATCH(Sheet2!CA$3,'2021persons'!$C$4:$BA$4,0))</f>
        <v>50.047720042417801</v>
      </c>
      <c r="CB601">
        <f>INDEX('2021persons'!$C$5:$BA$204,MATCH(Sheet2!$BJ601,'2021persons'!$B$5:$B$204,0),MATCH(Sheet2!CB$3,'2021persons'!$C$4:$BA$4,0))</f>
        <v>2.8155138442393399</v>
      </c>
      <c r="CC601">
        <f>INDEX('2021persons'!$C$5:$BA$204,MATCH(Sheet2!$BJ601,'2021persons'!$B$5:$B$204,0),MATCH(Sheet2!CC$3,'2021persons'!$C$4:$BA$4,0))</f>
        <v>97.184486155760695</v>
      </c>
    </row>
    <row r="602" spans="14:81" x14ac:dyDescent="0.3">
      <c r="N602" t="e">
        <f>VLOOKUP(P602,Sheet1!A$6:A$378,1,FALSE)</f>
        <v>#N/A</v>
      </c>
      <c r="O602" t="s">
        <v>491</v>
      </c>
      <c r="P602" t="s">
        <v>639</v>
      </c>
      <c r="Q602" t="e">
        <f>VLOOKUP(P602,classifications!A$1:B$357,2,FALSE)</f>
        <v>#N/A</v>
      </c>
      <c r="R602" t="e">
        <f>VLOOKUP(P602,classifications!A$1:D$357,4,FALSE)</f>
        <v>#N/A</v>
      </c>
      <c r="S602" t="s">
        <v>640</v>
      </c>
      <c r="T602" t="s">
        <v>649</v>
      </c>
      <c r="U602">
        <v>77.599999999999994</v>
      </c>
      <c r="V602">
        <v>21.5</v>
      </c>
      <c r="W602">
        <v>0.8</v>
      </c>
      <c r="X602">
        <v>75.599999999999994</v>
      </c>
      <c r="Y602">
        <v>7.4</v>
      </c>
      <c r="Z602">
        <v>16.899999999999999</v>
      </c>
      <c r="AA602">
        <v>98.7</v>
      </c>
      <c r="AB602">
        <v>1.3</v>
      </c>
      <c r="AC602">
        <v>0</v>
      </c>
      <c r="AE602" t="s">
        <v>491</v>
      </c>
      <c r="AF602" t="s">
        <v>639</v>
      </c>
      <c r="AG602" t="s">
        <v>640</v>
      </c>
      <c r="AH602" t="s">
        <v>649</v>
      </c>
      <c r="AI602">
        <v>78.3</v>
      </c>
      <c r="AJ602">
        <v>21.7</v>
      </c>
      <c r="AK602">
        <v>91</v>
      </c>
      <c r="AL602">
        <v>9</v>
      </c>
      <c r="AM602">
        <v>98.7</v>
      </c>
      <c r="AN602">
        <v>1.3</v>
      </c>
      <c r="AP602" t="s">
        <v>491</v>
      </c>
      <c r="AQ602" t="s">
        <v>639</v>
      </c>
      <c r="AR602" t="s">
        <v>640</v>
      </c>
      <c r="AS602" t="s">
        <v>649</v>
      </c>
      <c r="AT602">
        <v>69.599999999999994</v>
      </c>
      <c r="AU602">
        <v>78.3</v>
      </c>
      <c r="AV602">
        <v>80.5</v>
      </c>
      <c r="AW602">
        <v>87.3</v>
      </c>
      <c r="AX602">
        <v>91</v>
      </c>
      <c r="AY602">
        <v>94.7</v>
      </c>
      <c r="AZ602">
        <v>97.1</v>
      </c>
      <c r="BA602">
        <v>98.7</v>
      </c>
      <c r="BB602">
        <v>99.8</v>
      </c>
      <c r="BF602" t="b">
        <f t="shared" si="9"/>
        <v>1</v>
      </c>
      <c r="BI602" t="s">
        <v>491</v>
      </c>
      <c r="BJ602" t="s">
        <v>639</v>
      </c>
      <c r="BK602" t="s">
        <v>640</v>
      </c>
      <c r="BL602" t="s">
        <v>649</v>
      </c>
      <c r="BM602">
        <f>INDEX('2021persons'!$C$5:$BA$204,MATCH(Sheet2!$BJ602,'2021persons'!$B$5:$B$204,0),MATCH(Sheet2!BM$3,'2021persons'!$C$4:$BA$4,0))</f>
        <v>84.659090909090907</v>
      </c>
      <c r="BN602">
        <f>INDEX('2021persons'!$C$5:$BA$204,MATCH(Sheet2!$BJ602,'2021persons'!$B$5:$B$204,0),MATCH(Sheet2!BN$3,'2021persons'!$C$4:$BA$4,0))</f>
        <v>15.340909090909101</v>
      </c>
      <c r="BO602">
        <f>INDEX('2021persons'!$C$5:$BA$204,MATCH(Sheet2!$BJ602,'2021persons'!$B$5:$B$204,0),MATCH(Sheet2!BO$3,'2021persons'!$C$4:$BA$4,0))</f>
        <v>56.157696094519203</v>
      </c>
      <c r="BP602">
        <f>INDEX('2021persons'!$C$5:$BA$204,MATCH(Sheet2!$BJ602,'2021persons'!$B$5:$B$204,0),MATCH(Sheet2!BP$3,'2021persons'!$C$4:$BA$4,0))</f>
        <v>5.75361010830325</v>
      </c>
      <c r="BQ602">
        <f>INDEX('2021persons'!$C$5:$BA$204,MATCH(Sheet2!$BJ602,'2021persons'!$B$5:$B$204,0),MATCH(Sheet2!BQ$3,'2021persons'!$C$4:$BA$4,0))</f>
        <v>50.523055464391199</v>
      </c>
      <c r="BR602">
        <f>INDEX('2021persons'!$C$5:$BA$204,MATCH(Sheet2!$BJ602,'2021persons'!$B$5:$B$204,0),MATCH(Sheet2!BR$3,'2021persons'!$C$4:$BA$4,0))</f>
        <v>11.3882507384312</v>
      </c>
      <c r="BS602">
        <f>INDEX('2021persons'!$C$5:$BA$204,MATCH(Sheet2!$BJ602,'2021persons'!$B$5:$B$204,0),MATCH(Sheet2!BS$3,'2021persons'!$C$4:$BA$4,0))</f>
        <v>98.309812930751605</v>
      </c>
      <c r="BT602">
        <f>INDEX('2021persons'!$C$5:$BA$204,MATCH(Sheet2!$BJ602,'2021persons'!$B$5:$B$204,0),MATCH(Sheet2!BT$3,'2021persons'!$C$4:$BA$4,0))</f>
        <v>1.69018706924844</v>
      </c>
      <c r="BU602">
        <f>INDEX('2021persons'!$C$5:$BA$204,MATCH(Sheet2!$BJ602,'2021persons'!$B$5:$B$204,0),MATCH(Sheet2!BU$3,'2021persons'!$C$4:$BA$4,0))</f>
        <v>11.9215621923203</v>
      </c>
      <c r="BV602">
        <f>INDEX('2021persons'!$C$5:$BA$204,MATCH(Sheet2!$BJ602,'2021persons'!$B$5:$B$204,0),MATCH(Sheet2!BV$3,'2021persons'!$C$4:$BA$4,0))</f>
        <v>6.2869215621923198</v>
      </c>
      <c r="BW602">
        <f>INDEX('2021persons'!$C$5:$BA$204,MATCH(Sheet2!$BJ602,'2021persons'!$B$5:$B$204,0),MATCH(Sheet2!BW$3,'2021persons'!$C$4:$BA$4,0))</f>
        <v>0</v>
      </c>
      <c r="BX602">
        <f>INDEX('2021persons'!$C$5:$BA$204,MATCH(Sheet2!$BJ602,'2021persons'!$B$5:$B$204,0),MATCH(Sheet2!BX$3,'2021persons'!$C$4:$BA$4,0))</f>
        <v>43.544676352933898</v>
      </c>
      <c r="BY602">
        <f>INDEX('2021persons'!$C$5:$BA$204,MATCH(Sheet2!$BJ602,'2021persons'!$B$5:$B$204,0),MATCH(Sheet2!BY$3,'2021persons'!$C$4:$BA$4,0))</f>
        <v>55.1992870023007</v>
      </c>
      <c r="BZ602">
        <f>INDEX('2021persons'!$C$5:$BA$204,MATCH(Sheet2!$BJ602,'2021persons'!$B$5:$B$204,0),MATCH(Sheet2!BZ$3,'2021persons'!$C$4:$BA$4,0))</f>
        <v>45.507492693846302</v>
      </c>
      <c r="CA602">
        <f>INDEX('2021persons'!$C$5:$BA$204,MATCH(Sheet2!$BJ602,'2021persons'!$B$5:$B$204,0),MATCH(Sheet2!CA$3,'2021persons'!$C$4:$BA$4,0))</f>
        <v>52.985677865981302</v>
      </c>
      <c r="CB602">
        <f>INDEX('2021persons'!$C$5:$BA$204,MATCH(Sheet2!$BJ602,'2021persons'!$B$5:$B$204,0),MATCH(Sheet2!CB$3,'2021persons'!$C$4:$BA$4,0))</f>
        <v>1.5855759763702</v>
      </c>
      <c r="CC602">
        <f>INDEX('2021persons'!$C$5:$BA$204,MATCH(Sheet2!$BJ602,'2021persons'!$B$5:$B$204,0),MATCH(Sheet2!CC$3,'2021persons'!$C$4:$BA$4,0))</f>
        <v>98.414424023629806</v>
      </c>
    </row>
    <row r="603" spans="14:81" x14ac:dyDescent="0.3">
      <c r="N603" t="e">
        <f>VLOOKUP(P603,Sheet1!A$6:A$378,1,FALSE)</f>
        <v>#N/A</v>
      </c>
      <c r="O603" t="s">
        <v>491</v>
      </c>
      <c r="P603" t="s">
        <v>641</v>
      </c>
      <c r="Q603" t="e">
        <f>VLOOKUP(P603,classifications!A$1:B$357,2,FALSE)</f>
        <v>#N/A</v>
      </c>
      <c r="R603" t="e">
        <f>VLOOKUP(P603,classifications!A$1:D$357,4,FALSE)</f>
        <v>#N/A</v>
      </c>
      <c r="S603" t="s">
        <v>642</v>
      </c>
      <c r="T603" t="s">
        <v>649</v>
      </c>
      <c r="U603">
        <v>74.400000000000006</v>
      </c>
      <c r="V603">
        <v>23.8</v>
      </c>
      <c r="W603">
        <v>1.8</v>
      </c>
      <c r="X603">
        <v>75.3</v>
      </c>
      <c r="Y603">
        <v>7.4</v>
      </c>
      <c r="Z603">
        <v>17.3</v>
      </c>
      <c r="AA603">
        <v>99.3</v>
      </c>
      <c r="AB603">
        <v>0.7</v>
      </c>
      <c r="AC603">
        <v>0</v>
      </c>
      <c r="AE603" t="s">
        <v>491</v>
      </c>
      <c r="AF603" t="s">
        <v>641</v>
      </c>
      <c r="AG603" t="s">
        <v>642</v>
      </c>
      <c r="AH603" t="s">
        <v>649</v>
      </c>
      <c r="AI603">
        <v>75.8</v>
      </c>
      <c r="AJ603">
        <v>24.2</v>
      </c>
      <c r="AK603">
        <v>91</v>
      </c>
      <c r="AL603">
        <v>9</v>
      </c>
      <c r="AM603">
        <v>99.3</v>
      </c>
      <c r="AN603">
        <v>0.7</v>
      </c>
      <c r="AP603" t="s">
        <v>491</v>
      </c>
      <c r="AQ603" t="s">
        <v>641</v>
      </c>
      <c r="AR603" t="s">
        <v>642</v>
      </c>
      <c r="AS603" t="s">
        <v>649</v>
      </c>
      <c r="AT603">
        <v>68.3</v>
      </c>
      <c r="AU603">
        <v>75.8</v>
      </c>
      <c r="AV603">
        <v>78.400000000000006</v>
      </c>
      <c r="AW603">
        <v>86.6</v>
      </c>
      <c r="AX603">
        <v>91</v>
      </c>
      <c r="AY603">
        <v>95.5</v>
      </c>
      <c r="AZ603">
        <v>98.2</v>
      </c>
      <c r="BA603">
        <v>99.3</v>
      </c>
      <c r="BB603">
        <v>100</v>
      </c>
      <c r="BF603" t="b">
        <f t="shared" si="9"/>
        <v>1</v>
      </c>
      <c r="BI603" t="s">
        <v>491</v>
      </c>
      <c r="BJ603" t="s">
        <v>641</v>
      </c>
      <c r="BK603" t="s">
        <v>642</v>
      </c>
      <c r="BL603" t="s">
        <v>649</v>
      </c>
      <c r="BM603">
        <f>INDEX('2021persons'!$C$5:$BA$204,MATCH(Sheet2!$BJ603,'2021persons'!$B$5:$B$204,0),MATCH(Sheet2!BM$3,'2021persons'!$C$4:$BA$4,0))</f>
        <v>76.467765925120304</v>
      </c>
      <c r="BN603">
        <f>INDEX('2021persons'!$C$5:$BA$204,MATCH(Sheet2!$BJ603,'2021persons'!$B$5:$B$204,0),MATCH(Sheet2!BN$3,'2021persons'!$C$4:$BA$4,0))</f>
        <v>22.916500071968901</v>
      </c>
      <c r="BO603">
        <f>INDEX('2021persons'!$C$5:$BA$204,MATCH(Sheet2!$BJ603,'2021persons'!$B$5:$B$204,0),MATCH(Sheet2!BO$3,'2021persons'!$C$4:$BA$4,0))</f>
        <v>64.983127289011193</v>
      </c>
      <c r="BP603">
        <f>INDEX('2021persons'!$C$5:$BA$204,MATCH(Sheet2!$BJ603,'2021persons'!$B$5:$B$204,0),MATCH(Sheet2!BP$3,'2021persons'!$C$4:$BA$4,0))</f>
        <v>13.977961520623101</v>
      </c>
      <c r="BQ603">
        <f>INDEX('2021persons'!$C$5:$BA$204,MATCH(Sheet2!$BJ603,'2021persons'!$B$5:$B$204,0),MATCH(Sheet2!BQ$3,'2021persons'!$C$4:$BA$4,0))</f>
        <v>62.510595422777399</v>
      </c>
      <c r="BR603">
        <f>INDEX('2021persons'!$C$5:$BA$204,MATCH(Sheet2!$BJ603,'2021persons'!$B$5:$B$204,0),MATCH(Sheet2!BR$3,'2021persons'!$C$4:$BA$4,0))</f>
        <v>16.450493386856898</v>
      </c>
      <c r="BS603">
        <f>INDEX('2021persons'!$C$5:$BA$204,MATCH(Sheet2!$BJ603,'2021persons'!$B$5:$B$204,0),MATCH(Sheet2!BS$3,'2021persons'!$C$4:$BA$4,0))</f>
        <v>99.357077742415299</v>
      </c>
      <c r="BT603" t="str">
        <f>INDEX('2021persons'!$C$5:$BA$204,MATCH(Sheet2!$BJ603,'2021persons'!$B$5:$B$204,0),MATCH(Sheet2!BT$3,'2021persons'!$C$4:$BA$4,0))</f>
        <v>*</v>
      </c>
      <c r="BU603">
        <f>INDEX('2021persons'!$C$5:$BA$204,MATCH(Sheet2!$BJ603,'2021persons'!$B$5:$B$204,0),MATCH(Sheet2!BU$3,'2021persons'!$C$4:$BA$4,0))</f>
        <v>14.372990867944999</v>
      </c>
      <c r="BV603">
        <f>INDEX('2021persons'!$C$5:$BA$204,MATCH(Sheet2!$BJ603,'2021persons'!$B$5:$B$204,0),MATCH(Sheet2!BV$3,'2021persons'!$C$4:$BA$4,0))</f>
        <v>16.1434260399507</v>
      </c>
      <c r="BW603">
        <f>INDEX('2021persons'!$C$5:$BA$204,MATCH(Sheet2!$BJ603,'2021persons'!$B$5:$B$204,0),MATCH(Sheet2!BW$3,'2021persons'!$C$4:$BA$4,0))</f>
        <v>2.9331328865929902</v>
      </c>
      <c r="BX603">
        <f>INDEX('2021persons'!$C$5:$BA$204,MATCH(Sheet2!$BJ603,'2021persons'!$B$5:$B$204,0),MATCH(Sheet2!BX$3,'2021persons'!$C$4:$BA$4,0))</f>
        <v>57.5822168087698</v>
      </c>
      <c r="BY603">
        <f>INDEX('2021persons'!$C$5:$BA$204,MATCH(Sheet2!$BJ603,'2021persons'!$B$5:$B$204,0),MATCH(Sheet2!BY$3,'2021persons'!$C$4:$BA$4,0))</f>
        <v>39.888685884422799</v>
      </c>
      <c r="BZ603">
        <f>INDEX('2021persons'!$C$5:$BA$204,MATCH(Sheet2!$BJ603,'2021persons'!$B$5:$B$204,0),MATCH(Sheet2!BZ$3,'2021persons'!$C$4:$BA$4,0))</f>
        <v>56.310055487887396</v>
      </c>
      <c r="CA603">
        <f>INDEX('2021persons'!$C$5:$BA$204,MATCH(Sheet2!$BJ603,'2021persons'!$B$5:$B$204,0),MATCH(Sheet2!CA$3,'2021persons'!$C$4:$BA$4,0))</f>
        <v>41.553322506428501</v>
      </c>
      <c r="CB603">
        <f>INDEX('2021persons'!$C$5:$BA$204,MATCH(Sheet2!$BJ603,'2021persons'!$B$5:$B$204,0),MATCH(Sheet2!CB$3,'2021persons'!$C$4:$BA$4,0))</f>
        <v>2.0247253186623402</v>
      </c>
      <c r="CC603">
        <f>INDEX('2021persons'!$C$5:$BA$204,MATCH(Sheet2!$BJ603,'2021persons'!$B$5:$B$204,0),MATCH(Sheet2!CC$3,'2021persons'!$C$4:$BA$4,0))</f>
        <v>97.975274681337694</v>
      </c>
    </row>
    <row r="604" spans="14:81" x14ac:dyDescent="0.3">
      <c r="N604" t="e">
        <f>VLOOKUP(P604,Sheet1!A$6:A$378,1,FALSE)</f>
        <v>#N/A</v>
      </c>
      <c r="O604" t="s">
        <v>491</v>
      </c>
      <c r="P604" t="s">
        <v>643</v>
      </c>
      <c r="Q604" t="e">
        <f>VLOOKUP(P604,classifications!A$1:B$357,2,FALSE)</f>
        <v>#N/A</v>
      </c>
      <c r="R604" t="e">
        <f>VLOOKUP(P604,classifications!A$1:D$357,4,FALSE)</f>
        <v>#N/A</v>
      </c>
      <c r="S604" t="s">
        <v>644</v>
      </c>
      <c r="T604" t="s">
        <v>649</v>
      </c>
      <c r="U604">
        <v>78.099999999999994</v>
      </c>
      <c r="V604">
        <v>21.3</v>
      </c>
      <c r="W604">
        <v>0.6</v>
      </c>
      <c r="X604">
        <v>64</v>
      </c>
      <c r="Y604">
        <v>24</v>
      </c>
      <c r="Z604">
        <v>12</v>
      </c>
      <c r="AA604">
        <v>98.8</v>
      </c>
      <c r="AB604">
        <v>1.2</v>
      </c>
      <c r="AC604">
        <v>0</v>
      </c>
      <c r="AE604" t="s">
        <v>491</v>
      </c>
      <c r="AF604" t="s">
        <v>643</v>
      </c>
      <c r="AG604" t="s">
        <v>644</v>
      </c>
      <c r="AH604" t="s">
        <v>649</v>
      </c>
      <c r="AI604">
        <v>78.599999999999994</v>
      </c>
      <c r="AJ604">
        <v>21.4</v>
      </c>
      <c r="AK604">
        <v>72.7</v>
      </c>
      <c r="AL604">
        <v>27.3</v>
      </c>
      <c r="AM604">
        <v>98.8</v>
      </c>
      <c r="AN604">
        <v>1.2</v>
      </c>
      <c r="AP604" t="s">
        <v>491</v>
      </c>
      <c r="AQ604" t="s">
        <v>643</v>
      </c>
      <c r="AR604" t="s">
        <v>644</v>
      </c>
      <c r="AS604" t="s">
        <v>649</v>
      </c>
      <c r="AT604">
        <v>71.8</v>
      </c>
      <c r="AU604">
        <v>78.599999999999994</v>
      </c>
      <c r="AV604">
        <v>82.7</v>
      </c>
      <c r="AW604">
        <v>93</v>
      </c>
      <c r="AX604">
        <v>72.7</v>
      </c>
      <c r="AY604">
        <v>99.7</v>
      </c>
      <c r="AZ604">
        <v>97.3</v>
      </c>
      <c r="BA604">
        <v>98.8</v>
      </c>
      <c r="BB604">
        <v>100</v>
      </c>
      <c r="BF604" t="b">
        <f t="shared" si="9"/>
        <v>1</v>
      </c>
      <c r="BI604" t="s">
        <v>491</v>
      </c>
      <c r="BJ604" t="s">
        <v>643</v>
      </c>
      <c r="BK604" t="s">
        <v>644</v>
      </c>
      <c r="BL604" t="s">
        <v>649</v>
      </c>
      <c r="BM604">
        <f>INDEX('2021persons'!$C$5:$BA$204,MATCH(Sheet2!$BJ604,'2021persons'!$B$5:$B$204,0),MATCH(Sheet2!BM$3,'2021persons'!$C$4:$BA$4,0))</f>
        <v>83.843380981976395</v>
      </c>
      <c r="BN604">
        <f>INDEX('2021persons'!$C$5:$BA$204,MATCH(Sheet2!$BJ604,'2021persons'!$B$5:$B$204,0),MATCH(Sheet2!BN$3,'2021persons'!$C$4:$BA$4,0))</f>
        <v>15.5574891236793</v>
      </c>
      <c r="BO604">
        <f>INDEX('2021persons'!$C$5:$BA$204,MATCH(Sheet2!$BJ604,'2021persons'!$B$5:$B$204,0),MATCH(Sheet2!BO$3,'2021persons'!$C$4:$BA$4,0))</f>
        <v>50.456183965195798</v>
      </c>
      <c r="BP604">
        <f>INDEX('2021persons'!$C$5:$BA$204,MATCH(Sheet2!$BJ604,'2021persons'!$B$5:$B$204,0),MATCH(Sheet2!BP$3,'2021persons'!$C$4:$BA$4,0))</f>
        <v>13.0963331261653</v>
      </c>
      <c r="BQ604">
        <f>INDEX('2021persons'!$C$5:$BA$204,MATCH(Sheet2!$BJ604,'2021persons'!$B$5:$B$204,0),MATCH(Sheet2!BQ$3,'2021persons'!$C$4:$BA$4,0))</f>
        <v>51.152268489745197</v>
      </c>
      <c r="BR604">
        <f>INDEX('2021persons'!$C$5:$BA$204,MATCH(Sheet2!$BJ604,'2021persons'!$B$5:$B$204,0),MATCH(Sheet2!BR$3,'2021persons'!$C$4:$BA$4,0))</f>
        <v>12.4002486016159</v>
      </c>
      <c r="BS604">
        <f>INDEX('2021persons'!$C$5:$BA$204,MATCH(Sheet2!$BJ604,'2021persons'!$B$5:$B$204,0),MATCH(Sheet2!BS$3,'2021persons'!$C$4:$BA$4,0))</f>
        <v>98.058421379739002</v>
      </c>
      <c r="BT604">
        <f>INDEX('2021persons'!$C$5:$BA$204,MATCH(Sheet2!$BJ604,'2021persons'!$B$5:$B$204,0),MATCH(Sheet2!BT$3,'2021persons'!$C$4:$BA$4,0))</f>
        <v>1.9415786202610299</v>
      </c>
      <c r="BU604">
        <f>INDEX('2021persons'!$C$5:$BA$204,MATCH(Sheet2!$BJ604,'2021persons'!$B$5:$B$204,0),MATCH(Sheet2!BU$3,'2021persons'!$C$4:$BA$4,0))</f>
        <v>3.8732131758856401</v>
      </c>
      <c r="BV604">
        <f>INDEX('2021persons'!$C$5:$BA$204,MATCH(Sheet2!$BJ604,'2021persons'!$B$5:$B$204,0),MATCH(Sheet2!BV$3,'2021persons'!$C$4:$BA$4,0))</f>
        <v>15.455562461155999</v>
      </c>
      <c r="BW604" t="str">
        <f>INDEX('2021persons'!$C$5:$BA$204,MATCH(Sheet2!$BJ604,'2021persons'!$B$5:$B$204,0),MATCH(Sheet2!BW$3,'2021persons'!$C$4:$BA$4,0))</f>
        <v>*</v>
      </c>
      <c r="BX604">
        <f>INDEX('2021persons'!$C$5:$BA$204,MATCH(Sheet2!$BJ604,'2021persons'!$B$5:$B$204,0),MATCH(Sheet2!BX$3,'2021persons'!$C$4:$BA$4,0))</f>
        <v>46.407425188030103</v>
      </c>
      <c r="BY604">
        <f>INDEX('2021persons'!$C$5:$BA$204,MATCH(Sheet2!$BJ604,'2021persons'!$B$5:$B$204,0),MATCH(Sheet2!BY$3,'2021persons'!$C$4:$BA$4,0))</f>
        <v>52.371046034032098</v>
      </c>
      <c r="BZ604">
        <f>INDEX('2021persons'!$C$5:$BA$204,MATCH(Sheet2!$BJ604,'2021persons'!$B$5:$B$204,0),MATCH(Sheet2!BZ$3,'2021persons'!$C$4:$BA$4,0))</f>
        <v>46.183389342294802</v>
      </c>
      <c r="CA604">
        <f>INDEX('2021persons'!$C$5:$BA$204,MATCH(Sheet2!$BJ604,'2021persons'!$B$5:$B$204,0),MATCH(Sheet2!CA$3,'2021persons'!$C$4:$BA$4,0))</f>
        <v>53.427215021069998</v>
      </c>
      <c r="CB604">
        <f>INDEX('2021persons'!$C$5:$BA$204,MATCH(Sheet2!$BJ604,'2021persons'!$B$5:$B$204,0),MATCH(Sheet2!CB$3,'2021persons'!$C$4:$BA$4,0))</f>
        <v>3.42573026724674</v>
      </c>
      <c r="CC604">
        <f>INDEX('2021persons'!$C$5:$BA$204,MATCH(Sheet2!$BJ604,'2021persons'!$B$5:$B$204,0),MATCH(Sheet2!CC$3,'2021persons'!$C$4:$BA$4,0))</f>
        <v>96.574269732753294</v>
      </c>
    </row>
    <row r="605" spans="14:81" x14ac:dyDescent="0.3">
      <c r="N605" t="e">
        <f>VLOOKUP(P605,Sheet1!A$6:A$378,1,FALSE)</f>
        <v>#N/A</v>
      </c>
      <c r="O605" t="s">
        <v>491</v>
      </c>
      <c r="P605" t="s">
        <v>645</v>
      </c>
      <c r="Q605" t="e">
        <f>VLOOKUP(P605,classifications!A$1:B$357,2,FALSE)</f>
        <v>#N/A</v>
      </c>
      <c r="R605" t="e">
        <f>VLOOKUP(P605,classifications!A$1:D$357,4,FALSE)</f>
        <v>#N/A</v>
      </c>
      <c r="S605" t="s">
        <v>646</v>
      </c>
      <c r="T605" t="s">
        <v>649</v>
      </c>
      <c r="U605">
        <v>78.900000000000006</v>
      </c>
      <c r="V605">
        <v>20.7</v>
      </c>
      <c r="W605">
        <v>0.4</v>
      </c>
      <c r="X605">
        <v>61</v>
      </c>
      <c r="Y605">
        <v>23.6</v>
      </c>
      <c r="Z605">
        <v>15.4</v>
      </c>
      <c r="AA605">
        <v>98.9</v>
      </c>
      <c r="AB605">
        <v>1.1000000000000001</v>
      </c>
      <c r="AC605">
        <v>0</v>
      </c>
      <c r="AE605" t="s">
        <v>491</v>
      </c>
      <c r="AF605" t="s">
        <v>645</v>
      </c>
      <c r="AG605" t="s">
        <v>646</v>
      </c>
      <c r="AH605" t="s">
        <v>649</v>
      </c>
      <c r="AI605">
        <v>79.2</v>
      </c>
      <c r="AJ605">
        <v>20.8</v>
      </c>
      <c r="AK605">
        <v>72.099999999999994</v>
      </c>
      <c r="AL605">
        <v>27.9</v>
      </c>
      <c r="AM605">
        <v>98.9</v>
      </c>
      <c r="AN605">
        <v>1.1000000000000001</v>
      </c>
      <c r="AP605" t="s">
        <v>491</v>
      </c>
      <c r="AQ605" t="s">
        <v>645</v>
      </c>
      <c r="AR605" t="s">
        <v>646</v>
      </c>
      <c r="AS605" t="s">
        <v>649</v>
      </c>
      <c r="AT605">
        <v>71.599999999999994</v>
      </c>
      <c r="AU605">
        <v>79.2</v>
      </c>
      <c r="AV605">
        <v>81.8</v>
      </c>
      <c r="AW605">
        <v>85.2</v>
      </c>
      <c r="AX605">
        <v>72.099999999999994</v>
      </c>
      <c r="AY605">
        <v>94.3</v>
      </c>
      <c r="AZ605">
        <v>97.3</v>
      </c>
      <c r="BA605">
        <v>98.9</v>
      </c>
      <c r="BB605">
        <v>100</v>
      </c>
      <c r="BF605" t="b">
        <f t="shared" si="9"/>
        <v>1</v>
      </c>
      <c r="BI605" t="s">
        <v>491</v>
      </c>
      <c r="BJ605" t="s">
        <v>645</v>
      </c>
      <c r="BK605" t="s">
        <v>646</v>
      </c>
      <c r="BL605" t="s">
        <v>649</v>
      </c>
      <c r="BM605">
        <f>INDEX('2021persons'!$C$5:$BA$204,MATCH(Sheet2!$BJ605,'2021persons'!$B$5:$B$204,0),MATCH(Sheet2!BM$3,'2021persons'!$C$4:$BA$4,0))</f>
        <v>88.462128181539398</v>
      </c>
      <c r="BN605">
        <f>INDEX('2021persons'!$C$5:$BA$204,MATCH(Sheet2!$BJ605,'2021persons'!$B$5:$B$204,0),MATCH(Sheet2!BN$3,'2021persons'!$C$4:$BA$4,0))</f>
        <v>11.5378718184606</v>
      </c>
      <c r="BO605">
        <f>INDEX('2021persons'!$C$5:$BA$204,MATCH(Sheet2!$BJ605,'2021persons'!$B$5:$B$204,0),MATCH(Sheet2!BO$3,'2021persons'!$C$4:$BA$4,0))</f>
        <v>54.4158233670653</v>
      </c>
      <c r="BP605">
        <f>INDEX('2021persons'!$C$5:$BA$204,MATCH(Sheet2!$BJ605,'2021persons'!$B$5:$B$204,0),MATCH(Sheet2!BP$3,'2021persons'!$C$4:$BA$4,0))</f>
        <v>16.449453132985798</v>
      </c>
      <c r="BQ605">
        <f>INDEX('2021persons'!$C$5:$BA$204,MATCH(Sheet2!$BJ605,'2021persons'!$B$5:$B$204,0),MATCH(Sheet2!BQ$3,'2021persons'!$C$4:$BA$4,0))</f>
        <v>56.475518757027501</v>
      </c>
      <c r="BR605">
        <f>INDEX('2021persons'!$C$5:$BA$204,MATCH(Sheet2!$BJ605,'2021persons'!$B$5:$B$204,0),MATCH(Sheet2!BR$3,'2021persons'!$C$4:$BA$4,0))</f>
        <v>14.389757743023599</v>
      </c>
      <c r="BS605">
        <f>INDEX('2021persons'!$C$5:$BA$204,MATCH(Sheet2!$BJ605,'2021persons'!$B$5:$B$204,0),MATCH(Sheet2!BS$3,'2021persons'!$C$4:$BA$4,0))</f>
        <v>98.579167944393305</v>
      </c>
      <c r="BT605">
        <f>INDEX('2021persons'!$C$5:$BA$204,MATCH(Sheet2!$BJ605,'2021persons'!$B$5:$B$204,0),MATCH(Sheet2!BT$3,'2021persons'!$C$4:$BA$4,0))</f>
        <v>1.42083205560666</v>
      </c>
      <c r="BU605">
        <f>INDEX('2021persons'!$C$5:$BA$204,MATCH(Sheet2!$BJ605,'2021persons'!$B$5:$B$204,0),MATCH(Sheet2!BU$3,'2021persons'!$C$4:$BA$4,0))</f>
        <v>5.7369927425125198</v>
      </c>
      <c r="BV605">
        <f>INDEX('2021persons'!$C$5:$BA$204,MATCH(Sheet2!$BJ605,'2021persons'!$B$5:$B$204,0),MATCH(Sheet2!BV$3,'2021persons'!$C$4:$BA$4,0))</f>
        <v>21.0441582336707</v>
      </c>
      <c r="BW605">
        <f>INDEX('2021persons'!$C$5:$BA$204,MATCH(Sheet2!$BJ605,'2021persons'!$B$5:$B$204,0),MATCH(Sheet2!BW$3,'2021persons'!$C$4:$BA$4,0))</f>
        <v>1.1576203618521901</v>
      </c>
      <c r="BX605">
        <f>INDEX('2021persons'!$C$5:$BA$204,MATCH(Sheet2!$BJ605,'2021persons'!$B$5:$B$204,0),MATCH(Sheet2!BX$3,'2021persons'!$C$4:$BA$4,0))</f>
        <v>45.9555305375739</v>
      </c>
      <c r="BY605">
        <f>INDEX('2021persons'!$C$5:$BA$204,MATCH(Sheet2!$BJ605,'2021persons'!$B$5:$B$204,0),MATCH(Sheet2!BY$3,'2021persons'!$C$4:$BA$4,0))</f>
        <v>51.851956093442197</v>
      </c>
      <c r="BZ605">
        <f>INDEX('2021persons'!$C$5:$BA$204,MATCH(Sheet2!$BJ605,'2021persons'!$B$5:$B$204,0),MATCH(Sheet2!BZ$3,'2021persons'!$C$4:$BA$4,0))</f>
        <v>45.859836757669598</v>
      </c>
      <c r="CA605">
        <f>INDEX('2021persons'!$C$5:$BA$204,MATCH(Sheet2!$BJ605,'2021persons'!$B$5:$B$204,0),MATCH(Sheet2!CA$3,'2021persons'!$C$4:$BA$4,0))</f>
        <v>53.135378553335201</v>
      </c>
      <c r="CB605">
        <f>INDEX('2021persons'!$C$5:$BA$204,MATCH(Sheet2!$BJ605,'2021persons'!$B$5:$B$204,0),MATCH(Sheet2!CB$3,'2021persons'!$C$4:$BA$4,0))</f>
        <v>2.5145660840233099</v>
      </c>
      <c r="CC605">
        <f>INDEX('2021persons'!$C$5:$BA$204,MATCH(Sheet2!$BJ605,'2021persons'!$B$5:$B$204,0),MATCH(Sheet2!CC$3,'2021persons'!$C$4:$BA$4,0))</f>
        <v>97.485433915976699</v>
      </c>
    </row>
    <row r="606" spans="14:81" x14ac:dyDescent="0.3">
      <c r="N606" t="e">
        <f>VLOOKUP(P606,Sheet1!A$6:A$378,1,FALSE)</f>
        <v>#N/A</v>
      </c>
      <c r="O606" t="s">
        <v>491</v>
      </c>
      <c r="P606" t="s">
        <v>647</v>
      </c>
      <c r="Q606" t="e">
        <f>VLOOKUP(P606,classifications!A$1:B$357,2,FALSE)</f>
        <v>#N/A</v>
      </c>
      <c r="R606" t="e">
        <f>VLOOKUP(P606,classifications!A$1:D$357,4,FALSE)</f>
        <v>#N/A</v>
      </c>
      <c r="S606">
        <v>460</v>
      </c>
      <c r="T606" t="s">
        <v>649</v>
      </c>
      <c r="U606">
        <v>84</v>
      </c>
      <c r="V606">
        <v>15.5</v>
      </c>
      <c r="W606">
        <v>0.5</v>
      </c>
      <c r="X606">
        <v>79.3</v>
      </c>
      <c r="Y606">
        <v>5.9</v>
      </c>
      <c r="Z606">
        <v>14.8</v>
      </c>
      <c r="AA606">
        <v>97</v>
      </c>
      <c r="AB606">
        <v>3</v>
      </c>
      <c r="AC606">
        <v>0</v>
      </c>
      <c r="AE606" t="s">
        <v>491</v>
      </c>
      <c r="AF606" t="s">
        <v>647</v>
      </c>
      <c r="AG606">
        <v>460</v>
      </c>
      <c r="AH606" t="s">
        <v>649</v>
      </c>
      <c r="AI606">
        <v>84.4</v>
      </c>
      <c r="AJ606">
        <v>15.6</v>
      </c>
      <c r="AK606">
        <v>93</v>
      </c>
      <c r="AL606">
        <v>7</v>
      </c>
      <c r="AM606">
        <v>97</v>
      </c>
      <c r="AN606">
        <v>3</v>
      </c>
      <c r="AP606" t="s">
        <v>491</v>
      </c>
      <c r="AQ606" t="s">
        <v>647</v>
      </c>
      <c r="AR606">
        <v>460</v>
      </c>
      <c r="AS606" t="s">
        <v>649</v>
      </c>
      <c r="AT606">
        <v>80.5</v>
      </c>
      <c r="AU606">
        <v>84.4</v>
      </c>
      <c r="AV606">
        <v>84.5</v>
      </c>
      <c r="AW606">
        <v>91.5</v>
      </c>
      <c r="AX606">
        <v>93</v>
      </c>
      <c r="AY606">
        <v>94.6</v>
      </c>
      <c r="AZ606">
        <v>95.6</v>
      </c>
      <c r="BA606">
        <v>97</v>
      </c>
      <c r="BB606">
        <v>97.6</v>
      </c>
      <c r="BF606" t="b">
        <f t="shared" si="9"/>
        <v>1</v>
      </c>
      <c r="BI606" t="s">
        <v>491</v>
      </c>
      <c r="BJ606" t="s">
        <v>647</v>
      </c>
      <c r="BK606">
        <v>460</v>
      </c>
      <c r="BL606" t="s">
        <v>649</v>
      </c>
      <c r="BM606" t="e">
        <f>INDEX('2021persons'!$C$5:$BA$204,MATCH(Sheet2!$BJ606,'2021persons'!$B$5:$B$204,0),MATCH(Sheet2!BM$3,'2021persons'!$C$4:$BA$4,0))</f>
        <v>#N/A</v>
      </c>
      <c r="BN606" t="e">
        <f>INDEX('2021persons'!$C$5:$BA$204,MATCH(Sheet2!$BJ606,'2021persons'!$B$5:$B$204,0),MATCH(Sheet2!BN$3,'2021persons'!$C$4:$BA$4,0))</f>
        <v>#N/A</v>
      </c>
      <c r="BO606" t="e">
        <f>INDEX('2021persons'!$C$5:$BA$204,MATCH(Sheet2!$BJ606,'2021persons'!$B$5:$B$204,0),MATCH(Sheet2!BO$3,'2021persons'!$C$4:$BA$4,0))</f>
        <v>#N/A</v>
      </c>
      <c r="BP606" t="e">
        <f>INDEX('2021persons'!$C$5:$BA$204,MATCH(Sheet2!$BJ606,'2021persons'!$B$5:$B$204,0),MATCH(Sheet2!BP$3,'2021persons'!$C$4:$BA$4,0))</f>
        <v>#N/A</v>
      </c>
      <c r="BQ606" t="e">
        <f>INDEX('2021persons'!$C$5:$BA$204,MATCH(Sheet2!$BJ606,'2021persons'!$B$5:$B$204,0),MATCH(Sheet2!BQ$3,'2021persons'!$C$4:$BA$4,0))</f>
        <v>#N/A</v>
      </c>
      <c r="BR606" t="e">
        <f>INDEX('2021persons'!$C$5:$BA$204,MATCH(Sheet2!$BJ606,'2021persons'!$B$5:$B$204,0),MATCH(Sheet2!BR$3,'2021persons'!$C$4:$BA$4,0))</f>
        <v>#N/A</v>
      </c>
      <c r="BS606" t="e">
        <f>INDEX('2021persons'!$C$5:$BA$204,MATCH(Sheet2!$BJ606,'2021persons'!$B$5:$B$204,0),MATCH(Sheet2!BS$3,'2021persons'!$C$4:$BA$4,0))</f>
        <v>#N/A</v>
      </c>
      <c r="BT606" t="e">
        <f>INDEX('2021persons'!$C$5:$BA$204,MATCH(Sheet2!$BJ606,'2021persons'!$B$5:$B$204,0),MATCH(Sheet2!BT$3,'2021persons'!$C$4:$BA$4,0))</f>
        <v>#N/A</v>
      </c>
      <c r="BU606" t="e">
        <f>INDEX('2021persons'!$C$5:$BA$204,MATCH(Sheet2!$BJ606,'2021persons'!$B$5:$B$204,0),MATCH(Sheet2!BU$3,'2021persons'!$C$4:$BA$4,0))</f>
        <v>#N/A</v>
      </c>
      <c r="BV606" t="e">
        <f>INDEX('2021persons'!$C$5:$BA$204,MATCH(Sheet2!$BJ606,'2021persons'!$B$5:$B$204,0),MATCH(Sheet2!BV$3,'2021persons'!$C$4:$BA$4,0))</f>
        <v>#N/A</v>
      </c>
      <c r="BW606" t="e">
        <f>INDEX('2021persons'!$C$5:$BA$204,MATCH(Sheet2!$BJ606,'2021persons'!$B$5:$B$204,0),MATCH(Sheet2!BW$3,'2021persons'!$C$4:$BA$4,0))</f>
        <v>#N/A</v>
      </c>
      <c r="BX606" t="e">
        <f>INDEX('2021persons'!$C$5:$BA$204,MATCH(Sheet2!$BJ606,'2021persons'!$B$5:$B$204,0),MATCH(Sheet2!BX$3,'2021persons'!$C$4:$BA$4,0))</f>
        <v>#N/A</v>
      </c>
      <c r="BY606" t="e">
        <f>INDEX('2021persons'!$C$5:$BA$204,MATCH(Sheet2!$BJ606,'2021persons'!$B$5:$B$204,0),MATCH(Sheet2!BY$3,'2021persons'!$C$4:$BA$4,0))</f>
        <v>#N/A</v>
      </c>
      <c r="BZ606" t="e">
        <f>INDEX('2021persons'!$C$5:$BA$204,MATCH(Sheet2!$BJ606,'2021persons'!$B$5:$B$204,0),MATCH(Sheet2!BZ$3,'2021persons'!$C$4:$BA$4,0))</f>
        <v>#N/A</v>
      </c>
      <c r="CA606" t="e">
        <f>INDEX('2021persons'!$C$5:$BA$204,MATCH(Sheet2!$BJ606,'2021persons'!$B$5:$B$204,0),MATCH(Sheet2!CA$3,'2021persons'!$C$4:$BA$4,0))</f>
        <v>#N/A</v>
      </c>
      <c r="CB606" t="e">
        <f>INDEX('2021persons'!$C$5:$BA$204,MATCH(Sheet2!$BJ606,'2021persons'!$B$5:$B$204,0),MATCH(Sheet2!CB$3,'2021persons'!$C$4:$BA$4,0))</f>
        <v>#N/A</v>
      </c>
      <c r="CC606" t="e">
        <f>INDEX('2021persons'!$C$5:$BA$204,MATCH(Sheet2!$BJ606,'2021persons'!$B$5:$B$204,0),MATCH(Sheet2!CC$3,'2021persons'!$C$4:$BA$4,0))</f>
        <v>#N/A</v>
      </c>
    </row>
    <row r="608" spans="14:81" x14ac:dyDescent="0.3">
      <c r="O608" t="s">
        <v>650</v>
      </c>
      <c r="AE608" t="s">
        <v>650</v>
      </c>
      <c r="AP608" t="s">
        <v>650</v>
      </c>
      <c r="BI608" t="s">
        <v>650</v>
      </c>
    </row>
    <row r="610" spans="15:81" x14ac:dyDescent="0.3">
      <c r="O610" t="s">
        <v>651</v>
      </c>
      <c r="AE610" t="s">
        <v>651</v>
      </c>
      <c r="AP610" t="s">
        <v>651</v>
      </c>
      <c r="BI610" t="s">
        <v>651</v>
      </c>
    </row>
    <row r="611" spans="15:81" x14ac:dyDescent="0.3">
      <c r="O611" t="s">
        <v>652</v>
      </c>
      <c r="AE611" t="s">
        <v>652</v>
      </c>
      <c r="AP611" t="s">
        <v>652</v>
      </c>
      <c r="BI611" t="s">
        <v>652</v>
      </c>
    </row>
    <row r="612" spans="15:81" x14ac:dyDescent="0.3">
      <c r="O612" t="s">
        <v>653</v>
      </c>
      <c r="AE612" t="s">
        <v>653</v>
      </c>
      <c r="AP612" t="s">
        <v>653</v>
      </c>
      <c r="BI612" t="s">
        <v>653</v>
      </c>
    </row>
    <row r="613" spans="15:81" x14ac:dyDescent="0.3">
      <c r="O613" t="s">
        <v>654</v>
      </c>
      <c r="AE613" t="s">
        <v>654</v>
      </c>
      <c r="AP613" t="s">
        <v>654</v>
      </c>
      <c r="BI613" t="s">
        <v>654</v>
      </c>
    </row>
    <row r="617" spans="15:81" x14ac:dyDescent="0.3">
      <c r="P617" t="s">
        <v>823</v>
      </c>
      <c r="AF617" t="s">
        <v>824</v>
      </c>
      <c r="AQ617" t="s">
        <v>825</v>
      </c>
      <c r="BJ617" t="s">
        <v>824</v>
      </c>
    </row>
    <row r="619" spans="15:81" x14ac:dyDescent="0.3">
      <c r="P619" t="s">
        <v>663</v>
      </c>
      <c r="T619" t="s">
        <v>393</v>
      </c>
      <c r="U619" t="s">
        <v>394</v>
      </c>
      <c r="V619" t="s">
        <v>395</v>
      </c>
      <c r="W619" t="s">
        <v>396</v>
      </c>
      <c r="X619" t="s">
        <v>397</v>
      </c>
      <c r="Y619" t="s">
        <v>398</v>
      </c>
      <c r="Z619" t="s">
        <v>399</v>
      </c>
      <c r="AA619" t="s">
        <v>400</v>
      </c>
      <c r="AB619" t="s">
        <v>401</v>
      </c>
      <c r="AC619" t="s">
        <v>402</v>
      </c>
      <c r="AF619" t="s">
        <v>663</v>
      </c>
      <c r="AH619" t="s">
        <v>393</v>
      </c>
      <c r="AI619" t="s">
        <v>394</v>
      </c>
      <c r="AJ619" t="s">
        <v>395</v>
      </c>
      <c r="AK619" t="s">
        <v>397</v>
      </c>
      <c r="AL619" t="s">
        <v>398</v>
      </c>
      <c r="AM619" t="s">
        <v>400</v>
      </c>
      <c r="AN619" t="s">
        <v>401</v>
      </c>
      <c r="AQ619" t="s">
        <v>663</v>
      </c>
      <c r="AS619" t="s">
        <v>393</v>
      </c>
      <c r="AT619" t="s">
        <v>403</v>
      </c>
      <c r="AU619" t="s">
        <v>394</v>
      </c>
      <c r="AV619" t="s">
        <v>404</v>
      </c>
      <c r="AW619" t="s">
        <v>405</v>
      </c>
      <c r="AX619" t="s">
        <v>397</v>
      </c>
      <c r="AY619" t="s">
        <v>406</v>
      </c>
      <c r="AZ619" t="s">
        <v>407</v>
      </c>
      <c r="BA619" t="s">
        <v>400</v>
      </c>
      <c r="BB619" t="s">
        <v>408</v>
      </c>
      <c r="BJ619" t="s">
        <v>663</v>
      </c>
      <c r="BL619" t="s">
        <v>393</v>
      </c>
      <c r="BM619" t="s">
        <v>394</v>
      </c>
      <c r="BN619" t="s">
        <v>395</v>
      </c>
      <c r="BO619" t="s">
        <v>397</v>
      </c>
      <c r="BP619" t="s">
        <v>398</v>
      </c>
      <c r="BS619" t="s">
        <v>400</v>
      </c>
      <c r="BT619" t="s">
        <v>401</v>
      </c>
    </row>
    <row r="620" spans="15:81" x14ac:dyDescent="0.3">
      <c r="P620" t="s">
        <v>3</v>
      </c>
      <c r="T620" t="s">
        <v>410</v>
      </c>
      <c r="U620">
        <v>74</v>
      </c>
      <c r="V620">
        <v>24.7</v>
      </c>
      <c r="W620">
        <v>1.3</v>
      </c>
      <c r="X620">
        <v>78.5</v>
      </c>
      <c r="Y620">
        <v>10.1</v>
      </c>
      <c r="Z620">
        <v>11.3</v>
      </c>
      <c r="AA620">
        <v>98.5</v>
      </c>
      <c r="AB620">
        <v>1.4</v>
      </c>
      <c r="AC620">
        <v>0.1</v>
      </c>
      <c r="AF620" t="s">
        <v>3</v>
      </c>
      <c r="AH620" t="s">
        <v>410</v>
      </c>
      <c r="AI620">
        <v>75</v>
      </c>
      <c r="AJ620">
        <v>25</v>
      </c>
      <c r="AK620">
        <v>88.6</v>
      </c>
      <c r="AL620">
        <v>11.4</v>
      </c>
      <c r="AM620">
        <v>98.6</v>
      </c>
      <c r="AN620">
        <v>1.4</v>
      </c>
      <c r="AQ620" t="s">
        <v>3</v>
      </c>
      <c r="AS620" t="s">
        <v>410</v>
      </c>
      <c r="AT620">
        <v>74.3</v>
      </c>
      <c r="AU620">
        <v>75</v>
      </c>
      <c r="AV620">
        <v>75.599999999999994</v>
      </c>
      <c r="AW620">
        <v>88.1</v>
      </c>
      <c r="AX620">
        <v>88.6</v>
      </c>
      <c r="AY620">
        <v>89.1</v>
      </c>
      <c r="AZ620">
        <v>98.4</v>
      </c>
      <c r="BA620">
        <v>98.6</v>
      </c>
      <c r="BB620">
        <v>98.7</v>
      </c>
      <c r="BJ620" t="s">
        <v>3</v>
      </c>
      <c r="BL620" t="s">
        <v>410</v>
      </c>
      <c r="BM620">
        <f>INDEX('2021MF'!$C$5:$BB$204,MATCH(Sheet2!$BJ620,'2021MF'!$B$5:$B$204,0),MATCH(Sheet2!BM$3,'2021MF'!$C$4:$BB$4,0))</f>
        <v>78.179954019890999</v>
      </c>
      <c r="BN620">
        <f>INDEX('2021MF'!$C$5:$BB$204,MATCH(Sheet2!$BJ620,'2021MF'!$B$5:$B$204,0),MATCH(Sheet2!BN$3,'2021MF'!$C$4:$BB$4,0))</f>
        <v>21.110032253446398</v>
      </c>
      <c r="BO620">
        <f>INDEX('2021MF'!$C$5:$BB$204,MATCH(Sheet2!$BJ620,'2021MF'!$B$5:$B$204,0),MATCH(Sheet2!BO$3,'2021MF'!$C$4:$BB$4,0))</f>
        <v>60.663806243526203</v>
      </c>
      <c r="BP620">
        <f>INDEX('2021MF'!$C$5:$BB$204,MATCH(Sheet2!$BJ620,'2021MF'!$B$5:$B$204,0),MATCH(Sheet2!BP$3,'2021MF'!$C$4:$BB$4,0))</f>
        <v>10.0621742022956</v>
      </c>
      <c r="BQ620">
        <f>INDEX('2021MF'!$C$5:$BB$204,MATCH(Sheet2!$BJ620,'2021MF'!$B$5:$B$204,0),MATCH(Sheet2!BQ$3,'2021MF'!$C$4:$BB$4,0))</f>
        <v>60.7543769526809</v>
      </c>
      <c r="BR620">
        <f>INDEX('2021MF'!$C$5:$BB$204,MATCH(Sheet2!$BJ620,'2021MF'!$B$5:$B$204,0),MATCH(Sheet2!BR$3,'2021MF'!$C$4:$BB$4,0))</f>
        <v>9.9716034931408792</v>
      </c>
      <c r="BS620">
        <f>INDEX('2021MF'!$C$5:$BB$204,MATCH(Sheet2!$BJ620,'2021MF'!$B$5:$B$204,0),MATCH(Sheet2!BS$3,'2021MF'!$C$4:$BB$4,0))</f>
        <v>98.363242860872305</v>
      </c>
      <c r="BT620">
        <f>INDEX('2021MF'!$C$5:$BB$204,MATCH(Sheet2!$BJ620,'2021MF'!$B$5:$B$204,0),MATCH(Sheet2!BT$3,'2021MF'!$C$4:$BB$4,0))</f>
        <v>1.5315081644167901</v>
      </c>
      <c r="BU620">
        <f>INDEX('2021MF'!$C$5:$BB$204,MATCH(Sheet2!$BJ620,'2021MF'!$B$5:$B$204,0),MATCH(Sheet2!BU$3,'2021MF'!$C$4:$BB$4,0))</f>
        <v>12.609152231214299</v>
      </c>
      <c r="BV620">
        <f>INDEX('2021MF'!$C$5:$BB$204,MATCH(Sheet2!$BJ620,'2021MF'!$B$5:$B$204,0),MATCH(Sheet2!BV$3,'2021MF'!$C$4:$BB$4,0))</f>
        <v>16.445628100078299</v>
      </c>
      <c r="BW620">
        <f>INDEX('2021MF'!$C$5:$BB$204,MATCH(Sheet2!$BJ620,'2021MF'!$B$5:$B$204,0),MATCH(Sheet2!BW$3,'2021MF'!$C$4:$BB$4,0))</f>
        <v>1.6502311637346601</v>
      </c>
      <c r="BX620">
        <f>INDEX('2021MF'!$C$5:$BB$204,MATCH(Sheet2!$BJ620,'2021MF'!$B$5:$B$204,0),MATCH(Sheet2!BX$3,'2021MF'!$C$4:$BB$4,0))</f>
        <v>56.5813841574601</v>
      </c>
      <c r="BY620">
        <f>INDEX('2021MF'!$C$5:$BB$204,MATCH(Sheet2!$BJ620,'2021MF'!$B$5:$B$204,0),MATCH(Sheet2!BY$3,'2021MF'!$C$4:$BB$4,0))</f>
        <v>40.966709333148003</v>
      </c>
      <c r="BZ620">
        <f>INDEX('2021MF'!$C$5:$BB$204,MATCH(Sheet2!$BJ620,'2021MF'!$B$5:$B$204,0),MATCH(Sheet2!BZ$3,'2021MF'!$C$4:$BB$4,0))</f>
        <v>54.896753548735099</v>
      </c>
      <c r="CA620">
        <f>INDEX('2021MF'!$C$5:$BB$204,MATCH(Sheet2!$BJ620,'2021MF'!$B$5:$B$204,0),MATCH(Sheet2!CA$3,'2021MF'!$C$4:$BB$4,0))</f>
        <v>42.647199560687099</v>
      </c>
      <c r="CB620">
        <f>INDEX('2021MF'!$C$5:$BB$204,MATCH(Sheet2!$BJ620,'2021MF'!$B$5:$B$204,0),MATCH(Sheet2!CB$3,'2021MF'!$C$4:$BB$4,0))</f>
        <v>2.46488753400086</v>
      </c>
      <c r="CC620">
        <f>INDEX('2021MF'!$C$5:$BB$204,MATCH(Sheet2!$BJ620,'2021MF'!$B$5:$B$204,0),MATCH(Sheet2!CC$3,'2021MF'!$C$4:$BB$4,0))</f>
        <v>97.464803321347105</v>
      </c>
    </row>
    <row r="621" spans="15:81" x14ac:dyDescent="0.3">
      <c r="P621" t="s">
        <v>3</v>
      </c>
      <c r="T621" t="s">
        <v>648</v>
      </c>
      <c r="U621">
        <v>84.5</v>
      </c>
      <c r="V621">
        <v>14.5</v>
      </c>
      <c r="W621">
        <v>1</v>
      </c>
      <c r="X621">
        <v>68.3</v>
      </c>
      <c r="Y621">
        <v>13.6</v>
      </c>
      <c r="Z621">
        <v>18.100000000000001</v>
      </c>
      <c r="AA621">
        <v>98.5</v>
      </c>
      <c r="AB621">
        <v>1.4</v>
      </c>
      <c r="AC621">
        <v>0.1</v>
      </c>
      <c r="AF621" t="s">
        <v>3</v>
      </c>
      <c r="AH621" t="s">
        <v>648</v>
      </c>
      <c r="AI621">
        <v>85.3</v>
      </c>
      <c r="AJ621">
        <v>14.7</v>
      </c>
      <c r="AK621">
        <v>83.4</v>
      </c>
      <c r="AL621">
        <v>16.600000000000001</v>
      </c>
      <c r="AM621">
        <v>98.6</v>
      </c>
      <c r="AN621">
        <v>1.4</v>
      </c>
      <c r="AQ621" t="s">
        <v>3</v>
      </c>
      <c r="AS621" t="s">
        <v>648</v>
      </c>
      <c r="AT621">
        <v>84.8</v>
      </c>
      <c r="AU621">
        <v>85.3</v>
      </c>
      <c r="AV621">
        <v>85.8</v>
      </c>
      <c r="AW621">
        <v>82.8</v>
      </c>
      <c r="AX621">
        <v>83.4</v>
      </c>
      <c r="AY621">
        <v>84</v>
      </c>
      <c r="AZ621">
        <v>98.4</v>
      </c>
      <c r="BA621">
        <v>98.6</v>
      </c>
      <c r="BB621">
        <v>98.7</v>
      </c>
      <c r="BJ621" t="s">
        <v>3</v>
      </c>
      <c r="BL621" t="s">
        <v>648</v>
      </c>
      <c r="BM621">
        <f>INDEX('2021MF'!$C$205:$BB$404,MATCH(Sheet2!$BJ621,'2021MF'!$B$205:$B$404,0),MATCH(Sheet2!BM$3,'2021MF'!$C$4:$BB$4,0))</f>
        <v>85.967901557588107</v>
      </c>
      <c r="BN621">
        <f>INDEX('2021MF'!$C$205:$BB$404,MATCH(Sheet2!$BJ621,'2021MF'!$B$205:$B$404,0),MATCH(Sheet2!BN$3,'2021MF'!$C$4:$BB$4,0))</f>
        <v>13.519554102271</v>
      </c>
      <c r="BO621">
        <f>INDEX('2021MF'!$C$205:$BB$404,MATCH(Sheet2!$BJ621,'2021MF'!$B$205:$B$404,0),MATCH(Sheet2!BO$3,'2021MF'!$C$4:$BB$4,0))</f>
        <v>57.105778069299802</v>
      </c>
      <c r="BP621">
        <f>INDEX('2021MF'!$C$205:$BB$404,MATCH(Sheet2!$BJ621,'2021MF'!$B$205:$B$404,0),MATCH(Sheet2!BP$3,'2021MF'!$C$4:$BB$4,0))</f>
        <v>15.790348074897</v>
      </c>
      <c r="BQ621">
        <f>INDEX('2021MF'!$C$205:$BB$404,MATCH(Sheet2!$BJ621,'2021MF'!$B$205:$B$404,0),MATCH(Sheet2!BQ$3,'2021MF'!$C$4:$BB$4,0))</f>
        <v>56.516574279441201</v>
      </c>
      <c r="BR621">
        <f>INDEX('2021MF'!$C$205:$BB$404,MATCH(Sheet2!$BJ621,'2021MF'!$B$205:$B$404,0),MATCH(Sheet2!BR$3,'2021MF'!$C$4:$BB$4,0))</f>
        <v>16.379551864755499</v>
      </c>
      <c r="BS621">
        <f>INDEX('2021MF'!$C$205:$BB$404,MATCH(Sheet2!$BJ621,'2021MF'!$B$205:$B$404,0),MATCH(Sheet2!BS$3,'2021MF'!$C$4:$BB$4,0))</f>
        <v>98.163075603649006</v>
      </c>
      <c r="BT621">
        <f>INDEX('2021MF'!$C$205:$BB$404,MATCH(Sheet2!$BJ621,'2021MF'!$B$205:$B$404,0),MATCH(Sheet2!BT$3,'2021MF'!$C$4:$BB$4,0))</f>
        <v>1.6890141177923601</v>
      </c>
      <c r="BU621">
        <f>INDEX('2021MF'!$C$205:$BB$404,MATCH(Sheet2!$BJ621,'2021MF'!$B$205:$B$404,0),MATCH(Sheet2!BU$3,'2021MF'!$C$4:$BB$4,0))</f>
        <v>9.5243229900923208</v>
      </c>
      <c r="BV621">
        <f>INDEX('2021MF'!$C$205:$BB$404,MATCH(Sheet2!$BJ621,'2021MF'!$B$205:$B$404,0),MATCH(Sheet2!BV$3,'2021MF'!$C$4:$BB$4,0))</f>
        <v>17.202247884845999</v>
      </c>
      <c r="BW621">
        <f>INDEX('2021MF'!$C$205:$BB$404,MATCH(Sheet2!$BJ621,'2021MF'!$B$205:$B$404,0),MATCH(Sheet2!BW$3,'2021MF'!$C$4:$BB$4,0))</f>
        <v>1.9181828963044201</v>
      </c>
      <c r="BX621">
        <f>INDEX('2021MF'!$C$205:$BB$404,MATCH(Sheet2!$BJ621,'2021MF'!$B$205:$B$404,0),MATCH(Sheet2!BX$3,'2021MF'!$C$4:$BB$4,0))</f>
        <v>53.270571253209702</v>
      </c>
      <c r="BY621">
        <f>INDEX('2021MF'!$C$205:$BB$404,MATCH(Sheet2!$BJ621,'2021MF'!$B$205:$B$404,0),MATCH(Sheet2!BY$3,'2021MF'!$C$4:$BB$4,0))</f>
        <v>44.6289964898451</v>
      </c>
      <c r="BZ621">
        <f>INDEX('2021MF'!$C$205:$BB$404,MATCH(Sheet2!$BJ621,'2021MF'!$B$205:$B$404,0),MATCH(Sheet2!BZ$3,'2021MF'!$C$4:$BB$4,0))</f>
        <v>53.623263988074797</v>
      </c>
      <c r="CA621">
        <f>INDEX('2021MF'!$C$205:$BB$404,MATCH(Sheet2!$BJ621,'2021MF'!$B$205:$B$404,0),MATCH(Sheet2!CA$3,'2021MF'!$C$4:$BB$4,0))</f>
        <v>44.477433133479401</v>
      </c>
      <c r="CB621">
        <f>INDEX('2021MF'!$C$205:$BB$404,MATCH(Sheet2!$BJ621,'2021MF'!$B$205:$B$404,0),MATCH(Sheet2!CB$3,'2021MF'!$C$4:$BB$4,0))</f>
        <v>3.40520913922574</v>
      </c>
      <c r="CC621">
        <f>INDEX('2021MF'!$C$205:$BB$404,MATCH(Sheet2!$BJ621,'2021MF'!$B$205:$B$404,0),MATCH(Sheet2!CC$3,'2021MF'!$C$4:$BB$4,0))</f>
        <v>96.534994595254702</v>
      </c>
    </row>
    <row r="622" spans="15:81" x14ac:dyDescent="0.3">
      <c r="P622" t="s">
        <v>3</v>
      </c>
      <c r="T622" t="s">
        <v>649</v>
      </c>
      <c r="U622">
        <v>79.099999999999994</v>
      </c>
      <c r="V622">
        <v>19.7</v>
      </c>
      <c r="W622">
        <v>1.2</v>
      </c>
      <c r="X622">
        <v>73.5</v>
      </c>
      <c r="Y622">
        <v>11.8</v>
      </c>
      <c r="Z622">
        <v>14.7</v>
      </c>
      <c r="AA622">
        <v>98.5</v>
      </c>
      <c r="AB622">
        <v>1.4</v>
      </c>
      <c r="AC622">
        <v>0.1</v>
      </c>
      <c r="AF622" t="s">
        <v>3</v>
      </c>
      <c r="AH622" t="s">
        <v>649</v>
      </c>
      <c r="AI622">
        <v>80.099999999999994</v>
      </c>
      <c r="AJ622">
        <v>19.899999999999999</v>
      </c>
      <c r="AK622">
        <v>86.1</v>
      </c>
      <c r="AL622">
        <v>13.9</v>
      </c>
      <c r="AM622">
        <v>98.6</v>
      </c>
      <c r="AN622">
        <v>1.4</v>
      </c>
      <c r="AQ622" t="s">
        <v>3</v>
      </c>
      <c r="AS622" t="s">
        <v>649</v>
      </c>
      <c r="AT622">
        <v>79.599999999999994</v>
      </c>
      <c r="AU622">
        <v>80.099999999999994</v>
      </c>
      <c r="AV622">
        <v>80.5</v>
      </c>
      <c r="AW622">
        <v>85.7</v>
      </c>
      <c r="AX622">
        <v>86.1</v>
      </c>
      <c r="AY622">
        <v>86.5</v>
      </c>
      <c r="AZ622">
        <v>98.4</v>
      </c>
      <c r="BA622">
        <v>98.6</v>
      </c>
      <c r="BB622">
        <v>98.7</v>
      </c>
      <c r="BJ622" t="s">
        <v>3</v>
      </c>
      <c r="BL622" t="s">
        <v>649</v>
      </c>
      <c r="BM622">
        <f>INDEX('2021persons'!$C$5:$BA$204,MATCH(Sheet2!$BJ622,'2021persons'!$B$5:$B$204,0),MATCH(Sheet2!BM$3,'2021persons'!$C$4:$BA$4,0))</f>
        <v>82.030221419391694</v>
      </c>
      <c r="BN622">
        <f>INDEX('2021persons'!$C$5:$BA$204,MATCH(Sheet2!$BJ622,'2021persons'!$B$5:$B$204,0),MATCH(Sheet2!BN$3,'2021persons'!$C$4:$BA$4,0))</f>
        <v>17.357391338670102</v>
      </c>
      <c r="BO622">
        <f>INDEX('2021persons'!$C$5:$BA$204,MATCH(Sheet2!$BJ622,'2021persons'!$B$5:$B$204,0),MATCH(Sheet2!BO$3,'2021persons'!$C$4:$BA$4,0))</f>
        <v>58.904759996820196</v>
      </c>
      <c r="BP622">
        <f>INDEX('2021persons'!$C$5:$BA$204,MATCH(Sheet2!$BJ622,'2021persons'!$B$5:$B$204,0),MATCH(Sheet2!BP$3,'2021persons'!$C$4:$BA$4,0))</f>
        <v>12.8941143269039</v>
      </c>
      <c r="BQ622">
        <f>INDEX('2021persons'!$C$5:$BA$204,MATCH(Sheet2!$BJ622,'2021persons'!$B$5:$B$204,0),MATCH(Sheet2!BQ$3,'2021persons'!$C$4:$BA$4,0))</f>
        <v>58.6592583865488</v>
      </c>
      <c r="BR622">
        <f>INDEX('2021persons'!$C$5:$BA$204,MATCH(Sheet2!$BJ622,'2021persons'!$B$5:$B$204,0),MATCH(Sheet2!BR$3,'2021persons'!$C$4:$BA$4,0))</f>
        <v>13.1396159371753</v>
      </c>
      <c r="BS622">
        <f>INDEX('2021persons'!$C$5:$BA$204,MATCH(Sheet2!$BJ622,'2021persons'!$B$5:$B$204,0),MATCH(Sheet2!BS$3,'2021persons'!$C$4:$BA$4,0))</f>
        <v>98.264282581388699</v>
      </c>
      <c r="BT622">
        <f>INDEX('2021persons'!$C$5:$BA$204,MATCH(Sheet2!$BJ622,'2021persons'!$B$5:$B$204,0),MATCH(Sheet2!BT$3,'2021persons'!$C$4:$BA$4,0))</f>
        <v>1.6093772094474299</v>
      </c>
      <c r="BU622">
        <f>INDEX('2021persons'!$C$5:$BA$204,MATCH(Sheet2!$BJ622,'2021persons'!$B$5:$B$204,0),MATCH(Sheet2!BU$3,'2021persons'!$C$4:$BA$4,0))</f>
        <v>11.0840498338719</v>
      </c>
      <c r="BV622">
        <f>INDEX('2021persons'!$C$5:$BA$204,MATCH(Sheet2!$BJ622,'2021persons'!$B$5:$B$204,0),MATCH(Sheet2!BV$3,'2021persons'!$C$4:$BA$4,0))</f>
        <v>16.8196918026145</v>
      </c>
      <c r="BW622">
        <f>INDEX('2021persons'!$C$5:$BA$204,MATCH(Sheet2!$BJ622,'2021persons'!$B$5:$B$204,0),MATCH(Sheet2!BW$3,'2021persons'!$C$4:$BA$4,0))</f>
        <v>1.7827032708667701</v>
      </c>
      <c r="BX622">
        <f>INDEX('2021persons'!$C$5:$BA$204,MATCH(Sheet2!$BJ622,'2021persons'!$B$5:$B$204,0),MATCH(Sheet2!BX$3,'2021persons'!$C$4:$BA$4,0))</f>
        <v>54.9978689428916</v>
      </c>
      <c r="BY622">
        <f>INDEX('2021persons'!$C$5:$BA$204,MATCH(Sheet2!$BJ622,'2021persons'!$B$5:$B$204,0),MATCH(Sheet2!BY$3,'2021persons'!$C$4:$BA$4,0))</f>
        <v>42.718329735890599</v>
      </c>
      <c r="BZ622">
        <f>INDEX('2021persons'!$C$5:$BA$204,MATCH(Sheet2!$BJ622,'2021persons'!$B$5:$B$204,0),MATCH(Sheet2!BZ$3,'2021persons'!$C$4:$BA$4,0))</f>
        <v>54.287661415407101</v>
      </c>
      <c r="CA622">
        <f>INDEX('2021persons'!$C$5:$BA$204,MATCH(Sheet2!$BJ622,'2021persons'!$B$5:$B$204,0),MATCH(Sheet2!CA$3,'2021persons'!$C$4:$BA$4,0))</f>
        <v>43.522574519208597</v>
      </c>
      <c r="CB622">
        <f>INDEX('2021persons'!$C$5:$BA$204,MATCH(Sheet2!$BJ622,'2021persons'!$B$5:$B$204,0),MATCH(Sheet2!CB$3,'2021persons'!$C$4:$BA$4,0))</f>
        <v>2.9297712025308198</v>
      </c>
      <c r="CC622">
        <f>INDEX('2021persons'!$C$5:$BA$204,MATCH(Sheet2!$BJ622,'2021persons'!$B$5:$B$204,0),MATCH(Sheet2!CC$3,'2021persons'!$C$4:$BA$4,0))</f>
        <v>97.005117093555199</v>
      </c>
    </row>
    <row r="624" spans="15:81" x14ac:dyDescent="0.3">
      <c r="P624" t="s">
        <v>650</v>
      </c>
      <c r="AF624" t="s">
        <v>650</v>
      </c>
      <c r="AQ624" t="s">
        <v>650</v>
      </c>
      <c r="BJ624" t="s">
        <v>650</v>
      </c>
    </row>
    <row r="626" spans="14:81" x14ac:dyDescent="0.3">
      <c r="P626" t="s">
        <v>651</v>
      </c>
      <c r="AF626" t="s">
        <v>651</v>
      </c>
      <c r="AQ626" t="s">
        <v>651</v>
      </c>
      <c r="BJ626" t="s">
        <v>651</v>
      </c>
    </row>
    <row r="627" spans="14:81" x14ac:dyDescent="0.3">
      <c r="P627" t="s">
        <v>826</v>
      </c>
      <c r="AF627" t="s">
        <v>826</v>
      </c>
      <c r="AQ627" t="s">
        <v>826</v>
      </c>
      <c r="BJ627" t="s">
        <v>826</v>
      </c>
    </row>
    <row r="629" spans="14:81" x14ac:dyDescent="0.3">
      <c r="N629" t="e">
        <v>#N/A</v>
      </c>
      <c r="O629" t="s">
        <v>491</v>
      </c>
      <c r="P629" t="s">
        <v>493</v>
      </c>
      <c r="Q629" t="e">
        <v>#N/A</v>
      </c>
      <c r="S629">
        <v>13</v>
      </c>
      <c r="T629" t="s">
        <v>410</v>
      </c>
      <c r="U629">
        <v>72.5</v>
      </c>
      <c r="V629">
        <v>25.5</v>
      </c>
      <c r="W629">
        <v>2</v>
      </c>
      <c r="X629">
        <v>71.2</v>
      </c>
      <c r="Y629">
        <v>19.8</v>
      </c>
      <c r="Z629">
        <v>9</v>
      </c>
      <c r="AA629">
        <v>98.2</v>
      </c>
      <c r="AB629">
        <v>1.8</v>
      </c>
      <c r="AC629">
        <v>0</v>
      </c>
      <c r="AE629" t="s">
        <v>491</v>
      </c>
      <c r="AF629" t="s">
        <v>493</v>
      </c>
      <c r="AG629">
        <v>13</v>
      </c>
      <c r="AH629" t="s">
        <v>410</v>
      </c>
      <c r="AI629">
        <v>74</v>
      </c>
      <c r="AJ629">
        <v>26</v>
      </c>
      <c r="AK629">
        <v>78.3</v>
      </c>
      <c r="AL629">
        <v>21.7</v>
      </c>
      <c r="AM629">
        <v>98.2</v>
      </c>
      <c r="AN629">
        <v>1.8</v>
      </c>
      <c r="AP629" t="s">
        <v>491</v>
      </c>
      <c r="AQ629" t="s">
        <v>493</v>
      </c>
      <c r="AR629">
        <v>13</v>
      </c>
      <c r="AS629" t="s">
        <v>410</v>
      </c>
      <c r="AT629">
        <v>65.599999999999994</v>
      </c>
      <c r="AU629">
        <v>74</v>
      </c>
      <c r="AV629">
        <v>79.3</v>
      </c>
      <c r="AW629">
        <v>88.9</v>
      </c>
      <c r="AX629">
        <v>78.3</v>
      </c>
      <c r="AY629">
        <v>97.3</v>
      </c>
      <c r="AZ629">
        <v>95.9</v>
      </c>
      <c r="BA629">
        <v>98.2</v>
      </c>
      <c r="BB629">
        <v>100</v>
      </c>
      <c r="BF629" t="b">
        <v>1</v>
      </c>
    </row>
    <row r="630" spans="14:81" x14ac:dyDescent="0.3">
      <c r="N630" t="e">
        <v>#N/A</v>
      </c>
      <c r="O630" t="s">
        <v>491</v>
      </c>
      <c r="P630" t="s">
        <v>494</v>
      </c>
      <c r="Q630" t="s">
        <v>320</v>
      </c>
      <c r="S630">
        <v>15</v>
      </c>
      <c r="T630" t="s">
        <v>410</v>
      </c>
      <c r="U630">
        <v>70.400000000000006</v>
      </c>
      <c r="V630">
        <v>29.2</v>
      </c>
      <c r="W630">
        <v>0.4</v>
      </c>
      <c r="X630">
        <v>75.900000000000006</v>
      </c>
      <c r="Y630">
        <v>7.1</v>
      </c>
      <c r="Z630">
        <v>17</v>
      </c>
      <c r="AA630" t="s">
        <v>417</v>
      </c>
      <c r="AB630" t="s">
        <v>417</v>
      </c>
      <c r="AC630" t="s">
        <v>417</v>
      </c>
      <c r="AE630" t="s">
        <v>491</v>
      </c>
      <c r="AF630" t="s">
        <v>494</v>
      </c>
      <c r="AG630">
        <v>15</v>
      </c>
      <c r="AH630" t="s">
        <v>410</v>
      </c>
      <c r="AI630">
        <v>70.7</v>
      </c>
      <c r="AJ630">
        <v>29.3</v>
      </c>
      <c r="AK630">
        <v>91.4</v>
      </c>
      <c r="AL630">
        <v>8.6</v>
      </c>
      <c r="AM630" t="s">
        <v>417</v>
      </c>
      <c r="AN630" t="s">
        <v>417</v>
      </c>
      <c r="AP630" t="s">
        <v>491</v>
      </c>
      <c r="AQ630" t="s">
        <v>494</v>
      </c>
      <c r="AR630">
        <v>15</v>
      </c>
      <c r="AS630" t="s">
        <v>410</v>
      </c>
      <c r="AT630">
        <v>58.8</v>
      </c>
      <c r="AU630">
        <v>70.7</v>
      </c>
      <c r="AV630">
        <v>74.5</v>
      </c>
      <c r="AW630">
        <v>96.2</v>
      </c>
      <c r="AX630">
        <v>91.4</v>
      </c>
      <c r="AY630">
        <v>100</v>
      </c>
      <c r="AZ630" t="s">
        <v>417</v>
      </c>
      <c r="BA630" t="s">
        <v>417</v>
      </c>
      <c r="BB630" t="s">
        <v>417</v>
      </c>
      <c r="BF630" t="b">
        <v>1</v>
      </c>
    </row>
    <row r="631" spans="14:81" x14ac:dyDescent="0.3">
      <c r="N631" t="e">
        <f>VLOOKUP(P631,Sheet1!A$6:A$378,1,FALSE)</f>
        <v>#N/A</v>
      </c>
      <c r="O631" t="s">
        <v>491</v>
      </c>
      <c r="P631" t="s">
        <v>493</v>
      </c>
      <c r="Q631" t="e">
        <f>VLOOKUP(P631,classifications!A$1:B$357,2,FALSE)</f>
        <v>#N/A</v>
      </c>
      <c r="S631">
        <v>13</v>
      </c>
      <c r="T631" t="s">
        <v>648</v>
      </c>
      <c r="U631">
        <v>84.1</v>
      </c>
      <c r="V631">
        <v>14.7</v>
      </c>
      <c r="W631">
        <v>1.2</v>
      </c>
      <c r="X631">
        <v>58</v>
      </c>
      <c r="Y631">
        <v>28.2</v>
      </c>
      <c r="Z631">
        <v>13.9</v>
      </c>
      <c r="AA631">
        <v>98.7</v>
      </c>
      <c r="AB631">
        <v>1.3</v>
      </c>
      <c r="AC631">
        <v>0</v>
      </c>
      <c r="AE631" t="s">
        <v>491</v>
      </c>
      <c r="AF631" t="s">
        <v>493</v>
      </c>
      <c r="AG631">
        <v>13</v>
      </c>
      <c r="AH631" t="s">
        <v>648</v>
      </c>
      <c r="AI631">
        <v>85.1</v>
      </c>
      <c r="AJ631">
        <v>14.9</v>
      </c>
      <c r="AK631">
        <v>67.3</v>
      </c>
      <c r="AL631">
        <v>32.700000000000003</v>
      </c>
      <c r="AM631">
        <v>98.7</v>
      </c>
      <c r="AN631">
        <v>1.3</v>
      </c>
      <c r="AP631" t="s">
        <v>491</v>
      </c>
      <c r="AQ631" t="s">
        <v>493</v>
      </c>
      <c r="AR631">
        <v>13</v>
      </c>
      <c r="AS631" t="s">
        <v>648</v>
      </c>
      <c r="AT631">
        <v>78.099999999999994</v>
      </c>
      <c r="AU631">
        <v>85.1</v>
      </c>
      <c r="AV631">
        <v>88.8</v>
      </c>
      <c r="AW631">
        <v>91.9</v>
      </c>
      <c r="AX631">
        <v>67.3</v>
      </c>
      <c r="AY631">
        <v>98.5</v>
      </c>
      <c r="AZ631">
        <v>96.9</v>
      </c>
      <c r="BA631">
        <v>98.7</v>
      </c>
      <c r="BB631">
        <v>100</v>
      </c>
      <c r="BF631" t="b">
        <f>IF(AQ631=AF631,IF(AF631=P631,TRUE,FALSE),FALSE)</f>
        <v>1</v>
      </c>
    </row>
    <row r="632" spans="14:81" x14ac:dyDescent="0.3">
      <c r="N632" s="1" t="e">
        <f>VLOOKUP(P632,Sheet1!A$6:A$378,1,FALSE)</f>
        <v>#N/A</v>
      </c>
      <c r="O632" s="1" t="s">
        <v>491</v>
      </c>
      <c r="P632" s="1" t="s">
        <v>494</v>
      </c>
      <c r="Q632" t="s">
        <v>320</v>
      </c>
      <c r="S632" s="1">
        <v>15</v>
      </c>
      <c r="T632" s="1" t="s">
        <v>648</v>
      </c>
      <c r="U632" s="1">
        <v>82.1</v>
      </c>
      <c r="V632" s="1">
        <v>17.600000000000001</v>
      </c>
      <c r="W632" s="1">
        <v>0.3</v>
      </c>
      <c r="X632" s="1">
        <v>66.7</v>
      </c>
      <c r="Y632" s="1">
        <v>6.2</v>
      </c>
      <c r="Z632" s="1">
        <v>27.1</v>
      </c>
      <c r="AA632" s="1">
        <v>99.3</v>
      </c>
      <c r="AB632" s="1">
        <v>0.7</v>
      </c>
      <c r="AC632" s="1">
        <v>0</v>
      </c>
      <c r="AD632" s="1"/>
      <c r="AE632" s="1" t="s">
        <v>491</v>
      </c>
      <c r="AF632" s="1" t="s">
        <v>494</v>
      </c>
      <c r="AG632" s="1">
        <v>15</v>
      </c>
      <c r="AH632" s="1" t="s">
        <v>648</v>
      </c>
      <c r="AI632" s="1">
        <v>82.4</v>
      </c>
      <c r="AJ632" s="1">
        <v>17.600000000000001</v>
      </c>
      <c r="AK632" s="1">
        <v>91.5</v>
      </c>
      <c r="AL632" s="1">
        <v>8.5</v>
      </c>
      <c r="AM632" s="1">
        <v>99.3</v>
      </c>
      <c r="AN632" s="1">
        <v>0.7</v>
      </c>
      <c r="AO632" s="1"/>
      <c r="AP632" s="1" t="s">
        <v>491</v>
      </c>
      <c r="AQ632" s="1" t="s">
        <v>494</v>
      </c>
      <c r="AR632" s="1">
        <v>15</v>
      </c>
      <c r="AS632" s="1" t="s">
        <v>648</v>
      </c>
      <c r="AT632" s="1">
        <v>71.400000000000006</v>
      </c>
      <c r="AU632" s="1">
        <v>82.4</v>
      </c>
      <c r="AV632" s="1">
        <v>84</v>
      </c>
      <c r="AW632" s="1">
        <v>97.2</v>
      </c>
      <c r="AX632" s="1">
        <v>91.5</v>
      </c>
      <c r="AY632" s="1">
        <v>100</v>
      </c>
      <c r="AZ632" s="1">
        <v>97.7</v>
      </c>
      <c r="BA632" s="1">
        <v>99.3</v>
      </c>
      <c r="BB632" s="1">
        <v>100</v>
      </c>
      <c r="BC632" s="1"/>
      <c r="BD632" s="1"/>
      <c r="BE632" s="1"/>
      <c r="BF632" s="1" t="b">
        <f>IF(AQ632=AF632,IF(AF632=P632,TRUE,FALSE),FALSE)</f>
        <v>1</v>
      </c>
      <c r="BI632" s="1"/>
      <c r="BJ632" s="1"/>
      <c r="BK632" s="1"/>
      <c r="BL632" s="1"/>
      <c r="BM632" s="1"/>
      <c r="BN632" s="1"/>
      <c r="BO632" s="1"/>
      <c r="BP632" s="1"/>
      <c r="BQ632" s="1"/>
      <c r="BR632" s="1"/>
      <c r="BS632" s="1"/>
      <c r="BT632" s="1"/>
      <c r="BU632" s="1"/>
    </row>
    <row r="633" spans="14:81" x14ac:dyDescent="0.3">
      <c r="N633" t="e">
        <f>VLOOKUP(P633,Sheet1!A$6:A$378,1,FALSE)</f>
        <v>#N/A</v>
      </c>
      <c r="O633" t="s">
        <v>491</v>
      </c>
      <c r="P633" t="s">
        <v>493</v>
      </c>
      <c r="Q633" t="e">
        <f>VLOOKUP(P633,classifications!A$1:B$357,2,FALSE)</f>
        <v>#N/A</v>
      </c>
      <c r="S633">
        <v>13</v>
      </c>
      <c r="T633" t="s">
        <v>649</v>
      </c>
      <c r="U633">
        <v>78.2</v>
      </c>
      <c r="V633">
        <v>20.2</v>
      </c>
      <c r="W633">
        <v>1.6</v>
      </c>
      <c r="X633">
        <v>64.8</v>
      </c>
      <c r="Y633">
        <v>23.9</v>
      </c>
      <c r="Z633">
        <v>11.4</v>
      </c>
      <c r="AA633">
        <v>98.5</v>
      </c>
      <c r="AB633">
        <v>1.5</v>
      </c>
      <c r="AC633">
        <v>0</v>
      </c>
      <c r="AE633" t="s">
        <v>491</v>
      </c>
      <c r="AF633" t="s">
        <v>493</v>
      </c>
      <c r="AG633">
        <v>13</v>
      </c>
      <c r="AH633" t="s">
        <v>649</v>
      </c>
      <c r="AI633">
        <v>79.5</v>
      </c>
      <c r="AJ633">
        <v>20.5</v>
      </c>
      <c r="AK633">
        <v>73.099999999999994</v>
      </c>
      <c r="AL633">
        <v>26.9</v>
      </c>
      <c r="AM633">
        <v>98.5</v>
      </c>
      <c r="AN633">
        <v>1.5</v>
      </c>
      <c r="AP633" t="s">
        <v>491</v>
      </c>
      <c r="AQ633" t="s">
        <v>493</v>
      </c>
      <c r="AR633">
        <v>13</v>
      </c>
      <c r="AS633" t="s">
        <v>649</v>
      </c>
      <c r="AT633">
        <v>72.900000000000006</v>
      </c>
      <c r="AU633">
        <v>79.5</v>
      </c>
      <c r="AV633">
        <v>82.5</v>
      </c>
      <c r="AW633">
        <v>91.3</v>
      </c>
      <c r="AX633">
        <v>73.099999999999994</v>
      </c>
      <c r="AY633">
        <v>96.9</v>
      </c>
      <c r="AZ633">
        <v>96.9</v>
      </c>
      <c r="BA633">
        <v>98.5</v>
      </c>
      <c r="BB633">
        <v>99.7</v>
      </c>
      <c r="BF633" t="b">
        <f>IF(AQ633=AF633,IF(AF633=P633,TRUE,FALSE),FALSE)</f>
        <v>1</v>
      </c>
    </row>
    <row r="634" spans="14:81" x14ac:dyDescent="0.3">
      <c r="N634" s="1" t="e">
        <f>VLOOKUP(P634,Sheet1!A$6:A$378,1,FALSE)</f>
        <v>#N/A</v>
      </c>
      <c r="O634" s="1" t="s">
        <v>491</v>
      </c>
      <c r="P634" s="1" t="s">
        <v>494</v>
      </c>
      <c r="Q634" t="s">
        <v>320</v>
      </c>
      <c r="S634" s="1">
        <v>15</v>
      </c>
      <c r="T634" s="1" t="s">
        <v>649</v>
      </c>
      <c r="U634" s="1">
        <v>75.900000000000006</v>
      </c>
      <c r="V634" s="1">
        <v>23.8</v>
      </c>
      <c r="W634" s="1">
        <v>0.3</v>
      </c>
      <c r="X634" s="1">
        <v>71.599999999999994</v>
      </c>
      <c r="Y634" s="1">
        <v>6.7</v>
      </c>
      <c r="Z634" s="1">
        <v>21.7</v>
      </c>
      <c r="AA634" s="1">
        <v>99.3</v>
      </c>
      <c r="AB634" s="1">
        <v>0.5</v>
      </c>
      <c r="AC634" s="1">
        <v>0.2</v>
      </c>
      <c r="AD634" s="1"/>
      <c r="AE634" s="1" t="s">
        <v>491</v>
      </c>
      <c r="AF634" s="1" t="s">
        <v>494</v>
      </c>
      <c r="AG634" s="1">
        <v>15</v>
      </c>
      <c r="AH634" s="1" t="s">
        <v>649</v>
      </c>
      <c r="AI634" s="1">
        <v>76.099999999999994</v>
      </c>
      <c r="AJ634" s="1">
        <v>23.9</v>
      </c>
      <c r="AK634" s="1">
        <v>91.5</v>
      </c>
      <c r="AL634" s="1">
        <v>8.5</v>
      </c>
      <c r="AM634" s="1">
        <v>99.5</v>
      </c>
      <c r="AN634" s="1">
        <v>0.5</v>
      </c>
      <c r="AO634" s="1"/>
      <c r="AP634" s="1" t="s">
        <v>491</v>
      </c>
      <c r="AQ634" s="1" t="s">
        <v>494</v>
      </c>
      <c r="AR634" s="1">
        <v>15</v>
      </c>
      <c r="AS634" s="1" t="s">
        <v>649</v>
      </c>
      <c r="AT634" s="1">
        <v>66.400000000000006</v>
      </c>
      <c r="AU634" s="1">
        <v>76.099999999999994</v>
      </c>
      <c r="AV634" s="1">
        <v>76.7</v>
      </c>
      <c r="AW634" s="1">
        <v>97.2</v>
      </c>
      <c r="AX634" s="1">
        <v>91.5</v>
      </c>
      <c r="AY634" s="1">
        <v>100</v>
      </c>
      <c r="AZ634" s="1">
        <v>98.6</v>
      </c>
      <c r="BA634" s="1">
        <v>99.5</v>
      </c>
      <c r="BB634" s="1">
        <v>100</v>
      </c>
      <c r="BC634" s="1"/>
      <c r="BD634" s="1"/>
      <c r="BE634" s="1"/>
      <c r="BF634" s="1" t="b">
        <f>IF(AQ634=AF634,IF(AF634=P634,TRUE,FALSE),FALSE)</f>
        <v>1</v>
      </c>
      <c r="BI634" s="1"/>
      <c r="BJ634" s="1"/>
      <c r="BK634" s="1"/>
      <c r="BL634" s="1"/>
      <c r="BM634" s="1"/>
      <c r="BN634" s="1"/>
      <c r="BO634" s="1"/>
      <c r="BP634" s="1"/>
      <c r="BQ634" s="1"/>
      <c r="BR634" s="1"/>
      <c r="BS634" s="1"/>
      <c r="BT634" s="1"/>
      <c r="BU634" s="1"/>
    </row>
    <row r="636" spans="14:81" x14ac:dyDescent="0.3">
      <c r="P636" t="s">
        <v>318</v>
      </c>
      <c r="U636">
        <f>AVERAGEIFS(U$4:U$606,$T$4:$T$606,'front page'!$B$13,$Q$4:$Q$606,$P636)</f>
        <v>79.162385321100913</v>
      </c>
      <c r="V636">
        <f>AVERAGEIFS(V$4:V$606,$T$4:$T$606,'front page'!$B$13,$Q$4:$Q$606,$P636)</f>
        <v>19.575229357798172</v>
      </c>
      <c r="W636">
        <f>AVERAGEIFS(W$4:W$606,$T$4:$T$606,'front page'!$B$13,$Q$4:$Q$606,$P636)</f>
        <v>1.252293577981652</v>
      </c>
      <c r="X636">
        <f>AVERAGEIFS(X$4:X$606,$T$4:$T$606,'front page'!$B$13,$Q$4:$Q$606,$P636)</f>
        <v>73.738532110091711</v>
      </c>
      <c r="Y636">
        <f>AVERAGEIFS(Y$4:Y$606,$T$4:$T$606,'front page'!$B$13,$Q$4:$Q$606,$P636)</f>
        <v>11.829357798165134</v>
      </c>
      <c r="Z636">
        <f>AVERAGEIFS(Z$4:Z$606,$T$4:$T$606,'front page'!$B$13,$Q$4:$Q$606,$P636)</f>
        <v>14.428440366972485</v>
      </c>
      <c r="AA636">
        <f>AVERAGEIFS(AA$4:AA$606,$T$4:$T$606,'front page'!$B$13,$Q$4:$Q$606,$P636)</f>
        <v>98.186315789473667</v>
      </c>
      <c r="AB636">
        <f>AVERAGEIFS(AB$4:AB$606,$T$4:$T$606,'front page'!$B$13,$Q$4:$Q$606,$P636)</f>
        <v>1.7578947368421056</v>
      </c>
      <c r="AC636">
        <f>AVERAGEIFS(AC$4:AC$606,$T$4:$T$606,'front page'!$B$13,$Q$4:$Q$606,$P636)</f>
        <v>5.5789473684210542E-2</v>
      </c>
      <c r="AI636">
        <f>AVERAGEIFS(AI$4:AI$606,$T$4:$T$606,'front page'!$B$13,$Q$4:$Q$606,$P636)</f>
        <v>80.173394495412822</v>
      </c>
      <c r="AJ636">
        <f>AVERAGEIFS(AJ$4:AJ$606,$T$4:$T$606,'front page'!$B$13,$Q$4:$Q$606,$P636)</f>
        <v>19.82660550458715</v>
      </c>
      <c r="AK636">
        <f>AVERAGEIFS(AK$4:AK$606,$T$4:$T$606,'front page'!$B$13,$Q$4:$Q$606,$P636)</f>
        <v>86.392660550458729</v>
      </c>
      <c r="AL636">
        <f>AVERAGEIFS(AL$4:AL$606,$T$4:$T$606,'front page'!$B$13,$Q$4:$Q$606,$P636)</f>
        <v>13.607339449541286</v>
      </c>
      <c r="AM636">
        <f>AVERAGEIFS(AM$4:AM$606,$T$4:$T$606,'front page'!$B$13,$Q$4:$Q$606,$P636)</f>
        <v>98.24210526315791</v>
      </c>
      <c r="AN636">
        <f>AVERAGEIFS(AN$4:AN$606,$T$4:$T$606,'front page'!$B$13,$Q$4:$Q$606,$P636)</f>
        <v>1.7578947368421056</v>
      </c>
      <c r="AT636">
        <f>AVERAGEIFS(AT$4:AT$606,$T$4:$T$606,'front page'!$B$13,$Q$4:$Q$606,$P636)</f>
        <v>72.629357798165131</v>
      </c>
      <c r="AU636">
        <f>AVERAGEIFS(AU$4:AU$606,$T$4:$T$606,'front page'!$B$13,$Q$4:$Q$606,$P636)</f>
        <v>80.173394495412822</v>
      </c>
      <c r="AV636">
        <f>AVERAGEIFS(AV$4:AV$606,$T$4:$T$606,'front page'!$B$13,$Q$4:$Q$606,$P636)</f>
        <v>83.283486238532092</v>
      </c>
      <c r="AW636">
        <f>AVERAGEIFS(AW$4:AW$606,$T$4:$T$606,'front page'!$B$13,$Q$4:$Q$606,$P636)</f>
        <v>87.897247706421965</v>
      </c>
      <c r="AX636">
        <f>AVERAGEIFS(AX$4:AX$606,$T$4:$T$606,'front page'!$B$13,$Q$4:$Q$606,$P636)</f>
        <v>86.392660550458729</v>
      </c>
      <c r="AY636">
        <f>AVERAGEIFS(AY$4:AY$606,$T$4:$T$606,'front page'!$B$13,$Q$4:$Q$606,$P636)</f>
        <v>94.981651376146786</v>
      </c>
      <c r="AZ636">
        <f>AVERAGEIFS(AZ$4:AZ$606,$T$4:$T$606,'front page'!$B$13,$Q$4:$Q$606,$P636)</f>
        <v>96.330526315789456</v>
      </c>
      <c r="BA636">
        <f>AVERAGEIFS(BA$4:BA$606,$T$4:$T$606,'front page'!$B$13,$Q$4:$Q$606,$P636)</f>
        <v>98.24210526315791</v>
      </c>
      <c r="BB636">
        <f>AVERAGEIFS(BB$4:BB$606,$T$4:$T$606,'front page'!$B$13,$Q$4:$Q$606,$P636)</f>
        <v>99.594736842105249</v>
      </c>
      <c r="BM636">
        <f>AVERAGEIFS(BM$4:BM$606,$T$4:$T$606,'front page'!$B$13,$Q$4:$Q$606,$P636)</f>
        <v>81.259192155998903</v>
      </c>
      <c r="BN636">
        <f>AVERAGEIFS(BN$4:BN$606,$T$4:$T$606,'front page'!$B$13,$Q$4:$Q$606,$P636)</f>
        <v>17.921445458558676</v>
      </c>
      <c r="BO636">
        <f>AVERAGEIFS(BO$4:BO$606,$T$4:$T$606,'front page'!$B$13,$Q$4:$Q$606,$P636)</f>
        <v>60.166604097807358</v>
      </c>
      <c r="BP636">
        <f>AVERAGEIFS(BP$4:BP$606,$T$4:$T$606,'front page'!$B$13,$Q$4:$Q$606,$P636)</f>
        <v>12.698880354259247</v>
      </c>
      <c r="BQ636">
        <f>AVERAGEIFS(BQ$4:BQ$606,$T$4:$T$606,'front page'!$B$13,$Q$4:$Q$606,$P636)</f>
        <v>59.907892759803964</v>
      </c>
      <c r="BR636">
        <f>AVERAGEIFS(BR$4:BR$606,$T$4:$T$606,'front page'!$B$13,$Q$4:$Q$606,$P636)</f>
        <v>12.957591692262659</v>
      </c>
      <c r="BS636">
        <f>AVERAGEIFS(BS$4:BS$606,$T$4:$T$606,'front page'!$B$13,$Q$4:$Q$606,$P636)</f>
        <v>98.001240881764957</v>
      </c>
      <c r="BT636">
        <f>AVERAGEIFS(BT$4:BT$606,$T$4:$T$606,'front page'!$B$13,$Q$4:$Q$606,$P636)</f>
        <v>2.024890927482256</v>
      </c>
      <c r="BU636">
        <f>AVERAGEIFS(BU$4:BU$606,$T$4:$T$606,'front page'!$B$13,$Q$4:$Q$606,$P636)</f>
        <v>10.851675920601183</v>
      </c>
      <c r="BV636">
        <f>AVERAGEIFS(BV$4:BV$606,$T$4:$T$606,'front page'!$B$13,$Q$4:$Q$606,$P636)</f>
        <v>16.436799813236643</v>
      </c>
      <c r="BW636">
        <f>AVERAGEIFS(BW$4:BW$606,$T$4:$T$606,'front page'!$B$13,$Q$4:$Q$606,$P636)</f>
        <v>1.9710023485153119</v>
      </c>
      <c r="BX636">
        <f>AVERAGEIFS(BX$4:BX$606,$T$4:$T$606,'front page'!$B$13,$Q$4:$Q$606,$P636)</f>
        <v>54.801278473127354</v>
      </c>
      <c r="BY636">
        <f>AVERAGEIFS(BY$4:BY$606,$T$4:$T$606,'front page'!$B$13,$Q$4:$Q$606,$P636)</f>
        <v>43.023328081144086</v>
      </c>
      <c r="BZ636">
        <f>AVERAGEIFS(BZ$4:BZ$606,$T$4:$T$606,'front page'!$B$13,$Q$4:$Q$606,$P636)</f>
        <v>53.323159342116824</v>
      </c>
      <c r="CA636">
        <f>AVERAGEIFS(CA$4:CA$606,$T$4:$T$606,'front page'!$B$13,$Q$4:$Q$606,$P636)</f>
        <v>44.481931487345136</v>
      </c>
      <c r="CB636">
        <f>AVERAGEIFS(CB$4:CB$606,$T$4:$T$606,'front page'!$B$13,$Q$4:$Q$606,$P636)</f>
        <v>3.0526776116134919</v>
      </c>
      <c r="CC636">
        <f>AVERAGEIFS(CC$4:CC$606,$T$4:$T$606,'front page'!$B$13,$Q$4:$Q$606,$P636)</f>
        <v>96.914368595726984</v>
      </c>
    </row>
    <row r="637" spans="14:81" x14ac:dyDescent="0.3">
      <c r="P637" t="s">
        <v>319</v>
      </c>
      <c r="U637">
        <f>AVERAGEIFS(U$4:U$606,$T$4:$T$606,'front page'!$B$13,$Q$4:$Q$606,$P637)</f>
        <v>78.778947368421044</v>
      </c>
      <c r="V637">
        <f>AVERAGEIFS(V$4:V$606,$T$4:$T$606,'front page'!$B$13,$Q$4:$Q$606,$P637)</f>
        <v>20.294736842105262</v>
      </c>
      <c r="W637">
        <f>AVERAGEIFS(W$4:W$606,$T$4:$T$606,'front page'!$B$13,$Q$4:$Q$606,$P637)</f>
        <v>0.93157894736842084</v>
      </c>
      <c r="X637">
        <f>AVERAGEIFS(X$4:X$606,$T$4:$T$606,'front page'!$B$13,$Q$4:$Q$606,$P637)</f>
        <v>72.857894736842084</v>
      </c>
      <c r="Y637">
        <f>AVERAGEIFS(Y$4:Y$606,$T$4:$T$606,'front page'!$B$13,$Q$4:$Q$606,$P637)</f>
        <v>12.789473684210526</v>
      </c>
      <c r="Z637">
        <f>AVERAGEIFS(Z$4:Z$606,$T$4:$T$606,'front page'!$B$13,$Q$4:$Q$606,$P637)</f>
        <v>14.34736842105263</v>
      </c>
      <c r="AA637">
        <f>AVERAGEIFS(AA$4:AA$606,$T$4:$T$606,'front page'!$B$13,$Q$4:$Q$606,$P637)</f>
        <v>98.522222222222226</v>
      </c>
      <c r="AB637">
        <f>AVERAGEIFS(AB$4:AB$606,$T$4:$T$606,'front page'!$B$13,$Q$4:$Q$606,$P637)</f>
        <v>1.4</v>
      </c>
      <c r="AC637">
        <f>AVERAGEIFS(AC$4:AC$606,$T$4:$T$606,'front page'!$B$13,$Q$4:$Q$606,$P637)</f>
        <v>7.7777777777777779E-2</v>
      </c>
      <c r="AI637">
        <f>AVERAGEIFS(AI$4:AI$606,$T$4:$T$606,'front page'!$B$13,$Q$4:$Q$606,$P637)</f>
        <v>79.5</v>
      </c>
      <c r="AJ637">
        <f>AVERAGEIFS(AJ$4:AJ$606,$T$4:$T$606,'front page'!$B$13,$Q$4:$Q$606,$P637)</f>
        <v>20.5</v>
      </c>
      <c r="AK637">
        <f>AVERAGEIFS(AK$4:AK$606,$T$4:$T$606,'front page'!$B$13,$Q$4:$Q$606,$P637)</f>
        <v>85.194736842105272</v>
      </c>
      <c r="AL637">
        <f>AVERAGEIFS(AL$4:AL$606,$T$4:$T$606,'front page'!$B$13,$Q$4:$Q$606,$P637)</f>
        <v>14.805263157894737</v>
      </c>
      <c r="AM637">
        <f>AVERAGEIFS(AM$4:AM$606,$T$4:$T$606,'front page'!$B$13,$Q$4:$Q$606,$P637)</f>
        <v>98.594444444444449</v>
      </c>
      <c r="AN637">
        <f>AVERAGEIFS(AN$4:AN$606,$T$4:$T$606,'front page'!$B$13,$Q$4:$Q$606,$P637)</f>
        <v>1.4055555555555557</v>
      </c>
      <c r="AT637">
        <f>AVERAGEIFS(AT$4:AT$606,$T$4:$T$606,'front page'!$B$13,$Q$4:$Q$606,$P637)</f>
        <v>72.815789473684205</v>
      </c>
      <c r="AU637">
        <f>AVERAGEIFS(AU$4:AU$606,$T$4:$T$606,'front page'!$B$13,$Q$4:$Q$606,$P637)</f>
        <v>79.5</v>
      </c>
      <c r="AV637">
        <f>AVERAGEIFS(AV$4:AV$606,$T$4:$T$606,'front page'!$B$13,$Q$4:$Q$606,$P637)</f>
        <v>81.531578947368402</v>
      </c>
      <c r="AW637">
        <f>AVERAGEIFS(AW$4:AW$606,$T$4:$T$606,'front page'!$B$13,$Q$4:$Q$606,$P637)</f>
        <v>89.394736842105246</v>
      </c>
      <c r="AX637">
        <f>AVERAGEIFS(AX$4:AX$606,$T$4:$T$606,'front page'!$B$13,$Q$4:$Q$606,$P637)</f>
        <v>85.194736842105272</v>
      </c>
      <c r="AY637">
        <f>AVERAGEIFS(AY$4:AY$606,$T$4:$T$606,'front page'!$B$13,$Q$4:$Q$606,$P637)</f>
        <v>94.86315789473683</v>
      </c>
      <c r="AZ637">
        <f>AVERAGEIFS(AZ$4:AZ$606,$T$4:$T$606,'front page'!$B$13,$Q$4:$Q$606,$P637)</f>
        <v>97.033333333333331</v>
      </c>
      <c r="BA637">
        <f>AVERAGEIFS(BA$4:BA$606,$T$4:$T$606,'front page'!$B$13,$Q$4:$Q$606,$P637)</f>
        <v>98.594444444444449</v>
      </c>
      <c r="BB637">
        <f>AVERAGEIFS(BB$4:BB$606,$T$4:$T$606,'front page'!$B$13,$Q$4:$Q$606,$P637)</f>
        <v>99.733333333333334</v>
      </c>
      <c r="BM637">
        <f>AVERAGEIFS(BM$4:BM$606,$T$4:$T$606,'front page'!$B$13,$Q$4:$Q$606,$P637)</f>
        <v>82.530968130234228</v>
      </c>
      <c r="BN637">
        <f>AVERAGEIFS(BN$4:BN$606,$T$4:$T$606,'front page'!$B$13,$Q$4:$Q$606,$P637)</f>
        <v>16.855370738799454</v>
      </c>
      <c r="BO637">
        <f>AVERAGEIFS(BO$4:BO$606,$T$4:$T$606,'front page'!$B$13,$Q$4:$Q$606,$P637)</f>
        <v>59.83515148074909</v>
      </c>
      <c r="BP637">
        <f>AVERAGEIFS(BP$4:BP$606,$T$4:$T$606,'front page'!$B$13,$Q$4:$Q$606,$P637)</f>
        <v>13.091364639390401</v>
      </c>
      <c r="BQ637">
        <f>AVERAGEIFS(BQ$4:BQ$606,$T$4:$T$606,'front page'!$B$13,$Q$4:$Q$606,$P637)</f>
        <v>58.79146293393611</v>
      </c>
      <c r="BR637">
        <f>AVERAGEIFS(BR$4:BR$606,$T$4:$T$606,'front page'!$B$13,$Q$4:$Q$606,$P637)</f>
        <v>14.135053186203384</v>
      </c>
      <c r="BS637">
        <f>AVERAGEIFS(BS$4:BS$606,$T$4:$T$606,'front page'!$B$13,$Q$4:$Q$606,$P637)</f>
        <v>98.795404213967785</v>
      </c>
      <c r="BT637">
        <f>AVERAGEIFS(BT$4:BT$606,$T$4:$T$606,'front page'!$B$13,$Q$4:$Q$606,$P637)</f>
        <v>1.1650681847172986</v>
      </c>
      <c r="BU637">
        <f>AVERAGEIFS(BU$4:BU$606,$T$4:$T$606,'front page'!$B$13,$Q$4:$Q$606,$P637)</f>
        <v>12.132716891649331</v>
      </c>
      <c r="BV637">
        <f>AVERAGEIFS(BV$4:BV$606,$T$4:$T$606,'front page'!$B$13,$Q$4:$Q$606,$P637)</f>
        <v>16.927909441691455</v>
      </c>
      <c r="BW637">
        <f>AVERAGEIFS(BW$4:BW$606,$T$4:$T$606,'front page'!$B$13,$Q$4:$Q$606,$P637)</f>
        <v>2.062407915235402</v>
      </c>
      <c r="BX637">
        <f>AVERAGEIFS(BX$4:BX$606,$T$4:$T$606,'front page'!$B$13,$Q$4:$Q$606,$P637)</f>
        <v>52.77635184392593</v>
      </c>
      <c r="BY637">
        <f>AVERAGEIFS(BY$4:BY$606,$T$4:$T$606,'front page'!$B$13,$Q$4:$Q$606,$P637)</f>
        <v>44.748507379272979</v>
      </c>
      <c r="BZ637">
        <f>AVERAGEIFS(BZ$4:BZ$606,$T$4:$T$606,'front page'!$B$13,$Q$4:$Q$606,$P637)</f>
        <v>53.860350081788482</v>
      </c>
      <c r="CA637">
        <f>AVERAGEIFS(CA$4:CA$606,$T$4:$T$606,'front page'!$B$13,$Q$4:$Q$606,$P637)</f>
        <v>43.695247892701886</v>
      </c>
      <c r="CB637">
        <f>AVERAGEIFS(CB$4:CB$606,$T$4:$T$606,'front page'!$B$13,$Q$4:$Q$606,$P637)</f>
        <v>2.8972204748116708</v>
      </c>
      <c r="CC637">
        <f>AVERAGEIFS(CC$4:CC$606,$T$4:$T$606,'front page'!$B$13,$Q$4:$Q$606,$P637)</f>
        <v>97.033186711574388</v>
      </c>
    </row>
    <row r="638" spans="14:81" x14ac:dyDescent="0.3">
      <c r="P638" t="s">
        <v>320</v>
      </c>
      <c r="U638">
        <f>AVERAGEIFS(U$4:U$606,$T$4:$T$606,'front page'!$B$13,$Q$4:$Q$606,$P638)</f>
        <v>78.55263157894737</v>
      </c>
      <c r="V638">
        <f>AVERAGEIFS(V$4:V$606,$T$4:$T$606,'front page'!$B$13,$Q$4:$Q$606,$P638)</f>
        <v>20.357894736842102</v>
      </c>
      <c r="W638">
        <f>AVERAGEIFS(W$4:W$606,$T$4:$T$606,'front page'!$B$13,$Q$4:$Q$606,$P638)</f>
        <v>1.0947368421052632</v>
      </c>
      <c r="X638">
        <f>AVERAGEIFS(X$4:X$606,$T$4:$T$606,'front page'!$B$13,$Q$4:$Q$606,$P638)</f>
        <v>74.178947368421049</v>
      </c>
      <c r="Y638">
        <f>AVERAGEIFS(Y$4:Y$606,$T$4:$T$606,'front page'!$B$13,$Q$4:$Q$606,$P638)</f>
        <v>9.2263157894736842</v>
      </c>
      <c r="Z638">
        <f>AVERAGEIFS(Z$4:Z$606,$T$4:$T$606,'front page'!$B$13,$Q$4:$Q$606,$P638)</f>
        <v>16.589473684210525</v>
      </c>
      <c r="AA638">
        <f>AVERAGEIFS(AA$4:AA$606,$T$4:$T$606,'front page'!$B$13,$Q$4:$Q$606,$P638)</f>
        <v>98.588888888888903</v>
      </c>
      <c r="AB638">
        <f>AVERAGEIFS(AB$4:AB$606,$T$4:$T$606,'front page'!$B$13,$Q$4:$Q$606,$P638)</f>
        <v>1.2833333333333334</v>
      </c>
      <c r="AC638">
        <f>AVERAGEIFS(AC$4:AC$606,$T$4:$T$606,'front page'!$B$13,$Q$4:$Q$606,$P638)</f>
        <v>0.12222222222222223</v>
      </c>
      <c r="AI638">
        <f>AVERAGEIFS(AI$4:AI$606,$T$4:$T$606,'front page'!$B$13,$Q$4:$Q$606,$P638)</f>
        <v>79.405263157894751</v>
      </c>
      <c r="AJ638">
        <f>AVERAGEIFS(AJ$4:AJ$606,$T$4:$T$606,'front page'!$B$13,$Q$4:$Q$606,$P638)</f>
        <v>20.594736842105267</v>
      </c>
      <c r="AK638">
        <f>AVERAGEIFS(AK$4:AK$606,$T$4:$T$606,'front page'!$B$13,$Q$4:$Q$606,$P638)</f>
        <v>89.121052631578962</v>
      </c>
      <c r="AL638">
        <f>AVERAGEIFS(AL$4:AL$606,$T$4:$T$606,'front page'!$B$13,$Q$4:$Q$606,$P638)</f>
        <v>10.878947368421054</v>
      </c>
      <c r="AM638">
        <f>AVERAGEIFS(AM$4:AM$606,$T$4:$T$606,'front page'!$B$13,$Q$4:$Q$606,$P638)</f>
        <v>98.716666666666683</v>
      </c>
      <c r="AN638">
        <f>AVERAGEIFS(AN$4:AN$606,$T$4:$T$606,'front page'!$B$13,$Q$4:$Q$606,$P638)</f>
        <v>1.2833333333333334</v>
      </c>
      <c r="AT638">
        <f>AVERAGEIFS(AT$4:AT$606,$T$4:$T$606,'front page'!$B$13,$Q$4:$Q$606,$P638)</f>
        <v>71.757894736842104</v>
      </c>
      <c r="AU638">
        <f>AVERAGEIFS(AU$4:AU$606,$T$4:$T$606,'front page'!$B$13,$Q$4:$Q$606,$P638)</f>
        <v>79.405263157894751</v>
      </c>
      <c r="AV638">
        <f>AVERAGEIFS(AV$4:AV$606,$T$4:$T$606,'front page'!$B$13,$Q$4:$Q$606,$P638)</f>
        <v>81.305263157894743</v>
      </c>
      <c r="AW638">
        <f>AVERAGEIFS(AW$4:AW$606,$T$4:$T$606,'front page'!$B$13,$Q$4:$Q$606,$P638)</f>
        <v>90.13684210526317</v>
      </c>
      <c r="AX638">
        <f>AVERAGEIFS(AX$4:AX$606,$T$4:$T$606,'front page'!$B$13,$Q$4:$Q$606,$P638)</f>
        <v>89.121052631578962</v>
      </c>
      <c r="AY638">
        <f>AVERAGEIFS(AY$4:AY$606,$T$4:$T$606,'front page'!$B$13,$Q$4:$Q$606,$P638)</f>
        <v>95.978947368421032</v>
      </c>
      <c r="AZ638">
        <f>AVERAGEIFS(AZ$4:AZ$606,$T$4:$T$606,'front page'!$B$13,$Q$4:$Q$606,$P638)</f>
        <v>97.277777777777771</v>
      </c>
      <c r="BA638">
        <f>AVERAGEIFS(BA$4:BA$606,$T$4:$T$606,'front page'!$B$13,$Q$4:$Q$606,$P638)</f>
        <v>98.716666666666683</v>
      </c>
      <c r="BB638">
        <f>AVERAGEIFS(BB$4:BB$606,$T$4:$T$606,'front page'!$B$13,$Q$4:$Q$606,$P638)</f>
        <v>99.683333333333337</v>
      </c>
      <c r="BM638">
        <f>AVERAGEIFS(BM$4:BM$606,$T$4:$T$606,'front page'!$B$13,$Q$4:$Q$606,$P638)</f>
        <v>81.831710526760119</v>
      </c>
      <c r="BN638">
        <f>AVERAGEIFS(BN$4:BN$606,$T$4:$T$606,'front page'!$B$13,$Q$4:$Q$606,$P638)</f>
        <v>17.822206137504704</v>
      </c>
      <c r="BO638">
        <f>AVERAGEIFS(BO$4:BO$606,$T$4:$T$606,'front page'!$B$13,$Q$4:$Q$606,$P638)</f>
        <v>61.34079191399956</v>
      </c>
      <c r="BP638">
        <f>AVERAGEIFS(BP$4:BP$606,$T$4:$T$606,'front page'!$B$13,$Q$4:$Q$606,$P638)</f>
        <v>11.50943262811686</v>
      </c>
      <c r="BQ638">
        <f>AVERAGEIFS(BQ$4:BQ$606,$T$4:$T$606,'front page'!$B$13,$Q$4:$Q$606,$P638)</f>
        <v>56.393365354014939</v>
      </c>
      <c r="BR638">
        <f>AVERAGEIFS(BR$4:BR$606,$T$4:$T$606,'front page'!$B$13,$Q$4:$Q$606,$P638)</f>
        <v>16.456859188101493</v>
      </c>
      <c r="BS638">
        <f>AVERAGEIFS(BS$4:BS$606,$T$4:$T$606,'front page'!$B$13,$Q$4:$Q$606,$P638)</f>
        <v>98.343946346608092</v>
      </c>
      <c r="BT638">
        <f>AVERAGEIFS(BT$4:BT$606,$T$4:$T$606,'front page'!$B$13,$Q$4:$Q$606,$P638)</f>
        <v>1.5586043645610241</v>
      </c>
      <c r="BU638">
        <f>AVERAGEIFS(BU$4:BU$606,$T$4:$T$606,'front page'!$B$13,$Q$4:$Q$606,$P638)</f>
        <v>12.502668221518144</v>
      </c>
      <c r="BV638">
        <f>AVERAGEIFS(BV$4:BV$606,$T$4:$T$606,'front page'!$B$13,$Q$4:$Q$606,$P638)</f>
        <v>16.165996457797821</v>
      </c>
      <c r="BW638">
        <f>AVERAGEIFS(BW$4:BW$606,$T$4:$T$606,'front page'!$B$13,$Q$4:$Q$606,$P638)</f>
        <v>1.8890804202271734</v>
      </c>
      <c r="BX638">
        <f>AVERAGEIFS(BX$4:BX$606,$T$4:$T$606,'front page'!$B$13,$Q$4:$Q$606,$P638)</f>
        <v>50.374835239956674</v>
      </c>
      <c r="BY638">
        <f>AVERAGEIFS(BY$4:BY$606,$T$4:$T$606,'front page'!$B$13,$Q$4:$Q$606,$P638)</f>
        <v>46.882688274817617</v>
      </c>
      <c r="BZ638">
        <f>AVERAGEIFS(BZ$4:BZ$606,$T$4:$T$606,'front page'!$B$13,$Q$4:$Q$606,$P638)</f>
        <v>53.89962858480294</v>
      </c>
      <c r="CA638">
        <f>AVERAGEIFS(CA$4:CA$606,$T$4:$T$606,'front page'!$B$13,$Q$4:$Q$606,$P638)</f>
        <v>43.975560834519918</v>
      </c>
      <c r="CB638">
        <f>AVERAGEIFS(CB$4:CB$606,$T$4:$T$606,'front page'!$B$13,$Q$4:$Q$606,$P638)</f>
        <v>3.319228048779499</v>
      </c>
      <c r="CC638">
        <f>AVERAGEIFS(CC$4:CC$606,$T$4:$T$606,'front page'!$B$13,$Q$4:$Q$606,$P638)</f>
        <v>96.655090059544335</v>
      </c>
    </row>
    <row r="640" spans="14:81" x14ac:dyDescent="0.3">
      <c r="P640" t="s">
        <v>321</v>
      </c>
      <c r="U640">
        <f>AVERAGEIFS(U$4:U$606,$T$4:$T$606,'front page'!$B$13,$R$4:$R$606,$P640)</f>
        <v>76.75937500000002</v>
      </c>
      <c r="V640">
        <f>AVERAGEIFS(V$4:V$606,$T$4:$T$606,'front page'!$B$13,$R$4:$R$606,$P640)</f>
        <v>22.000000000000004</v>
      </c>
      <c r="W640">
        <f>AVERAGEIFS(W$4:W$606,$T$4:$T$606,'front page'!$B$13,$R$4:$R$606,$P640)</f>
        <v>1.2250000000000001</v>
      </c>
      <c r="X640">
        <f>AVERAGEIFS(X$4:X$606,$T$4:$T$606,'front page'!$B$13,$R$4:$R$606,$P640)</f>
        <v>71.731250000000017</v>
      </c>
      <c r="Y640">
        <f>AVERAGEIFS(Y$4:Y$606,$T$4:$T$606,'front page'!$B$13,$R$4:$R$606,$P640)</f>
        <v>17.846875000000001</v>
      </c>
      <c r="Z640">
        <f>AVERAGEIFS(Z$4:Z$606,$T$4:$T$606,'front page'!$B$13,$R$4:$R$606,$P640)</f>
        <v>10.406249999999998</v>
      </c>
      <c r="AA640">
        <f>AVERAGEIFS(AA$4:AA$606,$T$4:$T$606,'front page'!$B$13,$R$4:$R$606,$P640)</f>
        <v>97.82380952380953</v>
      </c>
      <c r="AB640">
        <f>AVERAGEIFS(AB$4:AB$606,$T$4:$T$606,'front page'!$B$13,$R$4:$R$606,$P640)</f>
        <v>2.1285714285714286</v>
      </c>
      <c r="AC640">
        <f>AVERAGEIFS(AC$4:AC$606,$T$4:$T$606,'front page'!$B$13,$R$4:$R$606,$P640)</f>
        <v>4.7619047619047616E-2</v>
      </c>
      <c r="AI640">
        <f>AVERAGEIFS(AI$4:AI$606,$T$4:$T$606,'front page'!$B$13,$R$4:$R$606,$P640)</f>
        <v>77.71875</v>
      </c>
      <c r="AJ640">
        <f>AVERAGEIFS(AJ$4:AJ$606,$T$4:$T$606,'front page'!$B$13,$R$4:$R$606,$P640)</f>
        <v>22.28125</v>
      </c>
      <c r="AK640">
        <f>AVERAGEIFS(AK$4:AK$606,$T$4:$T$606,'front page'!$B$13,$R$4:$R$606,$P640)</f>
        <v>80.140624999999986</v>
      </c>
      <c r="AL640">
        <f>AVERAGEIFS(AL$4:AL$606,$T$4:$T$606,'front page'!$B$13,$R$4:$R$606,$P640)</f>
        <v>19.859375</v>
      </c>
      <c r="AM640">
        <f>AVERAGEIFS(AM$4:AM$606,$T$4:$T$606,'front page'!$B$13,$R$4:$R$606,$P640)</f>
        <v>97.871428571428581</v>
      </c>
      <c r="AN640">
        <f>AVERAGEIFS(AN$4:AN$606,$T$4:$T$606,'front page'!$B$13,$R$4:$R$606,$P640)</f>
        <v>2.1285714285714286</v>
      </c>
      <c r="AT640">
        <f>AVERAGEIFS(AT$4:AT$606,$T$4:$T$606,'front page'!$B$13,$R$4:$R$606,$P640)</f>
        <v>68.853125000000006</v>
      </c>
      <c r="AU640">
        <f>AVERAGEIFS(AU$4:AU$606,$T$4:$T$606,'front page'!$B$13,$R$4:$R$606,$P640)</f>
        <v>77.71875</v>
      </c>
      <c r="AV640">
        <f>AVERAGEIFS(AV$4:AV$606,$T$4:$T$606,'front page'!$B$13,$R$4:$R$606,$P640)</f>
        <v>83.418749999999974</v>
      </c>
      <c r="AW640">
        <f>AVERAGEIFS(AW$4:AW$606,$T$4:$T$606,'front page'!$B$13,$R$4:$R$606,$P640)</f>
        <v>80.943750000000023</v>
      </c>
      <c r="AX640">
        <f>AVERAGEIFS(AX$4:AX$606,$T$4:$T$606,'front page'!$B$13,$R$4:$R$606,$P640)</f>
        <v>80.140624999999986</v>
      </c>
      <c r="AY640">
        <f>AVERAGEIFS(AY$4:AY$606,$T$4:$T$606,'front page'!$B$13,$R$4:$R$606,$P640)</f>
        <v>92.63124999999998</v>
      </c>
      <c r="AZ640">
        <f>AVERAGEIFS(AZ$4:AZ$606,$T$4:$T$606,'front page'!$B$13,$R$4:$R$606,$P640)</f>
        <v>95.38095238095238</v>
      </c>
      <c r="BA640">
        <f>AVERAGEIFS(BA$4:BA$606,$T$4:$T$606,'front page'!$B$13,$R$4:$R$606,$P640)</f>
        <v>97.871428571428581</v>
      </c>
      <c r="BB640">
        <f>AVERAGEIFS(BB$4:BB$606,$T$4:$T$606,'front page'!$B$13,$R$4:$R$606,$P640)</f>
        <v>99.833333333333329</v>
      </c>
      <c r="BM640">
        <f>AVERAGEIFS(BM$4:BM$606,$T$4:$T$606,'front page'!$B$13,$R$4:$R$606,$P640)</f>
        <v>78.138715049200698</v>
      </c>
      <c r="BN640">
        <f>AVERAGEIFS(BN$4:BN$606,$T$4:$T$606,'front page'!$B$13,$R$4:$R$606,$P640)</f>
        <v>20.925679732613933</v>
      </c>
      <c r="BO640">
        <f>AVERAGEIFS(BO$4:BO$606,$T$4:$T$606,'front page'!$B$13,$R$4:$R$606,$P640)</f>
        <v>53.047653270915127</v>
      </c>
      <c r="BP640">
        <f>AVERAGEIFS(BP$4:BP$606,$T$4:$T$606,'front page'!$B$13,$R$4:$R$606,$P640)</f>
        <v>16.131693761662714</v>
      </c>
      <c r="BQ640">
        <f>AVERAGEIFS(BQ$4:BQ$606,$T$4:$T$606,'front page'!$B$13,$R$4:$R$606,$P640)</f>
        <v>61.418884396499777</v>
      </c>
      <c r="BR640">
        <f>AVERAGEIFS(BR$4:BR$606,$T$4:$T$606,'front page'!$B$13,$R$4:$R$606,$P640)</f>
        <v>7.7604626360780582</v>
      </c>
      <c r="BS640">
        <f>AVERAGEIFS(BS$4:BS$606,$T$4:$T$606,'front page'!$B$13,$R$4:$R$606,$P640)</f>
        <v>97.971996688827502</v>
      </c>
      <c r="BT640">
        <f>AVERAGEIFS(BT$4:BT$606,$T$4:$T$606,'front page'!$B$13,$R$4:$R$606,$P640)</f>
        <v>2.3023696633731743</v>
      </c>
      <c r="BU640">
        <f>AVERAGEIFS(BU$4:BU$606,$T$4:$T$606,'front page'!$B$13,$R$4:$R$606,$P640)</f>
        <v>7.2150536118495978</v>
      </c>
      <c r="BV640">
        <f>AVERAGEIFS(BV$4:BV$606,$T$4:$T$606,'front page'!$B$13,$R$4:$R$606,$P640)</f>
        <v>21.843668993932951</v>
      </c>
      <c r="BW640">
        <f>AVERAGEIFS(BW$4:BW$606,$T$4:$T$606,'front page'!$B$13,$R$4:$R$606,$P640)</f>
        <v>1.6452780175989876</v>
      </c>
      <c r="BX640">
        <f>AVERAGEIFS(BX$4:BX$606,$T$4:$T$606,'front page'!$B$13,$R$4:$R$606,$P640)</f>
        <v>59.703583725190754</v>
      </c>
      <c r="BY640">
        <f>AVERAGEIFS(BY$4:BY$606,$T$4:$T$606,'front page'!$B$13,$R$4:$R$606,$P640)</f>
        <v>37.387325016981364</v>
      </c>
      <c r="BZ640">
        <f>AVERAGEIFS(BZ$4:BZ$606,$T$4:$T$606,'front page'!$B$13,$R$4:$R$606,$P640)</f>
        <v>56.025045483995491</v>
      </c>
      <c r="CA640">
        <f>AVERAGEIFS(CA$4:CA$606,$T$4:$T$606,'front page'!$B$13,$R$4:$R$606,$P640)</f>
        <v>40.986435608873947</v>
      </c>
      <c r="CB640">
        <f>AVERAGEIFS(CB$4:CB$606,$T$4:$T$606,'front page'!$B$13,$R$4:$R$606,$P640)</f>
        <v>3.0473978764949727</v>
      </c>
      <c r="CC640">
        <f>AVERAGEIFS(CC$4:CC$606,$T$4:$T$606,'front page'!$B$13,$R$4:$R$606,$P640)</f>
        <v>96.991311320574368</v>
      </c>
    </row>
    <row r="641" spans="16:81" x14ac:dyDescent="0.3">
      <c r="P641" t="s">
        <v>322</v>
      </c>
      <c r="U641">
        <f>AVERAGEIFS(U$4:U$606,$T$4:$T$606,'front page'!$B$13,$R$4:$R$606,$P641)</f>
        <v>80.813888888888926</v>
      </c>
      <c r="V641">
        <f>AVERAGEIFS(V$4:V$606,$T$4:$T$606,'front page'!$B$13,$R$4:$R$606,$P641)</f>
        <v>17.733333333333331</v>
      </c>
      <c r="W641">
        <f>AVERAGEIFS(W$4:W$606,$T$4:$T$606,'front page'!$B$13,$R$4:$R$606,$P641)</f>
        <v>1.4444444444444449</v>
      </c>
      <c r="X641">
        <f>AVERAGEIFS(X$4:X$606,$T$4:$T$606,'front page'!$B$13,$R$4:$R$606,$P641)</f>
        <v>75.85833333333332</v>
      </c>
      <c r="Y641">
        <f>AVERAGEIFS(Y$4:Y$606,$T$4:$T$606,'front page'!$B$13,$R$4:$R$606,$P641)</f>
        <v>7.8499999999999988</v>
      </c>
      <c r="Z641">
        <f>AVERAGEIFS(Z$4:Z$606,$T$4:$T$606,'front page'!$B$13,$R$4:$R$606,$P641)</f>
        <v>16.297222222222224</v>
      </c>
      <c r="AA641">
        <f>AVERAGEIFS(AA$4:AA$606,$T$4:$T$606,'front page'!$B$13,$R$4:$R$606,$P641)</f>
        <v>98.282857142857139</v>
      </c>
      <c r="AB641">
        <f>AVERAGEIFS(AB$4:AB$606,$T$4:$T$606,'front page'!$B$13,$R$4:$R$606,$P641)</f>
        <v>1.6628571428571428</v>
      </c>
      <c r="AC641">
        <f>AVERAGEIFS(AC$4:AC$606,$T$4:$T$606,'front page'!$B$13,$R$4:$R$606,$P641)</f>
        <v>5.1428571428571428E-2</v>
      </c>
      <c r="AI641">
        <f>AVERAGEIFS(AI$4:AI$606,$T$4:$T$606,'front page'!$B$13,$R$4:$R$606,$P641)</f>
        <v>82.00277777777778</v>
      </c>
      <c r="AJ641">
        <f>AVERAGEIFS(AJ$4:AJ$606,$T$4:$T$606,'front page'!$B$13,$R$4:$R$606,$P641)</f>
        <v>17.99722222222222</v>
      </c>
      <c r="AK641">
        <f>AVERAGEIFS(AK$4:AK$606,$T$4:$T$606,'front page'!$B$13,$R$4:$R$606,$P641)</f>
        <v>90.655555555555551</v>
      </c>
      <c r="AL641">
        <f>AVERAGEIFS(AL$4:AL$606,$T$4:$T$606,'front page'!$B$13,$R$4:$R$606,$P641)</f>
        <v>9.3444444444444432</v>
      </c>
      <c r="AM641">
        <f>AVERAGEIFS(AM$4:AM$606,$T$4:$T$606,'front page'!$B$13,$R$4:$R$606,$P641)</f>
        <v>98.337142857142865</v>
      </c>
      <c r="AN641">
        <f>AVERAGEIFS(AN$4:AN$606,$T$4:$T$606,'front page'!$B$13,$R$4:$R$606,$P641)</f>
        <v>1.6628571428571428</v>
      </c>
      <c r="AT641">
        <f>AVERAGEIFS(AT$4:AT$606,$T$4:$T$606,'front page'!$B$13,$R$4:$R$606,$P641)</f>
        <v>74.972222222222243</v>
      </c>
      <c r="AU641">
        <f>AVERAGEIFS(AU$4:AU$606,$T$4:$T$606,'front page'!$B$13,$R$4:$R$606,$P641)</f>
        <v>82.00277777777778</v>
      </c>
      <c r="AV641">
        <f>AVERAGEIFS(AV$4:AV$606,$T$4:$T$606,'front page'!$B$13,$R$4:$R$606,$P641)</f>
        <v>84.188888888888883</v>
      </c>
      <c r="AW641">
        <f>AVERAGEIFS(AW$4:AW$606,$T$4:$T$606,'front page'!$B$13,$R$4:$R$606,$P641)</f>
        <v>91.394444444444446</v>
      </c>
      <c r="AX641">
        <f>AVERAGEIFS(AX$4:AX$606,$T$4:$T$606,'front page'!$B$13,$R$4:$R$606,$P641)</f>
        <v>90.655555555555551</v>
      </c>
      <c r="AY641">
        <f>AVERAGEIFS(AY$4:AY$606,$T$4:$T$606,'front page'!$B$13,$R$4:$R$606,$P641)</f>
        <v>96.73333333333332</v>
      </c>
      <c r="AZ641">
        <f>AVERAGEIFS(AZ$4:AZ$606,$T$4:$T$606,'front page'!$B$13,$R$4:$R$606,$P641)</f>
        <v>96.531428571428592</v>
      </c>
      <c r="BA641">
        <f>AVERAGEIFS(BA$4:BA$606,$T$4:$T$606,'front page'!$B$13,$R$4:$R$606,$P641)</f>
        <v>98.337142857142865</v>
      </c>
      <c r="BB641">
        <f>AVERAGEIFS(BB$4:BB$606,$T$4:$T$606,'front page'!$B$13,$R$4:$R$606,$P641)</f>
        <v>99.557142857142864</v>
      </c>
      <c r="BM641">
        <f>AVERAGEIFS(BM$4:BM$606,$T$4:$T$606,'front page'!$B$13,$R$4:$R$606,$P641)</f>
        <v>83.904289036777783</v>
      </c>
      <c r="BN641">
        <f>AVERAGEIFS(BN$4:BN$606,$T$4:$T$606,'front page'!$B$13,$R$4:$R$606,$P641)</f>
        <v>15.448154764962867</v>
      </c>
      <c r="BO641">
        <f>AVERAGEIFS(BO$4:BO$606,$T$4:$T$606,'front page'!$B$13,$R$4:$R$606,$P641)</f>
        <v>62.847715597258883</v>
      </c>
      <c r="BP641">
        <f>AVERAGEIFS(BP$4:BP$606,$T$4:$T$606,'front page'!$B$13,$R$4:$R$606,$P641)</f>
        <v>10.180900975589285</v>
      </c>
      <c r="BQ641">
        <f>AVERAGEIFS(BQ$4:BQ$606,$T$4:$T$606,'front page'!$B$13,$R$4:$R$606,$P641)</f>
        <v>57.785218273186906</v>
      </c>
      <c r="BR641">
        <f>AVERAGEIFS(BR$4:BR$606,$T$4:$T$606,'front page'!$B$13,$R$4:$R$606,$P641)</f>
        <v>15.243398299661246</v>
      </c>
      <c r="BS641">
        <f>AVERAGEIFS(BS$4:BS$606,$T$4:$T$606,'front page'!$B$13,$R$4:$R$606,$P641)</f>
        <v>97.807392393809636</v>
      </c>
      <c r="BT641">
        <f>AVERAGEIFS(BT$4:BT$606,$T$4:$T$606,'front page'!$B$13,$R$4:$R$606,$P641)</f>
        <v>2.1223332350313586</v>
      </c>
      <c r="BU641">
        <f>AVERAGEIFS(BU$4:BU$606,$T$4:$T$606,'front page'!$B$13,$R$4:$R$606,$P641)</f>
        <v>12.005800883009236</v>
      </c>
      <c r="BV641">
        <f>AVERAGEIFS(BV$4:BV$606,$T$4:$T$606,'front page'!$B$13,$R$4:$R$606,$P641)</f>
        <v>13.087794333086412</v>
      </c>
      <c r="BW641">
        <f>AVERAGEIFS(BW$4:BW$606,$T$4:$T$606,'front page'!$B$13,$R$4:$R$606,$P641)</f>
        <v>2.0087248575785415</v>
      </c>
      <c r="BX641">
        <f>AVERAGEIFS(BX$4:BX$606,$T$4:$T$606,'front page'!$B$13,$R$4:$R$606,$P641)</f>
        <v>51.763106557078601</v>
      </c>
      <c r="BY641">
        <f>AVERAGEIFS(BY$4:BY$606,$T$4:$T$606,'front page'!$B$13,$R$4:$R$606,$P641)</f>
        <v>46.459166416680681</v>
      </c>
      <c r="BZ641">
        <f>AVERAGEIFS(BZ$4:BZ$606,$T$4:$T$606,'front page'!$B$13,$R$4:$R$606,$P641)</f>
        <v>51.415657850363864</v>
      </c>
      <c r="CA641">
        <f>AVERAGEIFS(CA$4:CA$606,$T$4:$T$606,'front page'!$B$13,$R$4:$R$606,$P641)</f>
        <v>46.780848898235575</v>
      </c>
      <c r="CB641">
        <f>AVERAGEIFS(CB$4:CB$606,$T$4:$T$606,'front page'!$B$13,$R$4:$R$606,$P641)</f>
        <v>2.6997493995379322</v>
      </c>
      <c r="CC641">
        <f>AVERAGEIFS(CC$4:CC$606,$T$4:$T$606,'front page'!$B$13,$R$4:$R$606,$P641)</f>
        <v>97.21570580506382</v>
      </c>
    </row>
    <row r="642" spans="16:81" x14ac:dyDescent="0.3">
      <c r="P642" t="s">
        <v>323</v>
      </c>
      <c r="U642">
        <f>AVERAGEIFS(U$4:U$606,$T$4:$T$606,'front page'!$B$13,$R$4:$R$606,$P642)</f>
        <v>79.018518518518505</v>
      </c>
      <c r="V642">
        <f>AVERAGEIFS(V$4:V$606,$T$4:$T$606,'front page'!$B$13,$R$4:$R$606,$P642)</f>
        <v>19.974074074074078</v>
      </c>
      <c r="W642">
        <f>AVERAGEIFS(W$4:W$606,$T$4:$T$606,'front page'!$B$13,$R$4:$R$606,$P642)</f>
        <v>1.0111111111111111</v>
      </c>
      <c r="X642">
        <f>AVERAGEIFS(X$4:X$606,$T$4:$T$606,'front page'!$B$13,$R$4:$R$606,$P642)</f>
        <v>72.44814814814815</v>
      </c>
      <c r="Y642">
        <f>AVERAGEIFS(Y$4:Y$606,$T$4:$T$606,'front page'!$B$13,$R$4:$R$606,$P642)</f>
        <v>12.466666666666663</v>
      </c>
      <c r="Z642">
        <f>AVERAGEIFS(Z$4:Z$606,$T$4:$T$606,'front page'!$B$13,$R$4:$R$606,$P642)</f>
        <v>15.096296296296297</v>
      </c>
      <c r="AA642">
        <f>AVERAGEIFS(AA$4:AA$606,$T$4:$T$606,'front page'!$B$13,$R$4:$R$606,$P642)</f>
        <v>98.726923076923086</v>
      </c>
      <c r="AB642">
        <f>AVERAGEIFS(AB$4:AB$606,$T$4:$T$606,'front page'!$B$13,$R$4:$R$606,$P642)</f>
        <v>1.2038461538461538</v>
      </c>
      <c r="AC642">
        <f>AVERAGEIFS(AC$4:AC$606,$T$4:$T$606,'front page'!$B$13,$R$4:$R$606,$P642)</f>
        <v>6.9230769230769235E-2</v>
      </c>
      <c r="AI642">
        <f>AVERAGEIFS(AI$4:AI$606,$T$4:$T$606,'front page'!$B$13,$R$4:$R$606,$P642)</f>
        <v>79.81851851851853</v>
      </c>
      <c r="AJ642">
        <f>AVERAGEIFS(AJ$4:AJ$606,$T$4:$T$606,'front page'!$B$13,$R$4:$R$606,$P642)</f>
        <v>20.181481481481484</v>
      </c>
      <c r="AK642">
        <f>AVERAGEIFS(AK$4:AK$606,$T$4:$T$606,'front page'!$B$13,$R$4:$R$606,$P642)</f>
        <v>85.533333333333331</v>
      </c>
      <c r="AL642">
        <f>AVERAGEIFS(AL$4:AL$606,$T$4:$T$606,'front page'!$B$13,$R$4:$R$606,$P642)</f>
        <v>14.466666666666665</v>
      </c>
      <c r="AM642">
        <f>AVERAGEIFS(AM$4:AM$606,$T$4:$T$606,'front page'!$B$13,$R$4:$R$606,$P642)</f>
        <v>98.792307692307688</v>
      </c>
      <c r="AN642">
        <f>AVERAGEIFS(AN$4:AN$606,$T$4:$T$606,'front page'!$B$13,$R$4:$R$606,$P642)</f>
        <v>1.2076923076923078</v>
      </c>
      <c r="AT642">
        <f>AVERAGEIFS(AT$4:AT$606,$T$4:$T$606,'front page'!$B$13,$R$4:$R$606,$P642)</f>
        <v>73.137037037037032</v>
      </c>
      <c r="AU642">
        <f>AVERAGEIFS(AU$4:AU$606,$T$4:$T$606,'front page'!$B$13,$R$4:$R$606,$P642)</f>
        <v>79.81851851851853</v>
      </c>
      <c r="AV642">
        <f>AVERAGEIFS(AV$4:AV$606,$T$4:$T$606,'front page'!$B$13,$R$4:$R$606,$P642)</f>
        <v>81.655555555555551</v>
      </c>
      <c r="AW642">
        <f>AVERAGEIFS(AW$4:AW$606,$T$4:$T$606,'front page'!$B$13,$R$4:$R$606,$P642)</f>
        <v>88.80740740740741</v>
      </c>
      <c r="AX642">
        <f>AVERAGEIFS(AX$4:AX$606,$T$4:$T$606,'front page'!$B$13,$R$4:$R$606,$P642)</f>
        <v>85.533333333333331</v>
      </c>
      <c r="AY642">
        <f>AVERAGEIFS(AY$4:AY$606,$T$4:$T$606,'front page'!$B$13,$R$4:$R$606,$P642)</f>
        <v>94.55185185185185</v>
      </c>
      <c r="AZ642">
        <f>AVERAGEIFS(AZ$4:AZ$606,$T$4:$T$606,'front page'!$B$13,$R$4:$R$606,$P642)</f>
        <v>97.473076923076917</v>
      </c>
      <c r="BA642">
        <f>AVERAGEIFS(BA$4:BA$606,$T$4:$T$606,'front page'!$B$13,$R$4:$R$606,$P642)</f>
        <v>98.792307692307688</v>
      </c>
      <c r="BB642">
        <f>AVERAGEIFS(BB$4:BB$606,$T$4:$T$606,'front page'!$B$13,$R$4:$R$606,$P642)</f>
        <v>99.723076923076931</v>
      </c>
      <c r="BM642">
        <f>AVERAGEIFS(BM$4:BM$606,$T$4:$T$606,'front page'!$B$13,$R$4:$R$606,$P642)</f>
        <v>82.649760344098468</v>
      </c>
      <c r="BN642">
        <f>AVERAGEIFS(BN$4:BN$606,$T$4:$T$606,'front page'!$B$13,$R$4:$R$606,$P642)</f>
        <v>16.934475400910163</v>
      </c>
      <c r="BO642">
        <f>AVERAGEIFS(BO$4:BO$606,$T$4:$T$606,'front page'!$B$13,$R$4:$R$606,$P642)</f>
        <v>58.602941672831662</v>
      </c>
      <c r="BP642">
        <f>AVERAGEIFS(BP$4:BP$606,$T$4:$T$606,'front page'!$B$13,$R$4:$R$606,$P642)</f>
        <v>12.621207883995234</v>
      </c>
      <c r="BQ642">
        <f>AVERAGEIFS(BQ$4:BQ$606,$T$4:$T$606,'front page'!$B$13,$R$4:$R$606,$P642)</f>
        <v>57.518158013415587</v>
      </c>
      <c r="BR642">
        <f>AVERAGEIFS(BR$4:BR$606,$T$4:$T$606,'front page'!$B$13,$R$4:$R$606,$P642)</f>
        <v>13.70599154341131</v>
      </c>
      <c r="BS642">
        <f>AVERAGEIFS(BS$4:BS$606,$T$4:$T$606,'front page'!$B$13,$R$4:$R$606,$P642)</f>
        <v>98.521893903834979</v>
      </c>
      <c r="BT642">
        <f>AVERAGEIFS(BT$4:BT$606,$T$4:$T$606,'front page'!$B$13,$R$4:$R$606,$P642)</f>
        <v>1.3931993239475793</v>
      </c>
      <c r="BU642">
        <f>AVERAGEIFS(BU$4:BU$606,$T$4:$T$606,'front page'!$B$13,$R$4:$R$606,$P642)</f>
        <v>12.221038242364935</v>
      </c>
      <c r="BV642">
        <f>AVERAGEIFS(BV$4:BV$606,$T$4:$T$606,'front page'!$B$13,$R$4:$R$606,$P642)</f>
        <v>16.807224381054702</v>
      </c>
      <c r="BW642">
        <f>AVERAGEIFS(BW$4:BW$606,$T$4:$T$606,'front page'!$B$13,$R$4:$R$606,$P642)</f>
        <v>1.7264490979819815</v>
      </c>
      <c r="BX642">
        <f>AVERAGEIFS(BX$4:BX$606,$T$4:$T$606,'front page'!$B$13,$R$4:$R$606,$P642)</f>
        <v>54.257968205525636</v>
      </c>
      <c r="BY642">
        <f>AVERAGEIFS(BY$4:BY$606,$T$4:$T$606,'front page'!$B$13,$R$4:$R$606,$P642)</f>
        <v>43.196167974251424</v>
      </c>
      <c r="BZ642">
        <f>AVERAGEIFS(BZ$4:BZ$606,$T$4:$T$606,'front page'!$B$13,$R$4:$R$606,$P642)</f>
        <v>55.277128837396774</v>
      </c>
      <c r="CA642">
        <f>AVERAGEIFS(CA$4:CA$606,$T$4:$T$606,'front page'!$B$13,$R$4:$R$606,$P642)</f>
        <v>42.4363716990078</v>
      </c>
      <c r="CB642">
        <f>AVERAGEIFS(CB$4:CB$606,$T$4:$T$606,'front page'!$B$13,$R$4:$R$606,$P642)</f>
        <v>2.6971527595011739</v>
      </c>
      <c r="CC642">
        <f>AVERAGEIFS(CC$4:CC$606,$T$4:$T$606,'front page'!$B$13,$R$4:$R$606,$P642)</f>
        <v>97.215248997315243</v>
      </c>
    </row>
    <row r="644" spans="16:81" x14ac:dyDescent="0.3">
      <c r="P644" t="s">
        <v>325</v>
      </c>
      <c r="U644">
        <f>AVERAGEIFS(U$4:U$606,$T$4:$T$606,'front page'!$B$13,$R$4:$R$606,$P644)</f>
        <v>79.186792452830176</v>
      </c>
      <c r="V644">
        <f>AVERAGEIFS(V$4:V$606,$T$4:$T$606,'front page'!$B$13,$R$4:$R$606,$P644)</f>
        <v>19.735849056603772</v>
      </c>
      <c r="W644">
        <f>AVERAGEIFS(W$4:W$606,$T$4:$T$606,'front page'!$B$13,$R$4:$R$606,$P644)</f>
        <v>1.0735849056603772</v>
      </c>
      <c r="X644">
        <f>AVERAGEIFS(X$4:X$606,$T$4:$T$606,'front page'!$B$13,$R$4:$R$606,$P644)</f>
        <v>73.932075471698113</v>
      </c>
      <c r="Y644">
        <f>AVERAGEIFS(Y$4:Y$606,$T$4:$T$606,'front page'!$B$13,$R$4:$R$606,$P644)</f>
        <v>10.133962264150949</v>
      </c>
      <c r="Z644">
        <f>AVERAGEIFS(Z$4:Z$606,$T$4:$T$606,'front page'!$B$13,$R$4:$R$606,$P644)</f>
        <v>15.922641509433962</v>
      </c>
      <c r="AA644">
        <f>AVERAGEIFS(AA$4:AA$606,$T$4:$T$606,'front page'!$B$13,$R$4:$R$606,$P644)</f>
        <v>98.28400000000002</v>
      </c>
      <c r="AB644">
        <f>AVERAGEIFS(AB$4:AB$606,$T$4:$T$606,'front page'!$B$13,$R$4:$R$606,$P644)</f>
        <v>1.6300000000000003</v>
      </c>
      <c r="AC644">
        <f>AVERAGEIFS(AC$4:AC$606,$T$4:$T$606,'front page'!$B$13,$R$4:$R$606,$P644)</f>
        <v>8.5999999999999993E-2</v>
      </c>
      <c r="AI644">
        <f>AVERAGEIFS(AI$4:AI$606,$T$4:$T$606,'front page'!$B$13,$R$4:$R$606,$P644)</f>
        <v>80.041509433962261</v>
      </c>
      <c r="AJ644">
        <f>AVERAGEIFS(AJ$4:AJ$606,$T$4:$T$606,'front page'!$B$13,$R$4:$R$606,$P644)</f>
        <v>19.958490566037735</v>
      </c>
      <c r="AK644">
        <f>AVERAGEIFS(AK$4:AK$606,$T$4:$T$606,'front page'!$B$13,$R$4:$R$606,$P644)</f>
        <v>88.100000000000023</v>
      </c>
      <c r="AL644">
        <f>AVERAGEIFS(AL$4:AL$606,$T$4:$T$606,'front page'!$B$13,$R$4:$R$606,$P644)</f>
        <v>11.9</v>
      </c>
      <c r="AM644">
        <f>AVERAGEIFS(AM$4:AM$606,$T$4:$T$606,'front page'!$B$13,$R$4:$R$606,$P644)</f>
        <v>98.37</v>
      </c>
      <c r="AN644">
        <f>AVERAGEIFS(AN$4:AN$606,$T$4:$T$606,'front page'!$B$13,$R$4:$R$606,$P644)</f>
        <v>1.6300000000000003</v>
      </c>
      <c r="AT644">
        <f>AVERAGEIFS(AT$4:AT$606,$T$4:$T$606,'front page'!$B$13,$R$4:$R$606,$P644)</f>
        <v>72.801886792452834</v>
      </c>
      <c r="AU644">
        <f>AVERAGEIFS(AU$4:AU$606,$T$4:$T$606,'front page'!$B$13,$R$4:$R$606,$P644)</f>
        <v>80.041509433962261</v>
      </c>
      <c r="AV644">
        <f>AVERAGEIFS(AV$4:AV$606,$T$4:$T$606,'front page'!$B$13,$R$4:$R$606,$P644)</f>
        <v>82.037735849056602</v>
      </c>
      <c r="AW644">
        <f>AVERAGEIFS(AW$4:AW$606,$T$4:$T$606,'front page'!$B$13,$R$4:$R$606,$P644)</f>
        <v>90.715094339622667</v>
      </c>
      <c r="AX644">
        <f>AVERAGEIFS(AX$4:AX$606,$T$4:$T$606,'front page'!$B$13,$R$4:$R$606,$P644)</f>
        <v>88.100000000000023</v>
      </c>
      <c r="AY644">
        <f>AVERAGEIFS(AY$4:AY$606,$T$4:$T$606,'front page'!$B$13,$R$4:$R$606,$P644)</f>
        <v>95.811320754717016</v>
      </c>
      <c r="AZ644">
        <f>AVERAGEIFS(AZ$4:AZ$606,$T$4:$T$606,'front page'!$B$13,$R$4:$R$606,$P644)</f>
        <v>96.640000000000043</v>
      </c>
      <c r="BA644">
        <f>AVERAGEIFS(BA$4:BA$606,$T$4:$T$606,'front page'!$B$13,$R$4:$R$606,$P644)</f>
        <v>98.37</v>
      </c>
      <c r="BB644">
        <f>AVERAGEIFS(BB$4:BB$606,$T$4:$T$606,'front page'!$B$13,$R$4:$R$606,$P644)</f>
        <v>99.54400000000004</v>
      </c>
      <c r="BM644">
        <f>AVERAGEIFS(BM$4:BM$606,$T$4:$T$606,'front page'!$B$13,$R$4:$R$606,$P644)</f>
        <v>81.330835448720876</v>
      </c>
      <c r="BN644">
        <f>AVERAGEIFS(BN$4:BN$606,$T$4:$T$606,'front page'!$B$13,$R$4:$R$606,$P644)</f>
        <v>17.860282985231272</v>
      </c>
      <c r="BO644">
        <f>AVERAGEIFS(BO$4:BO$606,$T$4:$T$606,'front page'!$B$13,$R$4:$R$606,$P644)</f>
        <v>63.74555252416161</v>
      </c>
      <c r="BP644">
        <f>AVERAGEIFS(BP$4:BP$606,$T$4:$T$606,'front page'!$B$13,$R$4:$R$606,$P644)</f>
        <v>12.144791513979571</v>
      </c>
      <c r="BQ644">
        <f>AVERAGEIFS(BQ$4:BQ$606,$T$4:$T$606,'front page'!$B$13,$R$4:$R$606,$P644)</f>
        <v>60.126402627340987</v>
      </c>
      <c r="BR644">
        <f>AVERAGEIFS(BR$4:BR$606,$T$4:$T$606,'front page'!$B$13,$R$4:$R$606,$P644)</f>
        <v>15.763941410800177</v>
      </c>
      <c r="BS644">
        <f>AVERAGEIFS(BS$4:BS$606,$T$4:$T$606,'front page'!$B$13,$R$4:$R$606,$P644)</f>
        <v>98.310439862554205</v>
      </c>
      <c r="BT644">
        <f>AVERAGEIFS(BT$4:BT$606,$T$4:$T$606,'front page'!$B$13,$R$4:$R$606,$P644)</f>
        <v>1.6698665200806619</v>
      </c>
      <c r="BU644">
        <f>AVERAGEIFS(BU$4:BU$606,$T$4:$T$606,'front page'!$B$13,$R$4:$R$606,$P644)</f>
        <v>12.598600360995102</v>
      </c>
      <c r="BV644">
        <f>AVERAGEIFS(BV$4:BV$606,$T$4:$T$606,'front page'!$B$13,$R$4:$R$606,$P644)</f>
        <v>15.421909462753115</v>
      </c>
      <c r="BW644">
        <f>AVERAGEIFS(BW$4:BW$606,$T$4:$T$606,'front page'!$B$13,$R$4:$R$606,$P644)</f>
        <v>2.2383284179801173</v>
      </c>
      <c r="BX644">
        <f>AVERAGEIFS(BX$4:BX$606,$T$4:$T$606,'front page'!$B$13,$R$4:$R$606,$P644)</f>
        <v>51.96514965266207</v>
      </c>
      <c r="BY644">
        <f>AVERAGEIFS(BY$4:BY$606,$T$4:$T$606,'front page'!$B$13,$R$4:$R$606,$P644)</f>
        <v>45.909205332842717</v>
      </c>
      <c r="BZ644">
        <f>AVERAGEIFS(BZ$4:BZ$606,$T$4:$T$606,'front page'!$B$13,$R$4:$R$606,$P644)</f>
        <v>52.388214468402559</v>
      </c>
      <c r="CA644">
        <f>AVERAGEIFS(CA$4:CA$606,$T$4:$T$606,'front page'!$B$13,$R$4:$R$606,$P644)</f>
        <v>45.617077244809323</v>
      </c>
      <c r="CB644">
        <f>AVERAGEIFS(CB$4:CB$606,$T$4:$T$606,'front page'!$B$13,$R$4:$R$606,$P644)</f>
        <v>3.4938356983159897</v>
      </c>
      <c r="CC644">
        <f>AVERAGEIFS(CC$4:CC$606,$T$4:$T$606,'front page'!$B$13,$R$4:$R$606,$P644)</f>
        <v>96.486912676875789</v>
      </c>
    </row>
    <row r="646" spans="16:81" x14ac:dyDescent="0.3">
      <c r="P646" t="s">
        <v>326</v>
      </c>
      <c r="Q646" t="s">
        <v>318</v>
      </c>
      <c r="R646" t="s">
        <v>323</v>
      </c>
      <c r="U646">
        <f>AVERAGEIFS(U$4:U$606,$T$4:$T$606,'front page'!$B$13,$Q$4:$Q$606,$Q646,$R$4:$R$606,$R646)</f>
        <v>79.775000000000006</v>
      </c>
      <c r="V646">
        <f>AVERAGEIFS(V$4:V$606,$T$4:$T$606,'front page'!$B$13,$Q$4:$Q$606,$Q646,$R$4:$R$606,$R646)</f>
        <v>19.100000000000001</v>
      </c>
      <c r="W646">
        <f>AVERAGEIFS(W$4:W$606,$T$4:$T$606,'front page'!$B$13,$Q$4:$Q$606,$Q646,$R$4:$R$606,$R646)</f>
        <v>1.1000000000000001</v>
      </c>
      <c r="X646">
        <f>AVERAGEIFS(X$4:X$606,$T$4:$T$606,'front page'!$B$13,$Q$4:$Q$606,$Q646,$R$4:$R$606,$R646)</f>
        <v>67.775000000000006</v>
      </c>
      <c r="Y646">
        <f>AVERAGEIFS(Y$4:Y$606,$T$4:$T$606,'front page'!$B$13,$Q$4:$Q$606,$Q646,$R$4:$R$606,$R646)</f>
        <v>18.524999999999999</v>
      </c>
      <c r="Z646">
        <f>AVERAGEIFS(Z$4:Z$606,$T$4:$T$606,'front page'!$B$13,$Q$4:$Q$606,$Q646,$R$4:$R$606,$R646)</f>
        <v>13.75</v>
      </c>
      <c r="AA646">
        <f>AVERAGEIFS(AA$4:AA$606,$T$4:$T$606,'front page'!$B$13,$Q$4:$Q$606,$Q646,$R$4:$R$606,$R646)</f>
        <v>99.25</v>
      </c>
      <c r="AB646">
        <f>AVERAGEIFS(AB$4:AB$606,$T$4:$T$606,'front page'!$B$13,$Q$4:$Q$606,$Q646,$R$4:$R$606,$R646)</f>
        <v>0.72499999999999998</v>
      </c>
      <c r="AC646">
        <f>AVERAGEIFS(AC$4:AC$606,$T$4:$T$606,'front page'!$B$13,$Q$4:$Q$606,$Q646,$R$4:$R$606,$R646)</f>
        <v>2.5000000000000001E-2</v>
      </c>
      <c r="AI646">
        <f>AVERAGEIFS(AI$4:AI$606,$T$4:$T$606,'front page'!$B$13,$Q$4:$Q$606,$Q646,$R$4:$R$606,$R646)</f>
        <v>80.675000000000011</v>
      </c>
      <c r="AJ646">
        <f>AVERAGEIFS(AJ$4:AJ$606,$T$4:$T$606,'front page'!$B$13,$Q$4:$Q$606,$Q646,$R$4:$R$606,$R646)</f>
        <v>19.325000000000003</v>
      </c>
      <c r="AK646">
        <f>AVERAGEIFS(AK$4:AK$606,$T$4:$T$606,'front page'!$B$13,$Q$4:$Q$606,$Q646,$R$4:$R$606,$R646)</f>
        <v>78.799999999999983</v>
      </c>
      <c r="AL646">
        <f>AVERAGEIFS(AL$4:AL$606,$T$4:$T$606,'front page'!$B$13,$Q$4:$Q$606,$Q646,$R$4:$R$606,$R646)</f>
        <v>21.2</v>
      </c>
      <c r="AM646">
        <f>AVERAGEIFS(AM$4:AM$606,$T$4:$T$606,'front page'!$B$13,$Q$4:$Q$606,$Q646,$R$4:$R$606,$R646)</f>
        <v>99.275000000000006</v>
      </c>
      <c r="AN646">
        <f>AVERAGEIFS(AN$4:AN$606,$T$4:$T$606,'front page'!$B$13,$Q$4:$Q$606,$Q646,$R$4:$R$606,$R646)</f>
        <v>0.72499999999999998</v>
      </c>
      <c r="AT646">
        <f>AVERAGEIFS(AT$4:AT$606,$T$4:$T$606,'front page'!$B$13,$Q$4:$Q$606,$Q646,$R$4:$R$606,$R646)</f>
        <v>74.825000000000003</v>
      </c>
      <c r="AU646">
        <f>AVERAGEIFS(AU$4:AU$606,$T$4:$T$606,'front page'!$B$13,$Q$4:$Q$606,$Q646,$R$4:$R$606,$R646)</f>
        <v>80.675000000000011</v>
      </c>
      <c r="AV646">
        <f>AVERAGEIFS(AV$4:AV$606,$T$4:$T$606,'front page'!$B$13,$Q$4:$Q$606,$Q646,$R$4:$R$606,$R646)</f>
        <v>82.350000000000009</v>
      </c>
      <c r="AW646">
        <f>AVERAGEIFS(AW$4:AW$606,$T$4:$T$606,'front page'!$B$13,$Q$4:$Q$606,$Q646,$R$4:$R$606,$R646)</f>
        <v>84.6</v>
      </c>
      <c r="AX646">
        <f>AVERAGEIFS(AX$4:AX$606,$T$4:$T$606,'front page'!$B$13,$Q$4:$Q$606,$Q646,$R$4:$R$606,$R646)</f>
        <v>78.799999999999983</v>
      </c>
      <c r="AY646">
        <f>AVERAGEIFS(AY$4:AY$606,$T$4:$T$606,'front page'!$B$13,$Q$4:$Q$606,$Q646,$R$4:$R$606,$R646)</f>
        <v>90.625</v>
      </c>
      <c r="AZ646">
        <f>AVERAGEIFS(AZ$4:AZ$606,$T$4:$T$606,'front page'!$B$13,$Q$4:$Q$606,$Q646,$R$4:$R$606,$R646)</f>
        <v>98.375</v>
      </c>
      <c r="BA646">
        <f>AVERAGEIFS(BA$4:BA$606,$T$4:$T$606,'front page'!$B$13,$Q$4:$Q$606,$Q646,$R$4:$R$606,$R646)</f>
        <v>99.275000000000006</v>
      </c>
      <c r="BB646">
        <f>AVERAGEIFS(BB$4:BB$606,$T$4:$T$606,'front page'!$B$13,$Q$4:$Q$606,$Q646,$R$4:$R$606,$R646)</f>
        <v>99.925000000000011</v>
      </c>
      <c r="BM646">
        <f>AVERAGEIFS(BM$4:BM$606,$T$4:$T$606,'front page'!$B$13,$Q$4:$Q$606,$Q646,$R$4:$R$606,$R646)</f>
        <v>81.742770831807562</v>
      </c>
      <c r="BN646">
        <f>AVERAGEIFS(BN$4:BN$606,$T$4:$T$606,'front page'!$B$13,$Q$4:$Q$606,$Q646,$R$4:$R$606,$R646)</f>
        <v>17.994488518484154</v>
      </c>
      <c r="BO646">
        <f>AVERAGEIFS(BO$4:BO$606,$T$4:$T$606,'front page'!$B$13,$Q$4:$Q$606,$Q646,$R$4:$R$606,$R646)</f>
        <v>57.160357608289203</v>
      </c>
      <c r="BP646">
        <f>AVERAGEIFS(BP$4:BP$606,$T$4:$T$606,'front page'!$B$13,$Q$4:$Q$606,$Q646,$R$4:$R$606,$R646)</f>
        <v>14.318648849264644</v>
      </c>
      <c r="BQ646">
        <f>AVERAGEIFS(BQ$4:BQ$606,$T$4:$T$606,'front page'!$B$13,$Q$4:$Q$606,$Q646,$R$4:$R$606,$R646)</f>
        <v>60.144184640823013</v>
      </c>
      <c r="BR646">
        <f>AVERAGEIFS(BR$4:BR$606,$T$4:$T$606,'front page'!$B$13,$Q$4:$Q$606,$Q646,$R$4:$R$606,$R646)</f>
        <v>11.33482181673085</v>
      </c>
      <c r="BS646">
        <f>AVERAGEIFS(BS$4:BS$606,$T$4:$T$606,'front page'!$B$13,$Q$4:$Q$606,$Q646,$R$4:$R$606,$R646)</f>
        <v>98.533707806120148</v>
      </c>
      <c r="BT646">
        <f>AVERAGEIFS(BT$4:BT$606,$T$4:$T$606,'front page'!$B$13,$Q$4:$Q$606,$Q646,$R$4:$R$606,$R646)</f>
        <v>1.4018489667358123</v>
      </c>
      <c r="BU646">
        <f>AVERAGEIFS(BU$4:BU$606,$T$4:$T$606,'front page'!$B$13,$Q$4:$Q$606,$Q646,$R$4:$R$606,$R646)</f>
        <v>10.947996176754689</v>
      </c>
      <c r="BV646">
        <f>AVERAGEIFS(BV$4:BV$606,$T$4:$T$606,'front page'!$B$13,$Q$4:$Q$606,$Q646,$R$4:$R$606,$R646)</f>
        <v>19.141662281218576</v>
      </c>
      <c r="BW646">
        <f>AVERAGEIFS(BW$4:BW$606,$T$4:$T$606,'front page'!$B$13,$Q$4:$Q$606,$Q646,$R$4:$R$606,$R646)</f>
        <v>1.7398583282430224</v>
      </c>
      <c r="BX646">
        <f>AVERAGEIFS(BX$4:BX$606,$T$4:$T$606,'front page'!$B$13,$Q$4:$Q$606,$Q646,$R$4:$R$606,$R646)</f>
        <v>58.544591309702724</v>
      </c>
      <c r="BY646">
        <f>AVERAGEIFS(BY$4:BY$606,$T$4:$T$606,'front page'!$B$13,$Q$4:$Q$606,$Q646,$R$4:$R$606,$R646)</f>
        <v>39.378316519199423</v>
      </c>
      <c r="BZ646">
        <f>AVERAGEIFS(BZ$4:BZ$606,$T$4:$T$606,'front page'!$B$13,$Q$4:$Q$606,$Q646,$R$4:$R$606,$R646)</f>
        <v>57.26634145556713</v>
      </c>
      <c r="CA646">
        <f>AVERAGEIFS(CA$4:CA$606,$T$4:$T$606,'front page'!$B$13,$Q$4:$Q$606,$Q646,$R$4:$R$606,$R646)</f>
        <v>40.884618735771276</v>
      </c>
      <c r="CB646">
        <f>AVERAGEIFS(CB$4:CB$606,$T$4:$T$606,'front page'!$B$13,$Q$4:$Q$606,$Q646,$R$4:$R$606,$R646)</f>
        <v>2.850851765381365</v>
      </c>
      <c r="CC646">
        <f>AVERAGEIFS(CC$4:CC$606,$T$4:$T$606,'front page'!$B$13,$Q$4:$Q$606,$Q646,$R$4:$R$606,$R646)</f>
        <v>96.918780377680648</v>
      </c>
    </row>
    <row r="648" spans="16:81" x14ac:dyDescent="0.3">
      <c r="P648" t="s">
        <v>328</v>
      </c>
      <c r="Q648" t="s">
        <v>318</v>
      </c>
      <c r="R648" t="s">
        <v>325</v>
      </c>
      <c r="U648">
        <f>AVERAGEIFS(U$4:U$606,$T$4:$T$606,'front page'!$B$13,$Q$4:$Q$606,$Q648,$R$4:$R$606,$R648)</f>
        <v>79.567567567567551</v>
      </c>
      <c r="V648">
        <f>AVERAGEIFS(V$4:V$606,$T$4:$T$606,'front page'!$B$13,$Q$4:$Q$606,$Q648,$R$4:$R$606,$R648)</f>
        <v>19.321621621621613</v>
      </c>
      <c r="W648">
        <f>AVERAGEIFS(W$4:W$606,$T$4:$T$606,'front page'!$B$13,$Q$4:$Q$606,$Q648,$R$4:$R$606,$R648)</f>
        <v>1.1054054054054052</v>
      </c>
      <c r="X648">
        <f>AVERAGEIFS(X$4:X$606,$T$4:$T$606,'front page'!$B$13,$Q$4:$Q$606,$Q648,$R$4:$R$606,$R648)</f>
        <v>74.056756756756755</v>
      </c>
      <c r="Y648">
        <f>AVERAGEIFS(Y$4:Y$606,$T$4:$T$606,'front page'!$B$13,$Q$4:$Q$606,$Q648,$R$4:$R$606,$R648)</f>
        <v>9.7729729729729744</v>
      </c>
      <c r="Z648">
        <f>AVERAGEIFS(Z$4:Z$606,$T$4:$T$606,'front page'!$B$13,$Q$4:$Q$606,$Q648,$R$4:$R$606,$R648)</f>
        <v>16.162162162162154</v>
      </c>
      <c r="AA648">
        <f>AVERAGEIFS(AA$4:AA$606,$T$4:$T$606,'front page'!$B$13,$Q$4:$Q$606,$Q648,$R$4:$R$606,$R648)</f>
        <v>98.185714285714312</v>
      </c>
      <c r="AB648">
        <f>AVERAGEIFS(AB$4:AB$606,$T$4:$T$606,'front page'!$B$13,$Q$4:$Q$606,$Q648,$R$4:$R$606,$R648)</f>
        <v>1.7485714285714287</v>
      </c>
      <c r="AC648">
        <f>AVERAGEIFS(AC$4:AC$606,$T$4:$T$606,'front page'!$B$13,$Q$4:$Q$606,$Q648,$R$4:$R$606,$R648)</f>
        <v>6.8571428571428575E-2</v>
      </c>
      <c r="AI648">
        <f>AVERAGEIFS(AI$4:AI$606,$T$4:$T$606,'front page'!$B$13,$Q$4:$Q$606,$Q648,$R$4:$R$606,$R648)</f>
        <v>80.462162162162159</v>
      </c>
      <c r="AJ648">
        <f>AVERAGEIFS(AJ$4:AJ$606,$T$4:$T$606,'front page'!$B$13,$Q$4:$Q$606,$Q648,$R$4:$R$606,$R648)</f>
        <v>19.537837837837838</v>
      </c>
      <c r="AK648">
        <f>AVERAGEIFS(AK$4:AK$606,$T$4:$T$606,'front page'!$B$13,$Q$4:$Q$606,$Q648,$R$4:$R$606,$R648)</f>
        <v>88.472972972972968</v>
      </c>
      <c r="AL648">
        <f>AVERAGEIFS(AL$4:AL$606,$T$4:$T$606,'front page'!$B$13,$Q$4:$Q$606,$Q648,$R$4:$R$606,$R648)</f>
        <v>11.527027027027026</v>
      </c>
      <c r="AM648">
        <f>AVERAGEIFS(AM$4:AM$606,$T$4:$T$606,'front page'!$B$13,$Q$4:$Q$606,$Q648,$R$4:$R$606,$R648)</f>
        <v>98.25142857142859</v>
      </c>
      <c r="AN648">
        <f>AVERAGEIFS(AN$4:AN$606,$T$4:$T$606,'front page'!$B$13,$Q$4:$Q$606,$Q648,$R$4:$R$606,$R648)</f>
        <v>1.7485714285714287</v>
      </c>
      <c r="AT648">
        <f>AVERAGEIFS(AT$4:AT$606,$T$4:$T$606,'front page'!$B$13,$Q$4:$Q$606,$Q648,$R$4:$R$606,$R648)</f>
        <v>73.378378378378372</v>
      </c>
      <c r="AU648">
        <f>AVERAGEIFS(AU$4:AU$606,$T$4:$T$606,'front page'!$B$13,$Q$4:$Q$606,$Q648,$R$4:$R$606,$R648)</f>
        <v>80.462162162162159</v>
      </c>
      <c r="AV648">
        <f>AVERAGEIFS(AV$4:AV$606,$T$4:$T$606,'front page'!$B$13,$Q$4:$Q$606,$Q648,$R$4:$R$606,$R648)</f>
        <v>82.386486486486504</v>
      </c>
      <c r="AW648">
        <f>AVERAGEIFS(AW$4:AW$606,$T$4:$T$606,'front page'!$B$13,$Q$4:$Q$606,$Q648,$R$4:$R$606,$R648)</f>
        <v>90.86486486486487</v>
      </c>
      <c r="AX648">
        <f>AVERAGEIFS(AX$4:AX$606,$T$4:$T$606,'front page'!$B$13,$Q$4:$Q$606,$Q648,$R$4:$R$606,$R648)</f>
        <v>88.472972972972968</v>
      </c>
      <c r="AY648">
        <f>AVERAGEIFS(AY$4:AY$606,$T$4:$T$606,'front page'!$B$13,$Q$4:$Q$606,$Q648,$R$4:$R$606,$R648)</f>
        <v>95.781081081081055</v>
      </c>
      <c r="AZ648">
        <f>AVERAGEIFS(AZ$4:AZ$606,$T$4:$T$606,'front page'!$B$13,$Q$4:$Q$606,$Q648,$R$4:$R$606,$R648)</f>
        <v>96.465714285714299</v>
      </c>
      <c r="BA648">
        <f>AVERAGEIFS(BA$4:BA$606,$T$4:$T$606,'front page'!$B$13,$Q$4:$Q$606,$Q648,$R$4:$R$606,$R648)</f>
        <v>98.25142857142859</v>
      </c>
      <c r="BB648">
        <f>AVERAGEIFS(BB$4:BB$606,$T$4:$T$606,'front page'!$B$13,$Q$4:$Q$606,$Q648,$R$4:$R$606,$R648)</f>
        <v>99.451428571428593</v>
      </c>
      <c r="BM648">
        <f>AVERAGEIFS(BM$4:BM$606,$T$4:$T$606,'front page'!$B$13,$Q$4:$Q$606,$Q648,$R$4:$R$606,$R648)</f>
        <v>81.33209661562789</v>
      </c>
      <c r="BN648">
        <f>AVERAGEIFS(BN$4:BN$606,$T$4:$T$606,'front page'!$B$13,$Q$4:$Q$606,$Q648,$R$4:$R$606,$R648)</f>
        <v>17.721737241260811</v>
      </c>
      <c r="BO648">
        <f>AVERAGEIFS(BO$4:BO$606,$T$4:$T$606,'front page'!$B$13,$Q$4:$Q$606,$Q648,$R$4:$R$606,$R648)</f>
        <v>64.039885136682216</v>
      </c>
      <c r="BP648">
        <f>AVERAGEIFS(BP$4:BP$606,$T$4:$T$606,'front page'!$B$13,$Q$4:$Q$606,$Q648,$R$4:$R$606,$R648)</f>
        <v>12.004776424939971</v>
      </c>
      <c r="BQ648">
        <f>AVERAGEIFS(BQ$4:BQ$606,$T$4:$T$606,'front page'!$B$13,$Q$4:$Q$606,$Q648,$R$4:$R$606,$R648)</f>
        <v>60.640849019800434</v>
      </c>
      <c r="BR648">
        <f>AVERAGEIFS(BR$4:BR$606,$T$4:$T$606,'front page'!$B$13,$Q$4:$Q$606,$Q648,$R$4:$R$606,$R648)</f>
        <v>15.40381254182172</v>
      </c>
      <c r="BS648">
        <f>AVERAGEIFS(BS$4:BS$606,$T$4:$T$606,'front page'!$B$13,$Q$4:$Q$606,$Q648,$R$4:$R$606,$R648)</f>
        <v>98.157578504548113</v>
      </c>
      <c r="BT648">
        <f>AVERAGEIFS(BT$4:BT$606,$T$4:$T$606,'front page'!$B$13,$Q$4:$Q$606,$Q648,$R$4:$R$606,$R648)</f>
        <v>1.8227694387619031</v>
      </c>
      <c r="BU648">
        <f>AVERAGEIFS(BU$4:BU$606,$T$4:$T$606,'front page'!$B$13,$Q$4:$Q$606,$Q648,$R$4:$R$606,$R648)</f>
        <v>12.863517385702432</v>
      </c>
      <c r="BV648">
        <f>AVERAGEIFS(BV$4:BV$606,$T$4:$T$606,'front page'!$B$13,$Q$4:$Q$606,$Q648,$R$4:$R$606,$R648)</f>
        <v>14.726662884350132</v>
      </c>
      <c r="BW648">
        <f>AVERAGEIFS(BW$4:BW$606,$T$4:$T$606,'front page'!$B$13,$Q$4:$Q$606,$Q648,$R$4:$R$606,$R648)</f>
        <v>2.191505796279853</v>
      </c>
      <c r="BX648">
        <f>AVERAGEIFS(BX$4:BX$606,$T$4:$T$606,'front page'!$B$13,$Q$4:$Q$606,$Q648,$R$4:$R$606,$R648)</f>
        <v>53.112823596517281</v>
      </c>
      <c r="BY648">
        <f>AVERAGEIFS(BY$4:BY$606,$T$4:$T$606,'front page'!$B$13,$Q$4:$Q$606,$Q648,$R$4:$R$606,$R648)</f>
        <v>44.948786573621589</v>
      </c>
      <c r="BZ648">
        <f>AVERAGEIFS(BZ$4:BZ$606,$T$4:$T$606,'front page'!$B$13,$Q$4:$Q$606,$Q648,$R$4:$R$606,$R648)</f>
        <v>52.416050388311199</v>
      </c>
      <c r="CA648">
        <f>AVERAGEIFS(CA$4:CA$606,$T$4:$T$606,'front page'!$B$13,$Q$4:$Q$606,$Q648,$R$4:$R$606,$R648)</f>
        <v>45.657177225867215</v>
      </c>
      <c r="CB648">
        <f>AVERAGEIFS(CB$4:CB$606,$T$4:$T$606,'front page'!$B$13,$Q$4:$Q$606,$Q648,$R$4:$R$606,$R648)</f>
        <v>3.4122004131208734</v>
      </c>
      <c r="CC648">
        <f>AVERAGEIFS(CC$4:CC$606,$T$4:$T$606,'front page'!$B$13,$Q$4:$Q$606,$Q648,$R$4:$R$606,$R648)</f>
        <v>96.57061600788029</v>
      </c>
    </row>
    <row r="649" spans="16:81" x14ac:dyDescent="0.3">
      <c r="P649" t="s">
        <v>329</v>
      </c>
      <c r="Q649" t="s">
        <v>318</v>
      </c>
      <c r="R649" t="s">
        <v>321</v>
      </c>
      <c r="U649">
        <f>AVERAGEIFS(U$4:U$606,$T$4:$T$606,'front page'!$B$13,$Q$4:$Q$606,$Q649,$R$4:$R$606,$R649)</f>
        <v>76.75937500000002</v>
      </c>
      <c r="V649">
        <f>AVERAGEIFS(V$4:V$606,$T$4:$T$606,'front page'!$B$13,$Q$4:$Q$606,$Q649,$R$4:$R$606,$R649)</f>
        <v>22.000000000000004</v>
      </c>
      <c r="W649">
        <f>AVERAGEIFS(W$4:W$606,$T$4:$T$606,'front page'!$B$13,$Q$4:$Q$606,$Q649,$R$4:$R$606,$R649)</f>
        <v>1.2250000000000001</v>
      </c>
      <c r="X649">
        <f>AVERAGEIFS(X$4:X$606,$T$4:$T$606,'front page'!$B$13,$Q$4:$Q$606,$Q649,$R$4:$R$606,$R649)</f>
        <v>71.731250000000017</v>
      </c>
      <c r="Y649">
        <f>AVERAGEIFS(Y$4:Y$606,$T$4:$T$606,'front page'!$B$13,$Q$4:$Q$606,$Q649,$R$4:$R$606,$R649)</f>
        <v>17.846875000000001</v>
      </c>
      <c r="Z649">
        <f>AVERAGEIFS(Z$4:Z$606,$T$4:$T$606,'front page'!$B$13,$Q$4:$Q$606,$Q649,$R$4:$R$606,$R649)</f>
        <v>10.406249999999998</v>
      </c>
      <c r="AA649">
        <f>AVERAGEIFS(AA$4:AA$606,$T$4:$T$606,'front page'!$B$13,$Q$4:$Q$606,$Q649,$R$4:$R$606,$R649)</f>
        <v>97.82380952380953</v>
      </c>
      <c r="AB649">
        <f>AVERAGEIFS(AB$4:AB$606,$T$4:$T$606,'front page'!$B$13,$Q$4:$Q$606,$Q649,$R$4:$R$606,$R649)</f>
        <v>2.1285714285714286</v>
      </c>
      <c r="AC649">
        <f>AVERAGEIFS(AC$4:AC$606,$T$4:$T$606,'front page'!$B$13,$Q$4:$Q$606,$Q649,$R$4:$R$606,$R649)</f>
        <v>4.7619047619047616E-2</v>
      </c>
      <c r="AI649">
        <f>AVERAGEIFS(AI$4:AI$606,$T$4:$T$606,'front page'!$B$13,$Q$4:$Q$606,$Q649,$R$4:$R$606,$R649)</f>
        <v>77.71875</v>
      </c>
      <c r="AJ649">
        <f>AVERAGEIFS(AJ$4:AJ$606,$T$4:$T$606,'front page'!$B$13,$Q$4:$Q$606,$Q649,$R$4:$R$606,$R649)</f>
        <v>22.28125</v>
      </c>
      <c r="AK649">
        <f>AVERAGEIFS(AK$4:AK$606,$T$4:$T$606,'front page'!$B$13,$Q$4:$Q$606,$Q649,$R$4:$R$606,$R649)</f>
        <v>80.140624999999986</v>
      </c>
      <c r="AL649">
        <f>AVERAGEIFS(AL$4:AL$606,$T$4:$T$606,'front page'!$B$13,$Q$4:$Q$606,$Q649,$R$4:$R$606,$R649)</f>
        <v>19.859375</v>
      </c>
      <c r="AM649">
        <f>AVERAGEIFS(AM$4:AM$606,$T$4:$T$606,'front page'!$B$13,$Q$4:$Q$606,$Q649,$R$4:$R$606,$R649)</f>
        <v>97.871428571428581</v>
      </c>
      <c r="AN649">
        <f>AVERAGEIFS(AN$4:AN$606,$T$4:$T$606,'front page'!$B$13,$Q$4:$Q$606,$Q649,$R$4:$R$606,$R649)</f>
        <v>2.1285714285714286</v>
      </c>
      <c r="AT649">
        <f>AVERAGEIFS(AT$4:AT$606,$T$4:$T$606,'front page'!$B$13,$Q$4:$Q$606,$Q649,$R$4:$R$606,$R649)</f>
        <v>68.853125000000006</v>
      </c>
      <c r="AU649">
        <f>AVERAGEIFS(AU$4:AU$606,$T$4:$T$606,'front page'!$B$13,$Q$4:$Q$606,$Q649,$R$4:$R$606,$R649)</f>
        <v>77.71875</v>
      </c>
      <c r="AV649">
        <f>AVERAGEIFS(AV$4:AV$606,$T$4:$T$606,'front page'!$B$13,$Q$4:$Q$606,$Q649,$R$4:$R$606,$R649)</f>
        <v>83.418749999999974</v>
      </c>
      <c r="AW649">
        <f>AVERAGEIFS(AW$4:AW$606,$T$4:$T$606,'front page'!$B$13,$Q$4:$Q$606,$Q649,$R$4:$R$606,$R649)</f>
        <v>80.943750000000023</v>
      </c>
      <c r="AX649">
        <f>AVERAGEIFS(AX$4:AX$606,$T$4:$T$606,'front page'!$B$13,$Q$4:$Q$606,$Q649,$R$4:$R$606,$R649)</f>
        <v>80.140624999999986</v>
      </c>
      <c r="AY649">
        <f>AVERAGEIFS(AY$4:AY$606,$T$4:$T$606,'front page'!$B$13,$Q$4:$Q$606,$Q649,$R$4:$R$606,$R649)</f>
        <v>92.63124999999998</v>
      </c>
      <c r="AZ649">
        <f>AVERAGEIFS(AZ$4:AZ$606,$T$4:$T$606,'front page'!$B$13,$Q$4:$Q$606,$Q649,$R$4:$R$606,$R649)</f>
        <v>95.38095238095238</v>
      </c>
      <c r="BA649">
        <f>AVERAGEIFS(BA$4:BA$606,$T$4:$T$606,'front page'!$B$13,$Q$4:$Q$606,$Q649,$R$4:$R$606,$R649)</f>
        <v>97.871428571428581</v>
      </c>
      <c r="BB649">
        <f>AVERAGEIFS(BB$4:BB$606,$T$4:$T$606,'front page'!$B$13,$Q$4:$Q$606,$Q649,$R$4:$R$606,$R649)</f>
        <v>99.833333333333329</v>
      </c>
      <c r="BM649">
        <f>AVERAGEIFS(BM$4:BM$606,$T$4:$T$606,'front page'!$B$13,$Q$4:$Q$606,$Q649,$R$4:$R$606,$R649)</f>
        <v>78.138715049200698</v>
      </c>
      <c r="BN649">
        <f>AVERAGEIFS(BN$4:BN$606,$T$4:$T$606,'front page'!$B$13,$Q$4:$Q$606,$Q649,$R$4:$R$606,$R649)</f>
        <v>20.925679732613933</v>
      </c>
      <c r="BO649">
        <f>AVERAGEIFS(BO$4:BO$606,$T$4:$T$606,'front page'!$B$13,$Q$4:$Q$606,$Q649,$R$4:$R$606,$R649)</f>
        <v>53.047653270915127</v>
      </c>
      <c r="BP649">
        <f>AVERAGEIFS(BP$4:BP$606,$T$4:$T$606,'front page'!$B$13,$Q$4:$Q$606,$Q649,$R$4:$R$606,$R649)</f>
        <v>16.131693761662714</v>
      </c>
      <c r="BQ649">
        <f>AVERAGEIFS(BQ$4:BQ$606,$T$4:$T$606,'front page'!$B$13,$Q$4:$Q$606,$Q649,$R$4:$R$606,$R649)</f>
        <v>61.418884396499777</v>
      </c>
      <c r="BR649">
        <f>AVERAGEIFS(BR$4:BR$606,$T$4:$T$606,'front page'!$B$13,$Q$4:$Q$606,$Q649,$R$4:$R$606,$R649)</f>
        <v>7.7604626360780582</v>
      </c>
      <c r="BS649">
        <f>AVERAGEIFS(BS$4:BS$606,$T$4:$T$606,'front page'!$B$13,$Q$4:$Q$606,$Q649,$R$4:$R$606,$R649)</f>
        <v>97.971996688827502</v>
      </c>
      <c r="BT649">
        <f>AVERAGEIFS(BT$4:BT$606,$T$4:$T$606,'front page'!$B$13,$Q$4:$Q$606,$Q649,$R$4:$R$606,$R649)</f>
        <v>2.3023696633731743</v>
      </c>
      <c r="BU649">
        <f>AVERAGEIFS(BU$4:BU$606,$T$4:$T$606,'front page'!$B$13,$Q$4:$Q$606,$Q649,$R$4:$R$606,$R649)</f>
        <v>7.2150536118495978</v>
      </c>
      <c r="BV649">
        <f>AVERAGEIFS(BV$4:BV$606,$T$4:$T$606,'front page'!$B$13,$Q$4:$Q$606,$Q649,$R$4:$R$606,$R649)</f>
        <v>21.843668993932951</v>
      </c>
      <c r="BW649">
        <f>AVERAGEIFS(BW$4:BW$606,$T$4:$T$606,'front page'!$B$13,$Q$4:$Q$606,$Q649,$R$4:$R$606,$R649)</f>
        <v>1.6452780175989876</v>
      </c>
      <c r="BX649">
        <f>AVERAGEIFS(BX$4:BX$606,$T$4:$T$606,'front page'!$B$13,$Q$4:$Q$606,$Q649,$R$4:$R$606,$R649)</f>
        <v>59.703583725190754</v>
      </c>
      <c r="BY649">
        <f>AVERAGEIFS(BY$4:BY$606,$T$4:$T$606,'front page'!$B$13,$Q$4:$Q$606,$Q649,$R$4:$R$606,$R649)</f>
        <v>37.387325016981364</v>
      </c>
      <c r="BZ649">
        <f>AVERAGEIFS(BZ$4:BZ$606,$T$4:$T$606,'front page'!$B$13,$Q$4:$Q$606,$Q649,$R$4:$R$606,$R649)</f>
        <v>56.025045483995491</v>
      </c>
      <c r="CA649">
        <f>AVERAGEIFS(CA$4:CA$606,$T$4:$T$606,'front page'!$B$13,$Q$4:$Q$606,$Q649,$R$4:$R$606,$R649)</f>
        <v>40.986435608873947</v>
      </c>
      <c r="CB649">
        <f>AVERAGEIFS(CB$4:CB$606,$T$4:$T$606,'front page'!$B$13,$Q$4:$Q$606,$Q649,$R$4:$R$606,$R649)</f>
        <v>3.0473978764949727</v>
      </c>
      <c r="CC649">
        <f>AVERAGEIFS(CC$4:CC$606,$T$4:$T$606,'front page'!$B$13,$Q$4:$Q$606,$Q649,$R$4:$R$606,$R649)</f>
        <v>96.991311320574368</v>
      </c>
    </row>
    <row r="650" spans="16:81" x14ac:dyDescent="0.3">
      <c r="P650" t="s">
        <v>330</v>
      </c>
      <c r="Q650" t="s">
        <v>318</v>
      </c>
      <c r="R650" t="s">
        <v>322</v>
      </c>
      <c r="U650">
        <f>AVERAGEIFS(U$4:U$606,$T$4:$T$606,'front page'!$B$13,$Q$4:$Q$606,$Q650,$R$4:$R$606,$R650)</f>
        <v>80.813888888888926</v>
      </c>
      <c r="V650">
        <f>AVERAGEIFS(V$4:V$606,$T$4:$T$606,'front page'!$B$13,$Q$4:$Q$606,$Q650,$R$4:$R$606,$R650)</f>
        <v>17.733333333333331</v>
      </c>
      <c r="W650">
        <f>AVERAGEIFS(W$4:W$606,$T$4:$T$606,'front page'!$B$13,$Q$4:$Q$606,$Q650,$R$4:$R$606,$R650)</f>
        <v>1.4444444444444449</v>
      </c>
      <c r="X650">
        <f>AVERAGEIFS(X$4:X$606,$T$4:$T$606,'front page'!$B$13,$Q$4:$Q$606,$Q650,$R$4:$R$606,$R650)</f>
        <v>75.85833333333332</v>
      </c>
      <c r="Y650">
        <f>AVERAGEIFS(Y$4:Y$606,$T$4:$T$606,'front page'!$B$13,$Q$4:$Q$606,$Q650,$R$4:$R$606,$R650)</f>
        <v>7.8499999999999988</v>
      </c>
      <c r="Z650">
        <f>AVERAGEIFS(Z$4:Z$606,$T$4:$T$606,'front page'!$B$13,$Q$4:$Q$606,$Q650,$R$4:$R$606,$R650)</f>
        <v>16.297222222222224</v>
      </c>
      <c r="AA650">
        <f>AVERAGEIFS(AA$4:AA$606,$T$4:$T$606,'front page'!$B$13,$Q$4:$Q$606,$Q650,$R$4:$R$606,$R650)</f>
        <v>98.282857142857139</v>
      </c>
      <c r="AB650">
        <f>AVERAGEIFS(AB$4:AB$606,$T$4:$T$606,'front page'!$B$13,$Q$4:$Q$606,$Q650,$R$4:$R$606,$R650)</f>
        <v>1.6628571428571428</v>
      </c>
      <c r="AC650">
        <f>AVERAGEIFS(AC$4:AC$606,$T$4:$T$606,'front page'!$B$13,$Q$4:$Q$606,$Q650,$R$4:$R$606,$R650)</f>
        <v>5.1428571428571428E-2</v>
      </c>
      <c r="AI650">
        <f>AVERAGEIFS(AI$4:AI$606,$T$4:$T$606,'front page'!$B$13,$Q$4:$Q$606,$Q650,$R$4:$R$606,$R650)</f>
        <v>82.00277777777778</v>
      </c>
      <c r="AJ650">
        <f>AVERAGEIFS(AJ$4:AJ$606,$T$4:$T$606,'front page'!$B$13,$Q$4:$Q$606,$Q650,$R$4:$R$606,$R650)</f>
        <v>17.99722222222222</v>
      </c>
      <c r="AK650">
        <f>AVERAGEIFS(AK$4:AK$606,$T$4:$T$606,'front page'!$B$13,$Q$4:$Q$606,$Q650,$R$4:$R$606,$R650)</f>
        <v>90.655555555555551</v>
      </c>
      <c r="AL650">
        <f>AVERAGEIFS(AL$4:AL$606,$T$4:$T$606,'front page'!$B$13,$Q$4:$Q$606,$Q650,$R$4:$R$606,$R650)</f>
        <v>9.3444444444444432</v>
      </c>
      <c r="AM650">
        <f>AVERAGEIFS(AM$4:AM$606,$T$4:$T$606,'front page'!$B$13,$Q$4:$Q$606,$Q650,$R$4:$R$606,$R650)</f>
        <v>98.337142857142865</v>
      </c>
      <c r="AN650">
        <f>AVERAGEIFS(AN$4:AN$606,$T$4:$T$606,'front page'!$B$13,$Q$4:$Q$606,$Q650,$R$4:$R$606,$R650)</f>
        <v>1.6628571428571428</v>
      </c>
      <c r="AT650">
        <f>AVERAGEIFS(AT$4:AT$606,$T$4:$T$606,'front page'!$B$13,$Q$4:$Q$606,$Q650,$R$4:$R$606,$R650)</f>
        <v>74.972222222222243</v>
      </c>
      <c r="AU650">
        <f>AVERAGEIFS(AU$4:AU$606,$T$4:$T$606,'front page'!$B$13,$Q$4:$Q$606,$Q650,$R$4:$R$606,$R650)</f>
        <v>82.00277777777778</v>
      </c>
      <c r="AV650">
        <f>AVERAGEIFS(AV$4:AV$606,$T$4:$T$606,'front page'!$B$13,$Q$4:$Q$606,$Q650,$R$4:$R$606,$R650)</f>
        <v>84.188888888888883</v>
      </c>
      <c r="AW650">
        <f>AVERAGEIFS(AW$4:AW$606,$T$4:$T$606,'front page'!$B$13,$Q$4:$Q$606,$Q650,$R$4:$R$606,$R650)</f>
        <v>91.394444444444446</v>
      </c>
      <c r="AX650">
        <f>AVERAGEIFS(AX$4:AX$606,$T$4:$T$606,'front page'!$B$13,$Q$4:$Q$606,$Q650,$R$4:$R$606,$R650)</f>
        <v>90.655555555555551</v>
      </c>
      <c r="AY650">
        <f>AVERAGEIFS(AY$4:AY$606,$T$4:$T$606,'front page'!$B$13,$Q$4:$Q$606,$Q650,$R$4:$R$606,$R650)</f>
        <v>96.73333333333332</v>
      </c>
      <c r="AZ650">
        <f>AVERAGEIFS(AZ$4:AZ$606,$T$4:$T$606,'front page'!$B$13,$Q$4:$Q$606,$Q650,$R$4:$R$606,$R650)</f>
        <v>96.531428571428592</v>
      </c>
      <c r="BA650">
        <f>AVERAGEIFS(BA$4:BA$606,$T$4:$T$606,'front page'!$B$13,$Q$4:$Q$606,$Q650,$R$4:$R$606,$R650)</f>
        <v>98.337142857142865</v>
      </c>
      <c r="BB650">
        <f>AVERAGEIFS(BB$4:BB$606,$T$4:$T$606,'front page'!$B$13,$Q$4:$Q$606,$Q650,$R$4:$R$606,$R650)</f>
        <v>99.557142857142864</v>
      </c>
      <c r="BM650">
        <f>AVERAGEIFS(BM$4:BM$606,$T$4:$T$606,'front page'!$B$13,$Q$4:$Q$606,$Q650,$R$4:$R$606,$R650)</f>
        <v>83.904289036777783</v>
      </c>
      <c r="BN650">
        <f>AVERAGEIFS(BN$4:BN$606,$T$4:$T$606,'front page'!$B$13,$Q$4:$Q$606,$Q650,$R$4:$R$606,$R650)</f>
        <v>15.448154764962867</v>
      </c>
      <c r="BO650">
        <f>AVERAGEIFS(BO$4:BO$606,$T$4:$T$606,'front page'!$B$13,$Q$4:$Q$606,$Q650,$R$4:$R$606,$R650)</f>
        <v>62.847715597258883</v>
      </c>
      <c r="BP650">
        <f>AVERAGEIFS(BP$4:BP$606,$T$4:$T$606,'front page'!$B$13,$Q$4:$Q$606,$Q650,$R$4:$R$606,$R650)</f>
        <v>10.180900975589285</v>
      </c>
      <c r="BQ650">
        <f>AVERAGEIFS(BQ$4:BQ$606,$T$4:$T$606,'front page'!$B$13,$Q$4:$Q$606,$Q650,$R$4:$R$606,$R650)</f>
        <v>57.785218273186906</v>
      </c>
      <c r="BR650">
        <f>AVERAGEIFS(BR$4:BR$606,$T$4:$T$606,'front page'!$B$13,$Q$4:$Q$606,$Q650,$R$4:$R$606,$R650)</f>
        <v>15.243398299661246</v>
      </c>
      <c r="BS650">
        <f>AVERAGEIFS(BS$4:BS$606,$T$4:$T$606,'front page'!$B$13,$Q$4:$Q$606,$Q650,$R$4:$R$606,$R650)</f>
        <v>97.807392393809636</v>
      </c>
      <c r="BT650">
        <f>AVERAGEIFS(BT$4:BT$606,$T$4:$T$606,'front page'!$B$13,$Q$4:$Q$606,$Q650,$R$4:$R$606,$R650)</f>
        <v>2.1223332350313586</v>
      </c>
      <c r="BU650">
        <f>AVERAGEIFS(BU$4:BU$606,$T$4:$T$606,'front page'!$B$13,$Q$4:$Q$606,$Q650,$R$4:$R$606,$R650)</f>
        <v>12.005800883009236</v>
      </c>
      <c r="BV650">
        <f>AVERAGEIFS(BV$4:BV$606,$T$4:$T$606,'front page'!$B$13,$Q$4:$Q$606,$Q650,$R$4:$R$606,$R650)</f>
        <v>13.087794333086412</v>
      </c>
      <c r="BW650">
        <f>AVERAGEIFS(BW$4:BW$606,$T$4:$T$606,'front page'!$B$13,$Q$4:$Q$606,$Q650,$R$4:$R$606,$R650)</f>
        <v>2.0087248575785415</v>
      </c>
      <c r="BX650">
        <f>AVERAGEIFS(BX$4:BX$606,$T$4:$T$606,'front page'!$B$13,$Q$4:$Q$606,$Q650,$R$4:$R$606,$R650)</f>
        <v>51.763106557078601</v>
      </c>
      <c r="BY650">
        <f>AVERAGEIFS(BY$4:BY$606,$T$4:$T$606,'front page'!$B$13,$Q$4:$Q$606,$Q650,$R$4:$R$606,$R650)</f>
        <v>46.459166416680681</v>
      </c>
      <c r="BZ650">
        <f>AVERAGEIFS(BZ$4:BZ$606,$T$4:$T$606,'front page'!$B$13,$Q$4:$Q$606,$Q650,$R$4:$R$606,$R650)</f>
        <v>51.415657850363864</v>
      </c>
      <c r="CA650">
        <f>AVERAGEIFS(CA$4:CA$606,$T$4:$T$606,'front page'!$B$13,$Q$4:$Q$606,$Q650,$R$4:$R$606,$R650)</f>
        <v>46.780848898235575</v>
      </c>
      <c r="CB650">
        <f>AVERAGEIFS(CB$4:CB$606,$T$4:$T$606,'front page'!$B$13,$Q$4:$Q$606,$Q650,$R$4:$R$606,$R650)</f>
        <v>2.6997493995379322</v>
      </c>
      <c r="CC650">
        <f>AVERAGEIFS(CC$4:CC$606,$T$4:$T$606,'front page'!$B$13,$Q$4:$Q$606,$Q650,$R$4:$R$606,$R650)</f>
        <v>97.21570580506382</v>
      </c>
    </row>
    <row r="652" spans="16:81" x14ac:dyDescent="0.3">
      <c r="P652" t="s">
        <v>331</v>
      </c>
      <c r="Q652" t="s">
        <v>320</v>
      </c>
      <c r="R652" t="s">
        <v>323</v>
      </c>
      <c r="U652">
        <f>AVERAGEIFS(U$4:U$606,$T$4:$T$606,'front page'!$B$13,$Q$4:$Q$606,$Q652,$R$4:$R$606,$R652)</f>
        <v>79.222222222222214</v>
      </c>
      <c r="V652">
        <f>AVERAGEIFS(V$4:V$606,$T$4:$T$606,'front page'!$B$13,$Q$4:$Q$606,$Q652,$R$4:$R$606,$R652)</f>
        <v>19.755555555555556</v>
      </c>
      <c r="W652">
        <f>AVERAGEIFS(W$4:W$606,$T$4:$T$606,'front page'!$B$13,$Q$4:$Q$606,$Q652,$R$4:$R$606,$R652)</f>
        <v>1.0333333333333332</v>
      </c>
      <c r="X652">
        <f>AVERAGEIFS(X$4:X$606,$T$4:$T$606,'front page'!$B$13,$Q$4:$Q$606,$Q652,$R$4:$R$606,$R652)</f>
        <v>72.688888888888897</v>
      </c>
      <c r="Y652">
        <f>AVERAGEIFS(Y$4:Y$606,$T$4:$T$606,'front page'!$B$13,$Q$4:$Q$606,$Q652,$R$4:$R$606,$R652)</f>
        <v>10.700000000000001</v>
      </c>
      <c r="Z652">
        <f>AVERAGEIFS(Z$4:Z$606,$T$4:$T$606,'front page'!$B$13,$Q$4:$Q$606,$Q652,$R$4:$R$606,$R652)</f>
        <v>16.611111111111111</v>
      </c>
      <c r="AA652">
        <f>AVERAGEIFS(AA$4:AA$606,$T$4:$T$606,'front page'!$B$13,$Q$4:$Q$606,$Q652,$R$4:$R$606,$R652)</f>
        <v>98.362499999999997</v>
      </c>
      <c r="AB652">
        <f>AVERAGEIFS(AB$4:AB$606,$T$4:$T$606,'front page'!$B$13,$Q$4:$Q$606,$Q652,$R$4:$R$606,$R652)</f>
        <v>1.5374999999999999</v>
      </c>
      <c r="AC652">
        <f>AVERAGEIFS(AC$4:AC$606,$T$4:$T$606,'front page'!$B$13,$Q$4:$Q$606,$Q652,$R$4:$R$606,$R652)</f>
        <v>0.1</v>
      </c>
      <c r="AI652">
        <f>AVERAGEIFS(AI$4:AI$606,$T$4:$T$606,'front page'!$B$13,$Q$4:$Q$606,$Q652,$R$4:$R$606,$R652)</f>
        <v>80.044444444444451</v>
      </c>
      <c r="AJ652">
        <f>AVERAGEIFS(AJ$4:AJ$606,$T$4:$T$606,'front page'!$B$13,$Q$4:$Q$606,$Q652,$R$4:$R$606,$R652)</f>
        <v>19.955555555555559</v>
      </c>
      <c r="AK652">
        <f>AVERAGEIFS(AK$4:AK$606,$T$4:$T$606,'front page'!$B$13,$Q$4:$Q$606,$Q652,$R$4:$R$606,$R652)</f>
        <v>87.422222222222217</v>
      </c>
      <c r="AL652">
        <f>AVERAGEIFS(AL$4:AL$606,$T$4:$T$606,'front page'!$B$13,$Q$4:$Q$606,$Q652,$R$4:$R$606,$R652)</f>
        <v>12.577777777777779</v>
      </c>
      <c r="AM652">
        <f>AVERAGEIFS(AM$4:AM$606,$T$4:$T$606,'front page'!$B$13,$Q$4:$Q$606,$Q652,$R$4:$R$606,$R652)</f>
        <v>98.462499999999991</v>
      </c>
      <c r="AN652">
        <f>AVERAGEIFS(AN$4:AN$606,$T$4:$T$606,'front page'!$B$13,$Q$4:$Q$606,$Q652,$R$4:$R$606,$R652)</f>
        <v>1.5374999999999999</v>
      </c>
      <c r="AT652">
        <f>AVERAGEIFS(AT$4:AT$606,$T$4:$T$606,'front page'!$B$13,$Q$4:$Q$606,$Q652,$R$4:$R$606,$R652)</f>
        <v>72.911111111111111</v>
      </c>
      <c r="AU652">
        <f>AVERAGEIFS(AU$4:AU$606,$T$4:$T$606,'front page'!$B$13,$Q$4:$Q$606,$Q652,$R$4:$R$606,$R652)</f>
        <v>80.044444444444451</v>
      </c>
      <c r="AV652">
        <f>AVERAGEIFS(AV$4:AV$606,$T$4:$T$606,'front page'!$B$13,$Q$4:$Q$606,$Q652,$R$4:$R$606,$R652)</f>
        <v>81.655555555555551</v>
      </c>
      <c r="AW652">
        <f>AVERAGEIFS(AW$4:AW$606,$T$4:$T$606,'front page'!$B$13,$Q$4:$Q$606,$Q652,$R$4:$R$606,$R652)</f>
        <v>87.26666666666668</v>
      </c>
      <c r="AX652">
        <f>AVERAGEIFS(AX$4:AX$606,$T$4:$T$606,'front page'!$B$13,$Q$4:$Q$606,$Q652,$R$4:$R$606,$R652)</f>
        <v>87.422222222222217</v>
      </c>
      <c r="AY652">
        <f>AVERAGEIFS(AY$4:AY$606,$T$4:$T$606,'front page'!$B$13,$Q$4:$Q$606,$Q652,$R$4:$R$606,$R652)</f>
        <v>93.86666666666666</v>
      </c>
      <c r="AZ652">
        <f>AVERAGEIFS(AZ$4:AZ$606,$T$4:$T$606,'front page'!$B$13,$Q$4:$Q$606,$Q652,$R$4:$R$606,$R652)</f>
        <v>96.862500000000011</v>
      </c>
      <c r="BA652">
        <f>AVERAGEIFS(BA$4:BA$606,$T$4:$T$606,'front page'!$B$13,$Q$4:$Q$606,$Q652,$R$4:$R$606,$R652)</f>
        <v>98.462499999999991</v>
      </c>
      <c r="BB652">
        <f>AVERAGEIFS(BB$4:BB$606,$T$4:$T$606,'front page'!$B$13,$Q$4:$Q$606,$Q652,$R$4:$R$606,$R652)</f>
        <v>99.562499999999986</v>
      </c>
      <c r="BM652">
        <f>AVERAGEIFS(BM$4:BM$606,$T$4:$T$606,'front page'!$B$13,$Q$4:$Q$606,$Q652,$R$4:$R$606,$R652)</f>
        <v>82.010663650908768</v>
      </c>
      <c r="BN652">
        <f>AVERAGEIFS(BN$4:BN$606,$T$4:$T$606,'front page'!$B$13,$Q$4:$Q$606,$Q652,$R$4:$R$606,$R652)</f>
        <v>17.554301559510133</v>
      </c>
      <c r="BO652">
        <f>AVERAGEIFS(BO$4:BO$606,$T$4:$T$606,'front page'!$B$13,$Q$4:$Q$606,$Q652,$R$4:$R$606,$R652)</f>
        <v>59.454036385350413</v>
      </c>
      <c r="BP652">
        <f>AVERAGEIFS(BP$4:BP$606,$T$4:$T$606,'front page'!$B$13,$Q$4:$Q$606,$Q652,$R$4:$R$606,$R652)</f>
        <v>11.17716884361203</v>
      </c>
      <c r="BQ652">
        <f>AVERAGEIFS(BQ$4:BQ$606,$T$4:$T$606,'front page'!$B$13,$Q$4:$Q$606,$Q652,$R$4:$R$606,$R652)</f>
        <v>55.623241536725502</v>
      </c>
      <c r="BR652">
        <f>AVERAGEIFS(BR$4:BR$606,$T$4:$T$606,'front page'!$B$13,$Q$4:$Q$606,$Q652,$R$4:$R$606,$R652)</f>
        <v>15.007963692236927</v>
      </c>
      <c r="BS652">
        <f>AVERAGEIFS(BS$4:BS$606,$T$4:$T$606,'front page'!$B$13,$Q$4:$Q$606,$Q652,$R$4:$R$606,$R652)</f>
        <v>98.252519520237698</v>
      </c>
      <c r="BT652">
        <f>AVERAGEIFS(BT$4:BT$606,$T$4:$T$606,'front page'!$B$13,$Q$4:$Q$606,$Q652,$R$4:$R$606,$R652)</f>
        <v>1.6314968474528788</v>
      </c>
      <c r="BU652">
        <f>AVERAGEIFS(BU$4:BU$606,$T$4:$T$606,'front page'!$B$13,$Q$4:$Q$606,$Q652,$R$4:$R$606,$R652)</f>
        <v>13.276369088622991</v>
      </c>
      <c r="BV652">
        <f>AVERAGEIFS(BV$4:BV$606,$T$4:$T$606,'front page'!$B$13,$Q$4:$Q$606,$Q652,$R$4:$R$606,$R652)</f>
        <v>15.744662792343734</v>
      </c>
      <c r="BW652">
        <f>AVERAGEIFS(BW$4:BW$606,$T$4:$T$606,'front page'!$B$13,$Q$4:$Q$606,$Q652,$R$4:$R$606,$R652)</f>
        <v>1.6450073605838373</v>
      </c>
      <c r="BX652">
        <f>AVERAGEIFS(BX$4:BX$606,$T$4:$T$606,'front page'!$B$13,$Q$4:$Q$606,$Q652,$R$4:$R$606,$R652)</f>
        <v>53.433005568111192</v>
      </c>
      <c r="BY652">
        <f>AVERAGEIFS(BY$4:BY$606,$T$4:$T$606,'front page'!$B$13,$Q$4:$Q$606,$Q652,$R$4:$R$606,$R652)</f>
        <v>43.844724324184803</v>
      </c>
      <c r="BZ652">
        <f>AVERAGEIFS(BZ$4:BZ$606,$T$4:$T$606,'front page'!$B$13,$Q$4:$Q$606,$Q652,$R$4:$R$606,$R652)</f>
        <v>54.676703665503659</v>
      </c>
      <c r="CA652">
        <f>AVERAGEIFS(CA$4:CA$606,$T$4:$T$606,'front page'!$B$13,$Q$4:$Q$606,$Q652,$R$4:$R$606,$R652)</f>
        <v>43.151438222057166</v>
      </c>
      <c r="CB652">
        <f>AVERAGEIFS(CB$4:CB$606,$T$4:$T$606,'front page'!$B$13,$Q$4:$Q$606,$Q652,$R$4:$R$606,$R652)</f>
        <v>2.3802732382002301</v>
      </c>
      <c r="CC652">
        <f>AVERAGEIFS(CC$4:CC$606,$T$4:$T$606,'front page'!$B$13,$Q$4:$Q$606,$Q652,$R$4:$R$606,$R652)</f>
        <v>97.597479167532654</v>
      </c>
    </row>
    <row r="654" spans="16:81" x14ac:dyDescent="0.3">
      <c r="P654" t="s">
        <v>333</v>
      </c>
      <c r="Q654" t="s">
        <v>320</v>
      </c>
      <c r="R654" t="s">
        <v>325</v>
      </c>
      <c r="U654">
        <f>AVERAGEIFS(U$4:U$606,$T$4:$T$606,'front page'!$B$13,$Q$4:$Q$606,$Q654,$R$4:$R$606,$R654)</f>
        <v>77.95</v>
      </c>
      <c r="V654">
        <f>AVERAGEIFS(V$4:V$606,$T$4:$T$606,'front page'!$B$13,$Q$4:$Q$606,$Q654,$R$4:$R$606,$R654)</f>
        <v>20.9</v>
      </c>
      <c r="W654">
        <f>AVERAGEIFS(W$4:W$606,$T$4:$T$606,'front page'!$B$13,$Q$4:$Q$606,$Q654,$R$4:$R$606,$R654)</f>
        <v>1.1499999999999999</v>
      </c>
      <c r="X654">
        <f>AVERAGEIFS(X$4:X$606,$T$4:$T$606,'front page'!$B$13,$Q$4:$Q$606,$Q654,$R$4:$R$606,$R654)</f>
        <v>75.52000000000001</v>
      </c>
      <c r="Y654">
        <f>AVERAGEIFS(Y$4:Y$606,$T$4:$T$606,'front page'!$B$13,$Q$4:$Q$606,$Q654,$R$4:$R$606,$R654)</f>
        <v>7.9</v>
      </c>
      <c r="Z654">
        <f>AVERAGEIFS(Z$4:Z$606,$T$4:$T$606,'front page'!$B$13,$Q$4:$Q$606,$Q654,$R$4:$R$606,$R654)</f>
        <v>16.57</v>
      </c>
      <c r="AA654">
        <f>AVERAGEIFS(AA$4:AA$606,$T$4:$T$606,'front page'!$B$13,$Q$4:$Q$606,$Q654,$R$4:$R$606,$R654)</f>
        <v>98.77</v>
      </c>
      <c r="AB654">
        <f>AVERAGEIFS(AB$4:AB$606,$T$4:$T$606,'front page'!$B$13,$Q$4:$Q$606,$Q654,$R$4:$R$606,$R654)</f>
        <v>1.08</v>
      </c>
      <c r="AC654">
        <f>AVERAGEIFS(AC$4:AC$606,$T$4:$T$606,'front page'!$B$13,$Q$4:$Q$606,$Q654,$R$4:$R$606,$R654)</f>
        <v>0.13999999999999999</v>
      </c>
      <c r="AI654">
        <f>AVERAGEIFS(AI$4:AI$606,$T$4:$T$606,'front page'!$B$13,$Q$4:$Q$606,$Q654,$R$4:$R$606,$R654)</f>
        <v>78.83</v>
      </c>
      <c r="AJ654">
        <f>AVERAGEIFS(AJ$4:AJ$606,$T$4:$T$606,'front page'!$B$13,$Q$4:$Q$606,$Q654,$R$4:$R$606,$R654)</f>
        <v>21.169999999999998</v>
      </c>
      <c r="AK654">
        <f>AVERAGEIFS(AK$4:AK$606,$T$4:$T$606,'front page'!$B$13,$Q$4:$Q$606,$Q654,$R$4:$R$606,$R654)</f>
        <v>90.65</v>
      </c>
      <c r="AL654">
        <f>AVERAGEIFS(AL$4:AL$606,$T$4:$T$606,'front page'!$B$13,$Q$4:$Q$606,$Q654,$R$4:$R$606,$R654)</f>
        <v>9.35</v>
      </c>
      <c r="AM654">
        <f>AVERAGEIFS(AM$4:AM$606,$T$4:$T$606,'front page'!$B$13,$Q$4:$Q$606,$Q654,$R$4:$R$606,$R654)</f>
        <v>98.92</v>
      </c>
      <c r="AN654">
        <f>AVERAGEIFS(AN$4:AN$606,$T$4:$T$606,'front page'!$B$13,$Q$4:$Q$606,$Q654,$R$4:$R$606,$R654)</f>
        <v>1.08</v>
      </c>
      <c r="AT654">
        <f>AVERAGEIFS(AT$4:AT$606,$T$4:$T$606,'front page'!$B$13,$Q$4:$Q$606,$Q654,$R$4:$R$606,$R654)</f>
        <v>70.72</v>
      </c>
      <c r="AU654">
        <f>AVERAGEIFS(AU$4:AU$606,$T$4:$T$606,'front page'!$B$13,$Q$4:$Q$606,$Q654,$R$4:$R$606,$R654)</f>
        <v>78.83</v>
      </c>
      <c r="AV654">
        <f>AVERAGEIFS(AV$4:AV$606,$T$4:$T$606,'front page'!$B$13,$Q$4:$Q$606,$Q654,$R$4:$R$606,$R654)</f>
        <v>80.989999999999995</v>
      </c>
      <c r="AW654">
        <f>AVERAGEIFS(AW$4:AW$606,$T$4:$T$606,'front page'!$B$13,$Q$4:$Q$606,$Q654,$R$4:$R$606,$R654)</f>
        <v>92.72</v>
      </c>
      <c r="AX654">
        <f>AVERAGEIFS(AX$4:AX$606,$T$4:$T$606,'front page'!$B$13,$Q$4:$Q$606,$Q654,$R$4:$R$606,$R654)</f>
        <v>90.65</v>
      </c>
      <c r="AY654">
        <f>AVERAGEIFS(AY$4:AY$606,$T$4:$T$606,'front page'!$B$13,$Q$4:$Q$606,$Q654,$R$4:$R$606,$R654)</f>
        <v>97.88000000000001</v>
      </c>
      <c r="AZ654">
        <f>AVERAGEIFS(AZ$4:AZ$606,$T$4:$T$606,'front page'!$B$13,$Q$4:$Q$606,$Q654,$R$4:$R$606,$R654)</f>
        <v>97.609999999999985</v>
      </c>
      <c r="BA654">
        <f>AVERAGEIFS(BA$4:BA$606,$T$4:$T$606,'front page'!$B$13,$Q$4:$Q$606,$Q654,$R$4:$R$606,$R654)</f>
        <v>98.92</v>
      </c>
      <c r="BB654">
        <f>AVERAGEIFS(BB$4:BB$606,$T$4:$T$606,'front page'!$B$13,$Q$4:$Q$606,$Q654,$R$4:$R$606,$R654)</f>
        <v>99.78</v>
      </c>
      <c r="BM654">
        <f>AVERAGEIFS(BM$4:BM$606,$T$4:$T$606,'front page'!$B$13,$Q$4:$Q$606,$Q654,$R$4:$R$606,$R654)</f>
        <v>81.670652715026321</v>
      </c>
      <c r="BN654">
        <f>AVERAGEIFS(BN$4:BN$606,$T$4:$T$606,'front page'!$B$13,$Q$4:$Q$606,$Q654,$R$4:$R$606,$R654)</f>
        <v>18.063320257699807</v>
      </c>
      <c r="BO654">
        <f>AVERAGEIFS(BO$4:BO$606,$T$4:$T$606,'front page'!$B$13,$Q$4:$Q$606,$Q654,$R$4:$R$606,$R654)</f>
        <v>63.038871889783799</v>
      </c>
      <c r="BP654">
        <f>AVERAGEIFS(BP$4:BP$606,$T$4:$T$606,'front page'!$B$13,$Q$4:$Q$606,$Q654,$R$4:$R$606,$R654)</f>
        <v>11.808470034171206</v>
      </c>
      <c r="BQ654">
        <f>AVERAGEIFS(BQ$4:BQ$606,$T$4:$T$606,'front page'!$B$13,$Q$4:$Q$606,$Q654,$R$4:$R$606,$R654)</f>
        <v>57.086476789575386</v>
      </c>
      <c r="BR654">
        <f>AVERAGEIFS(BR$4:BR$606,$T$4:$T$606,'front page'!$B$13,$Q$4:$Q$606,$Q654,$R$4:$R$606,$R654)</f>
        <v>17.760865134379603</v>
      </c>
      <c r="BS654">
        <f>AVERAGEIFS(BS$4:BS$606,$T$4:$T$606,'front page'!$B$13,$Q$4:$Q$606,$Q654,$R$4:$R$606,$R654)</f>
        <v>98.426230490341453</v>
      </c>
      <c r="BT654">
        <f>AVERAGEIFS(BT$4:BT$606,$T$4:$T$606,'front page'!$B$13,$Q$4:$Q$606,$Q654,$R$4:$R$606,$R654)</f>
        <v>1.4273978953556863</v>
      </c>
      <c r="BU654">
        <f>AVERAGEIFS(BU$4:BU$606,$T$4:$T$606,'front page'!$B$13,$Q$4:$Q$606,$Q654,$R$4:$R$606,$R654)</f>
        <v>11.806337441123784</v>
      </c>
      <c r="BV654">
        <f>AVERAGEIFS(BV$4:BV$606,$T$4:$T$606,'front page'!$B$13,$Q$4:$Q$606,$Q654,$R$4:$R$606,$R654)</f>
        <v>16.545196756706499</v>
      </c>
      <c r="BW654">
        <f>AVERAGEIFS(BW$4:BW$606,$T$4:$T$606,'front page'!$B$13,$Q$4:$Q$606,$Q654,$R$4:$R$606,$R654)</f>
        <v>2.1331534798705096</v>
      </c>
      <c r="BX654">
        <f>AVERAGEIFS(BX$4:BX$606,$T$4:$T$606,'front page'!$B$13,$Q$4:$Q$606,$Q654,$R$4:$R$606,$R654)</f>
        <v>47.622481944617597</v>
      </c>
      <c r="BY654">
        <f>AVERAGEIFS(BY$4:BY$606,$T$4:$T$606,'front page'!$B$13,$Q$4:$Q$606,$Q654,$R$4:$R$606,$R654)</f>
        <v>49.616855830387131</v>
      </c>
      <c r="BZ654">
        <f>AVERAGEIFS(BZ$4:BZ$606,$T$4:$T$606,'front page'!$B$13,$Q$4:$Q$606,$Q654,$R$4:$R$606,$R654)</f>
        <v>53.200261012172277</v>
      </c>
      <c r="CA654">
        <f>AVERAGEIFS(CA$4:CA$606,$T$4:$T$606,'front page'!$B$13,$Q$4:$Q$606,$Q654,$R$4:$R$606,$R654)</f>
        <v>44.717271185736379</v>
      </c>
      <c r="CB654">
        <f>AVERAGEIFS(CB$4:CB$606,$T$4:$T$606,'front page'!$B$13,$Q$4:$Q$606,$Q654,$R$4:$R$606,$R654)</f>
        <v>4.1642873783008421</v>
      </c>
      <c r="CC654">
        <f>AVERAGEIFS(CC$4:CC$606,$T$4:$T$606,'front page'!$B$13,$Q$4:$Q$606,$Q654,$R$4:$R$606,$R654)</f>
        <v>95.806939862354881</v>
      </c>
    </row>
    <row r="656" spans="16:81" x14ac:dyDescent="0.3">
      <c r="P656" t="s">
        <v>336</v>
      </c>
      <c r="Q656" t="s">
        <v>319</v>
      </c>
      <c r="R656" t="s">
        <v>323</v>
      </c>
      <c r="U656">
        <f>AVERAGEIFS(U$4:U$606,$T$4:$T$606,'front page'!$B$13,$Q$4:$Q$606,$Q656,$R$4:$R$606,$R656)</f>
        <v>78.723076923076931</v>
      </c>
      <c r="V656">
        <f>AVERAGEIFS(V$4:V$606,$T$4:$T$606,'front page'!$B$13,$Q$4:$Q$606,$Q656,$R$4:$R$606,$R656)</f>
        <v>20.26923076923077</v>
      </c>
      <c r="W656">
        <f>AVERAGEIFS(W$4:W$606,$T$4:$T$606,'front page'!$B$13,$Q$4:$Q$606,$Q656,$R$4:$R$606,$R656)</f>
        <v>1.0153846153846153</v>
      </c>
      <c r="X656">
        <f>AVERAGEIFS(X$4:X$606,$T$4:$T$606,'front page'!$B$13,$Q$4:$Q$606,$Q656,$R$4:$R$606,$R656)</f>
        <v>73.938461538461539</v>
      </c>
      <c r="Y656">
        <f>AVERAGEIFS(Y$4:Y$606,$T$4:$T$606,'front page'!$B$13,$Q$4:$Q$606,$Q656,$R$4:$R$606,$R656)</f>
        <v>11.26923076923077</v>
      </c>
      <c r="Z656">
        <f>AVERAGEIFS(Z$4:Z$606,$T$4:$T$606,'front page'!$B$13,$Q$4:$Q$606,$Q656,$R$4:$R$606,$R656)</f>
        <v>14.8</v>
      </c>
      <c r="AA656">
        <f>AVERAGEIFS(AA$4:AA$606,$T$4:$T$606,'front page'!$B$13,$Q$4:$Q$606,$Q656,$R$4:$R$606,$R656)</f>
        <v>98.723076923076931</v>
      </c>
      <c r="AB656">
        <f>AVERAGEIFS(AB$4:AB$606,$T$4:$T$606,'front page'!$B$13,$Q$4:$Q$606,$Q656,$R$4:$R$606,$R656)</f>
        <v>1.2076923076923076</v>
      </c>
      <c r="AC656">
        <f>AVERAGEIFS(AC$4:AC$606,$T$4:$T$606,'front page'!$B$13,$Q$4:$Q$606,$Q656,$R$4:$R$606,$R656)</f>
        <v>6.9230769230769235E-2</v>
      </c>
      <c r="AI656">
        <f>AVERAGEIFS(AI$4:AI$606,$T$4:$T$606,'front page'!$B$13,$Q$4:$Q$606,$Q656,$R$4:$R$606,$R656)</f>
        <v>79.515384615384619</v>
      </c>
      <c r="AJ656">
        <f>AVERAGEIFS(AJ$4:AJ$606,$T$4:$T$606,'front page'!$B$13,$Q$4:$Q$606,$Q656,$R$4:$R$606,$R656)</f>
        <v>20.484615384615385</v>
      </c>
      <c r="AK656">
        <f>AVERAGEIFS(AK$4:AK$606,$T$4:$T$606,'front page'!$B$13,$Q$4:$Q$606,$Q656,$R$4:$R$606,$R656)</f>
        <v>86.876923076923063</v>
      </c>
      <c r="AL656">
        <f>AVERAGEIFS(AL$4:AL$606,$T$4:$T$606,'front page'!$B$13,$Q$4:$Q$606,$Q656,$R$4:$R$606,$R656)</f>
        <v>13.123076923076923</v>
      </c>
      <c r="AM656">
        <f>AVERAGEIFS(AM$4:AM$606,$T$4:$T$606,'front page'!$B$13,$Q$4:$Q$606,$Q656,$R$4:$R$606,$R656)</f>
        <v>98.784615384615392</v>
      </c>
      <c r="AN656">
        <f>AVERAGEIFS(AN$4:AN$606,$T$4:$T$606,'front page'!$B$13,$Q$4:$Q$606,$Q656,$R$4:$R$606,$R656)</f>
        <v>1.2153846153846155</v>
      </c>
      <c r="AT656">
        <f>AVERAGEIFS(AT$4:AT$606,$T$4:$T$606,'front page'!$B$13,$Q$4:$Q$606,$Q656,$R$4:$R$606,$R656)</f>
        <v>72.861538461538458</v>
      </c>
      <c r="AU656">
        <f>AVERAGEIFS(AU$4:AU$606,$T$4:$T$606,'front page'!$B$13,$Q$4:$Q$606,$Q656,$R$4:$R$606,$R656)</f>
        <v>79.515384615384619</v>
      </c>
      <c r="AV656">
        <f>AVERAGEIFS(AV$4:AV$606,$T$4:$T$606,'front page'!$B$13,$Q$4:$Q$606,$Q656,$R$4:$R$606,$R656)</f>
        <v>81.484615384615395</v>
      </c>
      <c r="AW656">
        <f>AVERAGEIFS(AW$4:AW$606,$T$4:$T$606,'front page'!$B$13,$Q$4:$Q$606,$Q656,$R$4:$R$606,$R656)</f>
        <v>90.753846153846155</v>
      </c>
      <c r="AX656">
        <f>AVERAGEIFS(AX$4:AX$606,$T$4:$T$606,'front page'!$B$13,$Q$4:$Q$606,$Q656,$R$4:$R$606,$R656)</f>
        <v>86.876923076923063</v>
      </c>
      <c r="AY656">
        <f>AVERAGEIFS(AY$4:AY$606,$T$4:$T$606,'front page'!$B$13,$Q$4:$Q$606,$Q656,$R$4:$R$606,$R656)</f>
        <v>95.930769230769201</v>
      </c>
      <c r="AZ656">
        <f>AVERAGEIFS(AZ$4:AZ$606,$T$4:$T$606,'front page'!$B$13,$Q$4:$Q$606,$Q656,$R$4:$R$606,$R656)</f>
        <v>97.461538461538467</v>
      </c>
      <c r="BA656">
        <f>AVERAGEIFS(BA$4:BA$606,$T$4:$T$606,'front page'!$B$13,$Q$4:$Q$606,$Q656,$R$4:$R$606,$R656)</f>
        <v>98.784615384615392</v>
      </c>
      <c r="BB656">
        <f>AVERAGEIFS(BB$4:BB$606,$T$4:$T$606,'front page'!$B$13,$Q$4:$Q$606,$Q656,$R$4:$R$606,$R656)</f>
        <v>99.738461538461536</v>
      </c>
      <c r="BM656">
        <f>AVERAGEIFS(BM$4:BM$606,$T$4:$T$606,'front page'!$B$13,$Q$4:$Q$606,$Q656,$R$4:$R$606,$R656)</f>
        <v>83.418104124208909</v>
      </c>
      <c r="BN656">
        <f>AVERAGEIFS(BN$4:BN$606,$T$4:$T$606,'front page'!$B$13,$Q$4:$Q$606,$Q656,$R$4:$R$606,$R656)</f>
        <v>16.09492963206506</v>
      </c>
      <c r="BO656">
        <f>AVERAGEIFS(BO$4:BO$606,$T$4:$T$606,'front page'!$B$13,$Q$4:$Q$606,$Q656,$R$4:$R$606,$R656)</f>
        <v>58.198575985666501</v>
      </c>
      <c r="BP656">
        <f>AVERAGEIFS(BP$4:BP$606,$T$4:$T$606,'front page'!$B$13,$Q$4:$Q$606,$Q656,$R$4:$R$606,$R656)</f>
        <v>12.852670111050097</v>
      </c>
      <c r="BQ656">
        <f>AVERAGEIFS(BQ$4:BQ$606,$T$4:$T$606,'front page'!$B$13,$Q$4:$Q$606,$Q656,$R$4:$R$606,$R656)</f>
        <v>57.176931265845646</v>
      </c>
      <c r="BR656">
        <f>AVERAGEIFS(BR$4:BR$606,$T$4:$T$606,'front page'!$B$13,$Q$4:$Q$606,$Q656,$R$4:$R$606,$R656)</f>
        <v>13.874314830870953</v>
      </c>
      <c r="BS656">
        <f>AVERAGEIFS(BS$4:BS$606,$T$4:$T$606,'front page'!$B$13,$Q$4:$Q$606,$Q656,$R$4:$R$606,$R656)</f>
        <v>98.663056058978484</v>
      </c>
      <c r="BT656">
        <f>AVERAGEIFS(BT$4:BT$606,$T$4:$T$606,'front page'!$B$13,$Q$4:$Q$606,$Q656,$R$4:$R$606,$R656)</f>
        <v>1.2614480678304676</v>
      </c>
      <c r="BU656">
        <f>AVERAGEIFS(BU$4:BU$606,$T$4:$T$606,'front page'!$B$13,$Q$4:$Q$606,$Q656,$R$4:$R$606,$R656)</f>
        <v>12.056383549931274</v>
      </c>
      <c r="BV656">
        <f>AVERAGEIFS(BV$4:BV$606,$T$4:$T$606,'front page'!$B$13,$Q$4:$Q$606,$Q656,$R$4:$R$606,$R656)</f>
        <v>16.473305226045884</v>
      </c>
      <c r="BW656">
        <f>AVERAGEIFS(BW$4:BW$606,$T$4:$T$606,'front page'!$B$13,$Q$4:$Q$606,$Q656,$R$4:$R$606,$R656)</f>
        <v>1.7629023654634233</v>
      </c>
      <c r="BX656">
        <f>AVERAGEIFS(BX$4:BX$606,$T$4:$T$606,'front page'!$B$13,$Q$4:$Q$606,$Q656,$R$4:$R$606,$R656)</f>
        <v>53.101724509741068</v>
      </c>
      <c r="BY656">
        <f>AVERAGEIFS(BY$4:BY$606,$T$4:$T$606,'front page'!$B$13,$Q$4:$Q$606,$Q656,$R$4:$R$606,$R656)</f>
        <v>44.296575976176605</v>
      </c>
      <c r="BZ656">
        <f>AVERAGEIFS(BZ$4:BZ$606,$T$4:$T$606,'front page'!$B$13,$Q$4:$Q$606,$Q656,$R$4:$R$606,$R656)</f>
        <v>55.358950761341227</v>
      </c>
      <c r="CA656">
        <f>AVERAGEIFS(CA$4:CA$606,$T$4:$T$606,'front page'!$B$13,$Q$4:$Q$606,$Q656,$R$4:$R$606,$R656)</f>
        <v>42.108136442349107</v>
      </c>
      <c r="CB656">
        <f>AVERAGEIFS(CB$4:CB$606,$T$4:$T$606,'front page'!$B$13,$Q$4:$Q$606,$Q656,$R$4:$R$606,$R656)</f>
        <v>2.9059138003619442</v>
      </c>
      <c r="CC656">
        <f>AVERAGEIFS(CC$4:CC$606,$T$4:$T$606,'front page'!$B$13,$Q$4:$Q$606,$Q656,$R$4:$R$606,$R656)</f>
        <v>96.997764987419998</v>
      </c>
    </row>
    <row r="658" spans="16:81" x14ac:dyDescent="0.3">
      <c r="P658" t="s">
        <v>338</v>
      </c>
      <c r="Q658" t="s">
        <v>319</v>
      </c>
      <c r="R658" t="s">
        <v>325</v>
      </c>
      <c r="U658">
        <f>AVERAGEIFS(U$4:U$606,$T$4:$T$606,'front page'!$B$13,$Q$4:$Q$606,$Q658,$R$4:$R$606,$R658)</f>
        <v>78.899999999999991</v>
      </c>
      <c r="V658">
        <f>AVERAGEIFS(V$4:V$606,$T$4:$T$606,'front page'!$B$13,$Q$4:$Q$606,$Q658,$R$4:$R$606,$R658)</f>
        <v>20.349999999999998</v>
      </c>
      <c r="W658">
        <f>AVERAGEIFS(W$4:W$606,$T$4:$T$606,'front page'!$B$13,$Q$4:$Q$606,$Q658,$R$4:$R$606,$R658)</f>
        <v>0.75</v>
      </c>
      <c r="X658">
        <f>AVERAGEIFS(X$4:X$606,$T$4:$T$606,'front page'!$B$13,$Q$4:$Q$606,$Q658,$R$4:$R$606,$R658)</f>
        <v>70.516666666666652</v>
      </c>
      <c r="Y658">
        <f>AVERAGEIFS(Y$4:Y$606,$T$4:$T$606,'front page'!$B$13,$Q$4:$Q$606,$Q658,$R$4:$R$606,$R658)</f>
        <v>16.083333333333336</v>
      </c>
      <c r="Z658">
        <f>AVERAGEIFS(Z$4:Z$606,$T$4:$T$606,'front page'!$B$13,$Q$4:$Q$606,$Q658,$R$4:$R$606,$R658)</f>
        <v>13.366666666666667</v>
      </c>
      <c r="AA658">
        <f>AVERAGEIFS(AA$4:AA$606,$T$4:$T$606,'front page'!$B$13,$Q$4:$Q$606,$Q658,$R$4:$R$606,$R658)</f>
        <v>98</v>
      </c>
      <c r="AB658">
        <f>AVERAGEIFS(AB$4:AB$606,$T$4:$T$606,'front page'!$B$13,$Q$4:$Q$606,$Q658,$R$4:$R$606,$R658)</f>
        <v>1.9</v>
      </c>
      <c r="AC658">
        <f>AVERAGEIFS(AC$4:AC$606,$T$4:$T$606,'front page'!$B$13,$Q$4:$Q$606,$Q658,$R$4:$R$606,$R658)</f>
        <v>0.1</v>
      </c>
      <c r="AI658">
        <f>AVERAGEIFS(AI$4:AI$606,$T$4:$T$606,'front page'!$B$13,$Q$4:$Q$606,$Q658,$R$4:$R$606,$R658)</f>
        <v>79.466666666666669</v>
      </c>
      <c r="AJ658">
        <f>AVERAGEIFS(AJ$4:AJ$606,$T$4:$T$606,'front page'!$B$13,$Q$4:$Q$606,$Q658,$R$4:$R$606,$R658)</f>
        <v>20.533333333333335</v>
      </c>
      <c r="AK658">
        <f>AVERAGEIFS(AK$4:AK$606,$T$4:$T$606,'front page'!$B$13,$Q$4:$Q$606,$Q658,$R$4:$R$606,$R658)</f>
        <v>81.55</v>
      </c>
      <c r="AL658">
        <f>AVERAGEIFS(AL$4:AL$606,$T$4:$T$606,'front page'!$B$13,$Q$4:$Q$606,$Q658,$R$4:$R$606,$R658)</f>
        <v>18.45</v>
      </c>
      <c r="AM658">
        <f>AVERAGEIFS(AM$4:AM$606,$T$4:$T$606,'front page'!$B$13,$Q$4:$Q$606,$Q658,$R$4:$R$606,$R658)</f>
        <v>98.1</v>
      </c>
      <c r="AN658">
        <f>AVERAGEIFS(AN$4:AN$606,$T$4:$T$606,'front page'!$B$13,$Q$4:$Q$606,$Q658,$R$4:$R$606,$R658)</f>
        <v>1.9</v>
      </c>
      <c r="AT658">
        <f>AVERAGEIFS(AT$4:AT$606,$T$4:$T$606,'front page'!$B$13,$Q$4:$Q$606,$Q658,$R$4:$R$606,$R658)</f>
        <v>72.716666666666654</v>
      </c>
      <c r="AU658">
        <f>AVERAGEIFS(AU$4:AU$606,$T$4:$T$606,'front page'!$B$13,$Q$4:$Q$606,$Q658,$R$4:$R$606,$R658)</f>
        <v>79.466666666666669</v>
      </c>
      <c r="AV658">
        <f>AVERAGEIFS(AV$4:AV$606,$T$4:$T$606,'front page'!$B$13,$Q$4:$Q$606,$Q658,$R$4:$R$606,$R658)</f>
        <v>81.63333333333334</v>
      </c>
      <c r="AW658">
        <f>AVERAGEIFS(AW$4:AW$606,$T$4:$T$606,'front page'!$B$13,$Q$4:$Q$606,$Q658,$R$4:$R$606,$R658)</f>
        <v>86.449999999999989</v>
      </c>
      <c r="AX658">
        <f>AVERAGEIFS(AX$4:AX$606,$T$4:$T$606,'front page'!$B$13,$Q$4:$Q$606,$Q658,$R$4:$R$606,$R658)</f>
        <v>81.55</v>
      </c>
      <c r="AY658">
        <f>AVERAGEIFS(AY$4:AY$606,$T$4:$T$606,'front page'!$B$13,$Q$4:$Q$606,$Q658,$R$4:$R$606,$R658)</f>
        <v>92.55</v>
      </c>
      <c r="AZ658">
        <f>AVERAGEIFS(AZ$4:AZ$606,$T$4:$T$606,'front page'!$B$13,$Q$4:$Q$606,$Q658,$R$4:$R$606,$R658)</f>
        <v>95.919999999999987</v>
      </c>
      <c r="BA658">
        <f>AVERAGEIFS(BA$4:BA$606,$T$4:$T$606,'front page'!$B$13,$Q$4:$Q$606,$Q658,$R$4:$R$606,$R658)</f>
        <v>98.1</v>
      </c>
      <c r="BB658">
        <f>AVERAGEIFS(BB$4:BB$606,$T$4:$T$606,'front page'!$B$13,$Q$4:$Q$606,$Q658,$R$4:$R$606,$R658)</f>
        <v>99.72</v>
      </c>
      <c r="BM658">
        <f>AVERAGEIFS(BM$4:BM$606,$T$4:$T$606,'front page'!$B$13,$Q$4:$Q$606,$Q658,$R$4:$R$606,$R658)</f>
        <v>80.756696142284881</v>
      </c>
      <c r="BN658">
        <f>AVERAGEIFS(BN$4:BN$606,$T$4:$T$606,'front page'!$B$13,$Q$4:$Q$606,$Q658,$R$4:$R$606,$R658)</f>
        <v>18.376252952268231</v>
      </c>
      <c r="BO658">
        <f>AVERAGEIFS(BO$4:BO$606,$T$4:$T$606,'front page'!$B$13,$Q$4:$Q$606,$Q658,$R$4:$R$606,$R658)</f>
        <v>63.108302470914275</v>
      </c>
      <c r="BP658">
        <f>AVERAGEIFS(BP$4:BP$606,$T$4:$T$606,'front page'!$B$13,$Q$4:$Q$606,$Q658,$R$4:$R$606,$R658)</f>
        <v>13.568753696071004</v>
      </c>
      <c r="BQ658">
        <f>AVERAGEIFS(BQ$4:BQ$606,$T$4:$T$606,'front page'!$B$13,$Q$4:$Q$606,$Q658,$R$4:$R$606,$R658)</f>
        <v>62.020526270117017</v>
      </c>
      <c r="BR658">
        <f>AVERAGEIFS(BR$4:BR$606,$T$4:$T$606,'front page'!$B$13,$Q$4:$Q$606,$Q658,$R$4:$R$606,$R658)</f>
        <v>14.65652989686825</v>
      </c>
      <c r="BS658">
        <f>AVERAGEIFS(BS$4:BS$606,$T$4:$T$606,'front page'!$B$13,$Q$4:$Q$606,$Q658,$R$4:$R$606,$R658)</f>
        <v>99.060100523946446</v>
      </c>
      <c r="BT658">
        <f>AVERAGEIFS(BT$4:BT$606,$T$4:$T$606,'front page'!$B$13,$Q$4:$Q$606,$Q658,$R$4:$R$606,$R658)</f>
        <v>0.93375646524569222</v>
      </c>
      <c r="BU658">
        <f>AVERAGEIFS(BU$4:BU$606,$T$4:$T$606,'front page'!$B$13,$Q$4:$Q$606,$Q658,$R$4:$R$606,$R658)</f>
        <v>12.285383575085442</v>
      </c>
      <c r="BV658">
        <f>AVERAGEIFS(BV$4:BV$606,$T$4:$T$606,'front page'!$B$13,$Q$4:$Q$606,$Q658,$R$4:$R$606,$R658)</f>
        <v>17.837117872982585</v>
      </c>
      <c r="BW658">
        <f>AVERAGEIFS(BW$4:BW$606,$T$4:$T$606,'front page'!$B$13,$Q$4:$Q$606,$Q658,$R$4:$R$606,$R658)</f>
        <v>2.6614190147793599</v>
      </c>
      <c r="BX658">
        <f>AVERAGEIFS(BX$4:BX$606,$T$4:$T$606,'front page'!$B$13,$Q$4:$Q$606,$Q658,$R$4:$R$606,$R658)</f>
        <v>52.125606512295633</v>
      </c>
      <c r="BY658">
        <f>AVERAGEIFS(BY$4:BY$606,$T$4:$T$606,'front page'!$B$13,$Q$4:$Q$606,$Q658,$R$4:$R$606,$R658)</f>
        <v>45.652370185465706</v>
      </c>
      <c r="BZ658">
        <f>AVERAGEIFS(BZ$4:BZ$606,$T$4:$T$606,'front page'!$B$13,$Q$4:$Q$606,$Q658,$R$4:$R$606,$R658)</f>
        <v>50.863148722683</v>
      </c>
      <c r="CA658">
        <f>AVERAGEIFS(CA$4:CA$606,$T$4:$T$606,'front page'!$B$13,$Q$4:$Q$606,$Q658,$R$4:$R$606,$R658)</f>
        <v>46.869470793407437</v>
      </c>
      <c r="CB658">
        <f>AVERAGEIFS(CB$4:CB$606,$T$4:$T$606,'front page'!$B$13,$Q$4:$Q$606,$Q658,$R$4:$R$606,$R658)</f>
        <v>2.8798338237111234</v>
      </c>
      <c r="CC658">
        <f>AVERAGEIFS(CC$4:CC$606,$T$4:$T$606,'front page'!$B$13,$Q$4:$Q$606,$Q658,$R$4:$R$606,$R658)</f>
        <v>97.104030159883223</v>
      </c>
    </row>
    <row r="663" spans="16:81" x14ac:dyDescent="0.3">
      <c r="P663" t="str">
        <f>IFERROR(VLOOKUP('front page'!B7,Sheet2!P4:AN658,1,FALSE),VLOOKUP('front page'!B7,lookup!A1:C304,3,FALSE))</f>
        <v>Predominantly Rural</v>
      </c>
      <c r="U663">
        <f>IFERROR(VLOOKUP($P663,$P$636:$AN$658,6,FALSE),SUMIFS(U$4:U$622,$T$4:$T$622,'front page'!$B$13,Sheet2!$P$4:$P$622,Sheet2!$P663))</f>
        <v>78.55263157894737</v>
      </c>
      <c r="V663">
        <f>IFERROR(VLOOKUP($P663,$P$636:$AN$658,7,FALSE),SUMIFS(V$4:V$622,$T$4:$T$622,'front page'!$B$13,Sheet2!$P$4:$P$622,Sheet2!$P663))</f>
        <v>20.357894736842102</v>
      </c>
      <c r="W663">
        <f>IFERROR(VLOOKUP($P663,$P$636:$AN$658,8,FALSE),SUMIFS(W$4:W$622,$T$4:$T$622,'front page'!$B$13,Sheet2!$P$4:$P$622,Sheet2!$P663))</f>
        <v>1.0947368421052632</v>
      </c>
      <c r="X663">
        <f>IFERROR(VLOOKUP($P663,$P$636:$AN$658,9,FALSE),SUMIFS(X$4:X$622,$T$4:$T$622,'front page'!$B$13,Sheet2!$P$4:$P$622,Sheet2!$P663))</f>
        <v>74.178947368421049</v>
      </c>
      <c r="Y663">
        <f>IFERROR(VLOOKUP($P663,$P$636:$AN$658,10,FALSE),SUMIFS(Y$4:Y$622,$T$4:$T$622,'front page'!$B$13,Sheet2!$P$4:$P$622,Sheet2!$P663))</f>
        <v>9.2263157894736842</v>
      </c>
      <c r="Z663">
        <f>IFERROR(VLOOKUP($P663,$P$636:$AN$658,11,FALSE),SUMIFS(Z$4:Z$622,$T$4:$T$622,'front page'!$B$13,Sheet2!$P$4:$P$622,Sheet2!$P663))</f>
        <v>16.589473684210525</v>
      </c>
      <c r="AA663">
        <f>IFERROR(VLOOKUP($P663,$P$636:$AN$658,12,FALSE),SUMIFS(AA$4:AA$622,$T$4:$T$622,'front page'!$B$13,Sheet2!$P$4:$P$622,Sheet2!$P663))</f>
        <v>98.588888888888903</v>
      </c>
      <c r="AB663">
        <f>IFERROR(VLOOKUP($P663,$P$636:$AN$658,13,FALSE),SUMIFS(AB$4:AB$622,$T$4:$T$622,'front page'!$B$13,Sheet2!$P$4:$P$622,Sheet2!$P663))</f>
        <v>1.2833333333333334</v>
      </c>
      <c r="AC663">
        <f>IFERROR(VLOOKUP($P663,$P$636:$AN$658,14,FALSE),SUMIFS(AC$4:AC$622,$T$4:$T$622,'front page'!$B$13,Sheet2!$P$4:$P$622,Sheet2!$P663))</f>
        <v>0.12222222222222223</v>
      </c>
      <c r="AI663">
        <f>IFERROR(VLOOKUP($P663,$P$636:$AN$658,20,FALSE),SUMIFS(AI$4:AI$622,$T$4:$T$622,'front page'!$B$13,Sheet2!$P$4:$P$622,Sheet2!$P663))</f>
        <v>79.405263157894751</v>
      </c>
      <c r="AJ663">
        <f>IFERROR(VLOOKUP($P663,$P$636:$AN$658,21,FALSE),SUMIFS(AJ$4:AJ$622,$T$4:$T$622,'front page'!$B$13,Sheet2!$P$4:$P$622,Sheet2!$P663))</f>
        <v>20.594736842105267</v>
      </c>
      <c r="AK663">
        <f>IFERROR(VLOOKUP($P663,$P$636:$AN$658,22,FALSE),SUMIFS(AK$4:AK$622,$T$4:$T$622,'front page'!$B$13,Sheet2!$P$4:$P$622,Sheet2!$P663))</f>
        <v>89.121052631578962</v>
      </c>
      <c r="AL663">
        <f>IFERROR(VLOOKUP($P663,$P$636:$AN$658,23,FALSE),SUMIFS(AL$4:AL$622,$T$4:$T$622,'front page'!$B$13,Sheet2!$P$4:$P$622,Sheet2!$P663))</f>
        <v>10.878947368421054</v>
      </c>
      <c r="AM663">
        <f>IFERROR(VLOOKUP($P663,$P$636:$AN$658,24,FALSE),SUMIFS(AM$4:AM$622,$T$4:$T$622,'front page'!$B$13,Sheet2!$P$4:$P$622,Sheet2!$P663))</f>
        <v>98.716666666666683</v>
      </c>
      <c r="AN663">
        <f>IFERROR(VLOOKUP($P663,$P$636:$AN$658,25,FALSE),SUMIFS(AN$4:AN$622,$T$4:$T$622,'front page'!$B$13,Sheet2!$P$4:$P$622,Sheet2!$P663))</f>
        <v>1.2833333333333334</v>
      </c>
      <c r="BM663">
        <f>IFERROR(VLOOKUP($P663,$P$636:$CC$658,BM$666,FALSE),SUMIFS(BM$4:BM$622,$T$4:$T$622,'front page'!$B$13,Sheet2!$P$4:$P$622,Sheet2!$P663))</f>
        <v>81.831710526760119</v>
      </c>
      <c r="BN663">
        <f>IFERROR(VLOOKUP($P663,$P$636:$CC$658,BN$666,FALSE),SUMIFS(BN$4:BN$622,$T$4:$T$622,'front page'!$B$13,Sheet2!$P$4:$P$622,Sheet2!$P663))</f>
        <v>17.822206137504704</v>
      </c>
      <c r="BO663">
        <f>IFERROR(VLOOKUP($P663,$P$636:$CC$658,BO$666,FALSE),SUMIFS(BO$4:BO$622,$T$4:$T$622,'front page'!$B$13,Sheet2!$P$4:$P$622,Sheet2!$P663))</f>
        <v>61.34079191399956</v>
      </c>
      <c r="BP663">
        <f>IFERROR(VLOOKUP($P663,$P$636:$CC$658,BP$666,FALSE),SUMIFS(BP$4:BP$622,$T$4:$T$622,'front page'!$B$13,Sheet2!$P$4:$P$622,Sheet2!$P663))</f>
        <v>11.50943262811686</v>
      </c>
      <c r="BQ663">
        <f>IFERROR(VLOOKUP($P663,$P$636:$CC$658,BQ$666,FALSE),SUMIFS(BQ$4:BQ$622,$T$4:$T$622,'front page'!$B$13,Sheet2!$P$4:$P$622,Sheet2!$P663))</f>
        <v>56.393365354014939</v>
      </c>
      <c r="BR663">
        <f>IFERROR(VLOOKUP($P663,$P$636:$CC$658,BR$666,FALSE),SUMIFS(BR$4:BR$622,$T$4:$T$622,'front page'!$B$13,Sheet2!$P$4:$P$622,Sheet2!$P663))</f>
        <v>16.456859188101493</v>
      </c>
      <c r="BS663">
        <f>IFERROR(VLOOKUP($P663,$P$636:$CC$658,BS$666,FALSE),SUMIFS(BS$4:BS$622,$T$4:$T$622,'front page'!$B$13,Sheet2!$P$4:$P$622,Sheet2!$P663))</f>
        <v>98.343946346608092</v>
      </c>
      <c r="BT663">
        <f>IFERROR(VLOOKUP($P663,$P$636:$CC$658,BT$666,FALSE),SUMIFS(BT$4:BT$622,$T$4:$T$622,'front page'!$B$13,Sheet2!$P$4:$P$622,Sheet2!$P663))</f>
        <v>1.5586043645610241</v>
      </c>
      <c r="BU663">
        <f>IFERROR(VLOOKUP($P663,$P$636:$CC$658,BU$666,FALSE),SUMIFS(BU$4:BU$622,$T$4:$T$622,'front page'!$B$13,Sheet2!$P$4:$P$622,Sheet2!$P663))</f>
        <v>12.502668221518144</v>
      </c>
      <c r="BV663">
        <f>IFERROR(VLOOKUP($P663,$P$636:$CC$658,BV$666,FALSE),SUMIFS(BV$4:BV$622,$T$4:$T$622,'front page'!$B$13,Sheet2!$P$4:$P$622,Sheet2!$P663))</f>
        <v>16.165996457797821</v>
      </c>
      <c r="BW663">
        <f>IFERROR(VLOOKUP($P663,$P$636:$CC$658,BW$666,FALSE),SUMIFS(BW$4:BW$622,$T$4:$T$622,'front page'!$B$13,Sheet2!$P$4:$P$622,Sheet2!$P663))</f>
        <v>1.8890804202271734</v>
      </c>
      <c r="BX663">
        <f>IFERROR(VLOOKUP($P663,$P$636:$CC$658,BX$666,FALSE),SUMIFS(BX$4:BX$622,$T$4:$T$622,'front page'!$B$13,Sheet2!$P$4:$P$622,Sheet2!$P663))</f>
        <v>50.374835239956674</v>
      </c>
      <c r="BY663">
        <f>IFERROR(VLOOKUP($P663,$P$636:$CC$658,BY$666,FALSE),SUMIFS(BY$4:BY$622,$T$4:$T$622,'front page'!$B$13,Sheet2!$P$4:$P$622,Sheet2!$P663))</f>
        <v>46.882688274817617</v>
      </c>
      <c r="BZ663">
        <f>IFERROR(VLOOKUP($P663,$P$636:$CC$658,BZ$666,FALSE),SUMIFS(BZ$4:BZ$622,$T$4:$T$622,'front page'!$B$13,Sheet2!$P$4:$P$622,Sheet2!$P663))</f>
        <v>53.89962858480294</v>
      </c>
      <c r="CA663">
        <f>IFERROR(VLOOKUP($P663,$P$636:$CC$658,CA$666,FALSE),SUMIFS(CA$4:CA$622,$T$4:$T$622,'front page'!$B$13,Sheet2!$P$4:$P$622,Sheet2!$P663))</f>
        <v>43.975560834519918</v>
      </c>
      <c r="CB663">
        <f>IFERROR(VLOOKUP($P663,$P$636:$CC$658,CB$666,FALSE),SUMIFS(CB$4:CB$622,$T$4:$T$622,'front page'!$B$13,Sheet2!$P$4:$P$622,Sheet2!$P663))</f>
        <v>3.319228048779499</v>
      </c>
      <c r="CC663">
        <f>IFERROR(VLOOKUP($P663,$P$636:$CC$658,CC$666,FALSE),SUMIFS(CC$4:CC$622,$T$4:$T$622,'front page'!$B$13,Sheet2!$P$4:$P$622,Sheet2!$P663))</f>
        <v>96.655090059544335</v>
      </c>
    </row>
    <row r="664" spans="16:81" x14ac:dyDescent="0.3">
      <c r="P664" t="str">
        <f>IFERROR(VLOOKUP('front page'!D7,Sheet2!P4:AN658,1,FALSE),VLOOKUP('front page'!D7,lookup!A1:C304,3,FALSE))</f>
        <v>England</v>
      </c>
      <c r="U664">
        <f>IFERROR(VLOOKUP($P664,$P$636:$AN$658,6,FALSE),SUMIFS(U$4:U$622,$T$4:$T$622,'front page'!$B$13,Sheet2!$P$4:$P$622,Sheet2!$P664))</f>
        <v>79.099999999999994</v>
      </c>
      <c r="V664">
        <f>IFERROR(VLOOKUP($P664,$P$636:$AN$658,7,FALSE),SUMIFS(V$4:V$622,$T$4:$T$622,'front page'!$B$13,Sheet2!$P$4:$P$622,Sheet2!$P664))</f>
        <v>19.7</v>
      </c>
      <c r="W664">
        <f>IFERROR(VLOOKUP($P664,$P$636:$AN$658,8,FALSE),SUMIFS(W$4:W$622,$T$4:$T$622,'front page'!$B$13,Sheet2!$P$4:$P$622,Sheet2!$P664))</f>
        <v>1.2</v>
      </c>
      <c r="X664">
        <f>IFERROR(VLOOKUP($P664,$P$636:$AN$658,9,FALSE),SUMIFS(X$4:X$622,$T$4:$T$622,'front page'!$B$13,Sheet2!$P$4:$P$622,Sheet2!$P664))</f>
        <v>73.5</v>
      </c>
      <c r="Y664">
        <f>IFERROR(VLOOKUP($P664,$P$636:$AN$658,10,FALSE),SUMIFS(Y$4:Y$622,$T$4:$T$622,'front page'!$B$13,Sheet2!$P$4:$P$622,Sheet2!$P664))</f>
        <v>11.8</v>
      </c>
      <c r="Z664">
        <f>IFERROR(VLOOKUP($P664,$P$636:$AN$658,11,FALSE),SUMIFS(Z$4:Z$622,$T$4:$T$622,'front page'!$B$13,Sheet2!$P$4:$P$622,Sheet2!$P664))</f>
        <v>14.7</v>
      </c>
      <c r="AA664">
        <f>IFERROR(VLOOKUP($P664,$P$636:$AN$658,12,FALSE),SUMIFS(AA$4:AA$622,$T$4:$T$622,'front page'!$B$13,Sheet2!$P$4:$P$622,Sheet2!$P664))</f>
        <v>98.5</v>
      </c>
      <c r="AB664">
        <f>IFERROR(VLOOKUP($P664,$P$636:$AN$658,13,FALSE),SUMIFS(AB$4:AB$622,$T$4:$T$622,'front page'!$B$13,Sheet2!$P$4:$P$622,Sheet2!$P664))</f>
        <v>1.4</v>
      </c>
      <c r="AC664">
        <f>IFERROR(VLOOKUP($P664,$P$636:$AN$658,14,FALSE),SUMIFS(AC$4:AC$622,$T$4:$T$622,'front page'!$B$13,Sheet2!$P$4:$P$622,Sheet2!$P664))</f>
        <v>0.1</v>
      </c>
      <c r="AI664">
        <f>IFERROR(VLOOKUP($P664,$P$636:$AN$658,20,FALSE),SUMIFS(AI$4:AI$622,$T$4:$T$622,'front page'!$B$13,Sheet2!$P$4:$P$622,Sheet2!$P664))</f>
        <v>80.099999999999994</v>
      </c>
      <c r="AJ664">
        <f>IFERROR(VLOOKUP($P664,$P$636:$AN$658,21,FALSE),SUMIFS(AJ$4:AJ$622,$T$4:$T$622,'front page'!$B$13,Sheet2!$P$4:$P$622,Sheet2!$P664))</f>
        <v>19.899999999999999</v>
      </c>
      <c r="AK664">
        <f>IFERROR(VLOOKUP($P664,$P$636:$AN$658,22,FALSE),SUMIFS(AK$4:AK$622,$T$4:$T$622,'front page'!$B$13,Sheet2!$P$4:$P$622,Sheet2!$P664))</f>
        <v>86.1</v>
      </c>
      <c r="AL664">
        <f>IFERROR(VLOOKUP($P664,$P$636:$AN$658,23,FALSE),SUMIFS(AL$4:AL$622,$T$4:$T$622,'front page'!$B$13,Sheet2!$P$4:$P$622,Sheet2!$P664))</f>
        <v>13.9</v>
      </c>
      <c r="AM664">
        <f>IFERROR(VLOOKUP($P664,$P$636:$AN$658,24,FALSE),SUMIFS(AM$4:AM$622,$T$4:$T$622,'front page'!$B$13,Sheet2!$P$4:$P$622,Sheet2!$P664))</f>
        <v>98.6</v>
      </c>
      <c r="AN664">
        <f>IFERROR(VLOOKUP($P664,$P$636:$AN$658,25,FALSE),SUMIFS(AN$4:AN$622,$T$4:$T$622,'front page'!$B$13,Sheet2!$P$4:$P$622,Sheet2!$P664))</f>
        <v>1.4</v>
      </c>
      <c r="BM664">
        <f>IFERROR(VLOOKUP($P664,$P$636:$CC$658,BM$666,FALSE),SUMIFS(BM$4:BM$622,$T$4:$T$622,'front page'!$B$13,Sheet2!$P$4:$P$622,Sheet2!$P664))</f>
        <v>82.030221419391694</v>
      </c>
      <c r="BN664">
        <f>IFERROR(VLOOKUP($P664,$P$636:$CC$658,BN$666,FALSE),SUMIFS(BN$4:BN$622,$T$4:$T$622,'front page'!$B$13,Sheet2!$P$4:$P$622,Sheet2!$P664))</f>
        <v>17.357391338670102</v>
      </c>
      <c r="BO664">
        <f>IFERROR(VLOOKUP($P664,$P$636:$CC$658,BO$666,FALSE),SUMIFS(BO$4:BO$622,$T$4:$T$622,'front page'!$B$13,Sheet2!$P$4:$P$622,Sheet2!$P664))</f>
        <v>58.904759996820196</v>
      </c>
      <c r="BP664">
        <f>IFERROR(VLOOKUP($P664,$P$636:$CC$658,BP$666,FALSE),SUMIFS(BP$4:BP$622,$T$4:$T$622,'front page'!$B$13,Sheet2!$P$4:$P$622,Sheet2!$P664))</f>
        <v>12.8941143269039</v>
      </c>
      <c r="BQ664">
        <f>IFERROR(VLOOKUP($P664,$P$636:$CC$658,BQ$666,FALSE),SUMIFS(BQ$4:BQ$622,$T$4:$T$622,'front page'!$B$13,Sheet2!$P$4:$P$622,Sheet2!$P664))</f>
        <v>58.6592583865488</v>
      </c>
      <c r="BR664">
        <f>IFERROR(VLOOKUP($P664,$P$636:$CC$658,BR$666,FALSE),SUMIFS(BR$4:BR$622,$T$4:$T$622,'front page'!$B$13,Sheet2!$P$4:$P$622,Sheet2!$P664))</f>
        <v>13.1396159371753</v>
      </c>
      <c r="BS664">
        <f>IFERROR(VLOOKUP($P664,$P$636:$CC$658,BS$666,FALSE),SUMIFS(BS$4:BS$622,$T$4:$T$622,'front page'!$B$13,Sheet2!$P$4:$P$622,Sheet2!$P664))</f>
        <v>98.264282581388699</v>
      </c>
      <c r="BT664">
        <f>IFERROR(VLOOKUP($P664,$P$636:$CC$658,BT$666,FALSE),SUMIFS(BT$4:BT$622,$T$4:$T$622,'front page'!$B$13,Sheet2!$P$4:$P$622,Sheet2!$P664))</f>
        <v>1.6093772094474299</v>
      </c>
      <c r="BU664">
        <f>IFERROR(VLOOKUP($P664,$P$636:$CC$658,BU$666,FALSE),SUMIFS(BU$4:BU$622,$T$4:$T$622,'front page'!$B$13,Sheet2!$P$4:$P$622,Sheet2!$P664))</f>
        <v>11.0840498338719</v>
      </c>
      <c r="BV664">
        <f>IFERROR(VLOOKUP($P664,$P$636:$CC$658,BV$666,FALSE),SUMIFS(BV$4:BV$622,$T$4:$T$622,'front page'!$B$13,Sheet2!$P$4:$P$622,Sheet2!$P664))</f>
        <v>16.8196918026145</v>
      </c>
      <c r="BW664">
        <f>IFERROR(VLOOKUP($P664,$P$636:$CC$658,BW$666,FALSE),SUMIFS(BW$4:BW$622,$T$4:$T$622,'front page'!$B$13,Sheet2!$P$4:$P$622,Sheet2!$P664))</f>
        <v>1.7827032708667701</v>
      </c>
      <c r="BX664">
        <f>IFERROR(VLOOKUP($P664,$P$636:$CC$658,BX$666,FALSE),SUMIFS(BX$4:BX$622,$T$4:$T$622,'front page'!$B$13,Sheet2!$P$4:$P$622,Sheet2!$P664))</f>
        <v>54.9978689428916</v>
      </c>
      <c r="BY664">
        <f>IFERROR(VLOOKUP($P664,$P$636:$CC$658,BY$666,FALSE),SUMIFS(BY$4:BY$622,$T$4:$T$622,'front page'!$B$13,Sheet2!$P$4:$P$622,Sheet2!$P664))</f>
        <v>42.718329735890599</v>
      </c>
      <c r="BZ664">
        <f>IFERROR(VLOOKUP($P664,$P$636:$CC$658,BZ$666,FALSE),SUMIFS(BZ$4:BZ$622,$T$4:$T$622,'front page'!$B$13,Sheet2!$P$4:$P$622,Sheet2!$P664))</f>
        <v>54.287661415407101</v>
      </c>
      <c r="CA664">
        <f>IFERROR(VLOOKUP($P664,$P$636:$CC$658,CA$666,FALSE),SUMIFS(CA$4:CA$622,$T$4:$T$622,'front page'!$B$13,Sheet2!$P$4:$P$622,Sheet2!$P664))</f>
        <v>43.522574519208597</v>
      </c>
      <c r="CB664">
        <f>IFERROR(VLOOKUP($P664,$P$636:$CC$658,CB$666,FALSE),SUMIFS(CB$4:CB$622,$T$4:$T$622,'front page'!$B$13,Sheet2!$P$4:$P$622,Sheet2!$P664))</f>
        <v>2.9297712025308198</v>
      </c>
      <c r="CC664">
        <f>IFERROR(VLOOKUP($P664,$P$636:$CC$658,CC$666,FALSE),SUMIFS(CC$4:CC$622,$T$4:$T$622,'front page'!$B$13,Sheet2!$P$4:$P$622,Sheet2!$P664))</f>
        <v>97.005117093555199</v>
      </c>
    </row>
    <row r="666" spans="16:81" x14ac:dyDescent="0.3">
      <c r="BM666">
        <v>50</v>
      </c>
      <c r="BN666">
        <v>51</v>
      </c>
      <c r="BO666">
        <v>52</v>
      </c>
      <c r="BP666">
        <v>53</v>
      </c>
      <c r="BQ666">
        <v>54</v>
      </c>
      <c r="BR666">
        <v>55</v>
      </c>
      <c r="BS666">
        <v>56</v>
      </c>
      <c r="BT666">
        <v>57</v>
      </c>
      <c r="BU666">
        <v>58</v>
      </c>
      <c r="BV666">
        <v>59</v>
      </c>
      <c r="BW666">
        <v>60</v>
      </c>
      <c r="BX666">
        <v>61</v>
      </c>
      <c r="BY666">
        <v>62</v>
      </c>
      <c r="BZ666">
        <v>63</v>
      </c>
      <c r="CA666">
        <v>64</v>
      </c>
      <c r="CB666">
        <v>65</v>
      </c>
      <c r="CC666">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2519C-DEEF-43C2-85B5-4295D9459EA7}">
  <sheetPr codeName="Sheet10"/>
  <dimension ref="A1:BA204"/>
  <sheetViews>
    <sheetView topLeftCell="A195" workbookViewId="0">
      <selection activeCell="B204" sqref="B204:BA204"/>
    </sheetView>
  </sheetViews>
  <sheetFormatPr defaultColWidth="14.5546875" defaultRowHeight="14.4" x14ac:dyDescent="0.3"/>
  <cols>
    <col min="2" max="2" width="32.109375" customWidth="1"/>
  </cols>
  <sheetData>
    <row r="1" spans="1:53" x14ac:dyDescent="0.3">
      <c r="A1" t="s">
        <v>866</v>
      </c>
    </row>
    <row r="2" spans="1:53" x14ac:dyDescent="0.3">
      <c r="A2" t="s">
        <v>867</v>
      </c>
    </row>
    <row r="3" spans="1:53" x14ac:dyDescent="0.3">
      <c r="A3" t="s">
        <v>868</v>
      </c>
    </row>
    <row r="4" spans="1:53" x14ac:dyDescent="0.3">
      <c r="A4" t="s">
        <v>869</v>
      </c>
      <c r="B4" t="s">
        <v>870</v>
      </c>
      <c r="C4" t="s">
        <v>871</v>
      </c>
      <c r="D4" t="s">
        <v>872</v>
      </c>
      <c r="E4" t="s">
        <v>873</v>
      </c>
      <c r="F4" t="s">
        <v>874</v>
      </c>
      <c r="G4" t="s">
        <v>875</v>
      </c>
      <c r="H4" t="s">
        <v>876</v>
      </c>
      <c r="I4" t="s">
        <v>877</v>
      </c>
      <c r="J4" t="s">
        <v>878</v>
      </c>
      <c r="K4" t="s">
        <v>879</v>
      </c>
      <c r="L4" t="s">
        <v>880</v>
      </c>
      <c r="M4" t="s">
        <v>881</v>
      </c>
      <c r="N4" t="s">
        <v>882</v>
      </c>
      <c r="O4" t="s">
        <v>883</v>
      </c>
      <c r="P4" t="s">
        <v>884</v>
      </c>
      <c r="Q4" t="s">
        <v>885</v>
      </c>
      <c r="R4" t="s">
        <v>886</v>
      </c>
      <c r="S4" t="s">
        <v>887</v>
      </c>
      <c r="T4" t="s">
        <v>888</v>
      </c>
      <c r="U4" t="s">
        <v>889</v>
      </c>
      <c r="V4" t="s">
        <v>890</v>
      </c>
      <c r="W4" t="s">
        <v>891</v>
      </c>
      <c r="X4" t="s">
        <v>892</v>
      </c>
      <c r="Y4" t="s">
        <v>893</v>
      </c>
      <c r="Z4" t="s">
        <v>894</v>
      </c>
      <c r="AA4" t="s">
        <v>895</v>
      </c>
      <c r="AB4" t="s">
        <v>896</v>
      </c>
      <c r="AC4" t="s">
        <v>897</v>
      </c>
      <c r="AD4" t="s">
        <v>898</v>
      </c>
      <c r="AE4" t="s">
        <v>899</v>
      </c>
      <c r="AF4" t="s">
        <v>900</v>
      </c>
      <c r="AG4" t="s">
        <v>901</v>
      </c>
      <c r="AH4" t="s">
        <v>902</v>
      </c>
      <c r="AI4" t="s">
        <v>903</v>
      </c>
      <c r="AJ4" t="s">
        <v>904</v>
      </c>
      <c r="AK4" t="s">
        <v>905</v>
      </c>
      <c r="AL4" t="s">
        <v>906</v>
      </c>
      <c r="AM4" t="s">
        <v>907</v>
      </c>
      <c r="AN4" t="s">
        <v>908</v>
      </c>
      <c r="AO4" t="s">
        <v>909</v>
      </c>
      <c r="AP4" t="s">
        <v>910</v>
      </c>
      <c r="AQ4" t="s">
        <v>911</v>
      </c>
      <c r="AR4" t="s">
        <v>912</v>
      </c>
      <c r="AS4" t="s">
        <v>913</v>
      </c>
      <c r="AT4" t="s">
        <v>914</v>
      </c>
      <c r="AU4" t="s">
        <v>915</v>
      </c>
      <c r="AV4" t="s">
        <v>916</v>
      </c>
      <c r="AW4" t="s">
        <v>917</v>
      </c>
      <c r="AX4" t="s">
        <v>918</v>
      </c>
      <c r="AY4" t="s">
        <v>919</v>
      </c>
      <c r="AZ4" t="s">
        <v>920</v>
      </c>
      <c r="BA4" t="s">
        <v>921</v>
      </c>
    </row>
    <row r="5" spans="1:53" x14ac:dyDescent="0.3">
      <c r="A5" t="s">
        <v>922</v>
      </c>
      <c r="B5" t="s">
        <v>492</v>
      </c>
      <c r="C5">
        <v>82.809463270644301</v>
      </c>
      <c r="D5">
        <v>79.174171627217802</v>
      </c>
      <c r="E5">
        <v>86.447074669964096</v>
      </c>
      <c r="F5">
        <v>17.190536729355699</v>
      </c>
      <c r="G5">
        <v>13.5529253300446</v>
      </c>
      <c r="H5">
        <v>20.825828372773501</v>
      </c>
      <c r="I5">
        <v>9.7910851976872806</v>
      </c>
      <c r="J5">
        <v>6.63151746645263</v>
      </c>
      <c r="K5">
        <v>12.949737329846601</v>
      </c>
      <c r="L5">
        <v>21.039556938903701</v>
      </c>
      <c r="M5">
        <v>16.817396822115001</v>
      </c>
      <c r="N5">
        <v>25.264262700929098</v>
      </c>
      <c r="O5">
        <v>1.96834860374381</v>
      </c>
      <c r="P5">
        <v>0.63660223062065602</v>
      </c>
      <c r="Q5">
        <v>3.3015868355783198</v>
      </c>
      <c r="R5">
        <v>99.205061885347703</v>
      </c>
      <c r="S5">
        <v>98.193023525411306</v>
      </c>
      <c r="T5">
        <v>100</v>
      </c>
      <c r="U5">
        <v>0.79493811465228803</v>
      </c>
      <c r="V5">
        <v>0</v>
      </c>
      <c r="W5">
        <v>1.80697647449405</v>
      </c>
      <c r="X5">
        <v>9.4530416611868606</v>
      </c>
      <c r="Y5">
        <v>6.20933012128061</v>
      </c>
      <c r="Z5">
        <v>12.697671166586099</v>
      </c>
      <c r="AA5">
        <v>68.163020764835693</v>
      </c>
      <c r="AB5">
        <v>63.216294780749202</v>
      </c>
      <c r="AC5">
        <v>73.1080918339362</v>
      </c>
      <c r="AD5">
        <v>16.050248661708</v>
      </c>
      <c r="AE5">
        <v>12.1862925010285</v>
      </c>
      <c r="AF5">
        <v>19.9130584685028</v>
      </c>
      <c r="AG5">
        <v>61.565813764314498</v>
      </c>
      <c r="AH5">
        <v>56.550162451584697</v>
      </c>
      <c r="AI5">
        <v>66.581874481436103</v>
      </c>
      <c r="AJ5">
        <v>58.411063874961997</v>
      </c>
      <c r="AK5">
        <v>51.562765334792203</v>
      </c>
      <c r="AL5">
        <v>65.255526912571995</v>
      </c>
      <c r="AM5">
        <v>39.425670621956897</v>
      </c>
      <c r="AN5">
        <v>32.589596050217999</v>
      </c>
      <c r="AO5">
        <v>46.266342483514798</v>
      </c>
      <c r="AP5">
        <v>51.742241824419899</v>
      </c>
      <c r="AQ5">
        <v>44.245826903827997</v>
      </c>
      <c r="AR5">
        <v>59.241770219730199</v>
      </c>
      <c r="AS5">
        <v>46.146607924413601</v>
      </c>
      <c r="AT5">
        <v>38.568770143671202</v>
      </c>
      <c r="AU5">
        <v>53.7220747718656</v>
      </c>
      <c r="AV5">
        <v>2.4291399373596598</v>
      </c>
      <c r="AW5">
        <v>0.34249468618303403</v>
      </c>
      <c r="AX5">
        <v>4.5170344534620304</v>
      </c>
      <c r="AY5">
        <v>97.570860062640307</v>
      </c>
      <c r="AZ5">
        <v>95.482965546630695</v>
      </c>
      <c r="BA5">
        <v>99.6575053137243</v>
      </c>
    </row>
    <row r="6" spans="1:53" x14ac:dyDescent="0.3">
      <c r="A6" t="s">
        <v>923</v>
      </c>
      <c r="B6" t="s">
        <v>305</v>
      </c>
      <c r="C6">
        <v>77.095742509129707</v>
      </c>
      <c r="D6">
        <v>73.357968844606603</v>
      </c>
      <c r="E6">
        <v>80.834347480495595</v>
      </c>
      <c r="F6">
        <v>22.9042574908703</v>
      </c>
      <c r="G6">
        <v>19.165652519532799</v>
      </c>
      <c r="H6">
        <v>26.642031155364901</v>
      </c>
      <c r="I6">
        <v>10.2066368770839</v>
      </c>
      <c r="J6">
        <v>7.41046144145393</v>
      </c>
      <c r="K6">
        <v>13.0046550952722</v>
      </c>
      <c r="L6">
        <v>22.933744641277499</v>
      </c>
      <c r="M6">
        <v>18.891576594087699</v>
      </c>
      <c r="N6">
        <v>26.9771601073518</v>
      </c>
      <c r="O6">
        <v>2.1457572527048798</v>
      </c>
      <c r="P6">
        <v>0.88241636534421297</v>
      </c>
      <c r="Q6">
        <v>3.41058150220706</v>
      </c>
      <c r="R6">
        <v>98.809626420486794</v>
      </c>
      <c r="S6">
        <v>97.834120867464193</v>
      </c>
      <c r="T6">
        <v>99.784752194586602</v>
      </c>
      <c r="U6">
        <v>1.19037357951324</v>
      </c>
      <c r="V6">
        <v>0.215247805404226</v>
      </c>
      <c r="W6">
        <v>2.16587913254499</v>
      </c>
      <c r="X6">
        <v>10.7423957175585</v>
      </c>
      <c r="Y6">
        <v>7.9996136548847403</v>
      </c>
      <c r="Z6">
        <v>13.4864972917779</v>
      </c>
      <c r="AA6">
        <v>60.188264114138001</v>
      </c>
      <c r="AB6">
        <v>55.277466964713703</v>
      </c>
      <c r="AC6">
        <v>65.099573266211095</v>
      </c>
      <c r="AD6">
        <v>17.388799419329999</v>
      </c>
      <c r="AE6">
        <v>13.8338915918713</v>
      </c>
      <c r="AF6">
        <v>20.942948690119</v>
      </c>
      <c r="AG6">
        <v>53.541860412366503</v>
      </c>
      <c r="AH6">
        <v>48.539809812783901</v>
      </c>
      <c r="AI6">
        <v>58.546501082813201</v>
      </c>
      <c r="AJ6">
        <v>57.8916811459084</v>
      </c>
      <c r="AK6">
        <v>50.724921849098799</v>
      </c>
      <c r="AL6">
        <v>65.061865530883495</v>
      </c>
      <c r="AM6">
        <v>40.604737890409801</v>
      </c>
      <c r="AN6">
        <v>33.508566504422099</v>
      </c>
      <c r="AO6">
        <v>47.696630031227897</v>
      </c>
      <c r="AP6">
        <v>57.8594736619062</v>
      </c>
      <c r="AQ6">
        <v>51.008024772529097</v>
      </c>
      <c r="AR6">
        <v>64.711278599632195</v>
      </c>
      <c r="AS6">
        <v>39.611391278552396</v>
      </c>
      <c r="AT6">
        <v>32.695578030304901</v>
      </c>
      <c r="AU6">
        <v>46.526586186070297</v>
      </c>
      <c r="AV6">
        <v>2.86297548030032</v>
      </c>
      <c r="AW6">
        <v>1.47306037350987</v>
      </c>
      <c r="AX6">
        <v>4.2504248539171501</v>
      </c>
      <c r="AY6">
        <v>97.137024519699693</v>
      </c>
      <c r="AZ6">
        <v>95.749575146037202</v>
      </c>
      <c r="BA6">
        <v>98.526939626535693</v>
      </c>
    </row>
    <row r="7" spans="1:53" x14ac:dyDescent="0.3">
      <c r="A7" t="s">
        <v>924</v>
      </c>
      <c r="B7" t="s">
        <v>341</v>
      </c>
      <c r="C7">
        <v>81.021376391621999</v>
      </c>
      <c r="D7">
        <v>77.452121767756097</v>
      </c>
      <c r="E7">
        <v>84.590832793878207</v>
      </c>
      <c r="F7">
        <v>18.380866377335099</v>
      </c>
      <c r="G7">
        <v>14.891837318294099</v>
      </c>
      <c r="H7">
        <v>21.869507628733899</v>
      </c>
      <c r="I7">
        <v>10.8752055422271</v>
      </c>
      <c r="J7">
        <v>7.9822065886664699</v>
      </c>
      <c r="K7">
        <v>13.7698475601814</v>
      </c>
      <c r="L7">
        <v>21.162425533061999</v>
      </c>
      <c r="M7">
        <v>17.725665827252701</v>
      </c>
      <c r="N7">
        <v>24.5989249001484</v>
      </c>
      <c r="O7">
        <v>1.91457530258511</v>
      </c>
      <c r="P7">
        <v>0.73237071528730902</v>
      </c>
      <c r="Q7">
        <v>3.0978562690220102</v>
      </c>
      <c r="R7">
        <v>97.159810766369205</v>
      </c>
      <c r="S7">
        <v>95.560207132944996</v>
      </c>
      <c r="T7">
        <v>98.758587619228294</v>
      </c>
      <c r="U7">
        <v>2.61004933013451</v>
      </c>
      <c r="V7">
        <v>1.06535202880534</v>
      </c>
      <c r="W7">
        <v>4.1554420940239796</v>
      </c>
      <c r="X7">
        <v>7.8250936733428604</v>
      </c>
      <c r="Y7">
        <v>5.3075469832903099</v>
      </c>
      <c r="Z7">
        <v>10.341824019363701</v>
      </c>
      <c r="AA7">
        <v>60.806466830201899</v>
      </c>
      <c r="AB7">
        <v>55.919106326288102</v>
      </c>
      <c r="AC7">
        <v>65.696608672411799</v>
      </c>
      <c r="AD7">
        <v>15.3321023263337</v>
      </c>
      <c r="AE7">
        <v>11.812771051755901</v>
      </c>
      <c r="AF7">
        <v>18.850575165857201</v>
      </c>
      <c r="AG7">
        <v>53.2994581772111</v>
      </c>
      <c r="AH7">
        <v>48.604894822952197</v>
      </c>
      <c r="AI7">
        <v>57.9968449607887</v>
      </c>
      <c r="AJ7">
        <v>61.902058977011599</v>
      </c>
      <c r="AK7">
        <v>55.740773995907901</v>
      </c>
      <c r="AL7">
        <v>68.064759538695</v>
      </c>
      <c r="AM7">
        <v>36.8751277896285</v>
      </c>
      <c r="AN7">
        <v>30.7847315224104</v>
      </c>
      <c r="AO7">
        <v>42.964464882343101</v>
      </c>
      <c r="AP7">
        <v>58.224159029805897</v>
      </c>
      <c r="AQ7">
        <v>52.037393605242897</v>
      </c>
      <c r="AR7">
        <v>64.412545067215405</v>
      </c>
      <c r="AS7">
        <v>39.617989117664102</v>
      </c>
      <c r="AT7">
        <v>33.543687384814199</v>
      </c>
      <c r="AU7">
        <v>45.691004443506202</v>
      </c>
      <c r="AV7">
        <v>2.3512682966277598</v>
      </c>
      <c r="AW7">
        <v>1.0208650359046201</v>
      </c>
      <c r="AX7">
        <v>3.68021304512567</v>
      </c>
      <c r="AY7">
        <v>97.648731703372206</v>
      </c>
      <c r="AZ7">
        <v>96.3197869547229</v>
      </c>
      <c r="BA7">
        <v>98.979134964246796</v>
      </c>
    </row>
    <row r="8" spans="1:53" x14ac:dyDescent="0.3">
      <c r="A8" t="s">
        <v>925</v>
      </c>
      <c r="B8" t="s">
        <v>493</v>
      </c>
      <c r="C8">
        <v>87.069683705168003</v>
      </c>
      <c r="D8">
        <v>84.079822190692298</v>
      </c>
      <c r="E8">
        <v>90.057998924910706</v>
      </c>
      <c r="F8">
        <v>12.5172973736233</v>
      </c>
      <c r="G8">
        <v>9.5905488742934395</v>
      </c>
      <c r="H8">
        <v>15.4454909795432</v>
      </c>
      <c r="I8">
        <v>10.729313753177101</v>
      </c>
      <c r="J8">
        <v>7.8986881414313999</v>
      </c>
      <c r="K8">
        <v>13.5609867057463</v>
      </c>
      <c r="L8">
        <v>17.368681163513099</v>
      </c>
      <c r="M8">
        <v>14.045413693808699</v>
      </c>
      <c r="N8">
        <v>20.6910941524423</v>
      </c>
      <c r="O8">
        <v>1.5055775204744399</v>
      </c>
      <c r="P8">
        <v>0.62945460706907697</v>
      </c>
      <c r="Q8">
        <v>2.3814218144199999</v>
      </c>
      <c r="R8">
        <v>98.841781982490801</v>
      </c>
      <c r="S8">
        <v>98.008390419612397</v>
      </c>
      <c r="T8">
        <v>99.6745544282455</v>
      </c>
      <c r="U8">
        <v>1.1582180175091801</v>
      </c>
      <c r="V8">
        <v>0.32544557158313298</v>
      </c>
      <c r="W8">
        <v>1.99160958055892</v>
      </c>
      <c r="X8">
        <v>13.7041090087546</v>
      </c>
      <c r="Y8">
        <v>10.371995712682001</v>
      </c>
      <c r="Z8">
        <v>17.0384874439765</v>
      </c>
      <c r="AA8">
        <v>58.898616210110099</v>
      </c>
      <c r="AB8">
        <v>54.139863220025198</v>
      </c>
      <c r="AC8">
        <v>63.656250113708502</v>
      </c>
      <c r="AD8">
        <v>13.8011861056199</v>
      </c>
      <c r="AE8">
        <v>10.4666463165688</v>
      </c>
      <c r="AF8">
        <v>17.138155156547299</v>
      </c>
      <c r="AG8">
        <v>58.8015391132448</v>
      </c>
      <c r="AH8">
        <v>54.045415263045598</v>
      </c>
      <c r="AI8">
        <v>63.556379754230498</v>
      </c>
      <c r="AJ8">
        <v>54.371932851084402</v>
      </c>
      <c r="AK8">
        <v>47.597689399261199</v>
      </c>
      <c r="AL8">
        <v>61.147405683345603</v>
      </c>
      <c r="AM8">
        <v>43.603667182895201</v>
      </c>
      <c r="AN8">
        <v>36.815005356293803</v>
      </c>
      <c r="AO8">
        <v>50.390770610982102</v>
      </c>
      <c r="AP8">
        <v>56.973332549188697</v>
      </c>
      <c r="AQ8">
        <v>50.588906803494702</v>
      </c>
      <c r="AR8">
        <v>63.357594234063498</v>
      </c>
      <c r="AS8">
        <v>42.353283278769901</v>
      </c>
      <c r="AT8">
        <v>35.957164034363601</v>
      </c>
      <c r="AU8">
        <v>48.749304857293303</v>
      </c>
      <c r="AV8">
        <v>1.8186952838181301</v>
      </c>
      <c r="AW8">
        <v>0.779306289098609</v>
      </c>
      <c r="AX8">
        <v>2.8589083920521099</v>
      </c>
      <c r="AY8">
        <v>98.181304716181899</v>
      </c>
      <c r="AZ8">
        <v>97.141091607875595</v>
      </c>
      <c r="BA8">
        <v>99.220693710973705</v>
      </c>
    </row>
    <row r="9" spans="1:53" x14ac:dyDescent="0.3">
      <c r="A9" t="s">
        <v>926</v>
      </c>
      <c r="B9" t="s">
        <v>494</v>
      </c>
      <c r="C9">
        <v>81.2572666474546</v>
      </c>
      <c r="D9">
        <v>77.050570850293099</v>
      </c>
      <c r="E9">
        <v>85.459349267800604</v>
      </c>
      <c r="F9">
        <v>18.7427333525454</v>
      </c>
      <c r="G9">
        <v>14.540650732497401</v>
      </c>
      <c r="H9">
        <v>22.9494291494089</v>
      </c>
      <c r="I9">
        <v>10.5057089763592</v>
      </c>
      <c r="J9">
        <v>7.30683610198491</v>
      </c>
      <c r="K9">
        <v>13.705488593685899</v>
      </c>
      <c r="L9">
        <v>10.6448311156602</v>
      </c>
      <c r="M9">
        <v>7.61739221508744</v>
      </c>
      <c r="N9">
        <v>13.675573974046401</v>
      </c>
      <c r="O9">
        <v>2.1867019109419599</v>
      </c>
      <c r="P9">
        <v>0.78190706093565099</v>
      </c>
      <c r="Q9">
        <v>3.5927335848411999</v>
      </c>
      <c r="R9">
        <v>99.079806421480498</v>
      </c>
      <c r="S9">
        <v>98.049944504961402</v>
      </c>
      <c r="T9">
        <v>100</v>
      </c>
      <c r="U9">
        <v>0.92019357851954198</v>
      </c>
      <c r="V9">
        <v>0</v>
      </c>
      <c r="W9">
        <v>1.9500554950761799</v>
      </c>
      <c r="X9">
        <v>20.339159901024502</v>
      </c>
      <c r="Y9">
        <v>15.9729738240658</v>
      </c>
      <c r="Z9">
        <v>24.7035426805285</v>
      </c>
      <c r="AA9">
        <v>53.657918534050097</v>
      </c>
      <c r="AB9">
        <v>48.153632793929397</v>
      </c>
      <c r="AC9">
        <v>59.162597187022897</v>
      </c>
      <c r="AD9">
        <v>9.8155637924695203</v>
      </c>
      <c r="AE9">
        <v>6.4791232737105604</v>
      </c>
      <c r="AF9">
        <v>13.1524868615115</v>
      </c>
      <c r="AG9">
        <v>64.181514642605194</v>
      </c>
      <c r="AH9">
        <v>58.675645639647897</v>
      </c>
      <c r="AI9">
        <v>69.685490710676703</v>
      </c>
      <c r="AJ9">
        <v>48.656682051765102</v>
      </c>
      <c r="AK9">
        <v>40.300329454337302</v>
      </c>
      <c r="AL9">
        <v>57.010448259791701</v>
      </c>
      <c r="AM9">
        <v>48.917286780327998</v>
      </c>
      <c r="AN9">
        <v>40.577984442756303</v>
      </c>
      <c r="AO9">
        <v>57.258818328675801</v>
      </c>
      <c r="AP9">
        <v>50.394570211518896</v>
      </c>
      <c r="AQ9">
        <v>41.670675212823802</v>
      </c>
      <c r="AR9">
        <v>59.115283020854498</v>
      </c>
      <c r="AS9">
        <v>47.137534407150397</v>
      </c>
      <c r="AT9">
        <v>38.380636959115797</v>
      </c>
      <c r="AU9">
        <v>55.897280424440602</v>
      </c>
      <c r="AV9">
        <v>5.4227822440401097</v>
      </c>
      <c r="AW9">
        <v>3.0216138405262498</v>
      </c>
      <c r="AX9">
        <v>7.8247350463608498</v>
      </c>
      <c r="AY9">
        <v>94.577217755959893</v>
      </c>
      <c r="AZ9">
        <v>92.175264953817603</v>
      </c>
      <c r="BA9">
        <v>96.978386159295297</v>
      </c>
    </row>
    <row r="10" spans="1:53" x14ac:dyDescent="0.3">
      <c r="A10" t="s">
        <v>927</v>
      </c>
      <c r="B10" t="s">
        <v>342</v>
      </c>
      <c r="C10">
        <v>80.794527620031005</v>
      </c>
      <c r="D10">
        <v>76.791011348919099</v>
      </c>
      <c r="E10">
        <v>84.794364488874194</v>
      </c>
      <c r="F10">
        <v>18.932369643779001</v>
      </c>
      <c r="G10">
        <v>14.950659578363799</v>
      </c>
      <c r="H10">
        <v>22.9180175734367</v>
      </c>
      <c r="I10">
        <v>16.706246773360899</v>
      </c>
      <c r="J10">
        <v>13.059876040972799</v>
      </c>
      <c r="K10">
        <v>20.354841641833399</v>
      </c>
      <c r="L10">
        <v>11.349509550851799</v>
      </c>
      <c r="M10">
        <v>8.3856971401458207</v>
      </c>
      <c r="N10">
        <v>14.3142690370313</v>
      </c>
      <c r="O10">
        <v>1.9932885906040301</v>
      </c>
      <c r="P10">
        <v>0.70002419183396303</v>
      </c>
      <c r="Q10">
        <v>3.28560036171841</v>
      </c>
      <c r="R10">
        <v>98.795043882292205</v>
      </c>
      <c r="S10">
        <v>97.768071813242003</v>
      </c>
      <c r="T10">
        <v>99.821885076561998</v>
      </c>
      <c r="U10">
        <v>1.2049561177078001</v>
      </c>
      <c r="V10">
        <v>0.17811492343381899</v>
      </c>
      <c r="W10">
        <v>2.2319281867621998</v>
      </c>
      <c r="X10">
        <v>20.272586473928801</v>
      </c>
      <c r="Y10">
        <v>16.089664832027999</v>
      </c>
      <c r="Z10">
        <v>24.453156020246301</v>
      </c>
      <c r="AA10">
        <v>52.324728962312797</v>
      </c>
      <c r="AB10">
        <v>47.801900962759198</v>
      </c>
      <c r="AC10">
        <v>56.854792766805097</v>
      </c>
      <c r="AD10">
        <v>11.222509034589599</v>
      </c>
      <c r="AE10">
        <v>7.7711959427444004</v>
      </c>
      <c r="AF10">
        <v>14.6751304775868</v>
      </c>
      <c r="AG10">
        <v>61.374806401652002</v>
      </c>
      <c r="AH10">
        <v>56.549115112780797</v>
      </c>
      <c r="AI10">
        <v>66.204073048726798</v>
      </c>
      <c r="AJ10">
        <v>52.791587446893402</v>
      </c>
      <c r="AK10">
        <v>44.601233543427703</v>
      </c>
      <c r="AL10">
        <v>60.9805328312355</v>
      </c>
      <c r="AM10">
        <v>44.834401333239398</v>
      </c>
      <c r="AN10">
        <v>36.722981451816203</v>
      </c>
      <c r="AO10">
        <v>52.946114046296302</v>
      </c>
      <c r="AP10">
        <v>54.958101542144902</v>
      </c>
      <c r="AQ10">
        <v>46.733424933746697</v>
      </c>
      <c r="AR10">
        <v>63.179000774974703</v>
      </c>
      <c r="AS10">
        <v>43.237800154918702</v>
      </c>
      <c r="AT10">
        <v>35.086841368204603</v>
      </c>
      <c r="AU10">
        <v>51.391077958801802</v>
      </c>
      <c r="AV10">
        <v>2.4522457408363398</v>
      </c>
      <c r="AW10">
        <v>1.0322387158452999</v>
      </c>
      <c r="AX10">
        <v>3.8720866900115101</v>
      </c>
      <c r="AY10">
        <v>97.547754259163696</v>
      </c>
      <c r="AZ10">
        <v>96.127913310243699</v>
      </c>
      <c r="BA10">
        <v>98.967761283899506</v>
      </c>
    </row>
    <row r="11" spans="1:53" x14ac:dyDescent="0.3">
      <c r="A11" t="s">
        <v>928</v>
      </c>
      <c r="B11" t="s">
        <v>343</v>
      </c>
      <c r="C11">
        <v>79.596785655067904</v>
      </c>
      <c r="D11">
        <v>76.169669493704603</v>
      </c>
      <c r="E11">
        <v>83.025787003847398</v>
      </c>
      <c r="F11">
        <v>20.272046805789099</v>
      </c>
      <c r="G11">
        <v>16.849210105602499</v>
      </c>
      <c r="H11">
        <v>23.6931268896173</v>
      </c>
      <c r="I11">
        <v>12.926368524528</v>
      </c>
      <c r="J11">
        <v>10.0280384849457</v>
      </c>
      <c r="K11">
        <v>15.8261203240939</v>
      </c>
      <c r="L11">
        <v>16.903439372764499</v>
      </c>
      <c r="M11">
        <v>13.7857781012742</v>
      </c>
      <c r="N11">
        <v>20.0216260985225</v>
      </c>
      <c r="O11">
        <v>1.7232394533008</v>
      </c>
      <c r="P11">
        <v>0.65102540554691402</v>
      </c>
      <c r="Q11">
        <v>2.7955230541227198</v>
      </c>
      <c r="R11">
        <v>98.571073264324795</v>
      </c>
      <c r="S11">
        <v>97.536813737044397</v>
      </c>
      <c r="T11">
        <v>99.604906371077305</v>
      </c>
      <c r="U11">
        <v>1.3495748158324801</v>
      </c>
      <c r="V11">
        <v>0.32779039466959498</v>
      </c>
      <c r="W11">
        <v>2.3718498119239002</v>
      </c>
      <c r="X11">
        <v>16.2313167681266</v>
      </c>
      <c r="Y11">
        <v>13.1562058973982</v>
      </c>
      <c r="Z11">
        <v>19.306250473997601</v>
      </c>
      <c r="AA11">
        <v>56.503304356065101</v>
      </c>
      <c r="AB11">
        <v>52.1537646836614</v>
      </c>
      <c r="AC11">
        <v>60.854178715381401</v>
      </c>
      <c r="AD11">
        <v>8.7526944122036099</v>
      </c>
      <c r="AE11">
        <v>6.2345630985875697</v>
      </c>
      <c r="AF11">
        <v>11.2707446871584</v>
      </c>
      <c r="AG11">
        <v>63.981926711988102</v>
      </c>
      <c r="AH11">
        <v>59.602887822320902</v>
      </c>
      <c r="AI11">
        <v>68.362204162371796</v>
      </c>
      <c r="AJ11">
        <v>53.605033493796398</v>
      </c>
      <c r="AK11">
        <v>47.145966844457199</v>
      </c>
      <c r="AL11">
        <v>60.063317843712397</v>
      </c>
      <c r="AM11">
        <v>44.5804075502407</v>
      </c>
      <c r="AN11">
        <v>38.164008318920899</v>
      </c>
      <c r="AO11">
        <v>50.997494014169902</v>
      </c>
      <c r="AP11">
        <v>53.980810253679202</v>
      </c>
      <c r="AQ11">
        <v>47.669994310961897</v>
      </c>
      <c r="AR11">
        <v>60.2911938636692</v>
      </c>
      <c r="AS11">
        <v>44.234549322195697</v>
      </c>
      <c r="AT11">
        <v>37.995865014201897</v>
      </c>
      <c r="AU11">
        <v>50.4742247826049</v>
      </c>
      <c r="AV11">
        <v>2.3938816116730202</v>
      </c>
      <c r="AW11">
        <v>1.1457224344586501</v>
      </c>
      <c r="AX11">
        <v>3.6415315422780501</v>
      </c>
      <c r="AY11">
        <v>97.461626832792504</v>
      </c>
      <c r="AZ11">
        <v>96.181782127264199</v>
      </c>
      <c r="BA11">
        <v>98.741718961110095</v>
      </c>
    </row>
    <row r="12" spans="1:53" x14ac:dyDescent="0.3">
      <c r="A12" t="s">
        <v>929</v>
      </c>
      <c r="B12" t="s">
        <v>344</v>
      </c>
      <c r="C12">
        <v>82.612383375742198</v>
      </c>
      <c r="D12">
        <v>79.200626350442505</v>
      </c>
      <c r="E12">
        <v>86.023424403529404</v>
      </c>
      <c r="F12">
        <v>17.306530958439399</v>
      </c>
      <c r="G12">
        <v>13.907526865907601</v>
      </c>
      <c r="H12">
        <v>20.706094164988599</v>
      </c>
      <c r="I12">
        <v>16.638846480067901</v>
      </c>
      <c r="J12">
        <v>13.184946320671299</v>
      </c>
      <c r="K12">
        <v>20.094256321835601</v>
      </c>
      <c r="L12">
        <v>14.8044105173876</v>
      </c>
      <c r="M12">
        <v>11.889720608476701</v>
      </c>
      <c r="N12">
        <v>17.719312167272498</v>
      </c>
      <c r="O12">
        <v>2.3864291772688699</v>
      </c>
      <c r="P12">
        <v>1.0538420799730901</v>
      </c>
      <c r="Q12">
        <v>3.71917653309721</v>
      </c>
      <c r="R12">
        <v>98.044105173876204</v>
      </c>
      <c r="S12">
        <v>96.789736885040895</v>
      </c>
      <c r="T12">
        <v>99.299034977970706</v>
      </c>
      <c r="U12">
        <v>1.95589482612383</v>
      </c>
      <c r="V12">
        <v>0.70096502207197497</v>
      </c>
      <c r="W12">
        <v>3.2102631149163701</v>
      </c>
      <c r="X12">
        <v>17.488379983036499</v>
      </c>
      <c r="Y12">
        <v>14.153093642988001</v>
      </c>
      <c r="Z12">
        <v>20.8238476466687</v>
      </c>
      <c r="AA12">
        <v>56.562849872773498</v>
      </c>
      <c r="AB12">
        <v>51.9874591184644</v>
      </c>
      <c r="AC12">
        <v>61.142706787305201</v>
      </c>
      <c r="AD12">
        <v>8.3229855810008502</v>
      </c>
      <c r="AE12">
        <v>5.9766819955377404</v>
      </c>
      <c r="AF12">
        <v>10.6707658172141</v>
      </c>
      <c r="AG12">
        <v>65.7282442748092</v>
      </c>
      <c r="AH12">
        <v>61.272355787055503</v>
      </c>
      <c r="AI12">
        <v>70.187303595618999</v>
      </c>
      <c r="AJ12">
        <v>44.723729674625801</v>
      </c>
      <c r="AK12">
        <v>38.269872074288898</v>
      </c>
      <c r="AL12">
        <v>51.179339732315903</v>
      </c>
      <c r="AM12">
        <v>51.176037170243603</v>
      </c>
      <c r="AN12">
        <v>44.568404202883698</v>
      </c>
      <c r="AO12">
        <v>57.7813383278936</v>
      </c>
      <c r="AP12">
        <v>50.137100599878202</v>
      </c>
      <c r="AQ12">
        <v>43.844202100613799</v>
      </c>
      <c r="AR12">
        <v>56.432182117634603</v>
      </c>
      <c r="AS12">
        <v>46.667025539402502</v>
      </c>
      <c r="AT12">
        <v>40.297526475405</v>
      </c>
      <c r="AU12">
        <v>53.033491176979602</v>
      </c>
      <c r="AV12">
        <v>3.32010178117048</v>
      </c>
      <c r="AW12">
        <v>1.6680321492382699</v>
      </c>
      <c r="AX12">
        <v>4.9719031535834901</v>
      </c>
      <c r="AY12">
        <v>96.679898218829507</v>
      </c>
      <c r="AZ12">
        <v>95.028096846324203</v>
      </c>
      <c r="BA12">
        <v>98.331967850853999</v>
      </c>
    </row>
    <row r="13" spans="1:53" x14ac:dyDescent="0.3">
      <c r="A13" t="s">
        <v>930</v>
      </c>
      <c r="B13" t="s">
        <v>317</v>
      </c>
      <c r="C13">
        <v>81.515628818944705</v>
      </c>
      <c r="D13">
        <v>77.179291456933001</v>
      </c>
      <c r="E13">
        <v>85.858157275422101</v>
      </c>
      <c r="F13">
        <v>18.153056513591999</v>
      </c>
      <c r="G13">
        <v>13.858342828366601</v>
      </c>
      <c r="H13">
        <v>22.4421357643207</v>
      </c>
      <c r="I13">
        <v>7.9624147951008899</v>
      </c>
      <c r="J13">
        <v>4.88036184106529</v>
      </c>
      <c r="K13">
        <v>11.042719968597201</v>
      </c>
      <c r="L13">
        <v>19.3398147896695</v>
      </c>
      <c r="M13">
        <v>14.7011665934719</v>
      </c>
      <c r="N13">
        <v>23.972761683418302</v>
      </c>
      <c r="O13">
        <v>1.8263042120413899</v>
      </c>
      <c r="P13">
        <v>0.102454444104844</v>
      </c>
      <c r="Q13">
        <v>3.55004481161818</v>
      </c>
      <c r="R13">
        <v>99.204301659289001</v>
      </c>
      <c r="S13">
        <v>98.252371889919402</v>
      </c>
      <c r="T13">
        <v>100</v>
      </c>
      <c r="U13" t="s">
        <v>931</v>
      </c>
      <c r="V13" t="s">
        <v>931</v>
      </c>
      <c r="W13" t="s">
        <v>931</v>
      </c>
      <c r="X13">
        <v>15.855579393314001</v>
      </c>
      <c r="Y13">
        <v>11.712852651954501</v>
      </c>
      <c r="Z13">
        <v>20.000562540580798</v>
      </c>
      <c r="AA13">
        <v>56.690791081660898</v>
      </c>
      <c r="AB13">
        <v>50.729716865028898</v>
      </c>
      <c r="AC13">
        <v>62.638796420058704</v>
      </c>
      <c r="AD13">
        <v>13.5092197811151</v>
      </c>
      <c r="AE13">
        <v>9.6055134473690398</v>
      </c>
      <c r="AF13">
        <v>17.414891329089802</v>
      </c>
      <c r="AG13">
        <v>59.0371506938598</v>
      </c>
      <c r="AH13">
        <v>53.065676718918702</v>
      </c>
      <c r="AI13">
        <v>64.995846982245396</v>
      </c>
      <c r="AJ13">
        <v>49.748162614997199</v>
      </c>
      <c r="AK13">
        <v>40.960812851212502</v>
      </c>
      <c r="AL13">
        <v>58.542450956385203</v>
      </c>
      <c r="AM13">
        <v>46.181322917202003</v>
      </c>
      <c r="AN13">
        <v>37.627900142370699</v>
      </c>
      <c r="AO13">
        <v>54.728790843470101</v>
      </c>
      <c r="AP13">
        <v>60.746774939610397</v>
      </c>
      <c r="AQ13">
        <v>52.143630220200102</v>
      </c>
      <c r="AR13">
        <v>69.351919645781393</v>
      </c>
      <c r="AS13">
        <v>36.906383306778999</v>
      </c>
      <c r="AT13">
        <v>28.5075274977556</v>
      </c>
      <c r="AU13">
        <v>45.303944716152301</v>
      </c>
      <c r="AV13">
        <v>6.5590799228742904</v>
      </c>
      <c r="AW13">
        <v>3.4186855373229599</v>
      </c>
      <c r="AX13">
        <v>9.7015539167565805</v>
      </c>
      <c r="AY13">
        <v>93.440920077125696</v>
      </c>
      <c r="AZ13">
        <v>90.298446083203103</v>
      </c>
      <c r="BA13">
        <v>96.581314462717401</v>
      </c>
    </row>
    <row r="14" spans="1:53" x14ac:dyDescent="0.3">
      <c r="A14" t="s">
        <v>932</v>
      </c>
      <c r="B14" t="s">
        <v>266</v>
      </c>
      <c r="C14">
        <v>86.144914482637105</v>
      </c>
      <c r="D14">
        <v>82.806772766724706</v>
      </c>
      <c r="E14">
        <v>89.480928668423999</v>
      </c>
      <c r="F14">
        <v>13.74347728185</v>
      </c>
      <c r="G14">
        <v>10.4216832129833</v>
      </c>
      <c r="H14">
        <v>17.067738299857499</v>
      </c>
      <c r="I14">
        <v>14.614804734538801</v>
      </c>
      <c r="J14">
        <v>11.184006587084101</v>
      </c>
      <c r="K14">
        <v>18.043053189220601</v>
      </c>
      <c r="L14">
        <v>12.893198750771001</v>
      </c>
      <c r="M14">
        <v>9.9057160654329905</v>
      </c>
      <c r="N14">
        <v>15.879771617867901</v>
      </c>
      <c r="O14">
        <v>1.6021655913768</v>
      </c>
      <c r="P14">
        <v>0.60340726307254899</v>
      </c>
      <c r="Q14">
        <v>2.6031588445240401</v>
      </c>
      <c r="R14">
        <v>98.219163329841507</v>
      </c>
      <c r="S14">
        <v>97.055261417408005</v>
      </c>
      <c r="T14">
        <v>99.383438918732395</v>
      </c>
      <c r="U14">
        <v>1.5174803951323099</v>
      </c>
      <c r="V14">
        <v>0.40797036745583198</v>
      </c>
      <c r="W14">
        <v>2.6265702876313002</v>
      </c>
      <c r="X14">
        <v>18.113820819830998</v>
      </c>
      <c r="Y14">
        <v>14.4019241866682</v>
      </c>
      <c r="Z14">
        <v>21.828326102988498</v>
      </c>
      <c r="AA14">
        <v>59.261525508355902</v>
      </c>
      <c r="AB14">
        <v>54.408929313754399</v>
      </c>
      <c r="AC14">
        <v>64.111516188281499</v>
      </c>
      <c r="AD14">
        <v>10.8401946290984</v>
      </c>
      <c r="AE14">
        <v>7.7983597223447303</v>
      </c>
      <c r="AF14">
        <v>13.881619131947801</v>
      </c>
      <c r="AG14">
        <v>66.535151699088502</v>
      </c>
      <c r="AH14">
        <v>61.709357053271802</v>
      </c>
      <c r="AI14">
        <v>71.361359884128206</v>
      </c>
      <c r="AJ14">
        <v>51.5762079049493</v>
      </c>
      <c r="AK14">
        <v>44.457708930061202</v>
      </c>
      <c r="AL14">
        <v>58.690197464817899</v>
      </c>
      <c r="AM14">
        <v>47.653620496220398</v>
      </c>
      <c r="AN14">
        <v>40.546121345185</v>
      </c>
      <c r="AO14">
        <v>54.765517901441399</v>
      </c>
      <c r="AP14">
        <v>48.100090121572201</v>
      </c>
      <c r="AQ14">
        <v>41.261782426150397</v>
      </c>
      <c r="AR14">
        <v>54.937923263667003</v>
      </c>
      <c r="AS14">
        <v>50.997774548932298</v>
      </c>
      <c r="AT14">
        <v>44.1712080806929</v>
      </c>
      <c r="AU14">
        <v>57.823993114881098</v>
      </c>
      <c r="AV14">
        <v>1.8317456898661699</v>
      </c>
      <c r="AW14">
        <v>0.48794060770326098</v>
      </c>
      <c r="AX14">
        <v>3.1762040064113002</v>
      </c>
      <c r="AY14">
        <v>98.168254310133804</v>
      </c>
      <c r="AZ14">
        <v>96.823795993716701</v>
      </c>
      <c r="BA14">
        <v>99.512059392168794</v>
      </c>
    </row>
    <row r="15" spans="1:53" x14ac:dyDescent="0.3">
      <c r="A15" t="s">
        <v>933</v>
      </c>
      <c r="B15" t="s">
        <v>345</v>
      </c>
      <c r="C15">
        <v>81.336663346096302</v>
      </c>
      <c r="D15">
        <v>77.217824709751198</v>
      </c>
      <c r="E15">
        <v>85.459217694059305</v>
      </c>
      <c r="F15">
        <v>17.471236149208501</v>
      </c>
      <c r="G15">
        <v>13.688553251089401</v>
      </c>
      <c r="H15">
        <v>21.2505778593918</v>
      </c>
      <c r="I15">
        <v>12.0612243934451</v>
      </c>
      <c r="J15">
        <v>8.5489844949010401</v>
      </c>
      <c r="K15">
        <v>15.5690471932446</v>
      </c>
      <c r="L15">
        <v>14.5422098002464</v>
      </c>
      <c r="M15">
        <v>10.8715568245645</v>
      </c>
      <c r="N15">
        <v>18.216335294205901</v>
      </c>
      <c r="O15">
        <v>3.1891639244420702</v>
      </c>
      <c r="P15">
        <v>1.19781280029881</v>
      </c>
      <c r="Q15">
        <v>5.1798587662731403</v>
      </c>
      <c r="R15">
        <v>98.4896912813782</v>
      </c>
      <c r="S15">
        <v>97.074275233735406</v>
      </c>
      <c r="T15">
        <v>99.903239747091803</v>
      </c>
      <c r="U15">
        <v>1.5103087186217901</v>
      </c>
      <c r="V15">
        <v>9.6760252920700798E-2</v>
      </c>
      <c r="W15">
        <v>2.92572476625203</v>
      </c>
      <c r="X15">
        <v>18.605738134468901</v>
      </c>
      <c r="Y15">
        <v>14.1696374019731</v>
      </c>
      <c r="Z15">
        <v>23.0384270026195</v>
      </c>
      <c r="AA15">
        <v>58.595162668605496</v>
      </c>
      <c r="AB15">
        <v>53.069862972001197</v>
      </c>
      <c r="AC15">
        <v>64.124619712481305</v>
      </c>
      <c r="AD15">
        <v>14.7570239505975</v>
      </c>
      <c r="AE15">
        <v>10.433278911029699</v>
      </c>
      <c r="AF15">
        <v>19.077033047556601</v>
      </c>
      <c r="AG15">
        <v>62.443876852476997</v>
      </c>
      <c r="AH15">
        <v>56.666806104848099</v>
      </c>
      <c r="AI15">
        <v>68.225429025640807</v>
      </c>
      <c r="AJ15">
        <v>51.794408649892297</v>
      </c>
      <c r="AK15">
        <v>44.419593531627001</v>
      </c>
      <c r="AL15">
        <v>59.167432547501598</v>
      </c>
      <c r="AM15">
        <v>42.851881190116998</v>
      </c>
      <c r="AN15">
        <v>35.619946010161399</v>
      </c>
      <c r="AO15">
        <v>50.083032023811398</v>
      </c>
      <c r="AP15">
        <v>51.395314809862803</v>
      </c>
      <c r="AQ15">
        <v>44.363329763780399</v>
      </c>
      <c r="AR15">
        <v>58.424904792385803</v>
      </c>
      <c r="AS15">
        <v>43.009298735109702</v>
      </c>
      <c r="AT15">
        <v>36.001546774151898</v>
      </c>
      <c r="AU15">
        <v>50.019080181394003</v>
      </c>
      <c r="AV15">
        <v>4.9416696960969899</v>
      </c>
      <c r="AW15">
        <v>2.7255759656654002</v>
      </c>
      <c r="AX15">
        <v>7.1564061778337198</v>
      </c>
      <c r="AY15">
        <v>94.817077488893403</v>
      </c>
      <c r="AZ15">
        <v>92.552521144035893</v>
      </c>
      <c r="BA15">
        <v>97.082922632098999</v>
      </c>
    </row>
    <row r="16" spans="1:53" x14ac:dyDescent="0.3">
      <c r="A16" t="s">
        <v>934</v>
      </c>
      <c r="B16" t="s">
        <v>346</v>
      </c>
      <c r="C16">
        <v>83.2944964623141</v>
      </c>
      <c r="D16">
        <v>80.850912557797599</v>
      </c>
      <c r="E16">
        <v>85.739040309636394</v>
      </c>
      <c r="F16">
        <v>16.360914573006301</v>
      </c>
      <c r="G16">
        <v>13.925615145668401</v>
      </c>
      <c r="H16">
        <v>18.7951530703901</v>
      </c>
      <c r="I16">
        <v>11.184391186933199</v>
      </c>
      <c r="J16">
        <v>9.1736799982739097</v>
      </c>
      <c r="K16">
        <v>13.193750771450601</v>
      </c>
      <c r="L16">
        <v>16.873875103761101</v>
      </c>
      <c r="M16">
        <v>14.482895379061601</v>
      </c>
      <c r="N16">
        <v>19.265892999302402</v>
      </c>
      <c r="O16">
        <v>2.642790229114</v>
      </c>
      <c r="P16">
        <v>1.58465029963204</v>
      </c>
      <c r="Q16">
        <v>3.7014927371748598</v>
      </c>
      <c r="R16">
        <v>98.9174320276299</v>
      </c>
      <c r="S16">
        <v>98.267887929317496</v>
      </c>
      <c r="T16">
        <v>99.566585645041599</v>
      </c>
      <c r="U16">
        <v>1.08256797237012</v>
      </c>
      <c r="V16">
        <v>0.43341435493559799</v>
      </c>
      <c r="W16">
        <v>1.7321120707053499</v>
      </c>
      <c r="X16">
        <v>10.7133274018839</v>
      </c>
      <c r="Y16">
        <v>8.8053274003827102</v>
      </c>
      <c r="Z16">
        <v>12.6215148417834</v>
      </c>
      <c r="AA16">
        <v>52.412671961034498</v>
      </c>
      <c r="AB16">
        <v>48.982154529312702</v>
      </c>
      <c r="AC16">
        <v>55.839042954864603</v>
      </c>
      <c r="AD16">
        <v>14.524675927887399</v>
      </c>
      <c r="AE16">
        <v>12.3702841722482</v>
      </c>
      <c r="AF16">
        <v>16.679024163508</v>
      </c>
      <c r="AG16">
        <v>48.601323435030999</v>
      </c>
      <c r="AH16">
        <v>45.250554194336402</v>
      </c>
      <c r="AI16">
        <v>51.948177196250903</v>
      </c>
      <c r="AJ16">
        <v>58.072197740352102</v>
      </c>
      <c r="AK16">
        <v>53.499276047294401</v>
      </c>
      <c r="AL16">
        <v>62.6461455133513</v>
      </c>
      <c r="AM16">
        <v>40.073555347577198</v>
      </c>
      <c r="AN16">
        <v>35.548753573591</v>
      </c>
      <c r="AO16">
        <v>44.597691678627903</v>
      </c>
      <c r="AP16">
        <v>55.135470702491197</v>
      </c>
      <c r="AQ16">
        <v>50.286312067359901</v>
      </c>
      <c r="AR16">
        <v>59.986173889049098</v>
      </c>
      <c r="AS16">
        <v>42.329127259216797</v>
      </c>
      <c r="AT16">
        <v>37.4809163981108</v>
      </c>
      <c r="AU16">
        <v>47.1762792998272</v>
      </c>
      <c r="AV16">
        <v>2.1078613672775401</v>
      </c>
      <c r="AW16">
        <v>1.2339724950430899</v>
      </c>
      <c r="AX16">
        <v>2.9825484661729802</v>
      </c>
      <c r="AY16">
        <v>97.892138632722506</v>
      </c>
      <c r="AZ16">
        <v>97.017451533774107</v>
      </c>
      <c r="BA16">
        <v>98.766027505009802</v>
      </c>
    </row>
    <row r="17" spans="1:53" x14ac:dyDescent="0.3">
      <c r="A17" t="s">
        <v>935</v>
      </c>
      <c r="B17" t="s">
        <v>347</v>
      </c>
      <c r="C17">
        <v>85.069666556376603</v>
      </c>
      <c r="D17">
        <v>82.316652995969505</v>
      </c>
      <c r="E17">
        <v>87.821150635475504</v>
      </c>
      <c r="F17">
        <v>14.819308113672299</v>
      </c>
      <c r="G17">
        <v>12.074988342961399</v>
      </c>
      <c r="H17">
        <v>17.564919117357199</v>
      </c>
      <c r="I17">
        <v>9.0092276019263995</v>
      </c>
      <c r="J17">
        <v>6.6039817457924999</v>
      </c>
      <c r="K17">
        <v>11.4138799715047</v>
      </c>
      <c r="L17">
        <v>15.5490606962979</v>
      </c>
      <c r="M17">
        <v>12.764448197881901</v>
      </c>
      <c r="N17">
        <v>18.332828710925501</v>
      </c>
      <c r="O17">
        <v>2.0786000514687002</v>
      </c>
      <c r="P17">
        <v>1.0687411744155899</v>
      </c>
      <c r="Q17">
        <v>3.0885566084451002</v>
      </c>
      <c r="R17">
        <v>98.714753134075906</v>
      </c>
      <c r="S17">
        <v>97.794848056279804</v>
      </c>
      <c r="T17">
        <v>99.635085976120905</v>
      </c>
      <c r="U17">
        <v>1.1889268776883199</v>
      </c>
      <c r="V17">
        <v>0.28036421005032902</v>
      </c>
      <c r="W17">
        <v>2.0973862636279699</v>
      </c>
      <c r="X17">
        <v>13.1337083195471</v>
      </c>
      <c r="Y17">
        <v>10.485061725530199</v>
      </c>
      <c r="Z17">
        <v>15.7800770893323</v>
      </c>
      <c r="AA17">
        <v>63.213852431895901</v>
      </c>
      <c r="AB17">
        <v>59.084903544669899</v>
      </c>
      <c r="AC17">
        <v>67.347979486189899</v>
      </c>
      <c r="AD17">
        <v>12.5726995331054</v>
      </c>
      <c r="AE17">
        <v>9.9673072337596302</v>
      </c>
      <c r="AF17">
        <v>15.175669765036201</v>
      </c>
      <c r="AG17">
        <v>63.774861218337598</v>
      </c>
      <c r="AH17">
        <v>59.619407766140903</v>
      </c>
      <c r="AI17">
        <v>67.935637080785597</v>
      </c>
      <c r="AJ17">
        <v>55.000754261577903</v>
      </c>
      <c r="AK17">
        <v>47.883222225959102</v>
      </c>
      <c r="AL17">
        <v>62.117645435676003</v>
      </c>
      <c r="AM17">
        <v>40.341588511676299</v>
      </c>
      <c r="AN17">
        <v>33.477723727788003</v>
      </c>
      <c r="AO17">
        <v>47.206581916170002</v>
      </c>
      <c r="AP17">
        <v>56.901125505447197</v>
      </c>
      <c r="AQ17">
        <v>50.042276594204999</v>
      </c>
      <c r="AR17">
        <v>63.759804932152498</v>
      </c>
      <c r="AS17">
        <v>38.647627387421899</v>
      </c>
      <c r="AT17">
        <v>31.9320391615083</v>
      </c>
      <c r="AU17">
        <v>45.363404145030103</v>
      </c>
      <c r="AV17">
        <v>2.5024815264144702</v>
      </c>
      <c r="AW17">
        <v>1.3771399394264101</v>
      </c>
      <c r="AX17">
        <v>3.6300911175960802</v>
      </c>
      <c r="AY17">
        <v>97.497518473585501</v>
      </c>
      <c r="AZ17">
        <v>96.369908882295903</v>
      </c>
      <c r="BA17">
        <v>98.622860060681603</v>
      </c>
    </row>
    <row r="18" spans="1:53" x14ac:dyDescent="0.3">
      <c r="A18" t="s">
        <v>936</v>
      </c>
      <c r="B18" t="s">
        <v>348</v>
      </c>
      <c r="C18">
        <v>83.597041756286401</v>
      </c>
      <c r="D18">
        <v>81.300407923536099</v>
      </c>
      <c r="E18">
        <v>85.892620369424705</v>
      </c>
      <c r="F18">
        <v>15.9139716870953</v>
      </c>
      <c r="G18">
        <v>13.688303234643801</v>
      </c>
      <c r="H18">
        <v>18.1406060855122</v>
      </c>
      <c r="I18">
        <v>11.1104076665095</v>
      </c>
      <c r="J18">
        <v>9.0430728988305606</v>
      </c>
      <c r="K18">
        <v>13.177601128546099</v>
      </c>
      <c r="L18">
        <v>18.2980935355477</v>
      </c>
      <c r="M18">
        <v>15.8464456940332</v>
      </c>
      <c r="N18">
        <v>20.7498218951593</v>
      </c>
      <c r="O18">
        <v>1.1012610355185799</v>
      </c>
      <c r="P18">
        <v>0.538301885590317</v>
      </c>
      <c r="Q18">
        <v>1.66472401332645</v>
      </c>
      <c r="R18">
        <v>99.033356047189301</v>
      </c>
      <c r="S18">
        <v>98.431533648968895</v>
      </c>
      <c r="T18">
        <v>99.634811609682004</v>
      </c>
      <c r="U18">
        <v>0.72456645135708397</v>
      </c>
      <c r="V18">
        <v>0.18640774520018299</v>
      </c>
      <c r="W18">
        <v>1.2630684129259699</v>
      </c>
      <c r="X18">
        <v>12.581532468874</v>
      </c>
      <c r="Y18">
        <v>10.6583977400457</v>
      </c>
      <c r="Z18">
        <v>14.50499563236</v>
      </c>
      <c r="AA18">
        <v>57.792546412071601</v>
      </c>
      <c r="AB18">
        <v>54.509468996833199</v>
      </c>
      <c r="AC18">
        <v>61.075996198138697</v>
      </c>
      <c r="AD18">
        <v>14.0741493549876</v>
      </c>
      <c r="AE18">
        <v>12.054984951963601</v>
      </c>
      <c r="AF18">
        <v>16.0929981350451</v>
      </c>
      <c r="AG18">
        <v>56.2999295259579</v>
      </c>
      <c r="AH18">
        <v>53.059222514527498</v>
      </c>
      <c r="AI18">
        <v>59.5416529658415</v>
      </c>
      <c r="AJ18">
        <v>52.905901754035298</v>
      </c>
      <c r="AK18">
        <v>47.748219200044701</v>
      </c>
      <c r="AL18">
        <v>58.064798152519501</v>
      </c>
      <c r="AM18">
        <v>43.627723502073898</v>
      </c>
      <c r="AN18">
        <v>38.412712998839901</v>
      </c>
      <c r="AO18">
        <v>48.841787678754898</v>
      </c>
      <c r="AP18">
        <v>54.600282344710401</v>
      </c>
      <c r="AQ18">
        <v>50.092559874332999</v>
      </c>
      <c r="AR18">
        <v>59.1089131442019</v>
      </c>
      <c r="AS18">
        <v>42.906869971515697</v>
      </c>
      <c r="AT18">
        <v>38.435980082211898</v>
      </c>
      <c r="AU18">
        <v>47.376289033669799</v>
      </c>
      <c r="AV18">
        <v>3.4750533553474501</v>
      </c>
      <c r="AW18">
        <v>2.3713607578343399</v>
      </c>
      <c r="AX18">
        <v>4.5795850514930398</v>
      </c>
      <c r="AY18">
        <v>96.524946644652601</v>
      </c>
      <c r="AZ18">
        <v>95.420414948516694</v>
      </c>
      <c r="BA18">
        <v>97.628639242155899</v>
      </c>
    </row>
    <row r="19" spans="1:53" x14ac:dyDescent="0.3">
      <c r="A19" t="s">
        <v>937</v>
      </c>
      <c r="B19" t="s">
        <v>349</v>
      </c>
      <c r="C19">
        <v>83.665465197006199</v>
      </c>
      <c r="D19">
        <v>81.101696360678403</v>
      </c>
      <c r="E19">
        <v>86.228803548083903</v>
      </c>
      <c r="F19">
        <v>15.6254457959657</v>
      </c>
      <c r="G19">
        <v>13.284393299064099</v>
      </c>
      <c r="H19">
        <v>17.967132926347801</v>
      </c>
      <c r="I19">
        <v>9.7450284833902394</v>
      </c>
      <c r="J19">
        <v>7.5373121461539201</v>
      </c>
      <c r="K19">
        <v>11.9536459205389</v>
      </c>
      <c r="L19">
        <v>21.118603125089201</v>
      </c>
      <c r="M19">
        <v>18.134786059646199</v>
      </c>
      <c r="N19">
        <v>24.1012986327307</v>
      </c>
      <c r="O19">
        <v>1.3226944621442001</v>
      </c>
      <c r="P19">
        <v>0.59069806620825405</v>
      </c>
      <c r="Q19">
        <v>2.0544396465821499</v>
      </c>
      <c r="R19">
        <v>99.032610866484703</v>
      </c>
      <c r="S19">
        <v>98.417364631798705</v>
      </c>
      <c r="T19">
        <v>99.647770837690501</v>
      </c>
      <c r="U19">
        <v>0.86677001207809901</v>
      </c>
      <c r="V19">
        <v>0.28357290287864201</v>
      </c>
      <c r="W19">
        <v>1.4499135516136901</v>
      </c>
      <c r="X19">
        <v>8.1064013923099605</v>
      </c>
      <c r="Y19">
        <v>6.3217311320944196</v>
      </c>
      <c r="Z19">
        <v>9.8917612259111998</v>
      </c>
      <c r="AA19">
        <v>64.300754167895093</v>
      </c>
      <c r="AB19">
        <v>60.623277671887799</v>
      </c>
      <c r="AC19">
        <v>67.977832339784896</v>
      </c>
      <c r="AD19">
        <v>16.066914568849899</v>
      </c>
      <c r="AE19">
        <v>13.445031512551299</v>
      </c>
      <c r="AF19">
        <v>18.6908403510296</v>
      </c>
      <c r="AG19">
        <v>56.340240991355103</v>
      </c>
      <c r="AH19">
        <v>52.671507761441603</v>
      </c>
      <c r="AI19">
        <v>60.007222744655699</v>
      </c>
      <c r="AJ19">
        <v>55.813791956306801</v>
      </c>
      <c r="AK19">
        <v>50.959331264474898</v>
      </c>
      <c r="AL19">
        <v>60.668765695793198</v>
      </c>
      <c r="AM19">
        <v>40.915430269774298</v>
      </c>
      <c r="AN19">
        <v>36.129066002426299</v>
      </c>
      <c r="AO19">
        <v>45.701577363704502</v>
      </c>
      <c r="AP19">
        <v>56.837212362933101</v>
      </c>
      <c r="AQ19">
        <v>51.926235712896499</v>
      </c>
      <c r="AR19">
        <v>61.751421353703002</v>
      </c>
      <c r="AS19">
        <v>41.023456963883298</v>
      </c>
      <c r="AT19">
        <v>36.019564652026801</v>
      </c>
      <c r="AU19">
        <v>46.024581592744703</v>
      </c>
      <c r="AV19">
        <v>3.0956071859932099</v>
      </c>
      <c r="AW19">
        <v>1.7967027206894699</v>
      </c>
      <c r="AX19">
        <v>4.3949275469733298</v>
      </c>
      <c r="AY19">
        <v>96.904392814006798</v>
      </c>
      <c r="AZ19">
        <v>95.605072453336504</v>
      </c>
      <c r="BA19">
        <v>98.203297279000694</v>
      </c>
    </row>
    <row r="20" spans="1:53" x14ac:dyDescent="0.3">
      <c r="A20" t="s">
        <v>938</v>
      </c>
      <c r="B20" t="s">
        <v>350</v>
      </c>
      <c r="C20">
        <v>80.747001926499706</v>
      </c>
      <c r="D20">
        <v>77.815737783985895</v>
      </c>
      <c r="E20">
        <v>83.677566998051205</v>
      </c>
      <c r="F20">
        <v>18.854032650503601</v>
      </c>
      <c r="G20">
        <v>15.944790682127101</v>
      </c>
      <c r="H20">
        <v>21.764239228098599</v>
      </c>
      <c r="I20">
        <v>12.1279489110944</v>
      </c>
      <c r="J20">
        <v>9.4452299619305808</v>
      </c>
      <c r="K20">
        <v>14.8111446276354</v>
      </c>
      <c r="L20">
        <v>15.040196516301901</v>
      </c>
      <c r="M20">
        <v>12.7042156995374</v>
      </c>
      <c r="N20">
        <v>17.377272857395099</v>
      </c>
      <c r="O20">
        <v>2.2463053202055798</v>
      </c>
      <c r="P20">
        <v>1.1580764733596101</v>
      </c>
      <c r="Q20">
        <v>3.3348319804634898</v>
      </c>
      <c r="R20">
        <v>98.968089432249201</v>
      </c>
      <c r="S20">
        <v>98.355316306282404</v>
      </c>
      <c r="T20">
        <v>99.579895958816607</v>
      </c>
      <c r="U20">
        <v>0.94891776046076004</v>
      </c>
      <c r="V20">
        <v>0.356701468987972</v>
      </c>
      <c r="W20">
        <v>1.5420147298651099</v>
      </c>
      <c r="X20">
        <v>12.773559624832499</v>
      </c>
      <c r="Y20">
        <v>10.245744367396201</v>
      </c>
      <c r="Z20">
        <v>15.301294646956</v>
      </c>
      <c r="AA20">
        <v>61.418177091318697</v>
      </c>
      <c r="AB20">
        <v>57.941885227927401</v>
      </c>
      <c r="AC20">
        <v>64.894468218572499</v>
      </c>
      <c r="AD20">
        <v>14.3189256931066</v>
      </c>
      <c r="AE20">
        <v>11.718020057216799</v>
      </c>
      <c r="AF20">
        <v>16.919318573410099</v>
      </c>
      <c r="AG20">
        <v>59.872811023044697</v>
      </c>
      <c r="AH20">
        <v>56.405930650483199</v>
      </c>
      <c r="AI20">
        <v>63.340123179742001</v>
      </c>
      <c r="AJ20">
        <v>57.170882014811603</v>
      </c>
      <c r="AK20">
        <v>52.063246449031801</v>
      </c>
      <c r="AL20">
        <v>62.276599158606999</v>
      </c>
      <c r="AM20">
        <v>40.647474801486503</v>
      </c>
      <c r="AN20">
        <v>35.538300930819901</v>
      </c>
      <c r="AO20">
        <v>45.758482789868502</v>
      </c>
      <c r="AP20">
        <v>55.076464454722903</v>
      </c>
      <c r="AQ20">
        <v>50.003911580568499</v>
      </c>
      <c r="AR20">
        <v>60.148774959272302</v>
      </c>
      <c r="AS20">
        <v>42.625758628987001</v>
      </c>
      <c r="AT20">
        <v>37.553159174882502</v>
      </c>
      <c r="AU20">
        <v>47.698555266636703</v>
      </c>
      <c r="AV20">
        <v>3.4621999426716399</v>
      </c>
      <c r="AW20">
        <v>2.1607288264020399</v>
      </c>
      <c r="AX20">
        <v>4.7641305967534997</v>
      </c>
      <c r="AY20">
        <v>96.296154333291099</v>
      </c>
      <c r="AZ20">
        <v>94.952641113023603</v>
      </c>
      <c r="BA20">
        <v>97.639335277050705</v>
      </c>
    </row>
    <row r="21" spans="1:53" x14ac:dyDescent="0.3">
      <c r="A21" t="s">
        <v>939</v>
      </c>
      <c r="B21" t="s">
        <v>351</v>
      </c>
      <c r="C21">
        <v>82.775947915864705</v>
      </c>
      <c r="D21">
        <v>80.182718988549993</v>
      </c>
      <c r="E21">
        <v>85.371618807250201</v>
      </c>
      <c r="F21">
        <v>17.014941521867101</v>
      </c>
      <c r="G21">
        <v>14.4337104010089</v>
      </c>
      <c r="H21">
        <v>19.5940387728117</v>
      </c>
      <c r="I21">
        <v>15.076975574637901</v>
      </c>
      <c r="J21">
        <v>12.493999101150999</v>
      </c>
      <c r="K21">
        <v>17.658607429732701</v>
      </c>
      <c r="L21">
        <v>13.5959318112304</v>
      </c>
      <c r="M21">
        <v>11.314303063617899</v>
      </c>
      <c r="N21">
        <v>15.8759678607944</v>
      </c>
      <c r="O21">
        <v>2.0057968360843699</v>
      </c>
      <c r="P21">
        <v>0.967462797159649</v>
      </c>
      <c r="Q21">
        <v>3.0439754623322899</v>
      </c>
      <c r="R21">
        <v>98.880582263679003</v>
      </c>
      <c r="S21">
        <v>98.133410815504305</v>
      </c>
      <c r="T21">
        <v>99.627670223734796</v>
      </c>
      <c r="U21">
        <v>1.02287315831854</v>
      </c>
      <c r="V21">
        <v>0.29770212376827099</v>
      </c>
      <c r="W21">
        <v>1.74817705994249</v>
      </c>
      <c r="X21">
        <v>14.1161073392606</v>
      </c>
      <c r="Y21">
        <v>11.562296292456301</v>
      </c>
      <c r="Z21">
        <v>16.668229414716102</v>
      </c>
      <c r="AA21">
        <v>55.157748430630399</v>
      </c>
      <c r="AB21">
        <v>51.383751101043998</v>
      </c>
      <c r="AC21">
        <v>58.932289284814402</v>
      </c>
      <c r="AD21">
        <v>8.8074039703957698</v>
      </c>
      <c r="AE21">
        <v>6.6747390337463397</v>
      </c>
      <c r="AF21">
        <v>10.939447205125401</v>
      </c>
      <c r="AG21">
        <v>60.466451799495204</v>
      </c>
      <c r="AH21">
        <v>56.674476728575101</v>
      </c>
      <c r="AI21">
        <v>64.257903125584207</v>
      </c>
      <c r="AJ21">
        <v>56.330116074972103</v>
      </c>
      <c r="AK21">
        <v>50.733765632011</v>
      </c>
      <c r="AL21">
        <v>61.926434193760301</v>
      </c>
      <c r="AM21">
        <v>42.753804043189497</v>
      </c>
      <c r="AN21">
        <v>37.198510498746998</v>
      </c>
      <c r="AO21">
        <v>48.308902069959302</v>
      </c>
      <c r="AP21">
        <v>55.348163544194001</v>
      </c>
      <c r="AQ21">
        <v>49.7159140559666</v>
      </c>
      <c r="AR21">
        <v>60.980795348924197</v>
      </c>
      <c r="AS21">
        <v>43.8081755731125</v>
      </c>
      <c r="AT21">
        <v>38.224690196775398</v>
      </c>
      <c r="AU21">
        <v>49.3916424147464</v>
      </c>
      <c r="AV21">
        <v>2.6273025569748301</v>
      </c>
      <c r="AW21">
        <v>1.36388907500683</v>
      </c>
      <c r="AX21">
        <v>3.8903406362702802</v>
      </c>
      <c r="AY21">
        <v>97.191676359270701</v>
      </c>
      <c r="AZ21">
        <v>95.894428888792405</v>
      </c>
      <c r="BA21">
        <v>98.4891634257486</v>
      </c>
    </row>
    <row r="22" spans="1:53" x14ac:dyDescent="0.3">
      <c r="A22" t="s">
        <v>940</v>
      </c>
      <c r="B22" t="s">
        <v>352</v>
      </c>
      <c r="C22">
        <v>82.799301779659302</v>
      </c>
      <c r="D22">
        <v>79.499946656443697</v>
      </c>
      <c r="E22">
        <v>86.095898427365199</v>
      </c>
      <c r="F22">
        <v>16.6041344809829</v>
      </c>
      <c r="G22">
        <v>13.3496149499552</v>
      </c>
      <c r="H22">
        <v>19.8617237764641</v>
      </c>
      <c r="I22">
        <v>13.029767995559199</v>
      </c>
      <c r="J22">
        <v>10.106769431671401</v>
      </c>
      <c r="K22">
        <v>15.9516074399013</v>
      </c>
      <c r="L22">
        <v>17.4214000521659</v>
      </c>
      <c r="M22">
        <v>14.178914519319701</v>
      </c>
      <c r="N22">
        <v>20.663634741066801</v>
      </c>
      <c r="O22">
        <v>1.73819412398093</v>
      </c>
      <c r="P22">
        <v>0.72281458632147499</v>
      </c>
      <c r="Q22">
        <v>2.7522990188460601</v>
      </c>
      <c r="R22">
        <v>98.607906475926796</v>
      </c>
      <c r="S22">
        <v>97.594350280217697</v>
      </c>
      <c r="T22">
        <v>99.621478494446905</v>
      </c>
      <c r="U22">
        <v>1.39209352407322</v>
      </c>
      <c r="V22">
        <v>0.37852150556222303</v>
      </c>
      <c r="W22">
        <v>2.4056497197731299</v>
      </c>
      <c r="X22">
        <v>11.547052961751699</v>
      </c>
      <c r="Y22">
        <v>8.5053627170330603</v>
      </c>
      <c r="Z22">
        <v>14.590325942326199</v>
      </c>
      <c r="AA22">
        <v>55.043036857205898</v>
      </c>
      <c r="AB22">
        <v>49.894648595881101</v>
      </c>
      <c r="AC22">
        <v>60.189281181678702</v>
      </c>
      <c r="AD22">
        <v>11.754044528266601</v>
      </c>
      <c r="AE22">
        <v>8.6626093108375795</v>
      </c>
      <c r="AF22">
        <v>14.8469230618962</v>
      </c>
      <c r="AG22">
        <v>54.836045290691096</v>
      </c>
      <c r="AH22">
        <v>49.692616048690603</v>
      </c>
      <c r="AI22">
        <v>59.977470015494603</v>
      </c>
      <c r="AJ22">
        <v>50.019528573386303</v>
      </c>
      <c r="AK22">
        <v>43.152207525701101</v>
      </c>
      <c r="AL22">
        <v>56.887032128695502</v>
      </c>
      <c r="AM22">
        <v>46.122721666438302</v>
      </c>
      <c r="AN22">
        <v>39.1641878077426</v>
      </c>
      <c r="AO22">
        <v>53.079992714754297</v>
      </c>
      <c r="AP22">
        <v>55.209675208989999</v>
      </c>
      <c r="AQ22">
        <v>48.4855714592873</v>
      </c>
      <c r="AR22">
        <v>61.930543393948703</v>
      </c>
      <c r="AS22">
        <v>41.306358777579803</v>
      </c>
      <c r="AT22">
        <v>34.694378689660802</v>
      </c>
      <c r="AU22">
        <v>47.921023525233799</v>
      </c>
      <c r="AV22">
        <v>2.9594109267470601</v>
      </c>
      <c r="AW22">
        <v>1.0449072681518901</v>
      </c>
      <c r="AX22">
        <v>4.8740235668738299</v>
      </c>
      <c r="AY22">
        <v>97.040589073252903</v>
      </c>
      <c r="AZ22">
        <v>95.125976432972493</v>
      </c>
      <c r="BA22">
        <v>98.955092732001802</v>
      </c>
    </row>
    <row r="23" spans="1:53" x14ac:dyDescent="0.3">
      <c r="A23" t="s">
        <v>941</v>
      </c>
      <c r="B23" t="s">
        <v>353</v>
      </c>
      <c r="C23">
        <v>80.995585490051297</v>
      </c>
      <c r="D23">
        <v>77.4169465018159</v>
      </c>
      <c r="E23">
        <v>84.575862924484298</v>
      </c>
      <c r="F23">
        <v>18.3264840105298</v>
      </c>
      <c r="G23">
        <v>14.823689898221801</v>
      </c>
      <c r="H23">
        <v>21.827946943910899</v>
      </c>
      <c r="I23">
        <v>14.115929164563299</v>
      </c>
      <c r="J23">
        <v>10.8003853598657</v>
      </c>
      <c r="K23">
        <v>17.433964588657901</v>
      </c>
      <c r="L23">
        <v>15.7245318688318</v>
      </c>
      <c r="M23">
        <v>12.245049717078199</v>
      </c>
      <c r="N23">
        <v>19.205013573064399</v>
      </c>
      <c r="O23">
        <v>1.6523073691485699</v>
      </c>
      <c r="P23">
        <v>0.59192912699703204</v>
      </c>
      <c r="Q23">
        <v>2.7123992158813302</v>
      </c>
      <c r="R23">
        <v>98.947700084360207</v>
      </c>
      <c r="S23">
        <v>98.090210562864698</v>
      </c>
      <c r="T23">
        <v>99.805307526745494</v>
      </c>
      <c r="U23">
        <v>1.0522999156398301</v>
      </c>
      <c r="V23">
        <v>0.19469247322170499</v>
      </c>
      <c r="W23">
        <v>1.9097894371680999</v>
      </c>
      <c r="X23">
        <v>17.449002754410301</v>
      </c>
      <c r="Y23">
        <v>13.7413132891831</v>
      </c>
      <c r="Z23">
        <v>21.158333170400901</v>
      </c>
      <c r="AA23">
        <v>51.181211737243501</v>
      </c>
      <c r="AB23">
        <v>46.295754784577298</v>
      </c>
      <c r="AC23">
        <v>56.065136121891001</v>
      </c>
      <c r="AD23">
        <v>9.0031609652971394</v>
      </c>
      <c r="AE23">
        <v>6.3760755876632604</v>
      </c>
      <c r="AF23">
        <v>11.631899633217699</v>
      </c>
      <c r="AG23">
        <v>59.627053526356598</v>
      </c>
      <c r="AH23">
        <v>54.535152249356301</v>
      </c>
      <c r="AI23">
        <v>64.717409895814995</v>
      </c>
      <c r="AJ23">
        <v>49.125803620145703</v>
      </c>
      <c r="AK23">
        <v>42.124348421141001</v>
      </c>
      <c r="AL23">
        <v>56.128781040977401</v>
      </c>
      <c r="AM23">
        <v>48.462573414534099</v>
      </c>
      <c r="AN23">
        <v>41.414926445182999</v>
      </c>
      <c r="AO23">
        <v>55.509320750245998</v>
      </c>
      <c r="AP23">
        <v>50.151997315900203</v>
      </c>
      <c r="AQ23">
        <v>42.8689097246355</v>
      </c>
      <c r="AR23">
        <v>57.432716202893801</v>
      </c>
      <c r="AS23">
        <v>48.285327938021702</v>
      </c>
      <c r="AT23">
        <v>41.040460903940797</v>
      </c>
      <c r="AU23">
        <v>55.532809590408199</v>
      </c>
      <c r="AV23">
        <v>1.7837601596406101</v>
      </c>
      <c r="AW23">
        <v>0.61949418703756198</v>
      </c>
      <c r="AX23">
        <v>2.9477247370014901</v>
      </c>
      <c r="AY23">
        <v>98.016011491955297</v>
      </c>
      <c r="AZ23">
        <v>96.794636045133203</v>
      </c>
      <c r="BA23">
        <v>99.237904318108093</v>
      </c>
    </row>
    <row r="24" spans="1:53" x14ac:dyDescent="0.3">
      <c r="A24" t="s">
        <v>942</v>
      </c>
      <c r="B24" t="s">
        <v>354</v>
      </c>
      <c r="C24">
        <v>80.844198712658894</v>
      </c>
      <c r="D24">
        <v>77.483670569906195</v>
      </c>
      <c r="E24">
        <v>84.206745983981406</v>
      </c>
      <c r="F24">
        <v>18.736865269296398</v>
      </c>
      <c r="G24">
        <v>15.387786025729</v>
      </c>
      <c r="H24">
        <v>22.083731031483399</v>
      </c>
      <c r="I24">
        <v>12.878362766133</v>
      </c>
      <c r="J24">
        <v>10.030764227998199</v>
      </c>
      <c r="K24">
        <v>15.7263457729831</v>
      </c>
      <c r="L24">
        <v>12.573031853441201</v>
      </c>
      <c r="M24">
        <v>10.0072410156434</v>
      </c>
      <c r="N24">
        <v>15.137973251027599</v>
      </c>
      <c r="O24">
        <v>2.2498212026186901</v>
      </c>
      <c r="P24">
        <v>1.0492593399371599</v>
      </c>
      <c r="Q24">
        <v>3.4495919835954001</v>
      </c>
      <c r="R24">
        <v>98.777851130549607</v>
      </c>
      <c r="S24">
        <v>97.782116408293405</v>
      </c>
      <c r="T24">
        <v>99.773605570474402</v>
      </c>
      <c r="U24">
        <v>1.2221488694503999</v>
      </c>
      <c r="V24">
        <v>0.22639442955122999</v>
      </c>
      <c r="W24">
        <v>2.2178835916809998</v>
      </c>
      <c r="X24">
        <v>14.1049128018925</v>
      </c>
      <c r="Y24">
        <v>10.935439258616899</v>
      </c>
      <c r="Z24">
        <v>17.271942674132799</v>
      </c>
      <c r="AA24">
        <v>46.9370633217803</v>
      </c>
      <c r="AB24">
        <v>42.383868361203</v>
      </c>
      <c r="AC24">
        <v>51.490547189045998</v>
      </c>
      <c r="AD24">
        <v>8.3358089893821905</v>
      </c>
      <c r="AE24">
        <v>5.6805795771151901</v>
      </c>
      <c r="AF24">
        <v>10.989366041402199</v>
      </c>
      <c r="AG24">
        <v>52.706167134290602</v>
      </c>
      <c r="AH24">
        <v>47.926537126799403</v>
      </c>
      <c r="AI24">
        <v>57.485314737681897</v>
      </c>
      <c r="AJ24">
        <v>51.933197726979202</v>
      </c>
      <c r="AK24">
        <v>45.339920149550402</v>
      </c>
      <c r="AL24">
        <v>58.523906181499598</v>
      </c>
      <c r="AM24">
        <v>45.432971716388998</v>
      </c>
      <c r="AN24">
        <v>38.812714902382403</v>
      </c>
      <c r="AO24">
        <v>52.056072885836798</v>
      </c>
      <c r="AP24">
        <v>54.172585991648397</v>
      </c>
      <c r="AQ24">
        <v>47.6206412745696</v>
      </c>
      <c r="AR24">
        <v>60.7238268894654</v>
      </c>
      <c r="AS24">
        <v>44.217626673554598</v>
      </c>
      <c r="AT24">
        <v>37.653527242879001</v>
      </c>
      <c r="AU24">
        <v>50.782823391607501</v>
      </c>
      <c r="AV24">
        <v>3.1732409088408402</v>
      </c>
      <c r="AW24">
        <v>1.5904601647265999</v>
      </c>
      <c r="AX24">
        <v>4.7562260637104998</v>
      </c>
      <c r="AY24">
        <v>96.826759091159104</v>
      </c>
      <c r="AZ24">
        <v>95.243773936060805</v>
      </c>
      <c r="BA24">
        <v>98.409539835502002</v>
      </c>
    </row>
    <row r="25" spans="1:53" x14ac:dyDescent="0.3">
      <c r="A25" t="s">
        <v>943</v>
      </c>
      <c r="B25" t="s">
        <v>355</v>
      </c>
      <c r="C25">
        <v>86.307226336404398</v>
      </c>
      <c r="D25">
        <v>83.401357840922103</v>
      </c>
      <c r="E25">
        <v>89.212241624257601</v>
      </c>
      <c r="F25">
        <v>13.086059529661799</v>
      </c>
      <c r="G25">
        <v>10.184590251537401</v>
      </c>
      <c r="H25">
        <v>15.9881548802463</v>
      </c>
      <c r="I25">
        <v>14.309636700972099</v>
      </c>
      <c r="J25">
        <v>11.2412795908125</v>
      </c>
      <c r="K25">
        <v>17.375742447655501</v>
      </c>
      <c r="L25">
        <v>14.793295380663199</v>
      </c>
      <c r="M25">
        <v>11.871873814916</v>
      </c>
      <c r="N25">
        <v>17.7176908992659</v>
      </c>
      <c r="O25">
        <v>1.0973501847417599</v>
      </c>
      <c r="P25">
        <v>0.232661644602178</v>
      </c>
      <c r="Q25">
        <v>1.9624712464448399</v>
      </c>
      <c r="R25">
        <v>97.096145002457902</v>
      </c>
      <c r="S25">
        <v>95.498754400503103</v>
      </c>
      <c r="T25">
        <v>98.694560510798198</v>
      </c>
      <c r="U25">
        <v>2.75352436529709</v>
      </c>
      <c r="V25">
        <v>1.17493084166581</v>
      </c>
      <c r="W25">
        <v>4.3313357180716601</v>
      </c>
      <c r="X25">
        <v>15.3064493109846</v>
      </c>
      <c r="Y25">
        <v>11.8680732276576</v>
      </c>
      <c r="Z25">
        <v>18.744587361074998</v>
      </c>
      <c r="AA25">
        <v>63.791249742312999</v>
      </c>
      <c r="AB25">
        <v>59.245636713813703</v>
      </c>
      <c r="AC25">
        <v>68.336395398320505</v>
      </c>
      <c r="AD25">
        <v>11.831718494790801</v>
      </c>
      <c r="AE25">
        <v>8.6274201814372802</v>
      </c>
      <c r="AF25">
        <v>15.0361201816039</v>
      </c>
      <c r="AG25">
        <v>67.265980558506797</v>
      </c>
      <c r="AH25">
        <v>62.586441716518998</v>
      </c>
      <c r="AI25">
        <v>71.944710621306697</v>
      </c>
      <c r="AJ25">
        <v>48.609871958718102</v>
      </c>
      <c r="AK25">
        <v>41.692072875367998</v>
      </c>
      <c r="AL25">
        <v>55.528158596416503</v>
      </c>
      <c r="AM25">
        <v>50.152214800704101</v>
      </c>
      <c r="AN25">
        <v>43.213906042591702</v>
      </c>
      <c r="AO25">
        <v>57.090615727739497</v>
      </c>
      <c r="AP25">
        <v>57.076029032335903</v>
      </c>
      <c r="AQ25">
        <v>50.076892821773001</v>
      </c>
      <c r="AR25">
        <v>64.074470311187099</v>
      </c>
      <c r="AS25">
        <v>41.2649803477129</v>
      </c>
      <c r="AT25">
        <v>34.246964754593598</v>
      </c>
      <c r="AU25">
        <v>48.2845764433577</v>
      </c>
      <c r="AV25">
        <v>2.8350327460712599</v>
      </c>
      <c r="AW25">
        <v>1.00499308486437</v>
      </c>
      <c r="AX25">
        <v>4.6635599689097997</v>
      </c>
      <c r="AY25">
        <v>97.164967253928694</v>
      </c>
      <c r="AZ25">
        <v>95.336440031081395</v>
      </c>
      <c r="BA25">
        <v>98.995006915144401</v>
      </c>
    </row>
    <row r="26" spans="1:53" x14ac:dyDescent="0.3">
      <c r="A26" t="s">
        <v>944</v>
      </c>
      <c r="B26" t="s">
        <v>267</v>
      </c>
      <c r="C26">
        <v>79.047241318526304</v>
      </c>
      <c r="D26">
        <v>74.475467119939907</v>
      </c>
      <c r="E26">
        <v>83.614476374034098</v>
      </c>
      <c r="F26">
        <v>20.736823550149801</v>
      </c>
      <c r="G26">
        <v>16.173095640104499</v>
      </c>
      <c r="H26">
        <v>25.305092764345101</v>
      </c>
      <c r="I26">
        <v>14.561078794288701</v>
      </c>
      <c r="J26">
        <v>10.593686024029999</v>
      </c>
      <c r="K26">
        <v>18.531619367261001</v>
      </c>
      <c r="L26">
        <v>13.060990657500399</v>
      </c>
      <c r="M26">
        <v>9.3731323409586693</v>
      </c>
      <c r="N26">
        <v>16.7476539430006</v>
      </c>
      <c r="O26">
        <v>2.3488454080733301</v>
      </c>
      <c r="P26">
        <v>0.38994247805521598</v>
      </c>
      <c r="Q26">
        <v>4.3097706007287497</v>
      </c>
      <c r="R26">
        <v>99.106292966684293</v>
      </c>
      <c r="S26">
        <v>98.237007482942602</v>
      </c>
      <c r="T26">
        <v>99.976496139305794</v>
      </c>
      <c r="U26">
        <v>0.67777190199189097</v>
      </c>
      <c r="V26">
        <v>0</v>
      </c>
      <c r="W26">
        <v>1.4373819563116299</v>
      </c>
      <c r="X26">
        <v>18.718491098184401</v>
      </c>
      <c r="Y26">
        <v>13.9098627374148</v>
      </c>
      <c r="Z26">
        <v>23.529722587399601</v>
      </c>
      <c r="AA26">
        <v>63.484928609201503</v>
      </c>
      <c r="AB26">
        <v>57.758366239695</v>
      </c>
      <c r="AC26">
        <v>69.215572406997495</v>
      </c>
      <c r="AD26">
        <v>10.745637228979399</v>
      </c>
      <c r="AE26">
        <v>6.8426956366863196</v>
      </c>
      <c r="AF26">
        <v>14.649965171579</v>
      </c>
      <c r="AG26">
        <v>71.4577824784065</v>
      </c>
      <c r="AH26">
        <v>66.040383435713494</v>
      </c>
      <c r="AI26">
        <v>76.880479727528098</v>
      </c>
      <c r="AJ26">
        <v>50.018419598452802</v>
      </c>
      <c r="AK26">
        <v>41.602370713983703</v>
      </c>
      <c r="AL26">
        <v>58.432771137578499</v>
      </c>
      <c r="AM26">
        <v>48.775096702891901</v>
      </c>
      <c r="AN26">
        <v>40.317252597579902</v>
      </c>
      <c r="AO26">
        <v>57.235049050918697</v>
      </c>
      <c r="AP26">
        <v>51.038195549155198</v>
      </c>
      <c r="AQ26">
        <v>42.503977536829503</v>
      </c>
      <c r="AR26">
        <v>59.570816956491399</v>
      </c>
      <c r="AS26">
        <v>47.605452201142</v>
      </c>
      <c r="AT26">
        <v>39.028324446304602</v>
      </c>
      <c r="AU26">
        <v>56.1838288548932</v>
      </c>
      <c r="AV26">
        <v>2.8344791115811701</v>
      </c>
      <c r="AW26">
        <v>0.93531872229818402</v>
      </c>
      <c r="AX26">
        <v>4.73441656253212</v>
      </c>
      <c r="AY26">
        <v>97.165520888418797</v>
      </c>
      <c r="AZ26">
        <v>95.265583438156497</v>
      </c>
      <c r="BA26">
        <v>99.064681277013193</v>
      </c>
    </row>
    <row r="27" spans="1:53" x14ac:dyDescent="0.3">
      <c r="A27" t="s">
        <v>945</v>
      </c>
      <c r="B27" t="s">
        <v>356</v>
      </c>
      <c r="C27">
        <v>85.884616029369894</v>
      </c>
      <c r="D27">
        <v>82.781622936107894</v>
      </c>
      <c r="E27">
        <v>88.987726699221398</v>
      </c>
      <c r="F27">
        <v>13.9506814410005</v>
      </c>
      <c r="G27">
        <v>10.8501127449544</v>
      </c>
      <c r="H27">
        <v>17.050890944263799</v>
      </c>
      <c r="I27">
        <v>12.563073106130499</v>
      </c>
      <c r="J27">
        <v>9.5481499056007202</v>
      </c>
      <c r="K27">
        <v>15.5760235242942</v>
      </c>
      <c r="L27">
        <v>17.767756860509898</v>
      </c>
      <c r="M27">
        <v>14.4280444077068</v>
      </c>
      <c r="N27">
        <v>21.105859305628101</v>
      </c>
      <c r="O27">
        <v>1.4735218681373901</v>
      </c>
      <c r="P27">
        <v>0.46193073842528098</v>
      </c>
      <c r="Q27">
        <v>2.4859810670631299</v>
      </c>
      <c r="R27">
        <v>98.709201548958106</v>
      </c>
      <c r="S27">
        <v>97.595482340662102</v>
      </c>
      <c r="T27">
        <v>99.823166553045098</v>
      </c>
      <c r="U27">
        <v>1.29079845104186</v>
      </c>
      <c r="V27">
        <v>0.17683344701104001</v>
      </c>
      <c r="W27">
        <v>2.4045176592817201</v>
      </c>
      <c r="X27">
        <v>15.1802926927397</v>
      </c>
      <c r="Y27">
        <v>11.8607448329698</v>
      </c>
      <c r="Z27">
        <v>18.500981664400499</v>
      </c>
      <c r="AA27">
        <v>58.806346705111203</v>
      </c>
      <c r="AB27">
        <v>54.260122266176701</v>
      </c>
      <c r="AC27">
        <v>63.352460143161899</v>
      </c>
      <c r="AD27">
        <v>12.3732251521298</v>
      </c>
      <c r="AE27">
        <v>9.4032256936244103</v>
      </c>
      <c r="AF27">
        <v>15.344716975174601</v>
      </c>
      <c r="AG27">
        <v>61.613414245721103</v>
      </c>
      <c r="AH27">
        <v>57.075704965457902</v>
      </c>
      <c r="AI27">
        <v>66.150661272452098</v>
      </c>
      <c r="AJ27">
        <v>48.201208207156498</v>
      </c>
      <c r="AK27">
        <v>41.152303945870301</v>
      </c>
      <c r="AL27">
        <v>55.249382282606497</v>
      </c>
      <c r="AM27">
        <v>48.420601322538801</v>
      </c>
      <c r="AN27">
        <v>41.295083104577103</v>
      </c>
      <c r="AO27">
        <v>55.546135071805701</v>
      </c>
      <c r="AP27">
        <v>55.974986094802503</v>
      </c>
      <c r="AQ27">
        <v>49.174326170867502</v>
      </c>
      <c r="AR27">
        <v>62.772973366034797</v>
      </c>
      <c r="AS27">
        <v>42.6781410296026</v>
      </c>
      <c r="AT27">
        <v>35.807791329217402</v>
      </c>
      <c r="AU27">
        <v>49.5500829879878</v>
      </c>
      <c r="AV27">
        <v>2.5577087489313199</v>
      </c>
      <c r="AW27">
        <v>0.80671069817535002</v>
      </c>
      <c r="AX27">
        <v>4.3103646020115498</v>
      </c>
      <c r="AY27">
        <v>97.442291251068696</v>
      </c>
      <c r="AZ27">
        <v>95.689635397731095</v>
      </c>
      <c r="BA27">
        <v>99.193289302081993</v>
      </c>
    </row>
    <row r="28" spans="1:53" x14ac:dyDescent="0.3">
      <c r="A28" t="s">
        <v>946</v>
      </c>
      <c r="B28" t="s">
        <v>357</v>
      </c>
      <c r="C28">
        <v>82.920798755653095</v>
      </c>
      <c r="D28">
        <v>79.713523722028597</v>
      </c>
      <c r="E28">
        <v>86.1253498137402</v>
      </c>
      <c r="F28">
        <v>16.623060577998</v>
      </c>
      <c r="G28">
        <v>13.4675719989242</v>
      </c>
      <c r="H28">
        <v>19.781367976989699</v>
      </c>
      <c r="I28">
        <v>12.365248195067601</v>
      </c>
      <c r="J28">
        <v>9.5545247208734594</v>
      </c>
      <c r="K28">
        <v>15.176710958927201</v>
      </c>
      <c r="L28">
        <v>15.3772151443496</v>
      </c>
      <c r="M28">
        <v>12.4182938946556</v>
      </c>
      <c r="N28">
        <v>18.336169877614601</v>
      </c>
      <c r="O28">
        <v>0.87481905720939002</v>
      </c>
      <c r="P28">
        <v>0.26696986658167998</v>
      </c>
      <c r="Q28">
        <v>1.48290247718095</v>
      </c>
      <c r="R28">
        <v>99.358046447227693</v>
      </c>
      <c r="S28">
        <v>98.741708941401001</v>
      </c>
      <c r="T28">
        <v>99.974347720789495</v>
      </c>
      <c r="U28">
        <v>0.64195355277235799</v>
      </c>
      <c r="V28">
        <v>2.5652278995867299E-2</v>
      </c>
      <c r="W28">
        <v>1.25829105881363</v>
      </c>
      <c r="X28">
        <v>13.5730319568195</v>
      </c>
      <c r="Y28">
        <v>10.526294770043</v>
      </c>
      <c r="Z28">
        <v>16.617467141159</v>
      </c>
      <c r="AA28">
        <v>50.979263881271599</v>
      </c>
      <c r="AB28">
        <v>46.492486025973001</v>
      </c>
      <c r="AC28">
        <v>55.4683492680035</v>
      </c>
      <c r="AD28">
        <v>11.750866877054801</v>
      </c>
      <c r="AE28">
        <v>8.9148405890862499</v>
      </c>
      <c r="AF28">
        <v>14.5849812028614</v>
      </c>
      <c r="AG28">
        <v>52.801428961036201</v>
      </c>
      <c r="AH28">
        <v>48.230662930015399</v>
      </c>
      <c r="AI28">
        <v>57.374112483215498</v>
      </c>
      <c r="AJ28">
        <v>49.094430965024699</v>
      </c>
      <c r="AK28">
        <v>41.892781414929999</v>
      </c>
      <c r="AL28">
        <v>56.297645634899702</v>
      </c>
      <c r="AM28">
        <v>49.895566288225602</v>
      </c>
      <c r="AN28">
        <v>42.605688236330501</v>
      </c>
      <c r="AO28">
        <v>57.183303820114297</v>
      </c>
      <c r="AP28">
        <v>50.9627929866325</v>
      </c>
      <c r="AQ28">
        <v>44.199451011700098</v>
      </c>
      <c r="AR28">
        <v>57.727475532872397</v>
      </c>
      <c r="AS28">
        <v>47.838651345907302</v>
      </c>
      <c r="AT28">
        <v>41.116850075598897</v>
      </c>
      <c r="AU28">
        <v>54.558763603769698</v>
      </c>
      <c r="AV28">
        <v>2.7110699525577702</v>
      </c>
      <c r="AW28">
        <v>0.89129361370701199</v>
      </c>
      <c r="AX28">
        <v>4.5306170977575997</v>
      </c>
      <c r="AY28">
        <v>97.1636561982084</v>
      </c>
      <c r="AZ28">
        <v>95.325861616750601</v>
      </c>
      <c r="BA28">
        <v>99.001959312162995</v>
      </c>
    </row>
    <row r="29" spans="1:53" x14ac:dyDescent="0.3">
      <c r="A29" t="s">
        <v>947</v>
      </c>
      <c r="B29" t="s">
        <v>358</v>
      </c>
      <c r="C29">
        <v>82.404362514739404</v>
      </c>
      <c r="D29">
        <v>79.026052439718299</v>
      </c>
      <c r="E29">
        <v>85.785523054225706</v>
      </c>
      <c r="F29">
        <v>17.5956374852606</v>
      </c>
      <c r="G29">
        <v>14.214476945527499</v>
      </c>
      <c r="H29">
        <v>20.973947560528501</v>
      </c>
      <c r="I29">
        <v>7.8442966758993196</v>
      </c>
      <c r="J29">
        <v>5.38738752924246</v>
      </c>
      <c r="K29">
        <v>10.301252118676199</v>
      </c>
      <c r="L29">
        <v>18.714621132746199</v>
      </c>
      <c r="M29">
        <v>15.1804940575415</v>
      </c>
      <c r="N29">
        <v>22.246602673528201</v>
      </c>
      <c r="O29">
        <v>0.95991922293570697</v>
      </c>
      <c r="P29">
        <v>0.171531312801979</v>
      </c>
      <c r="Q29">
        <v>1.74869124864548</v>
      </c>
      <c r="R29">
        <v>95.514037435466506</v>
      </c>
      <c r="S29">
        <v>93.4003603955193</v>
      </c>
      <c r="T29">
        <v>97.628040682867294</v>
      </c>
      <c r="U29">
        <v>4.0903762565225099</v>
      </c>
      <c r="V29">
        <v>2.0340033079299</v>
      </c>
      <c r="W29">
        <v>6.14642497376426</v>
      </c>
      <c r="X29">
        <v>10.5400928797922</v>
      </c>
      <c r="Y29">
        <v>7.91076748790202</v>
      </c>
      <c r="Z29">
        <v>13.169322043916001</v>
      </c>
      <c r="AA29">
        <v>66.141062481197494</v>
      </c>
      <c r="AB29">
        <v>61.4436024380826</v>
      </c>
      <c r="AC29">
        <v>70.835404395443305</v>
      </c>
      <c r="AD29">
        <v>13.9724265277965</v>
      </c>
      <c r="AE29">
        <v>10.9273250889153</v>
      </c>
      <c r="AF29">
        <v>17.0184852576811</v>
      </c>
      <c r="AG29">
        <v>62.708728833193298</v>
      </c>
      <c r="AH29">
        <v>57.904030130434599</v>
      </c>
      <c r="AI29">
        <v>67.509255888312893</v>
      </c>
      <c r="AJ29">
        <v>61.209118003045397</v>
      </c>
      <c r="AK29">
        <v>54.804548982328299</v>
      </c>
      <c r="AL29">
        <v>67.612884660980498</v>
      </c>
      <c r="AM29">
        <v>36.772973957858802</v>
      </c>
      <c r="AN29">
        <v>30.460800523157602</v>
      </c>
      <c r="AO29">
        <v>43.085374282040704</v>
      </c>
      <c r="AP29">
        <v>56.397959316475102</v>
      </c>
      <c r="AQ29">
        <v>49.903175116330601</v>
      </c>
      <c r="AR29">
        <v>62.893098064558998</v>
      </c>
      <c r="AS29">
        <v>41.592592110571701</v>
      </c>
      <c r="AT29">
        <v>35.200306368309903</v>
      </c>
      <c r="AU29">
        <v>47.984192872383097</v>
      </c>
      <c r="AV29">
        <v>1.7459049555484101</v>
      </c>
      <c r="AW29">
        <v>0.49647760902746901</v>
      </c>
      <c r="AX29">
        <v>2.99510582615962</v>
      </c>
      <c r="AY29">
        <v>98.254095044451603</v>
      </c>
      <c r="AZ29">
        <v>97.004894173868905</v>
      </c>
      <c r="BA29">
        <v>99.503522390943999</v>
      </c>
    </row>
    <row r="30" spans="1:53" x14ac:dyDescent="0.3">
      <c r="A30" t="s">
        <v>948</v>
      </c>
      <c r="B30" t="s">
        <v>286</v>
      </c>
      <c r="C30">
        <v>82.218131202011605</v>
      </c>
      <c r="D30">
        <v>77.828367542105696</v>
      </c>
      <c r="E30">
        <v>86.605573287263098</v>
      </c>
      <c r="F30">
        <v>17.781868797988398</v>
      </c>
      <c r="G30">
        <v>13.3944267129894</v>
      </c>
      <c r="H30">
        <v>22.171632457641699</v>
      </c>
      <c r="I30">
        <v>11.466930088455801</v>
      </c>
      <c r="J30">
        <v>7.8597965013276703</v>
      </c>
      <c r="K30">
        <v>15.0731032016824</v>
      </c>
      <c r="L30">
        <v>18.2326792690045</v>
      </c>
      <c r="M30">
        <v>13.1485635739821</v>
      </c>
      <c r="N30">
        <v>23.321112480723599</v>
      </c>
      <c r="O30">
        <v>1.3874545372906499</v>
      </c>
      <c r="P30">
        <v>0.36447438673806798</v>
      </c>
      <c r="Q30">
        <v>2.4118160641029198</v>
      </c>
      <c r="R30">
        <v>98.590992770867899</v>
      </c>
      <c r="S30">
        <v>96.839387964473104</v>
      </c>
      <c r="T30">
        <v>100</v>
      </c>
      <c r="U30" t="s">
        <v>931</v>
      </c>
      <c r="V30" t="s">
        <v>931</v>
      </c>
      <c r="W30" t="s">
        <v>931</v>
      </c>
      <c r="X30">
        <v>13.969736428539401</v>
      </c>
      <c r="Y30">
        <v>9.9998334546095098</v>
      </c>
      <c r="Z30">
        <v>17.938885446553599</v>
      </c>
      <c r="AA30">
        <v>56.057653450675801</v>
      </c>
      <c r="AB30">
        <v>49.9281531009376</v>
      </c>
      <c r="AC30">
        <v>62.186965936450399</v>
      </c>
      <c r="AD30">
        <v>12.312873243231101</v>
      </c>
      <c r="AE30">
        <v>8.5774368564244305</v>
      </c>
      <c r="AF30">
        <v>16.046668333941</v>
      </c>
      <c r="AG30">
        <v>57.714516635983998</v>
      </c>
      <c r="AH30">
        <v>51.710902624597502</v>
      </c>
      <c r="AI30">
        <v>63.718830123588198</v>
      </c>
      <c r="AJ30">
        <v>46.485527034407397</v>
      </c>
      <c r="AK30">
        <v>38.506400186132701</v>
      </c>
      <c r="AL30">
        <v>54.463285740838302</v>
      </c>
      <c r="AM30">
        <v>50.960313125796503</v>
      </c>
      <c r="AN30">
        <v>43.011219230775303</v>
      </c>
      <c r="AO30">
        <v>58.914031218954698</v>
      </c>
      <c r="AP30">
        <v>50.902057163662803</v>
      </c>
      <c r="AQ30">
        <v>43.021521468448903</v>
      </c>
      <c r="AR30">
        <v>58.780839834166898</v>
      </c>
      <c r="AS30">
        <v>48.324230839249999</v>
      </c>
      <c r="AT30">
        <v>40.462845828633299</v>
      </c>
      <c r="AU30">
        <v>56.1879734287144</v>
      </c>
      <c r="AV30">
        <v>4.2153473126487402</v>
      </c>
      <c r="AW30">
        <v>1.94168962302889</v>
      </c>
      <c r="AX30">
        <v>6.4901788296453704</v>
      </c>
      <c r="AY30">
        <v>95.784652687351297</v>
      </c>
      <c r="AZ30">
        <v>93.509821170207104</v>
      </c>
      <c r="BA30">
        <v>98.058310377118602</v>
      </c>
    </row>
    <row r="31" spans="1:53" x14ac:dyDescent="0.3">
      <c r="A31" t="s">
        <v>949</v>
      </c>
      <c r="B31" t="s">
        <v>359</v>
      </c>
      <c r="C31">
        <v>80.487052601499499</v>
      </c>
      <c r="D31">
        <v>76.764137266244802</v>
      </c>
      <c r="E31">
        <v>84.209899660568297</v>
      </c>
      <c r="F31">
        <v>18.593543763522302</v>
      </c>
      <c r="G31">
        <v>14.9466638388952</v>
      </c>
      <c r="H31">
        <v>22.240498467177499</v>
      </c>
      <c r="I31">
        <v>16.431788596129199</v>
      </c>
      <c r="J31">
        <v>12.527854963808601</v>
      </c>
      <c r="K31">
        <v>20.335417931695002</v>
      </c>
      <c r="L31">
        <v>15.157232989672</v>
      </c>
      <c r="M31">
        <v>11.6052429198027</v>
      </c>
      <c r="N31">
        <v>18.709595488201298</v>
      </c>
      <c r="O31">
        <v>0.87994230481382896</v>
      </c>
      <c r="P31">
        <v>0.25017285787469801</v>
      </c>
      <c r="Q31">
        <v>1.5086316734671801</v>
      </c>
      <c r="R31">
        <v>98.932276193024904</v>
      </c>
      <c r="S31">
        <v>97.926513975330593</v>
      </c>
      <c r="T31">
        <v>99.938329699244093</v>
      </c>
      <c r="U31">
        <v>0.72617919072522696</v>
      </c>
      <c r="V31">
        <v>0</v>
      </c>
      <c r="W31">
        <v>1.4972491934649701</v>
      </c>
      <c r="X31">
        <v>17.109434886537301</v>
      </c>
      <c r="Y31">
        <v>13.4304835242505</v>
      </c>
      <c r="Z31">
        <v>20.788738227744901</v>
      </c>
      <c r="AA31">
        <v>53.245581011389397</v>
      </c>
      <c r="AB31">
        <v>48.622666859370199</v>
      </c>
      <c r="AC31">
        <v>57.8648231347143</v>
      </c>
      <c r="AD31">
        <v>10.3497543872381</v>
      </c>
      <c r="AE31">
        <v>7.2755995544638496</v>
      </c>
      <c r="AF31">
        <v>13.424500510756801</v>
      </c>
      <c r="AG31">
        <v>60.005261510688598</v>
      </c>
      <c r="AH31">
        <v>55.344884022749198</v>
      </c>
      <c r="AI31">
        <v>64.661727658110095</v>
      </c>
      <c r="AJ31">
        <v>55.456081777338099</v>
      </c>
      <c r="AK31">
        <v>47.991683934298898</v>
      </c>
      <c r="AL31">
        <v>62.921228671987599</v>
      </c>
      <c r="AM31">
        <v>40.517291125675001</v>
      </c>
      <c r="AN31">
        <v>33.241164572565303</v>
      </c>
      <c r="AO31">
        <v>47.791124770562</v>
      </c>
      <c r="AP31">
        <v>55.332014344008897</v>
      </c>
      <c r="AQ31">
        <v>48.129039853413097</v>
      </c>
      <c r="AR31">
        <v>62.536421174526197</v>
      </c>
      <c r="AS31">
        <v>40.983471415028198</v>
      </c>
      <c r="AT31">
        <v>33.971933813498197</v>
      </c>
      <c r="AU31">
        <v>47.993748805834798</v>
      </c>
      <c r="AV31">
        <v>1.9771487147853</v>
      </c>
      <c r="AW31">
        <v>0.78343225849976394</v>
      </c>
      <c r="AX31">
        <v>3.16999419720876</v>
      </c>
      <c r="AY31">
        <v>98.022851285214699</v>
      </c>
      <c r="AZ31">
        <v>96.830005802614906</v>
      </c>
      <c r="BA31">
        <v>99.216567741676499</v>
      </c>
    </row>
    <row r="32" spans="1:53" x14ac:dyDescent="0.3">
      <c r="A32" t="s">
        <v>950</v>
      </c>
      <c r="B32" t="s">
        <v>360</v>
      </c>
      <c r="C32">
        <v>84.343506422219804</v>
      </c>
      <c r="D32">
        <v>81.554445577709402</v>
      </c>
      <c r="E32">
        <v>87.132949559064201</v>
      </c>
      <c r="F32">
        <v>15.0093314304534</v>
      </c>
      <c r="G32">
        <v>12.3813470034766</v>
      </c>
      <c r="H32">
        <v>17.636876421667299</v>
      </c>
      <c r="I32">
        <v>13.675760237128101</v>
      </c>
      <c r="J32">
        <v>10.6318787822466</v>
      </c>
      <c r="K32">
        <v>16.721293669641401</v>
      </c>
      <c r="L32">
        <v>17.080908991107702</v>
      </c>
      <c r="M32">
        <v>14.0804865255036</v>
      </c>
      <c r="N32">
        <v>20.081160214881599</v>
      </c>
      <c r="O32">
        <v>1.4019101987045799</v>
      </c>
      <c r="P32">
        <v>0.43396973879885897</v>
      </c>
      <c r="Q32">
        <v>2.36998530489431</v>
      </c>
      <c r="R32">
        <v>98.826709847403706</v>
      </c>
      <c r="S32">
        <v>97.957885332271999</v>
      </c>
      <c r="T32">
        <v>99.696107415979597</v>
      </c>
      <c r="U32">
        <v>1.00889230431441</v>
      </c>
      <c r="V32">
        <v>0.19679808588203199</v>
      </c>
      <c r="W32">
        <v>1.82064335593795</v>
      </c>
      <c r="X32">
        <v>15.895268415852501</v>
      </c>
      <c r="Y32">
        <v>12.7838922777185</v>
      </c>
      <c r="Z32">
        <v>19.004676347013401</v>
      </c>
      <c r="AA32">
        <v>54.5430343616204</v>
      </c>
      <c r="AB32">
        <v>49.997285515089096</v>
      </c>
      <c r="AC32">
        <v>59.088433471591699</v>
      </c>
      <c r="AD32">
        <v>13.164178285212399</v>
      </c>
      <c r="AE32">
        <v>10.3510345271948</v>
      </c>
      <c r="AF32">
        <v>15.9754006759656</v>
      </c>
      <c r="AG32">
        <v>57.274124492260398</v>
      </c>
      <c r="AH32">
        <v>52.776535142250303</v>
      </c>
      <c r="AI32">
        <v>61.771317266001901</v>
      </c>
      <c r="AJ32">
        <v>53.954667140814401</v>
      </c>
      <c r="AK32">
        <v>47.307484460158598</v>
      </c>
      <c r="AL32">
        <v>60.599583937419602</v>
      </c>
      <c r="AM32">
        <v>44.165103565373499</v>
      </c>
      <c r="AN32">
        <v>37.504837616892701</v>
      </c>
      <c r="AO32">
        <v>50.827036829854002</v>
      </c>
      <c r="AP32">
        <v>53.624099390703499</v>
      </c>
      <c r="AQ32">
        <v>47.4700066376504</v>
      </c>
      <c r="AR32">
        <v>59.778627691355403</v>
      </c>
      <c r="AS32">
        <v>44.374713570557397</v>
      </c>
      <c r="AT32">
        <v>38.319429235395802</v>
      </c>
      <c r="AU32">
        <v>50.428815684399801</v>
      </c>
      <c r="AV32">
        <v>2.0630694917114898</v>
      </c>
      <c r="AW32">
        <v>0.94860530514642605</v>
      </c>
      <c r="AX32">
        <v>3.1780014778912999</v>
      </c>
      <c r="AY32">
        <v>97.936930508288498</v>
      </c>
      <c r="AZ32">
        <v>96.821998522093807</v>
      </c>
      <c r="BA32">
        <v>99.051394694868506</v>
      </c>
    </row>
    <row r="33" spans="1:53" x14ac:dyDescent="0.3">
      <c r="A33" t="s">
        <v>951</v>
      </c>
      <c r="B33" t="s">
        <v>361</v>
      </c>
      <c r="C33">
        <v>83.051870122464706</v>
      </c>
      <c r="D33">
        <v>79.8963872944949</v>
      </c>
      <c r="E33">
        <v>86.209951951562104</v>
      </c>
      <c r="F33">
        <v>16.1657350864281</v>
      </c>
      <c r="G33">
        <v>13.0317687822414</v>
      </c>
      <c r="H33">
        <v>19.297230618198</v>
      </c>
      <c r="I33">
        <v>11.4335726930957</v>
      </c>
      <c r="J33">
        <v>8.7087357945899804</v>
      </c>
      <c r="K33">
        <v>14.161915044268699</v>
      </c>
      <c r="L33">
        <v>14.4484448245911</v>
      </c>
      <c r="M33">
        <v>11.416424214611601</v>
      </c>
      <c r="N33">
        <v>17.483133737252299</v>
      </c>
      <c r="O33">
        <v>1.2952612071423399</v>
      </c>
      <c r="P33">
        <v>0.42101831477819301</v>
      </c>
      <c r="Q33">
        <v>2.16931648523523</v>
      </c>
      <c r="R33">
        <v>99.392649467242194</v>
      </c>
      <c r="S33">
        <v>98.743797428430597</v>
      </c>
      <c r="T33">
        <v>100</v>
      </c>
      <c r="U33">
        <v>0.53076866972994097</v>
      </c>
      <c r="V33">
        <v>0</v>
      </c>
      <c r="W33">
        <v>1.1599243087843301</v>
      </c>
      <c r="X33">
        <v>15.1018770844522</v>
      </c>
      <c r="Y33">
        <v>11.935120181652</v>
      </c>
      <c r="Z33">
        <v>18.2696068426864</v>
      </c>
      <c r="AA33">
        <v>54.603862908519503</v>
      </c>
      <c r="AB33">
        <v>49.891415776665298</v>
      </c>
      <c r="AC33">
        <v>59.316113862719497</v>
      </c>
      <c r="AD33">
        <v>11.682546628740401</v>
      </c>
      <c r="AE33">
        <v>8.8101810553325794</v>
      </c>
      <c r="AF33">
        <v>14.5561448584278</v>
      </c>
      <c r="AG33">
        <v>58.023193364231297</v>
      </c>
      <c r="AH33">
        <v>53.234905244168303</v>
      </c>
      <c r="AI33">
        <v>62.811025505794497</v>
      </c>
      <c r="AJ33">
        <v>55.554264679805101</v>
      </c>
      <c r="AK33">
        <v>48.903823841869198</v>
      </c>
      <c r="AL33">
        <v>62.200356909228198</v>
      </c>
      <c r="AM33">
        <v>42.110541087556001</v>
      </c>
      <c r="AN33">
        <v>35.567492370989399</v>
      </c>
      <c r="AO33">
        <v>48.657210309274603</v>
      </c>
      <c r="AP33">
        <v>56.741428754868799</v>
      </c>
      <c r="AQ33">
        <v>50.104509908419097</v>
      </c>
      <c r="AR33">
        <v>63.3794377343688</v>
      </c>
      <c r="AS33">
        <v>41.082970019750398</v>
      </c>
      <c r="AT33">
        <v>34.550352309101399</v>
      </c>
      <c r="AU33">
        <v>47.614155379921598</v>
      </c>
      <c r="AV33">
        <v>2.0610798374210102</v>
      </c>
      <c r="AW33">
        <v>0.818554842446646</v>
      </c>
      <c r="AX33">
        <v>3.3029779164122401</v>
      </c>
      <c r="AY33">
        <v>97.938920162578995</v>
      </c>
      <c r="AZ33">
        <v>96.697022083570999</v>
      </c>
      <c r="BA33">
        <v>99.181445157570096</v>
      </c>
    </row>
    <row r="34" spans="1:53" x14ac:dyDescent="0.3">
      <c r="A34" t="s">
        <v>952</v>
      </c>
      <c r="B34" t="s">
        <v>362</v>
      </c>
      <c r="C34">
        <v>82.928983323809007</v>
      </c>
      <c r="D34">
        <v>80.351376974139697</v>
      </c>
      <c r="E34">
        <v>85.505922369350998</v>
      </c>
      <c r="F34">
        <v>16.9382536466541</v>
      </c>
      <c r="G34">
        <v>14.3648695299379</v>
      </c>
      <c r="H34">
        <v>19.5123215543688</v>
      </c>
      <c r="I34">
        <v>7.1045537719131104</v>
      </c>
      <c r="J34">
        <v>5.2533517142093196</v>
      </c>
      <c r="K34">
        <v>8.9565384437664193</v>
      </c>
      <c r="L34">
        <v>23.7701621825472</v>
      </c>
      <c r="M34">
        <v>20.559960829651899</v>
      </c>
      <c r="N34">
        <v>26.979646614844398</v>
      </c>
      <c r="O34">
        <v>1.52388868685819</v>
      </c>
      <c r="P34">
        <v>0.61744709745759796</v>
      </c>
      <c r="Q34">
        <v>2.4303233576471999</v>
      </c>
      <c r="R34">
        <v>98.806864425857597</v>
      </c>
      <c r="S34">
        <v>98.049040648281505</v>
      </c>
      <c r="T34">
        <v>99.564888803453002</v>
      </c>
      <c r="U34">
        <v>1.13252636500597</v>
      </c>
      <c r="V34">
        <v>0.380998674322578</v>
      </c>
      <c r="W34">
        <v>1.88404148877436</v>
      </c>
      <c r="X34">
        <v>9.3817283437523393</v>
      </c>
      <c r="Y34">
        <v>7.2172360387730299</v>
      </c>
      <c r="Z34">
        <v>11.544753556698</v>
      </c>
      <c r="AA34">
        <v>60.047371388220299</v>
      </c>
      <c r="AB34">
        <v>56.275511634277898</v>
      </c>
      <c r="AC34">
        <v>63.8190834375227</v>
      </c>
      <c r="AD34">
        <v>17.251689842473802</v>
      </c>
      <c r="AE34">
        <v>14.450544927284099</v>
      </c>
      <c r="AF34">
        <v>20.051869282433302</v>
      </c>
      <c r="AG34">
        <v>52.177409889498797</v>
      </c>
      <c r="AH34">
        <v>48.442358889103701</v>
      </c>
      <c r="AI34">
        <v>55.911811568450602</v>
      </c>
      <c r="AJ34">
        <v>59.907226188676702</v>
      </c>
      <c r="AK34">
        <v>54.702161716749899</v>
      </c>
      <c r="AL34">
        <v>65.112068490017407</v>
      </c>
      <c r="AM34">
        <v>37.300922045264002</v>
      </c>
      <c r="AN34">
        <v>32.191162773424999</v>
      </c>
      <c r="AO34">
        <v>42.410481333807397</v>
      </c>
      <c r="AP34">
        <v>58.845804271992499</v>
      </c>
      <c r="AQ34">
        <v>53.681545956851203</v>
      </c>
      <c r="AR34">
        <v>64.009816971302001</v>
      </c>
      <c r="AS34">
        <v>38.172516887150103</v>
      </c>
      <c r="AT34">
        <v>33.069009119121603</v>
      </c>
      <c r="AU34">
        <v>43.276116625017899</v>
      </c>
      <c r="AV34">
        <v>2.5881094352183802</v>
      </c>
      <c r="AW34">
        <v>1.4716831745008701</v>
      </c>
      <c r="AX34">
        <v>3.7039599805759198</v>
      </c>
      <c r="AY34">
        <v>97.411890564781601</v>
      </c>
      <c r="AZ34">
        <v>96.296040019382701</v>
      </c>
      <c r="BA34">
        <v>98.5283168255405</v>
      </c>
    </row>
    <row r="35" spans="1:53" x14ac:dyDescent="0.3">
      <c r="A35" t="s">
        <v>953</v>
      </c>
      <c r="B35" t="s">
        <v>363</v>
      </c>
      <c r="C35">
        <v>83.935076788761407</v>
      </c>
      <c r="D35">
        <v>81.044717817789504</v>
      </c>
      <c r="E35">
        <v>86.825297627069901</v>
      </c>
      <c r="F35">
        <v>15.6077622127862</v>
      </c>
      <c r="G35">
        <v>12.7755765814216</v>
      </c>
      <c r="H35">
        <v>18.4399219512519</v>
      </c>
      <c r="I35">
        <v>12.1473074328346</v>
      </c>
      <c r="J35">
        <v>9.4124054491313807</v>
      </c>
      <c r="K35">
        <v>14.8806857327898</v>
      </c>
      <c r="L35">
        <v>18.431286955831599</v>
      </c>
      <c r="M35">
        <v>15.2569872719882</v>
      </c>
      <c r="N35">
        <v>21.6036740183572</v>
      </c>
      <c r="O35">
        <v>1.55561728640025</v>
      </c>
      <c r="P35">
        <v>0.43485083451039303</v>
      </c>
      <c r="Q35">
        <v>2.67689569557959</v>
      </c>
      <c r="R35">
        <v>98.531687765387503</v>
      </c>
      <c r="S35">
        <v>97.469026804699197</v>
      </c>
      <c r="T35">
        <v>99.594685466906796</v>
      </c>
      <c r="U35">
        <v>1.3778324536688</v>
      </c>
      <c r="V35">
        <v>0.32940192803766699</v>
      </c>
      <c r="W35">
        <v>2.4257164446000199</v>
      </c>
      <c r="X35">
        <v>12.426683598555501</v>
      </c>
      <c r="Y35">
        <v>9.5039425395557302</v>
      </c>
      <c r="Z35">
        <v>15.352783227810599</v>
      </c>
      <c r="AA35">
        <v>52.9322592166356</v>
      </c>
      <c r="AB35">
        <v>48.123856672643797</v>
      </c>
      <c r="AC35">
        <v>57.737737888174799</v>
      </c>
      <c r="AD35">
        <v>12.9298781697686</v>
      </c>
      <c r="AE35">
        <v>9.9017296807731601</v>
      </c>
      <c r="AF35">
        <v>15.961761243055401</v>
      </c>
      <c r="AG35">
        <v>52.4290646454224</v>
      </c>
      <c r="AH35">
        <v>47.608100957947102</v>
      </c>
      <c r="AI35">
        <v>57.2467284464093</v>
      </c>
      <c r="AJ35">
        <v>52.621084713399199</v>
      </c>
      <c r="AK35">
        <v>46.112614354073401</v>
      </c>
      <c r="AL35">
        <v>59.126603322911301</v>
      </c>
      <c r="AM35">
        <v>45.497007307311002</v>
      </c>
      <c r="AN35">
        <v>38.966929970366998</v>
      </c>
      <c r="AO35">
        <v>52.029275455502301</v>
      </c>
      <c r="AP35">
        <v>63.372011897330502</v>
      </c>
      <c r="AQ35">
        <v>57.312998650446701</v>
      </c>
      <c r="AR35">
        <v>69.428475118198705</v>
      </c>
      <c r="AS35">
        <v>34.4064186832152</v>
      </c>
      <c r="AT35">
        <v>28.374930786546098</v>
      </c>
      <c r="AU35">
        <v>40.439614619153701</v>
      </c>
      <c r="AV35">
        <v>3.6005397039565099</v>
      </c>
      <c r="AW35">
        <v>1.9675085344957901</v>
      </c>
      <c r="AX35">
        <v>5.2338035428173297</v>
      </c>
      <c r="AY35">
        <v>95.9962696932418</v>
      </c>
      <c r="AZ35">
        <v>94.286965064364395</v>
      </c>
      <c r="BA35">
        <v>97.705347873734397</v>
      </c>
    </row>
    <row r="36" spans="1:53" x14ac:dyDescent="0.3">
      <c r="A36" t="s">
        <v>954</v>
      </c>
      <c r="B36" t="s">
        <v>364</v>
      </c>
      <c r="C36">
        <v>77.600686890550307</v>
      </c>
      <c r="D36">
        <v>73.672924331484893</v>
      </c>
      <c r="E36">
        <v>81.528253012791495</v>
      </c>
      <c r="F36">
        <v>22.3993131094497</v>
      </c>
      <c r="G36">
        <v>18.4717469869727</v>
      </c>
      <c r="H36">
        <v>26.327075668750901</v>
      </c>
      <c r="I36">
        <v>11.8654268770775</v>
      </c>
      <c r="J36">
        <v>9.0141685361461299</v>
      </c>
      <c r="K36">
        <v>14.7177277764974</v>
      </c>
      <c r="L36">
        <v>18.081952006007501</v>
      </c>
      <c r="M36">
        <v>14.499022749989701</v>
      </c>
      <c r="N36">
        <v>21.665783137679401</v>
      </c>
      <c r="O36">
        <v>2.1070533278853301</v>
      </c>
      <c r="P36">
        <v>0.94685067919473498</v>
      </c>
      <c r="Q36">
        <v>3.26804065239061</v>
      </c>
      <c r="R36">
        <v>97.414773668459304</v>
      </c>
      <c r="S36">
        <v>95.906676243409507</v>
      </c>
      <c r="T36">
        <v>98.923840076064906</v>
      </c>
      <c r="U36">
        <v>2.5852263315406399</v>
      </c>
      <c r="V36">
        <v>1.07615992393635</v>
      </c>
      <c r="W36">
        <v>4.0933237565893004</v>
      </c>
      <c r="X36">
        <v>13.7350501916005</v>
      </c>
      <c r="Y36">
        <v>10.6817764144844</v>
      </c>
      <c r="Z36">
        <v>16.789165569193798</v>
      </c>
      <c r="AA36">
        <v>61.070864576546299</v>
      </c>
      <c r="AB36">
        <v>56.209069669268402</v>
      </c>
      <c r="AC36">
        <v>65.934514455215805</v>
      </c>
      <c r="AD36">
        <v>15.1485870153391</v>
      </c>
      <c r="AE36">
        <v>11.8368968423509</v>
      </c>
      <c r="AF36">
        <v>18.461314497424599</v>
      </c>
      <c r="AG36">
        <v>59.657327752807703</v>
      </c>
      <c r="AH36">
        <v>54.760899771747802</v>
      </c>
      <c r="AI36">
        <v>64.555414996639101</v>
      </c>
      <c r="AJ36">
        <v>62.127231018855298</v>
      </c>
      <c r="AK36">
        <v>55.880895007320099</v>
      </c>
      <c r="AL36">
        <v>68.373968093787994</v>
      </c>
      <c r="AM36">
        <v>36.543109718569902</v>
      </c>
      <c r="AN36">
        <v>30.440049240261299</v>
      </c>
      <c r="AO36">
        <v>42.646100826631397</v>
      </c>
      <c r="AP36">
        <v>58.034185643148902</v>
      </c>
      <c r="AQ36">
        <v>51.724793613245303</v>
      </c>
      <c r="AR36">
        <v>64.342133673736996</v>
      </c>
      <c r="AS36">
        <v>40.534325518939198</v>
      </c>
      <c r="AT36">
        <v>34.346740073344797</v>
      </c>
      <c r="AU36">
        <v>46.7240385847198</v>
      </c>
      <c r="AV36">
        <v>3.0923878833390401</v>
      </c>
      <c r="AW36">
        <v>1.4888225070777801</v>
      </c>
      <c r="AX36">
        <v>4.6947972837111598</v>
      </c>
      <c r="AY36">
        <v>96.167161772663505</v>
      </c>
      <c r="AZ36">
        <v>94.154704188137998</v>
      </c>
      <c r="BA36">
        <v>98.180552597248294</v>
      </c>
    </row>
    <row r="37" spans="1:53" x14ac:dyDescent="0.3">
      <c r="A37" t="s">
        <v>955</v>
      </c>
      <c r="B37" t="s">
        <v>315</v>
      </c>
      <c r="C37">
        <v>79.811877468363704</v>
      </c>
      <c r="D37">
        <v>75.913165103268796</v>
      </c>
      <c r="E37">
        <v>83.710213569140805</v>
      </c>
      <c r="F37">
        <v>19.5306558173205</v>
      </c>
      <c r="G37">
        <v>15.695290861573801</v>
      </c>
      <c r="H37">
        <v>23.366092013316099</v>
      </c>
      <c r="I37">
        <v>11.6373899258689</v>
      </c>
      <c r="J37">
        <v>8.4951657631776207</v>
      </c>
      <c r="K37">
        <v>14.7783890986047</v>
      </c>
      <c r="L37">
        <v>16.8650520933557</v>
      </c>
      <c r="M37">
        <v>13.589740815696</v>
      </c>
      <c r="N37">
        <v>20.147124582299899</v>
      </c>
      <c r="O37">
        <v>3.5855989590492201</v>
      </c>
      <c r="P37">
        <v>1.9735203820440601</v>
      </c>
      <c r="Q37">
        <v>5.1969446124270897</v>
      </c>
      <c r="R37">
        <v>99.202334808624499</v>
      </c>
      <c r="S37">
        <v>98.161315972949097</v>
      </c>
      <c r="T37">
        <v>100</v>
      </c>
      <c r="U37" t="s">
        <v>931</v>
      </c>
      <c r="V37" t="s">
        <v>931</v>
      </c>
      <c r="W37" t="s">
        <v>931</v>
      </c>
      <c r="X37">
        <v>14.193034059983001</v>
      </c>
      <c r="Y37">
        <v>10.8117802290797</v>
      </c>
      <c r="Z37">
        <v>17.5689995275429</v>
      </c>
      <c r="AA37">
        <v>61.246117051983397</v>
      </c>
      <c r="AB37">
        <v>56.298954130573101</v>
      </c>
      <c r="AC37">
        <v>66.195340031359393</v>
      </c>
      <c r="AD37">
        <v>15.7695796794678</v>
      </c>
      <c r="AE37">
        <v>12.232988250107301</v>
      </c>
      <c r="AF37">
        <v>19.300875392221101</v>
      </c>
      <c r="AG37">
        <v>59.6695714324986</v>
      </c>
      <c r="AH37">
        <v>54.687411075662901</v>
      </c>
      <c r="AI37">
        <v>64.653799200563697</v>
      </c>
      <c r="AJ37">
        <v>51.180015237919299</v>
      </c>
      <c r="AK37">
        <v>43.848818383019299</v>
      </c>
      <c r="AL37">
        <v>58.510005270873002</v>
      </c>
      <c r="AM37">
        <v>45.141643386512101</v>
      </c>
      <c r="AN37">
        <v>37.731706404403504</v>
      </c>
      <c r="AO37">
        <v>52.551713378147703</v>
      </c>
      <c r="AP37">
        <v>48.824140558262002</v>
      </c>
      <c r="AQ37">
        <v>41.430832852330802</v>
      </c>
      <c r="AR37">
        <v>56.218817029337998</v>
      </c>
      <c r="AS37">
        <v>48.844457784037097</v>
      </c>
      <c r="AT37">
        <v>41.285443433727899</v>
      </c>
      <c r="AU37">
        <v>56.401505899995897</v>
      </c>
      <c r="AV37">
        <v>4.14776736216107</v>
      </c>
      <c r="AW37">
        <v>2.4184817635970499</v>
      </c>
      <c r="AX37">
        <v>5.8759597844874403</v>
      </c>
      <c r="AY37">
        <v>95.564505044396199</v>
      </c>
      <c r="AZ37">
        <v>93.758322335283495</v>
      </c>
      <c r="BA37">
        <v>97.371687669211099</v>
      </c>
    </row>
    <row r="38" spans="1:53" x14ac:dyDescent="0.3">
      <c r="A38" t="s">
        <v>956</v>
      </c>
      <c r="B38" t="s">
        <v>957</v>
      </c>
      <c r="C38">
        <v>85.822961535105506</v>
      </c>
      <c r="D38">
        <v>82.815837375898695</v>
      </c>
      <c r="E38">
        <v>88.830796671951305</v>
      </c>
      <c r="F38">
        <v>14.0838311003229</v>
      </c>
      <c r="G38">
        <v>11.0761391530087</v>
      </c>
      <c r="H38">
        <v>17.090656373545102</v>
      </c>
      <c r="I38">
        <v>9.48176705298145</v>
      </c>
      <c r="J38">
        <v>6.2823621238269904</v>
      </c>
      <c r="K38">
        <v>12.681218686039101</v>
      </c>
      <c r="L38">
        <v>15.2165980501813</v>
      </c>
      <c r="M38">
        <v>12.166039923066601</v>
      </c>
      <c r="N38">
        <v>18.268703227635601</v>
      </c>
      <c r="O38">
        <v>1.1486320331897499</v>
      </c>
      <c r="P38">
        <v>0.33669209030049202</v>
      </c>
      <c r="Q38">
        <v>1.9616949074164001</v>
      </c>
      <c r="R38">
        <v>98.851367966810201</v>
      </c>
      <c r="S38">
        <v>97.972634419880706</v>
      </c>
      <c r="T38">
        <v>99.729188669832297</v>
      </c>
      <c r="U38">
        <v>1.1486320331897499</v>
      </c>
      <c r="V38">
        <v>0.27081133017551201</v>
      </c>
      <c r="W38">
        <v>2.0273655801114598</v>
      </c>
      <c r="X38">
        <v>12.312891173460899</v>
      </c>
      <c r="Y38">
        <v>9.2460106199554701</v>
      </c>
      <c r="Z38">
        <v>15.3801447177132</v>
      </c>
      <c r="AA38">
        <v>55.2870390201725</v>
      </c>
      <c r="AB38">
        <v>50.309774667743397</v>
      </c>
      <c r="AC38">
        <v>60.262796625316398</v>
      </c>
      <c r="AD38">
        <v>14.6581471169177</v>
      </c>
      <c r="AE38">
        <v>11.3365777012593</v>
      </c>
      <c r="AF38">
        <v>17.9803902170943</v>
      </c>
      <c r="AG38">
        <v>52.941783076715602</v>
      </c>
      <c r="AH38">
        <v>48.132984127494701</v>
      </c>
      <c r="AI38">
        <v>57.748774584880302</v>
      </c>
      <c r="AJ38">
        <v>58.937553535513601</v>
      </c>
      <c r="AK38">
        <v>52.617422951923203</v>
      </c>
      <c r="AL38">
        <v>65.258089852400204</v>
      </c>
      <c r="AM38">
        <v>39.133847274264099</v>
      </c>
      <c r="AN38">
        <v>32.881395747769801</v>
      </c>
      <c r="AO38">
        <v>45.384475227823302</v>
      </c>
      <c r="AP38">
        <v>57.803638339540598</v>
      </c>
      <c r="AQ38">
        <v>51.293641770581303</v>
      </c>
      <c r="AR38">
        <v>64.312319464742899</v>
      </c>
      <c r="AS38">
        <v>40.452660455603699</v>
      </c>
      <c r="AT38">
        <v>33.984457450734901</v>
      </c>
      <c r="AU38">
        <v>46.921658924779301</v>
      </c>
      <c r="AV38">
        <v>2.50668316635333</v>
      </c>
      <c r="AW38">
        <v>1.1339802631231599</v>
      </c>
      <c r="AX38">
        <v>3.8778956155390101</v>
      </c>
      <c r="AY38">
        <v>97.493316833646702</v>
      </c>
      <c r="AZ38">
        <v>96.122104384492701</v>
      </c>
      <c r="BA38">
        <v>98.866019736845104</v>
      </c>
    </row>
    <row r="39" spans="1:53" x14ac:dyDescent="0.3">
      <c r="A39" t="s">
        <v>958</v>
      </c>
      <c r="B39" t="s">
        <v>959</v>
      </c>
      <c r="C39">
        <v>85.546666666666695</v>
      </c>
      <c r="D39">
        <v>79.154739740827196</v>
      </c>
      <c r="E39">
        <v>91.934872329207096</v>
      </c>
      <c r="F39">
        <v>13.0766666666667</v>
      </c>
      <c r="G39">
        <v>6.9246855662265698</v>
      </c>
      <c r="H39">
        <v>19.235471497388801</v>
      </c>
      <c r="I39">
        <v>14.73</v>
      </c>
      <c r="J39">
        <v>7.1977921808448002</v>
      </c>
      <c r="K39">
        <v>22.252164044451799</v>
      </c>
      <c r="L39">
        <v>20.623333333333299</v>
      </c>
      <c r="M39">
        <v>11.634531836402401</v>
      </c>
      <c r="N39">
        <v>29.606234060104601</v>
      </c>
      <c r="O39">
        <v>1.19333333333333</v>
      </c>
      <c r="P39">
        <v>0</v>
      </c>
      <c r="Q39">
        <v>2.4618088537920899</v>
      </c>
      <c r="R39">
        <v>95.396666666666704</v>
      </c>
      <c r="S39">
        <v>90.604941731546504</v>
      </c>
      <c r="T39">
        <v>100</v>
      </c>
      <c r="U39">
        <v>4.6033333333333299</v>
      </c>
      <c r="V39">
        <v>0</v>
      </c>
      <c r="W39">
        <v>9.3950582684229893</v>
      </c>
      <c r="X39">
        <v>6.89333333333333</v>
      </c>
      <c r="Y39">
        <v>2.726036472578</v>
      </c>
      <c r="Z39">
        <v>11.0535585555794</v>
      </c>
      <c r="AA39">
        <v>65.116666666666703</v>
      </c>
      <c r="AB39">
        <v>55.773802156119899</v>
      </c>
      <c r="AC39">
        <v>74.478689237290794</v>
      </c>
      <c r="AD39">
        <v>7.1533333333333298</v>
      </c>
      <c r="AE39">
        <v>2.9606859844200701</v>
      </c>
      <c r="AF39">
        <v>11.3386967545164</v>
      </c>
      <c r="AG39">
        <v>64.856666666666698</v>
      </c>
      <c r="AH39">
        <v>55.508046317950097</v>
      </c>
      <c r="AI39">
        <v>74.224657364681505</v>
      </c>
      <c r="AJ39">
        <v>41.958625291958597</v>
      </c>
      <c r="AK39">
        <v>30.858204635339401</v>
      </c>
      <c r="AL39">
        <v>53.045676414458697</v>
      </c>
      <c r="AM39">
        <v>54.262595929262602</v>
      </c>
      <c r="AN39">
        <v>42.662741260223001</v>
      </c>
      <c r="AO39">
        <v>65.872722306249003</v>
      </c>
      <c r="AP39">
        <v>52.565065065065099</v>
      </c>
      <c r="AQ39">
        <v>40.814504699163599</v>
      </c>
      <c r="AR39">
        <v>64.293269927204406</v>
      </c>
      <c r="AS39">
        <v>46.863530196863501</v>
      </c>
      <c r="AT39">
        <v>35.084787187892502</v>
      </c>
      <c r="AU39">
        <v>58.6653075218087</v>
      </c>
      <c r="AV39">
        <v>6.2266666666666701</v>
      </c>
      <c r="AW39">
        <v>0.79784683333084905</v>
      </c>
      <c r="AX39">
        <v>11.654085185581399</v>
      </c>
      <c r="AY39">
        <v>93.773333333333298</v>
      </c>
      <c r="AZ39">
        <v>88.345914814365898</v>
      </c>
      <c r="BA39">
        <v>99.202153166721899</v>
      </c>
    </row>
    <row r="40" spans="1:53" x14ac:dyDescent="0.3">
      <c r="A40" t="s">
        <v>413</v>
      </c>
      <c r="B40" t="s">
        <v>5</v>
      </c>
      <c r="C40">
        <v>87.066399696953297</v>
      </c>
      <c r="D40">
        <v>80.872143312455506</v>
      </c>
      <c r="E40">
        <v>93.260797364780998</v>
      </c>
      <c r="F40">
        <v>12.309919367931199</v>
      </c>
      <c r="G40">
        <v>6.2033890230045499</v>
      </c>
      <c r="H40">
        <v>18.4173969915391</v>
      </c>
      <c r="I40">
        <v>9.3633313490989796</v>
      </c>
      <c r="J40">
        <v>2.56686150271987</v>
      </c>
      <c r="K40">
        <v>16.162394954394099</v>
      </c>
      <c r="L40">
        <v>6.2165160452405397</v>
      </c>
      <c r="M40">
        <v>2.1026811259857601</v>
      </c>
      <c r="N40">
        <v>10.332003870077701</v>
      </c>
      <c r="R40">
        <v>97.700091996320197</v>
      </c>
      <c r="S40">
        <v>94.560303039087501</v>
      </c>
      <c r="T40">
        <v>100</v>
      </c>
      <c r="U40" t="s">
        <v>931</v>
      </c>
      <c r="V40" t="s">
        <v>931</v>
      </c>
      <c r="W40" t="s">
        <v>931</v>
      </c>
      <c r="X40">
        <v>8.7937658964229701</v>
      </c>
      <c r="Y40">
        <v>3.3364859687999102</v>
      </c>
      <c r="Z40">
        <v>14.2530754469517</v>
      </c>
      <c r="AA40">
        <v>55.0841495751935</v>
      </c>
      <c r="AB40">
        <v>43.93361887284</v>
      </c>
      <c r="AC40">
        <v>66.238040343384895</v>
      </c>
      <c r="AD40">
        <v>8.0442664646355304</v>
      </c>
      <c r="AE40">
        <v>2.7639928062308901</v>
      </c>
      <c r="AF40">
        <v>13.327802846046101</v>
      </c>
      <c r="AG40">
        <v>55.833649006980899</v>
      </c>
      <c r="AH40">
        <v>44.6842008614178</v>
      </c>
      <c r="AI40">
        <v>66.985224118281593</v>
      </c>
      <c r="AJ40">
        <v>70.608347409142894</v>
      </c>
      <c r="AK40">
        <v>59.628665844821001</v>
      </c>
      <c r="AL40">
        <v>81.591607078302005</v>
      </c>
      <c r="AM40">
        <v>28.6192992971176</v>
      </c>
      <c r="AN40">
        <v>17.628160457737199</v>
      </c>
      <c r="AO40">
        <v>39.607255674147098</v>
      </c>
      <c r="AP40">
        <v>62.888900997112202</v>
      </c>
      <c r="AQ40">
        <v>51.212640642210999</v>
      </c>
      <c r="AR40">
        <v>74.569711669288793</v>
      </c>
      <c r="AS40">
        <v>37.111099002887798</v>
      </c>
      <c r="AT40">
        <v>25.430288330952202</v>
      </c>
      <c r="AU40">
        <v>48.787359357548098</v>
      </c>
      <c r="AV40">
        <v>3.5635045186427798</v>
      </c>
      <c r="AW40">
        <v>0</v>
      </c>
      <c r="AX40">
        <v>7.1826557494982701</v>
      </c>
      <c r="AY40">
        <v>96.436495481357198</v>
      </c>
      <c r="AZ40">
        <v>92.817344250323401</v>
      </c>
      <c r="BA40">
        <v>100</v>
      </c>
    </row>
    <row r="41" spans="1:53" x14ac:dyDescent="0.3">
      <c r="A41" t="s">
        <v>414</v>
      </c>
      <c r="B41" t="s">
        <v>6</v>
      </c>
      <c r="C41">
        <v>77.869492547128402</v>
      </c>
      <c r="D41">
        <v>71.319546674419598</v>
      </c>
      <c r="E41">
        <v>84.4209162261687</v>
      </c>
      <c r="F41">
        <v>21.071487286278</v>
      </c>
      <c r="G41">
        <v>14.576969717626699</v>
      </c>
      <c r="H41">
        <v>27.564482258226999</v>
      </c>
      <c r="I41">
        <v>3.1661003945637902</v>
      </c>
      <c r="J41">
        <v>0.88334263012287295</v>
      </c>
      <c r="K41">
        <v>5.4490217329155701</v>
      </c>
      <c r="L41">
        <v>24.051950898728599</v>
      </c>
      <c r="M41">
        <v>17.219593744118399</v>
      </c>
      <c r="N41">
        <v>30.885806695708901</v>
      </c>
      <c r="O41" t="s">
        <v>931</v>
      </c>
      <c r="P41" t="s">
        <v>931</v>
      </c>
      <c r="Q41" t="s">
        <v>931</v>
      </c>
      <c r="R41">
        <v>96.317404647084601</v>
      </c>
      <c r="S41">
        <v>92.898354429304405</v>
      </c>
      <c r="T41">
        <v>99.736224217522903</v>
      </c>
      <c r="U41">
        <v>3.6825953529153899</v>
      </c>
      <c r="V41">
        <v>0.263775782600421</v>
      </c>
      <c r="W41">
        <v>7.1016455705722299</v>
      </c>
      <c r="X41">
        <v>10.6929526523455</v>
      </c>
      <c r="Y41">
        <v>5.8353427197410497</v>
      </c>
      <c r="Z41">
        <v>15.552969087442399</v>
      </c>
      <c r="AA41">
        <v>54.924512275317802</v>
      </c>
      <c r="AB41">
        <v>46.289766239258498</v>
      </c>
      <c r="AC41">
        <v>63.559054970326102</v>
      </c>
      <c r="AD41">
        <v>24.032085708022802</v>
      </c>
      <c r="AE41">
        <v>16.978843185923498</v>
      </c>
      <c r="AF41">
        <v>31.088817651850299</v>
      </c>
      <c r="AG41">
        <v>41.585379219640501</v>
      </c>
      <c r="AH41">
        <v>33.252745044875198</v>
      </c>
      <c r="AI41">
        <v>49.9167271341191</v>
      </c>
      <c r="AJ41">
        <v>60.879455644758998</v>
      </c>
      <c r="AK41">
        <v>50.893032227221703</v>
      </c>
      <c r="AL41">
        <v>70.866067962156706</v>
      </c>
      <c r="AM41">
        <v>36.107434333490801</v>
      </c>
      <c r="AN41">
        <v>26.304438737726802</v>
      </c>
      <c r="AO41">
        <v>45.9114774171099</v>
      </c>
      <c r="AP41">
        <v>60.9060614727656</v>
      </c>
      <c r="AQ41">
        <v>50.4482848453017</v>
      </c>
      <c r="AR41">
        <v>71.360994007162105</v>
      </c>
      <c r="AS41">
        <v>35.675754774083302</v>
      </c>
      <c r="AT41">
        <v>25.3066180318995</v>
      </c>
      <c r="AU41">
        <v>46.0472809781104</v>
      </c>
      <c r="AV41">
        <v>3.9655030688294599</v>
      </c>
      <c r="AW41">
        <v>1.0686027609648501</v>
      </c>
      <c r="AX41">
        <v>6.86287805560025</v>
      </c>
      <c r="AY41">
        <v>96.034496931170494</v>
      </c>
      <c r="AZ41">
        <v>93.137121944093707</v>
      </c>
      <c r="BA41">
        <v>98.931397239341194</v>
      </c>
    </row>
    <row r="42" spans="1:53" x14ac:dyDescent="0.3">
      <c r="A42" t="s">
        <v>415</v>
      </c>
      <c r="B42" t="s">
        <v>7</v>
      </c>
      <c r="C42">
        <v>79.978045055364603</v>
      </c>
      <c r="D42">
        <v>74.389956818103798</v>
      </c>
      <c r="E42">
        <v>85.5598741710442</v>
      </c>
      <c r="F42">
        <v>19.430126002291001</v>
      </c>
      <c r="G42">
        <v>13.890214149820199</v>
      </c>
      <c r="H42">
        <v>24.976955751619698</v>
      </c>
      <c r="I42">
        <v>12.6575028636884</v>
      </c>
      <c r="J42">
        <v>7.9921864749897402</v>
      </c>
      <c r="K42">
        <v>17.3214893746858</v>
      </c>
      <c r="L42">
        <v>16.9864452080947</v>
      </c>
      <c r="M42">
        <v>11.835584189596499</v>
      </c>
      <c r="N42">
        <v>22.138277164686599</v>
      </c>
      <c r="O42">
        <v>1.04142802596411</v>
      </c>
      <c r="P42">
        <v>0</v>
      </c>
      <c r="Q42">
        <v>2.30140774658358</v>
      </c>
      <c r="R42">
        <v>99.466399389079797</v>
      </c>
      <c r="S42">
        <v>98.682906987050004</v>
      </c>
      <c r="T42">
        <v>100</v>
      </c>
      <c r="U42" t="s">
        <v>931</v>
      </c>
      <c r="V42" t="s">
        <v>931</v>
      </c>
      <c r="W42" t="s">
        <v>931</v>
      </c>
      <c r="X42">
        <v>9.3633066055746497</v>
      </c>
      <c r="Y42">
        <v>5.0647193250512501</v>
      </c>
      <c r="Z42">
        <v>13.6619941355401</v>
      </c>
      <c r="AA42">
        <v>51.590301641848001</v>
      </c>
      <c r="AB42">
        <v>43.874820814265298</v>
      </c>
      <c r="AC42">
        <v>59.307292858266003</v>
      </c>
      <c r="AD42">
        <v>12.651775486827001</v>
      </c>
      <c r="AE42">
        <v>7.2350089196514302</v>
      </c>
      <c r="AF42">
        <v>18.069273286640499</v>
      </c>
      <c r="AG42">
        <v>48.301832760595602</v>
      </c>
      <c r="AH42">
        <v>40.5675559866649</v>
      </c>
      <c r="AI42">
        <v>56.036988940165799</v>
      </c>
      <c r="AJ42">
        <v>56.844661073764698</v>
      </c>
      <c r="AK42">
        <v>47.5318744974645</v>
      </c>
      <c r="AL42">
        <v>66.153547097612702</v>
      </c>
      <c r="AM42">
        <v>42.138832013625901</v>
      </c>
      <c r="AN42">
        <v>32.9194743727342</v>
      </c>
      <c r="AO42">
        <v>51.362114815839099</v>
      </c>
      <c r="AP42">
        <v>59.548098352932698</v>
      </c>
      <c r="AQ42">
        <v>49.026327580228902</v>
      </c>
      <c r="AR42">
        <v>70.067968892210303</v>
      </c>
      <c r="AS42">
        <v>37.167732700357</v>
      </c>
      <c r="AT42">
        <v>26.881112662042302</v>
      </c>
      <c r="AU42">
        <v>47.455838436613902</v>
      </c>
      <c r="AV42">
        <v>3.0164184803360099</v>
      </c>
      <c r="AW42">
        <v>0.96158936020481101</v>
      </c>
      <c r="AX42">
        <v>5.0727350496890597</v>
      </c>
      <c r="AY42">
        <v>96.983581519664</v>
      </c>
      <c r="AZ42">
        <v>94.927264950421602</v>
      </c>
      <c r="BA42">
        <v>99.0384106396845</v>
      </c>
    </row>
    <row r="43" spans="1:53" x14ac:dyDescent="0.3">
      <c r="A43" t="s">
        <v>416</v>
      </c>
      <c r="B43" t="s">
        <v>8</v>
      </c>
      <c r="C43">
        <v>78.473065108263995</v>
      </c>
      <c r="D43">
        <v>70.703558567041796</v>
      </c>
      <c r="E43">
        <v>86.241276034640194</v>
      </c>
      <c r="F43">
        <v>19.462051397317801</v>
      </c>
      <c r="G43">
        <v>11.685062746536399</v>
      </c>
      <c r="H43">
        <v>27.241097274855299</v>
      </c>
      <c r="I43">
        <v>3.4442196748332998</v>
      </c>
      <c r="J43">
        <v>0.15423484753300201</v>
      </c>
      <c r="K43">
        <v>6.7350717290432804</v>
      </c>
      <c r="L43">
        <v>16.043305611748</v>
      </c>
      <c r="M43">
        <v>8.5752817776138208</v>
      </c>
      <c r="N43">
        <v>23.509727496176101</v>
      </c>
      <c r="O43">
        <v>2.6957368697085502</v>
      </c>
      <c r="P43">
        <v>0</v>
      </c>
      <c r="Q43">
        <v>5.7700040171939104</v>
      </c>
      <c r="R43">
        <v>97.308009290477301</v>
      </c>
      <c r="S43">
        <v>94.379311670893301</v>
      </c>
      <c r="T43">
        <v>100</v>
      </c>
      <c r="U43">
        <v>2.6919907095227402</v>
      </c>
      <c r="V43">
        <v>0</v>
      </c>
      <c r="W43">
        <v>5.6206883288646203</v>
      </c>
      <c r="X43">
        <v>9.8351689518243806</v>
      </c>
      <c r="Y43">
        <v>4.3109341195855597</v>
      </c>
      <c r="Z43">
        <v>15.358113062808499</v>
      </c>
      <c r="AA43">
        <v>46.806023825578798</v>
      </c>
      <c r="AB43">
        <v>36.473639608816903</v>
      </c>
      <c r="AC43">
        <v>57.135946879605498</v>
      </c>
      <c r="AD43">
        <v>7.0502734696935603</v>
      </c>
      <c r="AE43">
        <v>2.5153987468005301</v>
      </c>
      <c r="AF43">
        <v>11.585117737523101</v>
      </c>
      <c r="AG43">
        <v>49.590919307709598</v>
      </c>
      <c r="AH43">
        <v>38.779816390386401</v>
      </c>
      <c r="AI43">
        <v>60.398300796106497</v>
      </c>
      <c r="AJ43">
        <v>49.225394005915298</v>
      </c>
      <c r="AK43">
        <v>35.082689657915999</v>
      </c>
      <c r="AL43">
        <v>63.366285996261801</v>
      </c>
      <c r="AM43">
        <v>40.339000092165101</v>
      </c>
      <c r="AN43">
        <v>26.719866224291099</v>
      </c>
      <c r="AO43">
        <v>53.9602688528188</v>
      </c>
      <c r="AP43">
        <v>45.170128444671597</v>
      </c>
      <c r="AQ43">
        <v>31.207805316567601</v>
      </c>
      <c r="AR43">
        <v>59.134382073781602</v>
      </c>
      <c r="AS43">
        <v>41.082186156798002</v>
      </c>
      <c r="AT43">
        <v>27.204242317064999</v>
      </c>
      <c r="AU43">
        <v>54.958892450472703</v>
      </c>
      <c r="AV43">
        <v>5.5038585449913802</v>
      </c>
      <c r="AW43">
        <v>1.3032802259293901</v>
      </c>
      <c r="AX43">
        <v>9.7034864701607599</v>
      </c>
      <c r="AY43">
        <v>94.496141455008598</v>
      </c>
      <c r="AZ43">
        <v>90.2965135298235</v>
      </c>
      <c r="BA43">
        <v>98.696719774086404</v>
      </c>
    </row>
    <row r="44" spans="1:53" x14ac:dyDescent="0.3">
      <c r="A44" t="s">
        <v>418</v>
      </c>
      <c r="B44" t="s">
        <v>9</v>
      </c>
      <c r="C44">
        <v>80.581927954888499</v>
      </c>
      <c r="D44">
        <v>75.314482404113704</v>
      </c>
      <c r="E44">
        <v>85.846816986225093</v>
      </c>
      <c r="F44">
        <v>18.297471952327101</v>
      </c>
      <c r="G44">
        <v>13.3283684713069</v>
      </c>
      <c r="H44">
        <v>23.269585549159501</v>
      </c>
      <c r="I44">
        <v>6.4530883477192704</v>
      </c>
      <c r="J44">
        <v>2.9586781995959401</v>
      </c>
      <c r="K44">
        <v>9.9464551734192899</v>
      </c>
      <c r="L44">
        <v>31.5597577151519</v>
      </c>
      <c r="M44">
        <v>24.7886482156303</v>
      </c>
      <c r="N44">
        <v>38.330981195810899</v>
      </c>
      <c r="O44">
        <v>2.7619688584254098</v>
      </c>
      <c r="P44">
        <v>0.52760917785921102</v>
      </c>
      <c r="Q44">
        <v>4.9970149349354998</v>
      </c>
      <c r="R44">
        <v>97.068144247041701</v>
      </c>
      <c r="S44">
        <v>93.892728953530295</v>
      </c>
      <c r="T44">
        <v>100</v>
      </c>
      <c r="U44">
        <v>2.9318557529583198</v>
      </c>
      <c r="V44">
        <v>0</v>
      </c>
      <c r="W44">
        <v>6.1072710464162201</v>
      </c>
      <c r="X44">
        <v>4.9162653633292601</v>
      </c>
      <c r="Y44">
        <v>2.1311794042538099</v>
      </c>
      <c r="Z44">
        <v>7.7033160116393304</v>
      </c>
      <c r="AA44">
        <v>66.3676221715466</v>
      </c>
      <c r="AB44">
        <v>59.653337738094898</v>
      </c>
      <c r="AC44">
        <v>73.082721090061696</v>
      </c>
      <c r="AD44">
        <v>14.853995282371599</v>
      </c>
      <c r="AE44">
        <v>9.8666562004639395</v>
      </c>
      <c r="AF44">
        <v>19.844200132191201</v>
      </c>
      <c r="AG44">
        <v>56.429892252504203</v>
      </c>
      <c r="AH44">
        <v>49.599968124669402</v>
      </c>
      <c r="AI44">
        <v>63.259729786725202</v>
      </c>
      <c r="AJ44">
        <v>54.784237882267597</v>
      </c>
      <c r="AK44">
        <v>45.8247148300212</v>
      </c>
      <c r="AL44">
        <v>63.746229106905098</v>
      </c>
      <c r="AM44">
        <v>43.397800072525101</v>
      </c>
      <c r="AN44">
        <v>34.492293242709501</v>
      </c>
      <c r="AO44">
        <v>52.300978741866402</v>
      </c>
      <c r="AP44">
        <v>48.7773479995165</v>
      </c>
      <c r="AQ44">
        <v>39.234736424383598</v>
      </c>
      <c r="AR44">
        <v>58.320268265513398</v>
      </c>
      <c r="AS44">
        <v>48.574882146742397</v>
      </c>
      <c r="AT44">
        <v>39.041132879302502</v>
      </c>
      <c r="AU44">
        <v>58.108478245452098</v>
      </c>
      <c r="AV44">
        <v>2.58946831936123</v>
      </c>
      <c r="AW44">
        <v>0.40375544763348298</v>
      </c>
      <c r="AX44">
        <v>4.7762251728607996</v>
      </c>
      <c r="AY44">
        <v>97.410531680638798</v>
      </c>
      <c r="AZ44">
        <v>95.223774827570693</v>
      </c>
      <c r="BA44">
        <v>99.596244551935001</v>
      </c>
    </row>
    <row r="45" spans="1:53" x14ac:dyDescent="0.3">
      <c r="A45" t="s">
        <v>419</v>
      </c>
      <c r="B45" t="s">
        <v>10</v>
      </c>
      <c r="C45">
        <v>77.557544757033199</v>
      </c>
      <c r="D45">
        <v>68.101814565236495</v>
      </c>
      <c r="E45">
        <v>87.012475130374497</v>
      </c>
      <c r="F45">
        <v>21.037803708439899</v>
      </c>
      <c r="G45">
        <v>12.2912799039139</v>
      </c>
      <c r="H45">
        <v>29.785355971071098</v>
      </c>
      <c r="I45">
        <v>4.65453164961637</v>
      </c>
      <c r="J45">
        <v>0</v>
      </c>
      <c r="K45">
        <v>9.8573991143983708</v>
      </c>
      <c r="L45">
        <v>16.437220268542202</v>
      </c>
      <c r="M45">
        <v>7.3756904295908701</v>
      </c>
      <c r="N45">
        <v>25.5017183754019</v>
      </c>
      <c r="O45">
        <v>3.7993526214833802</v>
      </c>
      <c r="P45">
        <v>0</v>
      </c>
      <c r="Q45">
        <v>7.6223666811129904</v>
      </c>
      <c r="R45">
        <v>96.721147698209705</v>
      </c>
      <c r="S45">
        <v>92.961137772418098</v>
      </c>
      <c r="T45">
        <v>100</v>
      </c>
      <c r="U45" t="s">
        <v>931</v>
      </c>
      <c r="V45" t="s">
        <v>931</v>
      </c>
      <c r="W45" t="s">
        <v>931</v>
      </c>
      <c r="X45">
        <v>7.0152653452685403</v>
      </c>
      <c r="Y45">
        <v>0</v>
      </c>
      <c r="Z45">
        <v>14.220327636506299</v>
      </c>
      <c r="AA45">
        <v>71.017822890025599</v>
      </c>
      <c r="AB45">
        <v>59.919964972286401</v>
      </c>
      <c r="AC45">
        <v>82.115992551993997</v>
      </c>
      <c r="AD45">
        <v>17.3113810741688</v>
      </c>
      <c r="AE45">
        <v>8.4608159487118897</v>
      </c>
      <c r="AF45">
        <v>26.162344081109399</v>
      </c>
      <c r="AG45">
        <v>60.721707161125302</v>
      </c>
      <c r="AH45">
        <v>48.5105246926421</v>
      </c>
      <c r="AI45">
        <v>72.934071986036201</v>
      </c>
      <c r="AJ45">
        <v>64.074986178820893</v>
      </c>
      <c r="AK45">
        <v>51.125186986389302</v>
      </c>
      <c r="AL45">
        <v>77.023724738813002</v>
      </c>
      <c r="AM45">
        <v>31.383625672211899</v>
      </c>
      <c r="AN45">
        <v>19.016543626242498</v>
      </c>
      <c r="AO45">
        <v>43.7498690734786</v>
      </c>
      <c r="AP45">
        <v>78.693270342262693</v>
      </c>
      <c r="AQ45">
        <v>68.314605171156302</v>
      </c>
      <c r="AR45">
        <v>89.072965718104996</v>
      </c>
      <c r="AS45">
        <v>19.3406041111725</v>
      </c>
      <c r="AT45">
        <v>9.2356151861804001</v>
      </c>
      <c r="AU45">
        <v>29.4442416123931</v>
      </c>
      <c r="AV45" t="s">
        <v>931</v>
      </c>
      <c r="AW45" t="s">
        <v>931</v>
      </c>
      <c r="AX45" t="s">
        <v>931</v>
      </c>
      <c r="AY45">
        <v>98.877078005115095</v>
      </c>
      <c r="AZ45">
        <v>96.664693938577301</v>
      </c>
      <c r="BA45">
        <v>100</v>
      </c>
    </row>
    <row r="46" spans="1:53" x14ac:dyDescent="0.3">
      <c r="A46" t="s">
        <v>420</v>
      </c>
      <c r="B46" t="s">
        <v>11</v>
      </c>
      <c r="C46">
        <v>76.784720065170603</v>
      </c>
      <c r="D46">
        <v>70.200928930544805</v>
      </c>
      <c r="E46">
        <v>83.371525047255503</v>
      </c>
      <c r="F46">
        <v>22.561229333817799</v>
      </c>
      <c r="G46">
        <v>16.015810510071599</v>
      </c>
      <c r="H46">
        <v>29.103309396158501</v>
      </c>
      <c r="I46">
        <v>9.3788277490930607</v>
      </c>
      <c r="J46">
        <v>5.4205401274017602</v>
      </c>
      <c r="K46">
        <v>13.3362450039383</v>
      </c>
      <c r="L46">
        <v>22.915799776122501</v>
      </c>
      <c r="M46">
        <v>17.260742076116799</v>
      </c>
      <c r="N46">
        <v>28.573698986209902</v>
      </c>
      <c r="O46">
        <v>1.1463467523105699</v>
      </c>
      <c r="P46">
        <v>0</v>
      </c>
      <c r="Q46">
        <v>2.5429330634738099</v>
      </c>
      <c r="R46">
        <v>97.289440833621498</v>
      </c>
      <c r="S46">
        <v>94.896849420651293</v>
      </c>
      <c r="T46">
        <v>99.683285598007799</v>
      </c>
      <c r="U46">
        <v>2.7105591663785198</v>
      </c>
      <c r="V46">
        <v>0.31671440200449102</v>
      </c>
      <c r="W46">
        <v>5.10315057933642</v>
      </c>
      <c r="X46">
        <v>11.8057305616279</v>
      </c>
      <c r="Y46">
        <v>7.1187853602904401</v>
      </c>
      <c r="Z46">
        <v>16.4935267396197</v>
      </c>
      <c r="AA46">
        <v>65.212244108562999</v>
      </c>
      <c r="AB46">
        <v>58.533523702117002</v>
      </c>
      <c r="AC46">
        <v>71.887506990987504</v>
      </c>
      <c r="AD46">
        <v>19.589284353773401</v>
      </c>
      <c r="AE46">
        <v>13.583856877882001</v>
      </c>
      <c r="AF46">
        <v>25.5945485849455</v>
      </c>
      <c r="AG46">
        <v>57.428690316417502</v>
      </c>
      <c r="AH46">
        <v>50.697442589117699</v>
      </c>
      <c r="AI46">
        <v>64.157494741069499</v>
      </c>
      <c r="AJ46">
        <v>51.895299893732599</v>
      </c>
      <c r="AK46">
        <v>41.2957971298761</v>
      </c>
      <c r="AL46">
        <v>62.494449694455398</v>
      </c>
      <c r="AM46">
        <v>45.206390292264999</v>
      </c>
      <c r="AN46">
        <v>34.360195646139402</v>
      </c>
      <c r="AO46">
        <v>56.051787636250999</v>
      </c>
      <c r="AP46">
        <v>49.463616772439302</v>
      </c>
      <c r="AQ46">
        <v>39.832223031365302</v>
      </c>
      <c r="AR46">
        <v>59.097097921543998</v>
      </c>
      <c r="AS46">
        <v>47.06517931882</v>
      </c>
      <c r="AT46">
        <v>37.5082869038024</v>
      </c>
      <c r="AU46">
        <v>56.619148330654198</v>
      </c>
      <c r="AV46">
        <v>4.0040086972320097</v>
      </c>
      <c r="AW46">
        <v>1.2081631769505301</v>
      </c>
      <c r="AX46">
        <v>6.7995396545037696</v>
      </c>
      <c r="AY46">
        <v>95.670724202802603</v>
      </c>
      <c r="AZ46">
        <v>92.818176632082697</v>
      </c>
      <c r="BA46">
        <v>98.523197576630196</v>
      </c>
    </row>
    <row r="47" spans="1:53" x14ac:dyDescent="0.3">
      <c r="A47" t="s">
        <v>421</v>
      </c>
      <c r="B47" t="s">
        <v>12</v>
      </c>
      <c r="C47">
        <v>81.673372650609096</v>
      </c>
      <c r="D47">
        <v>75.563200218137197</v>
      </c>
      <c r="E47">
        <v>87.782594449482502</v>
      </c>
      <c r="F47">
        <v>17.352422421870699</v>
      </c>
      <c r="G47">
        <v>11.370824063500599</v>
      </c>
      <c r="H47">
        <v>23.335364791672198</v>
      </c>
      <c r="I47">
        <v>5.4800749600396799</v>
      </c>
      <c r="J47">
        <v>1.3793574123736301</v>
      </c>
      <c r="K47">
        <v>9.5797175854645502</v>
      </c>
      <c r="L47">
        <v>17.701730695033898</v>
      </c>
      <c r="M47">
        <v>11.5631346896271</v>
      </c>
      <c r="N47">
        <v>23.838782333021602</v>
      </c>
      <c r="O47" t="s">
        <v>931</v>
      </c>
      <c r="P47" t="s">
        <v>931</v>
      </c>
      <c r="Q47" t="s">
        <v>931</v>
      </c>
      <c r="R47">
        <v>97.696770104172401</v>
      </c>
      <c r="S47">
        <v>95.300679514739102</v>
      </c>
      <c r="T47">
        <v>100</v>
      </c>
      <c r="U47">
        <v>2.3032298958275899</v>
      </c>
      <c r="V47">
        <v>0</v>
      </c>
      <c r="W47">
        <v>4.6993204852475401</v>
      </c>
      <c r="X47">
        <v>4.44799647246872</v>
      </c>
      <c r="Y47">
        <v>4.3809898617896303E-2</v>
      </c>
      <c r="Z47">
        <v>8.8549163218799194</v>
      </c>
      <c r="AA47">
        <v>57.569723860441997</v>
      </c>
      <c r="AB47">
        <v>48.119787699095703</v>
      </c>
      <c r="AC47">
        <v>67.0195324385205</v>
      </c>
      <c r="AD47">
        <v>8.4164691616601495</v>
      </c>
      <c r="AE47">
        <v>2.9366776316707401</v>
      </c>
      <c r="AF47">
        <v>13.899810420139101</v>
      </c>
      <c r="AG47">
        <v>53.601251171250603</v>
      </c>
      <c r="AH47">
        <v>44.094928692107402</v>
      </c>
      <c r="AI47">
        <v>63.106629614196699</v>
      </c>
      <c r="AJ47">
        <v>65.977943172420794</v>
      </c>
      <c r="AK47">
        <v>57.022191560249901</v>
      </c>
      <c r="AL47">
        <v>74.929800895546407</v>
      </c>
      <c r="AM47">
        <v>31.640878990461399</v>
      </c>
      <c r="AN47">
        <v>22.874938598604999</v>
      </c>
      <c r="AO47">
        <v>40.410276100639699</v>
      </c>
      <c r="AP47">
        <v>64.603021292982106</v>
      </c>
      <c r="AQ47">
        <v>55.349975543376502</v>
      </c>
      <c r="AR47">
        <v>73.852275090158699</v>
      </c>
      <c r="AS47">
        <v>34.049833027163899</v>
      </c>
      <c r="AT47">
        <v>24.803022044173002</v>
      </c>
      <c r="AU47">
        <v>43.300191078832299</v>
      </c>
      <c r="AV47" t="s">
        <v>931</v>
      </c>
      <c r="AW47" t="s">
        <v>931</v>
      </c>
      <c r="AX47" t="s">
        <v>931</v>
      </c>
      <c r="AY47" t="s">
        <v>931</v>
      </c>
      <c r="AZ47">
        <v>96.5610501642917</v>
      </c>
      <c r="BA47">
        <v>100</v>
      </c>
    </row>
    <row r="48" spans="1:53" x14ac:dyDescent="0.3">
      <c r="A48" t="s">
        <v>422</v>
      </c>
      <c r="B48" t="s">
        <v>13</v>
      </c>
      <c r="C48">
        <v>80.848540655170495</v>
      </c>
      <c r="D48">
        <v>75.413579957338499</v>
      </c>
      <c r="E48">
        <v>86.282361476670204</v>
      </c>
      <c r="F48">
        <v>17.996260952062102</v>
      </c>
      <c r="G48">
        <v>12.660689608501</v>
      </c>
      <c r="H48">
        <v>23.3322852336468</v>
      </c>
      <c r="I48">
        <v>8.9423237903900894</v>
      </c>
      <c r="J48">
        <v>4.7115347691848601</v>
      </c>
      <c r="K48">
        <v>13.170914005186599</v>
      </c>
      <c r="L48">
        <v>22.986773815503099</v>
      </c>
      <c r="M48">
        <v>15.708517258352799</v>
      </c>
      <c r="N48">
        <v>30.268594565669702</v>
      </c>
      <c r="O48">
        <v>2.2678441877336901</v>
      </c>
      <c r="P48">
        <v>0.362339572932599</v>
      </c>
      <c r="Q48">
        <v>4.1737226037491002</v>
      </c>
      <c r="R48">
        <v>99.218706401026907</v>
      </c>
      <c r="S48">
        <v>98.049486508060795</v>
      </c>
      <c r="T48">
        <v>100</v>
      </c>
      <c r="U48">
        <v>0.78129359897315698</v>
      </c>
      <c r="V48">
        <v>0</v>
      </c>
      <c r="W48">
        <v>1.95051349202084</v>
      </c>
      <c r="X48">
        <v>12.296305597410599</v>
      </c>
      <c r="Y48">
        <v>7.3444564562033898</v>
      </c>
      <c r="Z48">
        <v>17.249406719922501</v>
      </c>
      <c r="AA48">
        <v>60.432362297003202</v>
      </c>
      <c r="AB48">
        <v>52.234878741587799</v>
      </c>
      <c r="AC48">
        <v>68.631857019467901</v>
      </c>
      <c r="AD48">
        <v>17.751409118812401</v>
      </c>
      <c r="AE48">
        <v>11.5599896611711</v>
      </c>
      <c r="AF48">
        <v>23.945281579731098</v>
      </c>
      <c r="AG48">
        <v>54.9772587756013</v>
      </c>
      <c r="AH48">
        <v>46.796423054105901</v>
      </c>
      <c r="AI48">
        <v>63.158904642173503</v>
      </c>
      <c r="AJ48">
        <v>50.654623298013</v>
      </c>
      <c r="AK48">
        <v>40.328029769082498</v>
      </c>
      <c r="AL48">
        <v>60.980854772761703</v>
      </c>
      <c r="AM48">
        <v>44.825758134977903</v>
      </c>
      <c r="AN48">
        <v>34.508768779605802</v>
      </c>
      <c r="AO48">
        <v>55.144678056444697</v>
      </c>
      <c r="AP48">
        <v>45.612916647094004</v>
      </c>
      <c r="AQ48">
        <v>35.610989437853704</v>
      </c>
      <c r="AR48">
        <v>55.614399032850898</v>
      </c>
      <c r="AS48">
        <v>49.623197353322098</v>
      </c>
      <c r="AT48">
        <v>39.514196730738199</v>
      </c>
      <c r="AU48">
        <v>59.733255111151799</v>
      </c>
      <c r="AV48">
        <v>4.4596517662816</v>
      </c>
      <c r="AW48">
        <v>1.0767343187976699</v>
      </c>
      <c r="AX48">
        <v>7.84286207751141</v>
      </c>
      <c r="AY48">
        <v>95.540348233718404</v>
      </c>
      <c r="AZ48">
        <v>92.157137922374503</v>
      </c>
      <c r="BA48">
        <v>98.923265681316494</v>
      </c>
    </row>
    <row r="49" spans="1:53" x14ac:dyDescent="0.3">
      <c r="A49" t="s">
        <v>423</v>
      </c>
      <c r="B49" t="s">
        <v>14</v>
      </c>
      <c r="C49">
        <v>76.871656762150593</v>
      </c>
      <c r="D49">
        <v>70.363561970882401</v>
      </c>
      <c r="E49">
        <v>83.380123795788407</v>
      </c>
      <c r="F49">
        <v>22.8731257465483</v>
      </c>
      <c r="G49">
        <v>16.379156132330401</v>
      </c>
      <c r="H49">
        <v>29.366749313285499</v>
      </c>
      <c r="I49">
        <v>11.058188104194</v>
      </c>
      <c r="J49">
        <v>6.2637048169393497</v>
      </c>
      <c r="K49">
        <v>15.8483407982641</v>
      </c>
      <c r="L49">
        <v>32.1967252034692</v>
      </c>
      <c r="M49">
        <v>24.900037581081001</v>
      </c>
      <c r="N49">
        <v>39.494341346082003</v>
      </c>
      <c r="O49">
        <v>0.96967808468175698</v>
      </c>
      <c r="P49">
        <v>0</v>
      </c>
      <c r="Q49">
        <v>2.1114007757465401</v>
      </c>
      <c r="R49">
        <v>99.255862954142501</v>
      </c>
      <c r="S49">
        <v>98.225630495078605</v>
      </c>
      <c r="T49">
        <v>100</v>
      </c>
      <c r="U49" t="s">
        <v>931</v>
      </c>
      <c r="V49" t="s">
        <v>931</v>
      </c>
      <c r="W49" t="s">
        <v>931</v>
      </c>
      <c r="X49">
        <v>7.2388286704207401</v>
      </c>
      <c r="Y49">
        <v>3.57536726604167</v>
      </c>
      <c r="Z49">
        <v>10.9007195023375</v>
      </c>
      <c r="AA49">
        <v>66.943399586013498</v>
      </c>
      <c r="AB49">
        <v>59.4435403920615</v>
      </c>
      <c r="AC49">
        <v>74.448826021953707</v>
      </c>
      <c r="AD49">
        <v>16.426658357259999</v>
      </c>
      <c r="AE49">
        <v>9.8276024268459601</v>
      </c>
      <c r="AF49">
        <v>23.022986119289001</v>
      </c>
      <c r="AG49">
        <v>57.755569899174297</v>
      </c>
      <c r="AH49">
        <v>49.671272134425102</v>
      </c>
      <c r="AI49">
        <v>65.846592501834394</v>
      </c>
      <c r="AJ49">
        <v>50.8123952010191</v>
      </c>
      <c r="AK49">
        <v>39.739772626512099</v>
      </c>
      <c r="AL49">
        <v>61.883947424354901</v>
      </c>
      <c r="AM49">
        <v>49.025125758777101</v>
      </c>
      <c r="AN49">
        <v>37.943480293712902</v>
      </c>
      <c r="AO49">
        <v>60.107279163245899</v>
      </c>
      <c r="AP49">
        <v>50.409447181313602</v>
      </c>
      <c r="AQ49">
        <v>40.460122200855601</v>
      </c>
      <c r="AR49">
        <v>60.361830453234099</v>
      </c>
      <c r="AS49">
        <v>49.006928106274302</v>
      </c>
      <c r="AT49">
        <v>39.008856416406502</v>
      </c>
      <c r="AU49">
        <v>59.001051714595</v>
      </c>
      <c r="AV49">
        <v>2.4052764732503902</v>
      </c>
      <c r="AW49">
        <v>0.165111397244745</v>
      </c>
      <c r="AX49">
        <v>4.6463001431689799</v>
      </c>
      <c r="AY49">
        <v>97.594723526749604</v>
      </c>
      <c r="AZ49">
        <v>95.353699856960006</v>
      </c>
      <c r="BA49">
        <v>99.834888602626194</v>
      </c>
    </row>
    <row r="50" spans="1:53" x14ac:dyDescent="0.3">
      <c r="A50" t="s">
        <v>424</v>
      </c>
      <c r="B50" t="s">
        <v>15</v>
      </c>
      <c r="C50">
        <v>74.051012277076893</v>
      </c>
      <c r="D50">
        <v>65.953955454409297</v>
      </c>
      <c r="E50">
        <v>82.148115307690503</v>
      </c>
      <c r="F50">
        <v>24.616209126360101</v>
      </c>
      <c r="G50">
        <v>16.521775584064802</v>
      </c>
      <c r="H50">
        <v>32.7104268397214</v>
      </c>
      <c r="I50">
        <v>4.1316136493452502</v>
      </c>
      <c r="J50">
        <v>0.881358081093502</v>
      </c>
      <c r="K50">
        <v>7.3817578697167203</v>
      </c>
      <c r="L50">
        <v>35.097913390546402</v>
      </c>
      <c r="M50">
        <v>26.141002075165002</v>
      </c>
      <c r="N50">
        <v>44.056685649797402</v>
      </c>
      <c r="R50">
        <v>100</v>
      </c>
      <c r="S50">
        <v>99.999999986233306</v>
      </c>
      <c r="T50">
        <v>100</v>
      </c>
      <c r="V50">
        <v>0</v>
      </c>
      <c r="W50">
        <v>0</v>
      </c>
      <c r="X50">
        <v>6.93326939756997</v>
      </c>
      <c r="Y50">
        <v>2.4676949624020201</v>
      </c>
      <c r="Z50">
        <v>11.398849553602799</v>
      </c>
      <c r="AA50">
        <v>53.250498910506401</v>
      </c>
      <c r="AB50">
        <v>43.087105505738201</v>
      </c>
      <c r="AC50">
        <v>63.414995784565001</v>
      </c>
      <c r="AD50">
        <v>14.7212095142057</v>
      </c>
      <c r="AE50">
        <v>8.3563195100749397</v>
      </c>
      <c r="AF50">
        <v>21.0868205906092</v>
      </c>
      <c r="AG50">
        <v>45.462558793870599</v>
      </c>
      <c r="AH50">
        <v>35.2649592440372</v>
      </c>
      <c r="AI50">
        <v>55.660546461586598</v>
      </c>
      <c r="AJ50">
        <v>61.805550677503</v>
      </c>
      <c r="AK50">
        <v>49.817974412616202</v>
      </c>
      <c r="AL50">
        <v>73.794861174296003</v>
      </c>
      <c r="AM50">
        <v>36.587970019879002</v>
      </c>
      <c r="AN50">
        <v>24.689689868958801</v>
      </c>
      <c r="AO50">
        <v>48.484604026178602</v>
      </c>
      <c r="AP50">
        <v>56.606092960852997</v>
      </c>
      <c r="AQ50">
        <v>43.476546332631898</v>
      </c>
      <c r="AR50">
        <v>69.735380935054906</v>
      </c>
      <c r="AS50">
        <v>43.393907039147003</v>
      </c>
      <c r="AT50">
        <v>30.2646190647284</v>
      </c>
      <c r="AU50">
        <v>56.523453667584803</v>
      </c>
      <c r="AV50">
        <v>2.8623007002376402</v>
      </c>
      <c r="AW50">
        <v>0</v>
      </c>
      <c r="AX50">
        <v>6.10772534681045</v>
      </c>
      <c r="AY50">
        <v>97.137699299762403</v>
      </c>
      <c r="AZ50">
        <v>93.892274653184899</v>
      </c>
      <c r="BA50">
        <v>100</v>
      </c>
    </row>
    <row r="51" spans="1:53" x14ac:dyDescent="0.3">
      <c r="A51" t="s">
        <v>425</v>
      </c>
      <c r="B51" t="s">
        <v>16</v>
      </c>
      <c r="C51">
        <v>74.143954493539098</v>
      </c>
      <c r="D51">
        <v>65.622122141127406</v>
      </c>
      <c r="E51">
        <v>82.662811035155201</v>
      </c>
      <c r="F51">
        <v>25.387991848252099</v>
      </c>
      <c r="G51">
        <v>16.9128045114151</v>
      </c>
      <c r="H51">
        <v>33.8669511384592</v>
      </c>
      <c r="I51">
        <v>8.4999888025440598</v>
      </c>
      <c r="J51">
        <v>2.7359945401576198</v>
      </c>
      <c r="K51">
        <v>14.269744771336301</v>
      </c>
      <c r="L51">
        <v>23.234721071372601</v>
      </c>
      <c r="M51">
        <v>14.5537298935206</v>
      </c>
      <c r="N51">
        <v>31.911924761485899</v>
      </c>
      <c r="O51" t="s">
        <v>931</v>
      </c>
      <c r="P51" t="s">
        <v>931</v>
      </c>
      <c r="Q51" t="s">
        <v>931</v>
      </c>
      <c r="R51">
        <v>99.025821333393097</v>
      </c>
      <c r="S51">
        <v>97.521319351261297</v>
      </c>
      <c r="T51">
        <v>100</v>
      </c>
      <c r="U51" t="s">
        <v>931</v>
      </c>
      <c r="V51" t="s">
        <v>931</v>
      </c>
      <c r="W51" t="s">
        <v>931</v>
      </c>
      <c r="X51">
        <v>2.8284773699415502</v>
      </c>
      <c r="Y51">
        <v>0.405048220121838</v>
      </c>
      <c r="Z51">
        <v>5.2516377559570904</v>
      </c>
      <c r="AA51">
        <v>56.458692585044702</v>
      </c>
      <c r="AB51">
        <v>45.822607278934598</v>
      </c>
      <c r="AC51">
        <v>67.091127699981897</v>
      </c>
      <c r="AD51">
        <v>16.752513828858099</v>
      </c>
      <c r="AE51">
        <v>9.0677362485941799</v>
      </c>
      <c r="AF51">
        <v>24.438293208649899</v>
      </c>
      <c r="AG51">
        <v>42.534656126128098</v>
      </c>
      <c r="AH51">
        <v>32.835555978074801</v>
      </c>
      <c r="AI51">
        <v>52.228835519676601</v>
      </c>
      <c r="AJ51">
        <v>60.583630712559</v>
      </c>
      <c r="AK51">
        <v>48.5462769798647</v>
      </c>
      <c r="AL51">
        <v>72.619694898507603</v>
      </c>
      <c r="AM51">
        <v>32.256244963738901</v>
      </c>
      <c r="AN51">
        <v>20.1417897486706</v>
      </c>
      <c r="AO51">
        <v>44.373058675946403</v>
      </c>
      <c r="AP51">
        <v>54.946471739380698</v>
      </c>
      <c r="AQ51">
        <v>42.414644105205198</v>
      </c>
      <c r="AR51">
        <v>67.477005938145098</v>
      </c>
      <c r="AS51">
        <v>34.959134338666999</v>
      </c>
      <c r="AT51">
        <v>22.768370794913299</v>
      </c>
      <c r="AU51">
        <v>47.154192016692399</v>
      </c>
      <c r="AV51" t="s">
        <v>931</v>
      </c>
      <c r="AW51" t="s">
        <v>931</v>
      </c>
      <c r="AX51" t="s">
        <v>931</v>
      </c>
      <c r="AY51" t="s">
        <v>931</v>
      </c>
      <c r="AZ51">
        <v>99.202174751683899</v>
      </c>
      <c r="BA51">
        <v>100</v>
      </c>
    </row>
    <row r="52" spans="1:53" x14ac:dyDescent="0.3">
      <c r="A52" t="s">
        <v>426</v>
      </c>
      <c r="B52" t="s">
        <v>17</v>
      </c>
      <c r="C52">
        <v>79.365974901267094</v>
      </c>
      <c r="D52">
        <v>72.461410500524806</v>
      </c>
      <c r="E52">
        <v>86.274051702867396</v>
      </c>
      <c r="F52">
        <v>20.126256080267201</v>
      </c>
      <c r="G52">
        <v>13.5208980069317</v>
      </c>
      <c r="H52">
        <v>26.7284539560365</v>
      </c>
      <c r="I52">
        <v>5.1524069471340797</v>
      </c>
      <c r="J52">
        <v>2.12696900787456</v>
      </c>
      <c r="K52">
        <v>8.1783147232776194</v>
      </c>
      <c r="L52">
        <v>15.2498437047316</v>
      </c>
      <c r="M52">
        <v>9.7776405242022495</v>
      </c>
      <c r="N52">
        <v>20.719471705317101</v>
      </c>
      <c r="O52" t="s">
        <v>931</v>
      </c>
      <c r="P52" t="s">
        <v>931</v>
      </c>
      <c r="Q52" t="s">
        <v>931</v>
      </c>
      <c r="R52">
        <v>99.111023009713193</v>
      </c>
      <c r="S52">
        <v>97.958611792667497</v>
      </c>
      <c r="T52">
        <v>100</v>
      </c>
      <c r="U52" t="s">
        <v>931</v>
      </c>
      <c r="V52" t="s">
        <v>931</v>
      </c>
      <c r="W52" t="s">
        <v>931</v>
      </c>
      <c r="X52">
        <v>12.440340952410001</v>
      </c>
      <c r="Y52">
        <v>5.7112574815524697</v>
      </c>
      <c r="Z52">
        <v>19.169566606994199</v>
      </c>
      <c r="AA52">
        <v>58.035101630045297</v>
      </c>
      <c r="AB52">
        <v>49.4439860914744</v>
      </c>
      <c r="AC52">
        <v>66.626229279708497</v>
      </c>
      <c r="AD52">
        <v>19.2418535856422</v>
      </c>
      <c r="AE52">
        <v>11.1952791463087</v>
      </c>
      <c r="AF52">
        <v>27.287990565732599</v>
      </c>
      <c r="AG52">
        <v>51.233588996813097</v>
      </c>
      <c r="AH52">
        <v>41.951424335133702</v>
      </c>
      <c r="AI52">
        <v>60.5163454125545</v>
      </c>
      <c r="AJ52">
        <v>69.623972612233004</v>
      </c>
      <c r="AK52">
        <v>59.778517619694199</v>
      </c>
      <c r="AL52">
        <v>79.468249169997407</v>
      </c>
      <c r="AM52">
        <v>29.204839983922199</v>
      </c>
      <c r="AN52">
        <v>19.464237851276099</v>
      </c>
      <c r="AO52">
        <v>38.946677562501797</v>
      </c>
      <c r="AP52">
        <v>53.856602309110301</v>
      </c>
      <c r="AQ52">
        <v>42.319337668812302</v>
      </c>
      <c r="AR52">
        <v>65.395162493897004</v>
      </c>
      <c r="AS52">
        <v>44.248014525495797</v>
      </c>
      <c r="AT52">
        <v>32.8008747257512</v>
      </c>
      <c r="AU52">
        <v>55.6939900638476</v>
      </c>
      <c r="AV52">
        <v>2.08673243774874</v>
      </c>
      <c r="AW52">
        <v>0</v>
      </c>
      <c r="AX52">
        <v>4.3691602525094204</v>
      </c>
      <c r="AY52">
        <v>97.913267562251306</v>
      </c>
      <c r="AZ52">
        <v>95.630839747554106</v>
      </c>
      <c r="BA52">
        <v>100</v>
      </c>
    </row>
    <row r="53" spans="1:53" x14ac:dyDescent="0.3">
      <c r="A53" t="s">
        <v>427</v>
      </c>
      <c r="B53" t="s">
        <v>18</v>
      </c>
      <c r="C53">
        <v>82.008300923553094</v>
      </c>
      <c r="D53">
        <v>76.166821013448399</v>
      </c>
      <c r="E53">
        <v>87.8505879660772</v>
      </c>
      <c r="F53">
        <v>16.816907353251501</v>
      </c>
      <c r="G53">
        <v>11.0640660519436</v>
      </c>
      <c r="H53">
        <v>22.5696025768322</v>
      </c>
      <c r="I53">
        <v>6.1091179515008998</v>
      </c>
      <c r="J53">
        <v>2.58406097047683</v>
      </c>
      <c r="K53">
        <v>9.6332413359074405</v>
      </c>
      <c r="L53">
        <v>18.346447988583702</v>
      </c>
      <c r="M53">
        <v>12.163937183132999</v>
      </c>
      <c r="N53">
        <v>24.525600794553799</v>
      </c>
      <c r="O53" t="s">
        <v>931</v>
      </c>
      <c r="P53" t="s">
        <v>931</v>
      </c>
      <c r="Q53" t="s">
        <v>931</v>
      </c>
      <c r="R53">
        <v>98.116715406956303</v>
      </c>
      <c r="S53">
        <v>96.177989542708502</v>
      </c>
      <c r="T53">
        <v>100</v>
      </c>
      <c r="U53" t="s">
        <v>931</v>
      </c>
      <c r="V53" t="s">
        <v>931</v>
      </c>
      <c r="W53" t="s">
        <v>931</v>
      </c>
      <c r="X53">
        <v>7.0849286984835196</v>
      </c>
      <c r="Y53">
        <v>2.1575283665380298</v>
      </c>
      <c r="Z53">
        <v>12.012502320764099</v>
      </c>
      <c r="AA53">
        <v>61.212779000472302</v>
      </c>
      <c r="AB53">
        <v>52.5396874791209</v>
      </c>
      <c r="AC53">
        <v>69.886678967274406</v>
      </c>
      <c r="AD53">
        <v>15.959681228456301</v>
      </c>
      <c r="AE53">
        <v>9.1885214444936203</v>
      </c>
      <c r="AF53">
        <v>22.733755983699702</v>
      </c>
      <c r="AG53">
        <v>52.338026470499599</v>
      </c>
      <c r="AH53">
        <v>43.506323250737701</v>
      </c>
      <c r="AI53">
        <v>61.167796454766403</v>
      </c>
      <c r="AJ53">
        <v>61.888784773650102</v>
      </c>
      <c r="AK53">
        <v>52.368792956388802</v>
      </c>
      <c r="AL53">
        <v>71.405459383566694</v>
      </c>
      <c r="AM53">
        <v>36.443692127880396</v>
      </c>
      <c r="AN53">
        <v>27.042553612574501</v>
      </c>
      <c r="AO53">
        <v>45.848277309414897</v>
      </c>
      <c r="AP53">
        <v>69.5684591280517</v>
      </c>
      <c r="AQ53">
        <v>60.454586771916397</v>
      </c>
      <c r="AR53">
        <v>78.681691597429804</v>
      </c>
      <c r="AS53">
        <v>28.764017773478798</v>
      </c>
      <c r="AT53">
        <v>19.8181086762802</v>
      </c>
      <c r="AU53">
        <v>37.710696216318603</v>
      </c>
      <c r="AV53" t="s">
        <v>931</v>
      </c>
      <c r="AW53" t="s">
        <v>931</v>
      </c>
      <c r="AX53" t="s">
        <v>931</v>
      </c>
      <c r="AY53" t="s">
        <v>931</v>
      </c>
      <c r="AZ53">
        <v>97.249234417621594</v>
      </c>
      <c r="BA53">
        <v>100</v>
      </c>
    </row>
    <row r="54" spans="1:53" x14ac:dyDescent="0.3">
      <c r="A54" t="s">
        <v>428</v>
      </c>
      <c r="B54" t="s">
        <v>19</v>
      </c>
      <c r="C54">
        <v>82.114157970601696</v>
      </c>
      <c r="D54">
        <v>76.969013854746294</v>
      </c>
      <c r="E54">
        <v>87.260781179095702</v>
      </c>
      <c r="F54">
        <v>16.289909112095099</v>
      </c>
      <c r="G54">
        <v>11.3067191753339</v>
      </c>
      <c r="H54">
        <v>21.271032584134399</v>
      </c>
      <c r="I54">
        <v>7.7984066564817001</v>
      </c>
      <c r="J54">
        <v>4.3258434487978699</v>
      </c>
      <c r="K54">
        <v>11.268360970080201</v>
      </c>
      <c r="L54">
        <v>14.3055663447181</v>
      </c>
      <c r="M54">
        <v>9.1209516155247403</v>
      </c>
      <c r="N54">
        <v>19.486228782882101</v>
      </c>
      <c r="O54">
        <v>1.5199772132888001</v>
      </c>
      <c r="P54">
        <v>0.14183928707701299</v>
      </c>
      <c r="Q54">
        <v>2.8973058654488</v>
      </c>
      <c r="R54">
        <v>97.937112129608096</v>
      </c>
      <c r="S54">
        <v>95.842055219949899</v>
      </c>
      <c r="T54">
        <v>100</v>
      </c>
      <c r="U54">
        <v>1.5579550652960099</v>
      </c>
      <c r="V54">
        <v>0</v>
      </c>
      <c r="W54">
        <v>3.4231443781090198</v>
      </c>
      <c r="X54">
        <v>11.447732981175101</v>
      </c>
      <c r="Y54">
        <v>7.0615839281485497</v>
      </c>
      <c r="Z54">
        <v>15.835335563793199</v>
      </c>
      <c r="AA54">
        <v>60.389963489474098</v>
      </c>
      <c r="AB54">
        <v>53.137100146451203</v>
      </c>
      <c r="AC54">
        <v>67.644064495644699</v>
      </c>
      <c r="AD54">
        <v>20.988805164987902</v>
      </c>
      <c r="AE54">
        <v>15.092603331411199</v>
      </c>
      <c r="AF54">
        <v>26.887436250003901</v>
      </c>
      <c r="AG54">
        <v>50.848891305661297</v>
      </c>
      <c r="AH54">
        <v>43.788155313360299</v>
      </c>
      <c r="AI54">
        <v>57.909889239262199</v>
      </c>
      <c r="AJ54">
        <v>51.565746753246799</v>
      </c>
      <c r="AK54">
        <v>41.306242806195399</v>
      </c>
      <c r="AL54">
        <v>61.824827298460399</v>
      </c>
      <c r="AM54">
        <v>48.255681818181799</v>
      </c>
      <c r="AN54">
        <v>37.973099890122299</v>
      </c>
      <c r="AO54">
        <v>58.538537537032198</v>
      </c>
      <c r="AP54">
        <v>47.8157467532467</v>
      </c>
      <c r="AQ54">
        <v>38.662578252994699</v>
      </c>
      <c r="AR54">
        <v>56.966897635414298</v>
      </c>
      <c r="AS54">
        <v>51.756493506493499</v>
      </c>
      <c r="AT54">
        <v>42.580772085459202</v>
      </c>
      <c r="AU54">
        <v>60.933800748348098</v>
      </c>
      <c r="AV54">
        <v>1.1401986932166399</v>
      </c>
      <c r="AW54">
        <v>0</v>
      </c>
      <c r="AX54">
        <v>2.4228882481130598</v>
      </c>
      <c r="AY54">
        <v>98.859801306783396</v>
      </c>
      <c r="AZ54">
        <v>97.577111751873105</v>
      </c>
      <c r="BA54">
        <v>100</v>
      </c>
    </row>
    <row r="55" spans="1:53" x14ac:dyDescent="0.3">
      <c r="A55" t="s">
        <v>429</v>
      </c>
      <c r="B55" t="s">
        <v>20</v>
      </c>
      <c r="C55">
        <v>81.423140724357197</v>
      </c>
      <c r="D55">
        <v>75.589004341805705</v>
      </c>
      <c r="E55">
        <v>87.257747954173098</v>
      </c>
      <c r="F55">
        <v>17.9243848493226</v>
      </c>
      <c r="G55">
        <v>12.037176804547601</v>
      </c>
      <c r="H55">
        <v>23.811081321581799</v>
      </c>
      <c r="I55">
        <v>7.6181918717168902</v>
      </c>
      <c r="J55">
        <v>3.5833345656635802</v>
      </c>
      <c r="K55">
        <v>11.6518126632049</v>
      </c>
      <c r="L55">
        <v>16.483964611556502</v>
      </c>
      <c r="M55">
        <v>10.9819931589999</v>
      </c>
      <c r="N55">
        <v>21.988488242826499</v>
      </c>
      <c r="R55">
        <v>99.355128559579796</v>
      </c>
      <c r="S55">
        <v>98.090757537260203</v>
      </c>
      <c r="T55">
        <v>100</v>
      </c>
      <c r="U55" t="s">
        <v>931</v>
      </c>
      <c r="V55" t="s">
        <v>931</v>
      </c>
      <c r="W55" t="s">
        <v>931</v>
      </c>
      <c r="X55">
        <v>11.0360796239978</v>
      </c>
      <c r="Y55">
        <v>5.4409672351960801</v>
      </c>
      <c r="Z55">
        <v>16.629660568687001</v>
      </c>
      <c r="AA55">
        <v>59.505114735969002</v>
      </c>
      <c r="AB55">
        <v>50.769666655776</v>
      </c>
      <c r="AC55">
        <v>68.2414473764712</v>
      </c>
      <c r="AD55">
        <v>11.649847940281999</v>
      </c>
      <c r="AE55">
        <v>5.7888682393895596</v>
      </c>
      <c r="AF55">
        <v>17.5094657605101</v>
      </c>
      <c r="AG55">
        <v>58.891346419684801</v>
      </c>
      <c r="AH55">
        <v>50.055319165293099</v>
      </c>
      <c r="AI55">
        <v>67.728088670937396</v>
      </c>
      <c r="AJ55">
        <v>51.038232561340699</v>
      </c>
      <c r="AK55">
        <v>39.990796511264399</v>
      </c>
      <c r="AL55">
        <v>62.085006491074701</v>
      </c>
      <c r="AM55">
        <v>46.064214184934102</v>
      </c>
      <c r="AN55">
        <v>35.131616223170298</v>
      </c>
      <c r="AO55">
        <v>56.997487117557696</v>
      </c>
      <c r="AP55">
        <v>51.648714683918897</v>
      </c>
      <c r="AQ55">
        <v>40.647702263564</v>
      </c>
      <c r="AR55">
        <v>62.652624351167901</v>
      </c>
      <c r="AS55">
        <v>46.585911421590602</v>
      </c>
      <c r="AT55">
        <v>35.604329335962603</v>
      </c>
      <c r="AU55">
        <v>57.564958652175797</v>
      </c>
      <c r="AV55">
        <v>5.7471661598009396</v>
      </c>
      <c r="AW55">
        <v>0.86441040967285898</v>
      </c>
      <c r="AX55">
        <v>10.629133511073499</v>
      </c>
      <c r="AY55">
        <v>94.252833840199102</v>
      </c>
      <c r="AZ55">
        <v>89.370866489013395</v>
      </c>
      <c r="BA55">
        <v>99.135589590240201</v>
      </c>
    </row>
    <row r="56" spans="1:53" x14ac:dyDescent="0.3">
      <c r="A56" t="s">
        <v>430</v>
      </c>
      <c r="B56" t="s">
        <v>21</v>
      </c>
      <c r="C56">
        <v>77.698527038410404</v>
      </c>
      <c r="D56">
        <v>71.196871276821</v>
      </c>
      <c r="E56">
        <v>84.195931392664406</v>
      </c>
      <c r="F56">
        <v>20.286089920723001</v>
      </c>
      <c r="G56">
        <v>14.07284331392</v>
      </c>
      <c r="H56">
        <v>26.502826671360399</v>
      </c>
      <c r="I56">
        <v>12.9165584185541</v>
      </c>
      <c r="J56">
        <v>7.2394602209446299</v>
      </c>
      <c r="K56">
        <v>18.594839556108099</v>
      </c>
      <c r="L56">
        <v>16.1151917369295</v>
      </c>
      <c r="M56">
        <v>9.6356400438692198</v>
      </c>
      <c r="N56">
        <v>22.592748351361902</v>
      </c>
      <c r="O56">
        <v>1.79652503877251</v>
      </c>
      <c r="P56">
        <v>0</v>
      </c>
      <c r="Q56">
        <v>3.9836947903537601</v>
      </c>
      <c r="R56">
        <v>97.401258039882507</v>
      </c>
      <c r="S56">
        <v>94.882967251157993</v>
      </c>
      <c r="T56">
        <v>99.917627368535804</v>
      </c>
      <c r="U56">
        <v>2.5987419601174602</v>
      </c>
      <c r="V56">
        <v>8.2372631652081293E-2</v>
      </c>
      <c r="W56">
        <v>5.1170327486541796</v>
      </c>
      <c r="X56">
        <v>9.2865071679932001</v>
      </c>
      <c r="Y56">
        <v>4.4918888931754504</v>
      </c>
      <c r="Z56">
        <v>14.0798480977298</v>
      </c>
      <c r="AA56">
        <v>53.148642371853903</v>
      </c>
      <c r="AB56">
        <v>43.155557654974103</v>
      </c>
      <c r="AC56">
        <v>63.144064909089103</v>
      </c>
      <c r="AD56">
        <v>12.633145178432301</v>
      </c>
      <c r="AE56">
        <v>7.2380518800045799</v>
      </c>
      <c r="AF56">
        <v>18.0261638626036</v>
      </c>
      <c r="AG56">
        <v>49.802004361414902</v>
      </c>
      <c r="AH56">
        <v>39.982837551712898</v>
      </c>
      <c r="AI56">
        <v>59.624306260647401</v>
      </c>
      <c r="AJ56">
        <v>61.047910917142701</v>
      </c>
      <c r="AK56">
        <v>50.734660478878403</v>
      </c>
      <c r="AL56">
        <v>71.364828184310994</v>
      </c>
      <c r="AM56">
        <v>36.618317181182199</v>
      </c>
      <c r="AN56">
        <v>26.4487138506416</v>
      </c>
      <c r="AO56">
        <v>46.785121405638499</v>
      </c>
      <c r="AP56">
        <v>59.521211732238001</v>
      </c>
      <c r="AQ56">
        <v>48.7746338786066</v>
      </c>
      <c r="AR56">
        <v>70.269600903311897</v>
      </c>
      <c r="AS56">
        <v>36.856588152236696</v>
      </c>
      <c r="AT56">
        <v>26.231832883749401</v>
      </c>
      <c r="AU56">
        <v>47.479891254114897</v>
      </c>
      <c r="AV56">
        <v>2.6577863851428498</v>
      </c>
      <c r="AW56">
        <v>0.23542301460993001</v>
      </c>
      <c r="AX56">
        <v>5.0798762301828004</v>
      </c>
      <c r="AY56">
        <v>97.342213614857201</v>
      </c>
      <c r="AZ56">
        <v>94.920123769869903</v>
      </c>
      <c r="BA56">
        <v>99.764576985337399</v>
      </c>
    </row>
    <row r="57" spans="1:53" x14ac:dyDescent="0.3">
      <c r="A57" t="s">
        <v>431</v>
      </c>
      <c r="B57" t="s">
        <v>22</v>
      </c>
      <c r="C57">
        <v>78.490767587364601</v>
      </c>
      <c r="D57">
        <v>71.367778568993998</v>
      </c>
      <c r="E57">
        <v>85.616802084106197</v>
      </c>
      <c r="F57">
        <v>21.115010936466799</v>
      </c>
      <c r="G57">
        <v>13.9973130329809</v>
      </c>
      <c r="H57">
        <v>28.229562449200699</v>
      </c>
      <c r="I57">
        <v>3.8472624921579599</v>
      </c>
      <c r="J57">
        <v>0.76314148760808698</v>
      </c>
      <c r="K57">
        <v>6.9314519057251598</v>
      </c>
      <c r="L57">
        <v>24.9114061413771</v>
      </c>
      <c r="M57">
        <v>16.8345949526217</v>
      </c>
      <c r="N57">
        <v>32.986557695179002</v>
      </c>
      <c r="O57">
        <v>2.61288298828357</v>
      </c>
      <c r="P57">
        <v>0.22186115861508399</v>
      </c>
      <c r="Q57">
        <v>5.00268398497193</v>
      </c>
      <c r="R57">
        <v>97.706733133255298</v>
      </c>
      <c r="S57">
        <v>95.664997759179698</v>
      </c>
      <c r="T57">
        <v>99.7489770487296</v>
      </c>
      <c r="U57">
        <v>2.2932668667446601</v>
      </c>
      <c r="V57">
        <v>0.25102295129686902</v>
      </c>
      <c r="W57">
        <v>4.3350022407938198</v>
      </c>
      <c r="X57">
        <v>3.8625226783322302</v>
      </c>
      <c r="Y57">
        <v>0.97179983239307699</v>
      </c>
      <c r="Z57">
        <v>6.7520879489895904</v>
      </c>
      <c r="AA57">
        <v>65.996914051240296</v>
      </c>
      <c r="AB57">
        <v>57.722886657943803</v>
      </c>
      <c r="AC57">
        <v>74.268063133920407</v>
      </c>
      <c r="AD57">
        <v>17.016803160554101</v>
      </c>
      <c r="AE57">
        <v>10.7492261990442</v>
      </c>
      <c r="AF57">
        <v>23.280827792053199</v>
      </c>
      <c r="AG57">
        <v>52.842633569018403</v>
      </c>
      <c r="AH57">
        <v>43.612787552195599</v>
      </c>
      <c r="AI57">
        <v>62.071996029953702</v>
      </c>
      <c r="AJ57">
        <v>65.141232030414599</v>
      </c>
      <c r="AK57">
        <v>55.631181012888</v>
      </c>
      <c r="AL57">
        <v>74.651675063712602</v>
      </c>
      <c r="AM57">
        <v>27.887756920518001</v>
      </c>
      <c r="AN57">
        <v>19.2815092053646</v>
      </c>
      <c r="AO57">
        <v>36.493437229341701</v>
      </c>
      <c r="AP57">
        <v>54.583729357253198</v>
      </c>
      <c r="AQ57">
        <v>43.566375285971603</v>
      </c>
      <c r="AR57">
        <v>65.601022856807106</v>
      </c>
      <c r="AS57">
        <v>39.222704051324698</v>
      </c>
      <c r="AT57">
        <v>28.552078297081302</v>
      </c>
      <c r="AU57">
        <v>49.8922859178614</v>
      </c>
      <c r="AV57">
        <v>2.0160401512454</v>
      </c>
      <c r="AW57">
        <v>0</v>
      </c>
      <c r="AX57">
        <v>4.0894713534110601</v>
      </c>
      <c r="AY57">
        <v>97.983959848754594</v>
      </c>
      <c r="AZ57">
        <v>95.910528646538793</v>
      </c>
      <c r="BA57">
        <v>100</v>
      </c>
    </row>
    <row r="58" spans="1:53" x14ac:dyDescent="0.3">
      <c r="A58" t="s">
        <v>432</v>
      </c>
      <c r="B58" t="s">
        <v>23</v>
      </c>
      <c r="C58">
        <v>69.9311601538773</v>
      </c>
      <c r="D58">
        <v>60.087071190716699</v>
      </c>
      <c r="E58">
        <v>79.775280482344698</v>
      </c>
      <c r="F58">
        <v>29.2630087062158</v>
      </c>
      <c r="G58">
        <v>19.601159204402599</v>
      </c>
      <c r="H58">
        <v>38.924042720626197</v>
      </c>
      <c r="I58">
        <v>6.04980765337113</v>
      </c>
      <c r="J58">
        <v>0.43381787322637499</v>
      </c>
      <c r="K58">
        <v>11.664448839825599</v>
      </c>
      <c r="L58">
        <v>24.9848147398259</v>
      </c>
      <c r="M58">
        <v>15.740652710533301</v>
      </c>
      <c r="N58">
        <v>34.224941529808397</v>
      </c>
      <c r="O58">
        <v>3.1484106094351101</v>
      </c>
      <c r="P58">
        <v>0</v>
      </c>
      <c r="Q58">
        <v>6.71547018660607</v>
      </c>
      <c r="R58">
        <v>98.471350475804797</v>
      </c>
      <c r="S58">
        <v>96.216642140673699</v>
      </c>
      <c r="T58">
        <v>100</v>
      </c>
      <c r="U58" t="s">
        <v>931</v>
      </c>
      <c r="V58" t="s">
        <v>931</v>
      </c>
      <c r="W58" t="s">
        <v>931</v>
      </c>
      <c r="X58">
        <v>8.5644867382061207</v>
      </c>
      <c r="Y58">
        <v>1.6347711402549101</v>
      </c>
      <c r="Z58">
        <v>15.4963564061946</v>
      </c>
      <c r="AA58">
        <v>68.710265235877699</v>
      </c>
      <c r="AB58">
        <v>58.684917302562198</v>
      </c>
      <c r="AC58">
        <v>78.728849028879097</v>
      </c>
      <c r="AD58">
        <v>17.007491395019201</v>
      </c>
      <c r="AE58">
        <v>8.2570933438457601</v>
      </c>
      <c r="AF58">
        <v>25.756994493051899</v>
      </c>
      <c r="AG58">
        <v>60.267260579064597</v>
      </c>
      <c r="AH58">
        <v>50.100871914384101</v>
      </c>
      <c r="AI58">
        <v>70.429934126608998</v>
      </c>
      <c r="AJ58">
        <v>43.312620527105203</v>
      </c>
      <c r="AK58">
        <v>29.064597980610099</v>
      </c>
      <c r="AL58">
        <v>57.558502114511199</v>
      </c>
      <c r="AM58">
        <v>47.488750803514002</v>
      </c>
      <c r="AN58">
        <v>33.112115602236798</v>
      </c>
      <c r="AO58">
        <v>61.866293655183803</v>
      </c>
      <c r="AP58">
        <v>50.859224341118498</v>
      </c>
      <c r="AQ58">
        <v>36.676076629177501</v>
      </c>
      <c r="AR58">
        <v>65.029970247157905</v>
      </c>
      <c r="AS58">
        <v>42.434111849153602</v>
      </c>
      <c r="AT58">
        <v>28.223252543638999</v>
      </c>
      <c r="AU58">
        <v>56.657909063774802</v>
      </c>
      <c r="AV58" t="s">
        <v>931</v>
      </c>
      <c r="AW58" t="s">
        <v>931</v>
      </c>
      <c r="AX58" t="s">
        <v>931</v>
      </c>
      <c r="AY58" t="s">
        <v>931</v>
      </c>
      <c r="AZ58">
        <v>98.473244309490994</v>
      </c>
      <c r="BA58">
        <v>100</v>
      </c>
    </row>
    <row r="59" spans="1:53" x14ac:dyDescent="0.3">
      <c r="A59" t="s">
        <v>433</v>
      </c>
      <c r="B59" t="s">
        <v>24</v>
      </c>
      <c r="C59">
        <v>77.740036787247107</v>
      </c>
      <c r="D59">
        <v>71.700558800835196</v>
      </c>
      <c r="E59">
        <v>83.775446688384704</v>
      </c>
      <c r="F59">
        <v>21.513182096873098</v>
      </c>
      <c r="G59">
        <v>15.5098586198877</v>
      </c>
      <c r="H59">
        <v>27.5210501611407</v>
      </c>
      <c r="I59">
        <v>9.8123850398528507</v>
      </c>
      <c r="J59">
        <v>5.3908351287607204</v>
      </c>
      <c r="K59">
        <v>14.2293445607501</v>
      </c>
      <c r="L59">
        <v>31.1833231146536</v>
      </c>
      <c r="M59">
        <v>24.3718955724372</v>
      </c>
      <c r="N59">
        <v>37.9919014485288</v>
      </c>
      <c r="O59">
        <v>2.1115879828326198</v>
      </c>
      <c r="P59">
        <v>0.27072427677472199</v>
      </c>
      <c r="Q59">
        <v>3.9524578749067198</v>
      </c>
      <c r="R59">
        <v>98.507664009809901</v>
      </c>
      <c r="S59">
        <v>96.772709516568597</v>
      </c>
      <c r="T59">
        <v>100</v>
      </c>
      <c r="U59">
        <v>1.4923359901900699</v>
      </c>
      <c r="V59">
        <v>0</v>
      </c>
      <c r="W59">
        <v>3.2272904834609202</v>
      </c>
      <c r="X59">
        <v>3.7976701410177802</v>
      </c>
      <c r="Y59">
        <v>1.1399858275129799</v>
      </c>
      <c r="Z59">
        <v>6.4559054471111104</v>
      </c>
      <c r="AA59">
        <v>68.374003678724705</v>
      </c>
      <c r="AB59">
        <v>60.875112837142098</v>
      </c>
      <c r="AC59">
        <v>75.867564596747698</v>
      </c>
      <c r="AD59">
        <v>15.8761496014715</v>
      </c>
      <c r="AE59">
        <v>10.1269995010129</v>
      </c>
      <c r="AF59">
        <v>21.6255090382272</v>
      </c>
      <c r="AG59">
        <v>56.295524218270998</v>
      </c>
      <c r="AH59">
        <v>48.727803439152403</v>
      </c>
      <c r="AI59">
        <v>63.858256730121298</v>
      </c>
      <c r="AJ59">
        <v>60.967975229959102</v>
      </c>
      <c r="AK59">
        <v>51.345788295678403</v>
      </c>
      <c r="AL59">
        <v>70.590571480016393</v>
      </c>
      <c r="AM59">
        <v>38.748389721336999</v>
      </c>
      <c r="AN59">
        <v>29.161424132210701</v>
      </c>
      <c r="AO59">
        <v>48.334290807592403</v>
      </c>
      <c r="AP59">
        <v>51.322123533798901</v>
      </c>
      <c r="AQ59">
        <v>40.7967343424747</v>
      </c>
      <c r="AR59">
        <v>61.854879754041399</v>
      </c>
      <c r="AS59">
        <v>46.453996881144498</v>
      </c>
      <c r="AT59">
        <v>35.917060219468098</v>
      </c>
      <c r="AU59">
        <v>56.984011296633497</v>
      </c>
      <c r="AV59">
        <v>1.5511955855303501</v>
      </c>
      <c r="AW59">
        <v>0</v>
      </c>
      <c r="AX59">
        <v>3.3225221337786399</v>
      </c>
      <c r="AY59">
        <v>98.448804414469606</v>
      </c>
      <c r="AZ59">
        <v>96.677477866244899</v>
      </c>
      <c r="BA59">
        <v>100</v>
      </c>
    </row>
    <row r="60" spans="1:53" x14ac:dyDescent="0.3">
      <c r="A60" t="s">
        <v>434</v>
      </c>
      <c r="B60" t="s">
        <v>25</v>
      </c>
      <c r="C60">
        <v>77.375535291143606</v>
      </c>
      <c r="D60">
        <v>70.248811131812502</v>
      </c>
      <c r="E60">
        <v>84.501321080912604</v>
      </c>
      <c r="F60">
        <v>22.624464708856401</v>
      </c>
      <c r="G60">
        <v>15.498678919107</v>
      </c>
      <c r="H60">
        <v>29.751188868167901</v>
      </c>
      <c r="I60">
        <v>7.6149924160742701</v>
      </c>
      <c r="J60">
        <v>3.3219353067297401</v>
      </c>
      <c r="K60">
        <v>11.9103103461395</v>
      </c>
      <c r="L60">
        <v>28.644091543161402</v>
      </c>
      <c r="M60">
        <v>21.497409276179699</v>
      </c>
      <c r="N60">
        <v>35.789732094500302</v>
      </c>
      <c r="O60">
        <v>1.24936800618897</v>
      </c>
      <c r="P60">
        <v>0</v>
      </c>
      <c r="Q60">
        <v>2.7432406186574299</v>
      </c>
      <c r="R60">
        <v>98.525855399815995</v>
      </c>
      <c r="S60">
        <v>96.469527776309704</v>
      </c>
      <c r="T60">
        <v>100</v>
      </c>
      <c r="U60" t="s">
        <v>931</v>
      </c>
      <c r="V60" t="s">
        <v>931</v>
      </c>
      <c r="W60" t="s">
        <v>931</v>
      </c>
      <c r="X60">
        <v>4.6191894641301596</v>
      </c>
      <c r="Y60">
        <v>1.13812086534872</v>
      </c>
      <c r="Z60">
        <v>8.0995126150365593</v>
      </c>
      <c r="AA60">
        <v>64.247729390910294</v>
      </c>
      <c r="AB60">
        <v>56.3193959113296</v>
      </c>
      <c r="AC60">
        <v>72.175081841624106</v>
      </c>
      <c r="AD60">
        <v>18.510261142888499</v>
      </c>
      <c r="AE60">
        <v>10.8854574914408</v>
      </c>
      <c r="AF60">
        <v>26.132166555360701</v>
      </c>
      <c r="AG60">
        <v>50.3566577121519</v>
      </c>
      <c r="AH60">
        <v>42.102988294567901</v>
      </c>
      <c r="AI60">
        <v>58.611498891969603</v>
      </c>
      <c r="AJ60">
        <v>67.352512945143204</v>
      </c>
      <c r="AK60">
        <v>58.474780070585098</v>
      </c>
      <c r="AL60">
        <v>76.229111906556298</v>
      </c>
      <c r="AM60">
        <v>31.8986939910451</v>
      </c>
      <c r="AN60">
        <v>23.075745498609699</v>
      </c>
      <c r="AO60">
        <v>40.723056775529898</v>
      </c>
      <c r="AP60">
        <v>51.676573943314999</v>
      </c>
      <c r="AQ60">
        <v>42.974340354633298</v>
      </c>
      <c r="AR60">
        <v>60.376543319613603</v>
      </c>
      <c r="AS60">
        <v>47.739389361445902</v>
      </c>
      <c r="AT60">
        <v>39.024338620667599</v>
      </c>
      <c r="AU60">
        <v>56.456882826910601</v>
      </c>
      <c r="AV60">
        <v>1.56917210333632</v>
      </c>
      <c r="AW60">
        <v>0</v>
      </c>
      <c r="AX60">
        <v>3.3485941949383999</v>
      </c>
      <c r="AY60">
        <v>98.4308278966637</v>
      </c>
      <c r="AZ60">
        <v>96.651405805060406</v>
      </c>
      <c r="BA60">
        <v>100</v>
      </c>
    </row>
    <row r="61" spans="1:53" x14ac:dyDescent="0.3">
      <c r="A61" t="s">
        <v>435</v>
      </c>
      <c r="B61" t="s">
        <v>26</v>
      </c>
      <c r="C61">
        <v>83.0053932108992</v>
      </c>
      <c r="D61">
        <v>77.360676684267503</v>
      </c>
      <c r="E61">
        <v>88.652087459967603</v>
      </c>
      <c r="F61">
        <v>16.9946067891008</v>
      </c>
      <c r="G61">
        <v>11.347912540071301</v>
      </c>
      <c r="H61">
        <v>22.639323315693499</v>
      </c>
      <c r="I61">
        <v>6.8024956819063096</v>
      </c>
      <c r="J61">
        <v>2.0123617392539499</v>
      </c>
      <c r="K61">
        <v>11.5936974871045</v>
      </c>
      <c r="L61">
        <v>25.203567274137299</v>
      </c>
      <c r="M61">
        <v>18.759919230272999</v>
      </c>
      <c r="N61">
        <v>31.648619325168902</v>
      </c>
      <c r="O61" t="s">
        <v>931</v>
      </c>
      <c r="P61" t="s">
        <v>931</v>
      </c>
      <c r="Q61" t="s">
        <v>931</v>
      </c>
      <c r="R61">
        <v>98.465226127110597</v>
      </c>
      <c r="S61">
        <v>96.916568367994103</v>
      </c>
      <c r="T61">
        <v>100</v>
      </c>
      <c r="U61">
        <v>1.53477387288942</v>
      </c>
      <c r="V61">
        <v>0</v>
      </c>
      <c r="W61">
        <v>3.08343163244355</v>
      </c>
      <c r="X61">
        <v>7.2861221756142296</v>
      </c>
      <c r="Y61">
        <v>3.42837324084865</v>
      </c>
      <c r="Z61">
        <v>11.1413197024868</v>
      </c>
      <c r="AA61">
        <v>70.321830166731303</v>
      </c>
      <c r="AB61">
        <v>62.628357785350801</v>
      </c>
      <c r="AC61">
        <v>78.015795810557194</v>
      </c>
      <c r="AD61">
        <v>23.230991575311101</v>
      </c>
      <c r="AE61">
        <v>16.987019759301202</v>
      </c>
      <c r="AF61">
        <v>29.4730090412361</v>
      </c>
      <c r="AG61">
        <v>54.376960767034397</v>
      </c>
      <c r="AH61">
        <v>46.593514561752599</v>
      </c>
      <c r="AI61">
        <v>62.160303176953498</v>
      </c>
      <c r="AJ61">
        <v>59.279732327566101</v>
      </c>
      <c r="AK61">
        <v>48.696061773635897</v>
      </c>
      <c r="AL61">
        <v>69.864739525874896</v>
      </c>
      <c r="AM61">
        <v>39.768380861154903</v>
      </c>
      <c r="AN61">
        <v>29.213295111060201</v>
      </c>
      <c r="AO61">
        <v>50.321969249452003</v>
      </c>
      <c r="AP61">
        <v>53.699453879055199</v>
      </c>
      <c r="AQ61">
        <v>44.040634559103403</v>
      </c>
      <c r="AR61">
        <v>63.360182996545603</v>
      </c>
      <c r="AS61">
        <v>45.348659309665898</v>
      </c>
      <c r="AT61">
        <v>35.673008199405302</v>
      </c>
      <c r="AU61">
        <v>55.0222399049686</v>
      </c>
      <c r="AV61">
        <v>1.23021608093341</v>
      </c>
      <c r="AW61">
        <v>0</v>
      </c>
      <c r="AX61">
        <v>2.77794710076564</v>
      </c>
      <c r="AY61">
        <v>98.254432655363203</v>
      </c>
      <c r="AZ61">
        <v>96.412152862535606</v>
      </c>
      <c r="BA61">
        <v>100</v>
      </c>
    </row>
    <row r="62" spans="1:53" x14ac:dyDescent="0.3">
      <c r="A62" t="s">
        <v>436</v>
      </c>
      <c r="B62" t="s">
        <v>27</v>
      </c>
      <c r="C62">
        <v>76.156306380187004</v>
      </c>
      <c r="D62">
        <v>69.658298893923302</v>
      </c>
      <c r="E62">
        <v>82.649718078707707</v>
      </c>
      <c r="F62">
        <v>23.193783828112199</v>
      </c>
      <c r="G62">
        <v>16.6832563372507</v>
      </c>
      <c r="H62">
        <v>29.7095405073878</v>
      </c>
      <c r="I62">
        <v>9.8562817779235701</v>
      </c>
      <c r="J62">
        <v>5.40454612251692</v>
      </c>
      <c r="K62">
        <v>14.3073097021626</v>
      </c>
      <c r="L62">
        <v>24.6729949155322</v>
      </c>
      <c r="M62">
        <v>17.859281301199999</v>
      </c>
      <c r="N62">
        <v>31.483119526867402</v>
      </c>
      <c r="O62">
        <v>2.2213793669017501</v>
      </c>
      <c r="P62">
        <v>0</v>
      </c>
      <c r="Q62">
        <v>4.6107798296091103</v>
      </c>
      <c r="R62">
        <v>96.766852550434606</v>
      </c>
      <c r="S62">
        <v>94.222810668146394</v>
      </c>
      <c r="T62">
        <v>99.309124964483402</v>
      </c>
      <c r="U62">
        <v>3.2331474495653598</v>
      </c>
      <c r="V62">
        <v>0.69087503526447702</v>
      </c>
      <c r="W62">
        <v>5.7771893321057401</v>
      </c>
      <c r="X62">
        <v>2.3987206823027698</v>
      </c>
      <c r="Y62">
        <v>0.44352394129172201</v>
      </c>
      <c r="Z62">
        <v>4.3528276159934398</v>
      </c>
      <c r="AA62">
        <v>70.249712973593603</v>
      </c>
      <c r="AB62">
        <v>63.490010622757502</v>
      </c>
      <c r="AC62">
        <v>77.012205597591105</v>
      </c>
      <c r="AD62">
        <v>14.196531080859399</v>
      </c>
      <c r="AE62">
        <v>9.3937079354906494</v>
      </c>
      <c r="AF62">
        <v>18.996570995608</v>
      </c>
      <c r="AG62">
        <v>58.451902575036897</v>
      </c>
      <c r="AH62">
        <v>50.867075445199703</v>
      </c>
      <c r="AI62">
        <v>66.041213401335497</v>
      </c>
      <c r="AJ62">
        <v>60.7473039144949</v>
      </c>
      <c r="AK62">
        <v>51.259653091765699</v>
      </c>
      <c r="AL62">
        <v>70.229279040609796</v>
      </c>
      <c r="AM62">
        <v>35.776886297824902</v>
      </c>
      <c r="AN62">
        <v>26.660242111555</v>
      </c>
      <c r="AO62">
        <v>44.898416004157802</v>
      </c>
      <c r="AP62">
        <v>59.197475636622499</v>
      </c>
      <c r="AQ62">
        <v>49.7819242958738</v>
      </c>
      <c r="AR62">
        <v>68.618694545680995</v>
      </c>
      <c r="AS62">
        <v>38.097299585365597</v>
      </c>
      <c r="AT62">
        <v>28.852442527025001</v>
      </c>
      <c r="AU62">
        <v>47.336480523720397</v>
      </c>
      <c r="AV62">
        <v>3.19726914876169</v>
      </c>
      <c r="AW62">
        <v>0.62408749035718603</v>
      </c>
      <c r="AX62">
        <v>5.77227809850916</v>
      </c>
      <c r="AY62">
        <v>96.802730851238294</v>
      </c>
      <c r="AZ62">
        <v>94.227721901476798</v>
      </c>
      <c r="BA62">
        <v>99.375912509656899</v>
      </c>
    </row>
    <row r="63" spans="1:53" x14ac:dyDescent="0.3">
      <c r="A63" t="s">
        <v>437</v>
      </c>
      <c r="B63" t="s">
        <v>28</v>
      </c>
      <c r="C63">
        <v>77.786691043411807</v>
      </c>
      <c r="D63">
        <v>69.8203643894213</v>
      </c>
      <c r="E63">
        <v>85.752192722323301</v>
      </c>
      <c r="F63">
        <v>20.038679427146501</v>
      </c>
      <c r="G63">
        <v>12.251402176078001</v>
      </c>
      <c r="H63">
        <v>27.826577833128201</v>
      </c>
      <c r="I63">
        <v>4.8237349899570301</v>
      </c>
      <c r="J63">
        <v>1.1560323795457601</v>
      </c>
      <c r="K63">
        <v>8.4910200890760699</v>
      </c>
      <c r="L63">
        <v>13.596253941010801</v>
      </c>
      <c r="M63">
        <v>7.0547172787935004</v>
      </c>
      <c r="N63">
        <v>20.139998601110602</v>
      </c>
      <c r="R63">
        <v>99.460851071768403</v>
      </c>
      <c r="S63">
        <v>98.401739601529499</v>
      </c>
      <c r="T63">
        <v>100</v>
      </c>
      <c r="V63">
        <v>0</v>
      </c>
      <c r="W63">
        <v>0</v>
      </c>
      <c r="X63">
        <v>9.9894906379618007</v>
      </c>
      <c r="Y63">
        <v>5.0118693342051799</v>
      </c>
      <c r="Z63">
        <v>14.9671761934065</v>
      </c>
      <c r="AA63">
        <v>60.229837882208102</v>
      </c>
      <c r="AB63">
        <v>50.332088291056699</v>
      </c>
      <c r="AC63">
        <v>70.125632660475006</v>
      </c>
      <c r="AD63">
        <v>8.5735251136441395</v>
      </c>
      <c r="AE63">
        <v>3.9260856938250401</v>
      </c>
      <c r="AF63">
        <v>13.2199752917177</v>
      </c>
      <c r="AG63">
        <v>61.6458034065258</v>
      </c>
      <c r="AH63">
        <v>51.723463147024702</v>
      </c>
      <c r="AI63">
        <v>71.567242346575995</v>
      </c>
      <c r="AJ63">
        <v>66.528251685193098</v>
      </c>
      <c r="AK63">
        <v>55.2558048467519</v>
      </c>
      <c r="AL63">
        <v>77.800306943371893</v>
      </c>
      <c r="AM63">
        <v>33.124968689640603</v>
      </c>
      <c r="AN63">
        <v>21.9112500276083</v>
      </c>
      <c r="AO63">
        <v>44.338894040166501</v>
      </c>
      <c r="AP63">
        <v>63.544165697205202</v>
      </c>
      <c r="AQ63">
        <v>51.876577685181999</v>
      </c>
      <c r="AR63">
        <v>75.211971390133797</v>
      </c>
      <c r="AS63">
        <v>35.9632179813307</v>
      </c>
      <c r="AT63">
        <v>24.408236189178702</v>
      </c>
      <c r="AU63">
        <v>47.517669682917898</v>
      </c>
      <c r="AV63">
        <v>3.4637364824108099</v>
      </c>
      <c r="AW63">
        <v>0</v>
      </c>
      <c r="AX63">
        <v>7.3144590505937597</v>
      </c>
      <c r="AY63">
        <v>96.536263517589205</v>
      </c>
      <c r="AZ63">
        <v>92.685540949372097</v>
      </c>
      <c r="BA63">
        <v>100</v>
      </c>
    </row>
    <row r="64" spans="1:53" x14ac:dyDescent="0.3">
      <c r="A64" t="s">
        <v>438</v>
      </c>
      <c r="B64" t="s">
        <v>29</v>
      </c>
      <c r="C64">
        <v>83.666229853013604</v>
      </c>
      <c r="D64">
        <v>77.928314871596797</v>
      </c>
      <c r="E64">
        <v>89.407136387617598</v>
      </c>
      <c r="F64">
        <v>15.854666254893299</v>
      </c>
      <c r="G64">
        <v>10.1755244360882</v>
      </c>
      <c r="H64">
        <v>21.530037268758601</v>
      </c>
      <c r="I64">
        <v>6.6148054788117596</v>
      </c>
      <c r="J64">
        <v>2.69229786344872</v>
      </c>
      <c r="K64">
        <v>10.537675728877</v>
      </c>
      <c r="L64">
        <v>14.086822973615901</v>
      </c>
      <c r="M64">
        <v>8.7895007793609494</v>
      </c>
      <c r="N64">
        <v>19.383926606791899</v>
      </c>
      <c r="O64" t="s">
        <v>931</v>
      </c>
      <c r="P64" t="s">
        <v>931</v>
      </c>
      <c r="Q64" t="s">
        <v>931</v>
      </c>
      <c r="R64">
        <v>98.8756917375445</v>
      </c>
      <c r="S64">
        <v>97.336359838353303</v>
      </c>
      <c r="T64">
        <v>100</v>
      </c>
      <c r="U64" t="s">
        <v>931</v>
      </c>
      <c r="V64" t="s">
        <v>931</v>
      </c>
      <c r="W64" t="s">
        <v>931</v>
      </c>
      <c r="X64">
        <v>11.4333887001594</v>
      </c>
      <c r="Y64">
        <v>6.4422830737488397</v>
      </c>
      <c r="Z64">
        <v>16.4259172689904</v>
      </c>
      <c r="AA64">
        <v>54.516847930421399</v>
      </c>
      <c r="AB64">
        <v>46.4177689217221</v>
      </c>
      <c r="AC64">
        <v>62.618924067089502</v>
      </c>
      <c r="AD64">
        <v>20.504644970661101</v>
      </c>
      <c r="AE64">
        <v>13.9675766012725</v>
      </c>
      <c r="AF64">
        <v>27.042364133472301</v>
      </c>
      <c r="AG64">
        <v>45.4455916599197</v>
      </c>
      <c r="AH64">
        <v>37.383498257587597</v>
      </c>
      <c r="AI64">
        <v>53.511454339218403</v>
      </c>
      <c r="AJ64">
        <v>60.962526695141499</v>
      </c>
      <c r="AK64">
        <v>49.380610979649099</v>
      </c>
      <c r="AL64">
        <v>72.543650070452003</v>
      </c>
      <c r="AM64">
        <v>38.184897223705299</v>
      </c>
      <c r="AN64">
        <v>26.5944982679497</v>
      </c>
      <c r="AO64">
        <v>49.776177021331499</v>
      </c>
      <c r="AP64">
        <v>57.859216497597401</v>
      </c>
      <c r="AQ64">
        <v>45.936609797691098</v>
      </c>
      <c r="AR64">
        <v>69.784559877957307</v>
      </c>
      <c r="AS64">
        <v>40.192872397223702</v>
      </c>
      <c r="AT64">
        <v>28.1850870842574</v>
      </c>
      <c r="AU64">
        <v>52.1985309257228</v>
      </c>
      <c r="AV64">
        <v>3.2861185072658499</v>
      </c>
      <c r="AW64">
        <v>0.77642023205197397</v>
      </c>
      <c r="AX64">
        <v>5.7945639092236298</v>
      </c>
      <c r="AY64">
        <v>96.713881492734103</v>
      </c>
      <c r="AZ64">
        <v>94.205436090510204</v>
      </c>
      <c r="BA64">
        <v>99.223579768214094</v>
      </c>
    </row>
    <row r="65" spans="1:53" x14ac:dyDescent="0.3">
      <c r="A65" t="s">
        <v>439</v>
      </c>
      <c r="B65" t="s">
        <v>30</v>
      </c>
      <c r="C65">
        <v>70.515812445599394</v>
      </c>
      <c r="D65">
        <v>63.324389287418398</v>
      </c>
      <c r="E65">
        <v>77.710675422403696</v>
      </c>
      <c r="F65">
        <v>28.5507045273927</v>
      </c>
      <c r="G65">
        <v>21.4792831263034</v>
      </c>
      <c r="H65">
        <v>35.619011157608298</v>
      </c>
      <c r="I65">
        <v>6.2745196977533304</v>
      </c>
      <c r="J65">
        <v>1.85673637829407</v>
      </c>
      <c r="K65">
        <v>10.6881829326543</v>
      </c>
      <c r="L65">
        <v>36.426021470109603</v>
      </c>
      <c r="M65">
        <v>29.1094561001246</v>
      </c>
      <c r="N65">
        <v>43.748179254777099</v>
      </c>
      <c r="O65">
        <v>1.57935236461342</v>
      </c>
      <c r="P65">
        <v>0</v>
      </c>
      <c r="Q65">
        <v>3.2044190905183498</v>
      </c>
      <c r="R65">
        <v>100</v>
      </c>
      <c r="S65">
        <v>99.999999975928304</v>
      </c>
      <c r="T65">
        <v>100</v>
      </c>
      <c r="X65">
        <v>7.1953880892611597</v>
      </c>
      <c r="Y65">
        <v>2.3755609593678</v>
      </c>
      <c r="Z65">
        <v>12.014514880075399</v>
      </c>
      <c r="AA65">
        <v>65.719728028458604</v>
      </c>
      <c r="AB65">
        <v>57.632118519095897</v>
      </c>
      <c r="AC65">
        <v>73.804272863779602</v>
      </c>
      <c r="AD65">
        <v>19.185599132113101</v>
      </c>
      <c r="AE65">
        <v>12.1289787865501</v>
      </c>
      <c r="AF65">
        <v>26.241072157826601</v>
      </c>
      <c r="AG65">
        <v>53.729516985606701</v>
      </c>
      <c r="AH65">
        <v>45.557381319623403</v>
      </c>
      <c r="AI65">
        <v>61.899034958318502</v>
      </c>
      <c r="AJ65">
        <v>54.317868089188401</v>
      </c>
      <c r="AK65">
        <v>43.695743595030997</v>
      </c>
      <c r="AL65">
        <v>64.946590153733098</v>
      </c>
      <c r="AM65">
        <v>44.085304508551502</v>
      </c>
      <c r="AN65">
        <v>33.501655044445499</v>
      </c>
      <c r="AO65">
        <v>54.663274345744497</v>
      </c>
      <c r="AP65">
        <v>48.628951124213302</v>
      </c>
      <c r="AQ65">
        <v>37.651439963043501</v>
      </c>
      <c r="AR65">
        <v>59.6030456001671</v>
      </c>
      <c r="AS65">
        <v>50.550993191549097</v>
      </c>
      <c r="AT65">
        <v>39.559439551184099</v>
      </c>
      <c r="AU65">
        <v>61.544364567854899</v>
      </c>
      <c r="AV65">
        <v>1.7130675009145599</v>
      </c>
      <c r="AW65">
        <v>0</v>
      </c>
      <c r="AX65">
        <v>3.9291185669450099</v>
      </c>
      <c r="AY65">
        <v>98.286932499085395</v>
      </c>
      <c r="AZ65">
        <v>96.070881433048697</v>
      </c>
      <c r="BA65">
        <v>100</v>
      </c>
    </row>
    <row r="66" spans="1:53" x14ac:dyDescent="0.3">
      <c r="A66" t="s">
        <v>440</v>
      </c>
      <c r="B66" t="s">
        <v>31</v>
      </c>
      <c r="C66">
        <v>77.896597975856594</v>
      </c>
      <c r="D66">
        <v>71.554115292430495</v>
      </c>
      <c r="E66">
        <v>84.234952231590697</v>
      </c>
      <c r="F66">
        <v>21.5309108645287</v>
      </c>
      <c r="G66">
        <v>15.3854505669854</v>
      </c>
      <c r="H66">
        <v>27.680041404483099</v>
      </c>
      <c r="I66">
        <v>6.5504206804048302</v>
      </c>
      <c r="J66">
        <v>3.1259893476089502</v>
      </c>
      <c r="K66">
        <v>9.9752278475386102</v>
      </c>
      <c r="L66">
        <v>18.094744543348401</v>
      </c>
      <c r="M66">
        <v>12.301862782984699</v>
      </c>
      <c r="N66">
        <v>23.8842391846322</v>
      </c>
      <c r="O66">
        <v>3.8220948664796999</v>
      </c>
      <c r="P66">
        <v>0.68124156876829201</v>
      </c>
      <c r="Q66">
        <v>6.9615421326127302</v>
      </c>
      <c r="R66">
        <v>95.354225094500705</v>
      </c>
      <c r="S66">
        <v>92.171855180804698</v>
      </c>
      <c r="T66">
        <v>98.536205396372196</v>
      </c>
      <c r="U66">
        <v>4.64577490549933</v>
      </c>
      <c r="V66">
        <v>1.4637946034737801</v>
      </c>
      <c r="W66">
        <v>7.8281448193493297</v>
      </c>
      <c r="X66">
        <v>6.3431288867211304</v>
      </c>
      <c r="Y66">
        <v>2.73979564044738</v>
      </c>
      <c r="Z66">
        <v>9.9468567402077301</v>
      </c>
      <c r="AA66">
        <v>64.662236312644794</v>
      </c>
      <c r="AB66">
        <v>57.059563699357</v>
      </c>
      <c r="AC66">
        <v>72.264568822267293</v>
      </c>
      <c r="AD66">
        <v>20.243872698451401</v>
      </c>
      <c r="AE66">
        <v>14.3887211739903</v>
      </c>
      <c r="AF66">
        <v>26.102823877143098</v>
      </c>
      <c r="AG66">
        <v>50.7614925009145</v>
      </c>
      <c r="AH66">
        <v>42.622866485230396</v>
      </c>
      <c r="AI66">
        <v>58.896373365915601</v>
      </c>
      <c r="AJ66">
        <v>65.439009836428596</v>
      </c>
      <c r="AK66">
        <v>56.251838236887302</v>
      </c>
      <c r="AL66">
        <v>74.623944593771597</v>
      </c>
      <c r="AM66">
        <v>33.073530225948701</v>
      </c>
      <c r="AN66">
        <v>24.005291846975901</v>
      </c>
      <c r="AO66">
        <v>42.1447307740521</v>
      </c>
      <c r="AP66">
        <v>53.619301299835797</v>
      </c>
      <c r="AQ66">
        <v>43.3258921658704</v>
      </c>
      <c r="AR66">
        <v>63.915935540874699</v>
      </c>
      <c r="AS66">
        <v>44.8932387625416</v>
      </c>
      <c r="AT66">
        <v>34.586215366752398</v>
      </c>
      <c r="AU66">
        <v>55.197762378189402</v>
      </c>
      <c r="AV66">
        <v>3.8702597244238501</v>
      </c>
      <c r="AW66">
        <v>1.30712110010314</v>
      </c>
      <c r="AX66">
        <v>6.4331009208616496</v>
      </c>
      <c r="AY66">
        <v>96.129740275576196</v>
      </c>
      <c r="AZ66">
        <v>93.566899078900704</v>
      </c>
      <c r="BA66">
        <v>98.692878900134502</v>
      </c>
    </row>
    <row r="67" spans="1:53" x14ac:dyDescent="0.3">
      <c r="A67" t="s">
        <v>441</v>
      </c>
      <c r="B67" t="s">
        <v>32</v>
      </c>
      <c r="C67">
        <v>77.166332618352698</v>
      </c>
      <c r="D67">
        <v>70.996768256188503</v>
      </c>
      <c r="E67">
        <v>83.344636118123802</v>
      </c>
      <c r="F67">
        <v>21.557251192611101</v>
      </c>
      <c r="G67">
        <v>15.4991207749641</v>
      </c>
      <c r="H67">
        <v>27.6073972213565</v>
      </c>
      <c r="I67">
        <v>12.521537325503701</v>
      </c>
      <c r="J67">
        <v>6.5465956597562398</v>
      </c>
      <c r="K67">
        <v>18.499516813671001</v>
      </c>
      <c r="L67">
        <v>20.871573074533799</v>
      </c>
      <c r="M67">
        <v>15.3938709058553</v>
      </c>
      <c r="N67">
        <v>26.350918308557301</v>
      </c>
      <c r="O67" t="s">
        <v>931</v>
      </c>
      <c r="P67" t="s">
        <v>931</v>
      </c>
      <c r="Q67" t="s">
        <v>931</v>
      </c>
      <c r="R67">
        <v>96.207086512652793</v>
      </c>
      <c r="S67">
        <v>93.528105299127702</v>
      </c>
      <c r="T67">
        <v>98.888976538728301</v>
      </c>
      <c r="U67">
        <v>3.1693566346683499</v>
      </c>
      <c r="V67">
        <v>0.76400521634893304</v>
      </c>
      <c r="W67">
        <v>5.5724775336929397</v>
      </c>
      <c r="X67">
        <v>4.8630401912866104</v>
      </c>
      <c r="Y67">
        <v>1.5178242338493999</v>
      </c>
      <c r="Z67">
        <v>8.2096105820577794</v>
      </c>
      <c r="AA67">
        <v>62.109544404983801</v>
      </c>
      <c r="AB67">
        <v>54.210828744208897</v>
      </c>
      <c r="AC67">
        <v>70.005388449039998</v>
      </c>
      <c r="AD67">
        <v>17.821770573273799</v>
      </c>
      <c r="AE67">
        <v>11.470069678553299</v>
      </c>
      <c r="AF67">
        <v>24.173481403592099</v>
      </c>
      <c r="AG67">
        <v>49.150814022996599</v>
      </c>
      <c r="AH67">
        <v>41.104414372366499</v>
      </c>
      <c r="AI67">
        <v>57.195686554644197</v>
      </c>
      <c r="AJ67">
        <v>59.599400299850103</v>
      </c>
      <c r="AK67">
        <v>49.2297804613926</v>
      </c>
      <c r="AL67">
        <v>69.968372316957897</v>
      </c>
      <c r="AM67">
        <v>33.355322338830597</v>
      </c>
      <c r="AN67">
        <v>23.6206073106781</v>
      </c>
      <c r="AO67">
        <v>43.089609843606901</v>
      </c>
      <c r="AP67">
        <v>61.120239880059998</v>
      </c>
      <c r="AQ67">
        <v>51.3374300161638</v>
      </c>
      <c r="AR67">
        <v>70.896590878066505</v>
      </c>
      <c r="AS67">
        <v>32.027586206896601</v>
      </c>
      <c r="AT67">
        <v>22.891901815981001</v>
      </c>
      <c r="AU67">
        <v>41.168526507553999</v>
      </c>
      <c r="AV67">
        <v>2.60088845130513</v>
      </c>
      <c r="AW67">
        <v>5.9790217899805702E-2</v>
      </c>
      <c r="AX67">
        <v>5.1427980157738897</v>
      </c>
      <c r="AY67">
        <v>97.399111548694904</v>
      </c>
      <c r="AZ67">
        <v>94.857201983947405</v>
      </c>
      <c r="BA67">
        <v>99.940209782378901</v>
      </c>
    </row>
    <row r="68" spans="1:53" x14ac:dyDescent="0.3">
      <c r="A68" t="s">
        <v>442</v>
      </c>
      <c r="B68" t="s">
        <v>33</v>
      </c>
      <c r="C68">
        <v>76.746753847577295</v>
      </c>
      <c r="D68">
        <v>70.077782646571293</v>
      </c>
      <c r="E68">
        <v>83.417376067118596</v>
      </c>
      <c r="F68">
        <v>22.0066002529069</v>
      </c>
      <c r="G68">
        <v>15.3616069644962</v>
      </c>
      <c r="H68">
        <v>28.649460649419801</v>
      </c>
      <c r="I68">
        <v>7.8604694198562797</v>
      </c>
      <c r="J68">
        <v>3.7452172105024299</v>
      </c>
      <c r="K68">
        <v>11.975315899845301</v>
      </c>
      <c r="L68">
        <v>17.694846251118001</v>
      </c>
      <c r="M68">
        <v>11.5229240305448</v>
      </c>
      <c r="N68">
        <v>23.8632096279979</v>
      </c>
      <c r="R68">
        <v>97.796625852018593</v>
      </c>
      <c r="S68">
        <v>95.637156971789594</v>
      </c>
      <c r="T68">
        <v>99.956608232703203</v>
      </c>
      <c r="U68">
        <v>2.20337414798137</v>
      </c>
      <c r="V68">
        <v>4.3391767361591199E-2</v>
      </c>
      <c r="W68">
        <v>4.3628430281456003</v>
      </c>
      <c r="X68">
        <v>5.5201554452086503</v>
      </c>
      <c r="Y68">
        <v>1.5377288918180301</v>
      </c>
      <c r="Z68">
        <v>9.5045883526718598</v>
      </c>
      <c r="AA68">
        <v>58.414705610215002</v>
      </c>
      <c r="AB68">
        <v>49.185221354188798</v>
      </c>
      <c r="AC68">
        <v>67.637158490846701</v>
      </c>
      <c r="AD68">
        <v>12.623754742004101</v>
      </c>
      <c r="AE68">
        <v>7.13161677025884</v>
      </c>
      <c r="AF68">
        <v>18.118172037520399</v>
      </c>
      <c r="AG68">
        <v>51.311106313419501</v>
      </c>
      <c r="AH68">
        <v>42.356295351021799</v>
      </c>
      <c r="AI68">
        <v>60.258612930724397</v>
      </c>
      <c r="AJ68">
        <v>71.715156934222904</v>
      </c>
      <c r="AK68">
        <v>62.367377064844298</v>
      </c>
      <c r="AL68">
        <v>81.062211356255702</v>
      </c>
      <c r="AM68">
        <v>28.2848430657771</v>
      </c>
      <c r="AN68">
        <v>18.937788643639401</v>
      </c>
      <c r="AO68">
        <v>37.632622935260699</v>
      </c>
      <c r="AP68">
        <v>67.841094068826393</v>
      </c>
      <c r="AQ68">
        <v>57.643605699574898</v>
      </c>
      <c r="AR68">
        <v>78.036820845901204</v>
      </c>
      <c r="AS68">
        <v>30.5672100327854</v>
      </c>
      <c r="AT68">
        <v>20.515936900697199</v>
      </c>
      <c r="AU68">
        <v>40.620686851019599</v>
      </c>
      <c r="AV68">
        <v>3.8077907658143899</v>
      </c>
      <c r="AW68">
        <v>0.73918667795168802</v>
      </c>
      <c r="AX68">
        <v>6.8782963343060102</v>
      </c>
      <c r="AY68">
        <v>96.192209234185597</v>
      </c>
      <c r="AZ68">
        <v>93.121703665701503</v>
      </c>
      <c r="BA68">
        <v>99.260813322040804</v>
      </c>
    </row>
    <row r="69" spans="1:53" x14ac:dyDescent="0.3">
      <c r="A69" t="s">
        <v>443</v>
      </c>
      <c r="B69" t="s">
        <v>34</v>
      </c>
      <c r="C69">
        <v>78.7279388315456</v>
      </c>
      <c r="D69">
        <v>71.685673037570794</v>
      </c>
      <c r="E69">
        <v>85.769221956716095</v>
      </c>
      <c r="F69">
        <v>19.8595241243593</v>
      </c>
      <c r="G69">
        <v>12.855592261965</v>
      </c>
      <c r="H69">
        <v>26.8647717985172</v>
      </c>
      <c r="I69">
        <v>7.7907329480488201</v>
      </c>
      <c r="J69">
        <v>2.48158623120732</v>
      </c>
      <c r="K69">
        <v>13.0998393435504</v>
      </c>
      <c r="L69">
        <v>20.038424741177501</v>
      </c>
      <c r="M69">
        <v>13.1502101350153</v>
      </c>
      <c r="N69">
        <v>26.931308455846299</v>
      </c>
      <c r="O69">
        <v>1.85123246968412</v>
      </c>
      <c r="P69">
        <v>0</v>
      </c>
      <c r="Q69">
        <v>4.0227333316428</v>
      </c>
      <c r="R69">
        <v>95.697051251137594</v>
      </c>
      <c r="S69">
        <v>92.689779889152902</v>
      </c>
      <c r="T69">
        <v>98.703144350127104</v>
      </c>
      <c r="U69">
        <v>3.4947846581053601</v>
      </c>
      <c r="V69">
        <v>0.92087342011172202</v>
      </c>
      <c r="W69">
        <v>6.0696113463882</v>
      </c>
      <c r="X69">
        <v>7.1715812481040402</v>
      </c>
      <c r="Y69">
        <v>2.7074430676956802</v>
      </c>
      <c r="Z69">
        <v>11.6346316906628</v>
      </c>
      <c r="AA69">
        <v>70.258161368356397</v>
      </c>
      <c r="AB69">
        <v>61.833752749225397</v>
      </c>
      <c r="AC69">
        <v>78.681469085939398</v>
      </c>
      <c r="AD69">
        <v>18.013736456056598</v>
      </c>
      <c r="AE69">
        <v>11.4922491016163</v>
      </c>
      <c r="AF69">
        <v>24.531390926681201</v>
      </c>
      <c r="AG69">
        <v>59.416006160403803</v>
      </c>
      <c r="AH69">
        <v>50.914977683708699</v>
      </c>
      <c r="AI69">
        <v>67.918678881516996</v>
      </c>
      <c r="AJ69">
        <v>64.485454164165802</v>
      </c>
      <c r="AK69">
        <v>54.243652334267402</v>
      </c>
      <c r="AL69">
        <v>74.732558120825601</v>
      </c>
      <c r="AM69">
        <v>31.151156652469101</v>
      </c>
      <c r="AN69">
        <v>21.321663373062599</v>
      </c>
      <c r="AO69">
        <v>40.9768367470285</v>
      </c>
      <c r="AP69">
        <v>55.684916152639097</v>
      </c>
      <c r="AQ69">
        <v>45.766343875734599</v>
      </c>
      <c r="AR69">
        <v>65.602611799172394</v>
      </c>
      <c r="AS69">
        <v>41.958390882729397</v>
      </c>
      <c r="AT69">
        <v>32.096102912965698</v>
      </c>
      <c r="AU69">
        <v>51.822239772955399</v>
      </c>
      <c r="AV69">
        <v>2.65550741659731</v>
      </c>
      <c r="AW69">
        <v>0.22149762497039499</v>
      </c>
      <c r="AX69">
        <v>5.0882065784441997</v>
      </c>
      <c r="AY69">
        <v>97.344492583402698</v>
      </c>
      <c r="AZ69">
        <v>94.911793421431199</v>
      </c>
      <c r="BA69">
        <v>99.778502375154204</v>
      </c>
    </row>
    <row r="70" spans="1:53" x14ac:dyDescent="0.3">
      <c r="A70" t="s">
        <v>444</v>
      </c>
      <c r="B70" t="s">
        <v>35</v>
      </c>
      <c r="C70">
        <v>73.830744367793898</v>
      </c>
      <c r="D70">
        <v>67.505610673427199</v>
      </c>
      <c r="E70">
        <v>80.155886739989796</v>
      </c>
      <c r="F70">
        <v>24.5724588740412</v>
      </c>
      <c r="G70">
        <v>18.312997276177899</v>
      </c>
      <c r="H70">
        <v>30.832665851919199</v>
      </c>
      <c r="I70">
        <v>3.56324472960587</v>
      </c>
      <c r="J70">
        <v>0.74588196577803301</v>
      </c>
      <c r="K70">
        <v>6.3818944213102098</v>
      </c>
      <c r="L70">
        <v>31.627188962323299</v>
      </c>
      <c r="M70">
        <v>24.472900084586701</v>
      </c>
      <c r="N70">
        <v>38.782053422720999</v>
      </c>
      <c r="O70">
        <v>1.2615176805441699</v>
      </c>
      <c r="P70">
        <v>0</v>
      </c>
      <c r="Q70">
        <v>2.7149040777411901</v>
      </c>
      <c r="R70">
        <v>99.002002026146897</v>
      </c>
      <c r="S70">
        <v>97.613570387252494</v>
      </c>
      <c r="T70">
        <v>100</v>
      </c>
      <c r="U70" t="s">
        <v>931</v>
      </c>
      <c r="V70" t="s">
        <v>931</v>
      </c>
      <c r="W70" t="s">
        <v>931</v>
      </c>
      <c r="X70">
        <v>9.1423850644025304</v>
      </c>
      <c r="Y70">
        <v>5.0105424016862603</v>
      </c>
      <c r="Z70">
        <v>13.2719728436672</v>
      </c>
      <c r="AA70">
        <v>63.862222007815099</v>
      </c>
      <c r="AB70">
        <v>56.866794607516802</v>
      </c>
      <c r="AC70">
        <v>70.857646531160697</v>
      </c>
      <c r="AD70">
        <v>22.312943219644001</v>
      </c>
      <c r="AE70">
        <v>14.7180051694589</v>
      </c>
      <c r="AF70">
        <v>29.9071102620426</v>
      </c>
      <c r="AG70">
        <v>50.691663852573697</v>
      </c>
      <c r="AH70">
        <v>42.691993769364998</v>
      </c>
      <c r="AI70">
        <v>58.689847183164403</v>
      </c>
      <c r="AJ70">
        <v>67.703069006707693</v>
      </c>
      <c r="AK70">
        <v>58.7030921596048</v>
      </c>
      <c r="AL70">
        <v>76.701531313877297</v>
      </c>
      <c r="AM70">
        <v>29.6454332445098</v>
      </c>
      <c r="AN70">
        <v>20.9228394234806</v>
      </c>
      <c r="AO70">
        <v>38.369284112268502</v>
      </c>
      <c r="AP70">
        <v>61.4812092253974</v>
      </c>
      <c r="AQ70">
        <v>51.659415637641203</v>
      </c>
      <c r="AR70">
        <v>71.301606492193002</v>
      </c>
      <c r="AS70">
        <v>37.521248736561603</v>
      </c>
      <c r="AT70">
        <v>27.7329367693773</v>
      </c>
      <c r="AU70">
        <v>47.310313195915903</v>
      </c>
      <c r="AV70">
        <v>2.22634955858942</v>
      </c>
      <c r="AW70">
        <v>2.8739153771252502E-3</v>
      </c>
      <c r="AX70">
        <v>4.4498615219600497</v>
      </c>
      <c r="AY70">
        <v>97.773650441410595</v>
      </c>
      <c r="AZ70">
        <v>95.550138477981605</v>
      </c>
      <c r="BA70">
        <v>99.997126084681199</v>
      </c>
    </row>
    <row r="71" spans="1:53" x14ac:dyDescent="0.3">
      <c r="A71" t="s">
        <v>446</v>
      </c>
      <c r="B71" t="s">
        <v>36</v>
      </c>
      <c r="C71">
        <v>72.892747599014498</v>
      </c>
      <c r="D71">
        <v>64.023670130590602</v>
      </c>
      <c r="E71">
        <v>81.763261894705806</v>
      </c>
      <c r="F71">
        <v>27.107252400985502</v>
      </c>
      <c r="G71">
        <v>18.236738105813298</v>
      </c>
      <c r="H71">
        <v>35.976329868890303</v>
      </c>
      <c r="I71">
        <v>4.0745520674454898</v>
      </c>
      <c r="J71">
        <v>0</v>
      </c>
      <c r="K71">
        <v>8.8309897498481291</v>
      </c>
      <c r="L71">
        <v>21.031460033856799</v>
      </c>
      <c r="M71">
        <v>14.108187874278901</v>
      </c>
      <c r="N71">
        <v>27.9540960282051</v>
      </c>
      <c r="O71">
        <v>1.6299884350434899</v>
      </c>
      <c r="P71">
        <v>0</v>
      </c>
      <c r="Q71">
        <v>3.51821743204657</v>
      </c>
      <c r="R71">
        <v>95.277642760169599</v>
      </c>
      <c r="S71">
        <v>88.617477124382702</v>
      </c>
      <c r="T71">
        <v>100</v>
      </c>
      <c r="U71">
        <v>4.7223572398303801</v>
      </c>
      <c r="V71">
        <v>0</v>
      </c>
      <c r="W71">
        <v>11.382522875503801</v>
      </c>
      <c r="X71">
        <v>8.6846119035248002</v>
      </c>
      <c r="Y71">
        <v>3.5726132085355502</v>
      </c>
      <c r="Z71">
        <v>13.795706671999699</v>
      </c>
      <c r="AA71">
        <v>59.781606690914003</v>
      </c>
      <c r="AB71">
        <v>50.141025654076998</v>
      </c>
      <c r="AC71">
        <v>69.424593169221694</v>
      </c>
      <c r="AD71">
        <v>13.021470593164899</v>
      </c>
      <c r="AE71">
        <v>6.9481672155738901</v>
      </c>
      <c r="AF71">
        <v>19.0931468886298</v>
      </c>
      <c r="AG71">
        <v>55.444748001273801</v>
      </c>
      <c r="AH71">
        <v>45.278303459817103</v>
      </c>
      <c r="AI71">
        <v>65.6143211398132</v>
      </c>
      <c r="AJ71">
        <v>49.651392752991697</v>
      </c>
      <c r="AK71">
        <v>35.902234332873903</v>
      </c>
      <c r="AL71">
        <v>63.401295735759398</v>
      </c>
      <c r="AM71">
        <v>45.804981061240902</v>
      </c>
      <c r="AN71">
        <v>31.648088142561001</v>
      </c>
      <c r="AO71">
        <v>59.962053286742801</v>
      </c>
      <c r="AP71">
        <v>41.6476720410284</v>
      </c>
      <c r="AQ71">
        <v>28.192714071287401</v>
      </c>
      <c r="AR71">
        <v>55.101689092445802</v>
      </c>
      <c r="AS71">
        <v>53.333556799517297</v>
      </c>
      <c r="AT71">
        <v>39.2336034473254</v>
      </c>
      <c r="AU71">
        <v>67.433827205175504</v>
      </c>
      <c r="AV71">
        <v>5.0902569431641096</v>
      </c>
      <c r="AW71">
        <v>0.36613800240002198</v>
      </c>
      <c r="AX71">
        <v>9.8133070942818694</v>
      </c>
      <c r="AY71">
        <v>94.909743056835893</v>
      </c>
      <c r="AZ71">
        <v>90.186692905686797</v>
      </c>
      <c r="BA71">
        <v>99.6338619976313</v>
      </c>
    </row>
    <row r="72" spans="1:53" x14ac:dyDescent="0.3">
      <c r="A72" t="s">
        <v>448</v>
      </c>
      <c r="B72" t="s">
        <v>42</v>
      </c>
      <c r="C72">
        <v>83.583372187634296</v>
      </c>
      <c r="D72">
        <v>79.180491996808598</v>
      </c>
      <c r="E72">
        <v>87.987115462667404</v>
      </c>
      <c r="F72">
        <v>16.0737957452255</v>
      </c>
      <c r="G72">
        <v>11.687981592774999</v>
      </c>
      <c r="H72">
        <v>20.459501811076699</v>
      </c>
      <c r="I72">
        <v>13.566093451450399</v>
      </c>
      <c r="J72">
        <v>9.5631234557546705</v>
      </c>
      <c r="K72">
        <v>17.567744392537101</v>
      </c>
      <c r="L72">
        <v>12.072259857564701</v>
      </c>
      <c r="M72">
        <v>8.4073775085111908</v>
      </c>
      <c r="N72">
        <v>15.735739458849499</v>
      </c>
      <c r="O72">
        <v>2.6585484033167899</v>
      </c>
      <c r="P72">
        <v>0.73514607852458702</v>
      </c>
      <c r="Q72">
        <v>4.5822649985178501</v>
      </c>
      <c r="R72">
        <v>98.543649378788302</v>
      </c>
      <c r="S72">
        <v>97.091243498382397</v>
      </c>
      <c r="T72">
        <v>99.995410210705103</v>
      </c>
      <c r="U72">
        <v>0.98644213451816098</v>
      </c>
      <c r="V72">
        <v>0</v>
      </c>
      <c r="W72">
        <v>2.14163908626097</v>
      </c>
      <c r="X72">
        <v>11.5776674620371</v>
      </c>
      <c r="Y72">
        <v>7.4390182760202803</v>
      </c>
      <c r="Z72">
        <v>15.7137086494582</v>
      </c>
      <c r="AA72">
        <v>52.360055950193399</v>
      </c>
      <c r="AB72">
        <v>45.573669830367997</v>
      </c>
      <c r="AC72">
        <v>59.144311794566001</v>
      </c>
      <c r="AD72">
        <v>6.9992594827349803</v>
      </c>
      <c r="AE72">
        <v>3.9259264642470399</v>
      </c>
      <c r="AF72">
        <v>10.071005361582399</v>
      </c>
      <c r="AG72">
        <v>56.938463929495398</v>
      </c>
      <c r="AH72">
        <v>50.143634550590001</v>
      </c>
      <c r="AI72">
        <v>63.730142173993002</v>
      </c>
      <c r="AJ72">
        <v>56.243259021778897</v>
      </c>
      <c r="AK72">
        <v>48.333621995496003</v>
      </c>
      <c r="AL72">
        <v>64.146763723719204</v>
      </c>
      <c r="AM72">
        <v>41.547184373794003</v>
      </c>
      <c r="AN72">
        <v>33.747252419103297</v>
      </c>
      <c r="AO72">
        <v>49.350804909743303</v>
      </c>
      <c r="AP72">
        <v>50.563521041747101</v>
      </c>
      <c r="AQ72">
        <v>42.681745099503097</v>
      </c>
      <c r="AR72">
        <v>58.444822173369197</v>
      </c>
      <c r="AS72">
        <v>48.893242695006002</v>
      </c>
      <c r="AT72">
        <v>41.011033596756597</v>
      </c>
      <c r="AU72">
        <v>56.774893003735301</v>
      </c>
      <c r="AV72">
        <v>2.1420147554921698</v>
      </c>
      <c r="AW72">
        <v>0.57169612538099501</v>
      </c>
      <c r="AX72">
        <v>3.7099490475936898</v>
      </c>
      <c r="AY72">
        <v>97.857985244507802</v>
      </c>
      <c r="AZ72">
        <v>96.290050952430803</v>
      </c>
      <c r="BA72">
        <v>99.428303874594505</v>
      </c>
    </row>
    <row r="73" spans="1:53" x14ac:dyDescent="0.3">
      <c r="A73" t="s">
        <v>449</v>
      </c>
      <c r="B73" t="s">
        <v>43</v>
      </c>
      <c r="C73">
        <v>77.818277518257801</v>
      </c>
      <c r="D73">
        <v>72.873856898603904</v>
      </c>
      <c r="E73">
        <v>82.760555816940595</v>
      </c>
      <c r="F73">
        <v>21.0592802158037</v>
      </c>
      <c r="G73">
        <v>16.1748030141793</v>
      </c>
      <c r="H73">
        <v>25.947466722662998</v>
      </c>
      <c r="I73">
        <v>9.6953746957036593</v>
      </c>
      <c r="J73">
        <v>5.8168813072387602</v>
      </c>
      <c r="K73">
        <v>13.5730484780523</v>
      </c>
      <c r="L73">
        <v>19.020988222909399</v>
      </c>
      <c r="M73">
        <v>14.247735840428501</v>
      </c>
      <c r="N73">
        <v>23.7857996693938</v>
      </c>
      <c r="O73">
        <v>2.4225277978814401</v>
      </c>
      <c r="P73">
        <v>0.66777582464657304</v>
      </c>
      <c r="Q73">
        <v>4.1816005404215897</v>
      </c>
      <c r="R73">
        <v>98.878873610105899</v>
      </c>
      <c r="S73">
        <v>97.7598267389169</v>
      </c>
      <c r="T73">
        <v>99.998165179649604</v>
      </c>
      <c r="U73">
        <v>1.12112638989407</v>
      </c>
      <c r="V73">
        <v>1.83482049713017E-3</v>
      </c>
      <c r="W73">
        <v>2.2401732609363001</v>
      </c>
      <c r="X73">
        <v>11.987630765181899</v>
      </c>
      <c r="Y73">
        <v>7.8270692010666503</v>
      </c>
      <c r="Z73">
        <v>16.147735511364701</v>
      </c>
      <c r="AA73">
        <v>54.535166787288603</v>
      </c>
      <c r="AB73">
        <v>48.157991235070597</v>
      </c>
      <c r="AC73">
        <v>60.910271367319602</v>
      </c>
      <c r="AD73">
        <v>14.0956641884334</v>
      </c>
      <c r="AE73">
        <v>9.7405330443225093</v>
      </c>
      <c r="AF73">
        <v>18.455708231205001</v>
      </c>
      <c r="AG73">
        <v>52.427133364037097</v>
      </c>
      <c r="AH73">
        <v>46.026053750205001</v>
      </c>
      <c r="AI73">
        <v>58.820772289089099</v>
      </c>
      <c r="AJ73">
        <v>57.3489070485981</v>
      </c>
      <c r="AK73">
        <v>49.877075360808902</v>
      </c>
      <c r="AL73">
        <v>64.820040431656906</v>
      </c>
      <c r="AM73">
        <v>41.484508099679502</v>
      </c>
      <c r="AN73">
        <v>34.042806291509798</v>
      </c>
      <c r="AO73">
        <v>48.926031322042697</v>
      </c>
      <c r="AP73">
        <v>54.347261124426097</v>
      </c>
      <c r="AQ73">
        <v>46.637569787190003</v>
      </c>
      <c r="AR73">
        <v>62.053596276192899</v>
      </c>
      <c r="AS73">
        <v>43.57656434986</v>
      </c>
      <c r="AT73">
        <v>36.015812870673997</v>
      </c>
      <c r="AU73">
        <v>51.143208783017499</v>
      </c>
      <c r="AV73">
        <v>3.2107375485229301</v>
      </c>
      <c r="AW73">
        <v>1.0444436846414999</v>
      </c>
      <c r="AX73">
        <v>5.3759763184329499</v>
      </c>
      <c r="AY73">
        <v>96.7892624514771</v>
      </c>
      <c r="AZ73">
        <v>94.624023681605706</v>
      </c>
      <c r="BA73">
        <v>98.955556315319797</v>
      </c>
    </row>
    <row r="74" spans="1:53" x14ac:dyDescent="0.3">
      <c r="A74" t="s">
        <v>450</v>
      </c>
      <c r="B74" t="s">
        <v>44</v>
      </c>
      <c r="C74">
        <v>89.736902368896494</v>
      </c>
      <c r="D74">
        <v>86.265976557665098</v>
      </c>
      <c r="E74">
        <v>93.207646400192402</v>
      </c>
      <c r="F74">
        <v>10.2630976311035</v>
      </c>
      <c r="G74">
        <v>6.7923535998829996</v>
      </c>
      <c r="H74">
        <v>13.734023442259501</v>
      </c>
      <c r="I74">
        <v>7.8763899137426501</v>
      </c>
      <c r="J74">
        <v>4.79981352854041</v>
      </c>
      <c r="K74">
        <v>10.9512650056226</v>
      </c>
      <c r="L74">
        <v>17.097953402373101</v>
      </c>
      <c r="M74">
        <v>12.561495013190999</v>
      </c>
      <c r="N74">
        <v>21.636391446792601</v>
      </c>
      <c r="O74">
        <v>1.4083611104043201</v>
      </c>
      <c r="P74">
        <v>6.7237735893359601E-2</v>
      </c>
      <c r="Q74">
        <v>2.74999362758368</v>
      </c>
      <c r="R74">
        <v>98.8376037929484</v>
      </c>
      <c r="S74">
        <v>97.701096758659304</v>
      </c>
      <c r="T74">
        <v>99.974392366107296</v>
      </c>
      <c r="U74">
        <v>1.1623962070515601</v>
      </c>
      <c r="V74">
        <v>2.56076339263136E-2</v>
      </c>
      <c r="W74">
        <v>2.29890324130709</v>
      </c>
      <c r="X74">
        <v>12.5463304580884</v>
      </c>
      <c r="Y74">
        <v>8.5895221503705503</v>
      </c>
      <c r="Z74">
        <v>16.5002213826778</v>
      </c>
      <c r="AA74">
        <v>63.972078742695302</v>
      </c>
      <c r="AB74">
        <v>57.587165583643603</v>
      </c>
      <c r="AC74">
        <v>70.362597476865304</v>
      </c>
      <c r="AD74">
        <v>8.9208925981527205</v>
      </c>
      <c r="AE74">
        <v>5.2967296355653097</v>
      </c>
      <c r="AF74">
        <v>12.543767457618401</v>
      </c>
      <c r="AG74">
        <v>67.597516602631003</v>
      </c>
      <c r="AH74">
        <v>61.190249021130803</v>
      </c>
      <c r="AI74">
        <v>74.008760479242795</v>
      </c>
      <c r="AJ74">
        <v>51.1375121419835</v>
      </c>
      <c r="AK74">
        <v>42.876056713414997</v>
      </c>
      <c r="AL74">
        <v>59.399999165794902</v>
      </c>
      <c r="AM74">
        <v>45.031323368058402</v>
      </c>
      <c r="AN74">
        <v>36.7743638742431</v>
      </c>
      <c r="AO74">
        <v>53.287041898980902</v>
      </c>
      <c r="AP74">
        <v>52.758147418427498</v>
      </c>
      <c r="AQ74">
        <v>44.745096422819401</v>
      </c>
      <c r="AR74">
        <v>60.771491804680998</v>
      </c>
      <c r="AS74">
        <v>45.110762418250502</v>
      </c>
      <c r="AT74">
        <v>37.150484713712501</v>
      </c>
      <c r="AU74">
        <v>53.070630335224401</v>
      </c>
      <c r="AV74">
        <v>2.6271596142591802</v>
      </c>
      <c r="AW74">
        <v>0.83344921791151805</v>
      </c>
      <c r="AX74">
        <v>4.4194508866539897</v>
      </c>
      <c r="AY74">
        <v>97.094221521080897</v>
      </c>
      <c r="AZ74">
        <v>95.2267984230308</v>
      </c>
      <c r="BA74">
        <v>98.9630564094889</v>
      </c>
    </row>
    <row r="75" spans="1:53" x14ac:dyDescent="0.3">
      <c r="A75" t="s">
        <v>451</v>
      </c>
      <c r="B75" t="s">
        <v>45</v>
      </c>
      <c r="C75">
        <v>86.238946770660704</v>
      </c>
      <c r="D75">
        <v>82.011236736279201</v>
      </c>
      <c r="E75">
        <v>90.469636863323601</v>
      </c>
      <c r="F75">
        <v>13.435395830194601</v>
      </c>
      <c r="G75">
        <v>9.2264368301439799</v>
      </c>
      <c r="H75">
        <v>17.641876228020401</v>
      </c>
      <c r="I75">
        <v>10.882288177825201</v>
      </c>
      <c r="J75">
        <v>6.7921549374617198</v>
      </c>
      <c r="K75">
        <v>14.9740842276577</v>
      </c>
      <c r="L75">
        <v>11.6413828270771</v>
      </c>
      <c r="M75">
        <v>7.7787592304152904</v>
      </c>
      <c r="N75">
        <v>15.4988535240666</v>
      </c>
      <c r="O75">
        <v>2.3839048755896002</v>
      </c>
      <c r="P75">
        <v>0.46786486976862102</v>
      </c>
      <c r="Q75">
        <v>4.2992038465726301</v>
      </c>
      <c r="R75">
        <v>97.607982662509997</v>
      </c>
      <c r="S75">
        <v>95.818650356594503</v>
      </c>
      <c r="T75">
        <v>99.398818521037597</v>
      </c>
      <c r="U75">
        <v>1.81023792691831</v>
      </c>
      <c r="V75">
        <v>0.19712059128711501</v>
      </c>
      <c r="W75">
        <v>3.4233674673368601</v>
      </c>
      <c r="X75">
        <v>13.294007208501901</v>
      </c>
      <c r="Y75">
        <v>9.0274283753110804</v>
      </c>
      <c r="Z75">
        <v>17.565438940565802</v>
      </c>
      <c r="AA75">
        <v>63.536801603949598</v>
      </c>
      <c r="AB75">
        <v>56.891318598028498</v>
      </c>
      <c r="AC75">
        <v>70.181754125905996</v>
      </c>
      <c r="AD75">
        <v>2.6887016584190002</v>
      </c>
      <c r="AE75">
        <v>0.70768276752076098</v>
      </c>
      <c r="AF75">
        <v>4.6709963029690602</v>
      </c>
      <c r="AG75">
        <v>74.142107154032502</v>
      </c>
      <c r="AH75">
        <v>68.0960979447634</v>
      </c>
      <c r="AI75">
        <v>80.191163024558193</v>
      </c>
      <c r="AJ75">
        <v>52.2657147361546</v>
      </c>
      <c r="AK75">
        <v>43.311627070092499</v>
      </c>
      <c r="AL75">
        <v>61.220205924162101</v>
      </c>
      <c r="AM75">
        <v>47.355915407310597</v>
      </c>
      <c r="AN75">
        <v>38.419834500564598</v>
      </c>
      <c r="AO75">
        <v>56.292825119628603</v>
      </c>
      <c r="AP75">
        <v>48.565347627305698</v>
      </c>
      <c r="AQ75">
        <v>40.1382828344804</v>
      </c>
      <c r="AR75">
        <v>56.990565227528599</v>
      </c>
      <c r="AS75">
        <v>50.781513929866399</v>
      </c>
      <c r="AT75">
        <v>42.341644786657902</v>
      </c>
      <c r="AU75">
        <v>59.223758166624499</v>
      </c>
      <c r="AV75">
        <v>1.74997392422961</v>
      </c>
      <c r="AW75">
        <v>7.56004812922456E-2</v>
      </c>
      <c r="AX75">
        <v>3.4235385368537399</v>
      </c>
      <c r="AY75">
        <v>98.250026075770407</v>
      </c>
      <c r="AZ75">
        <v>96.576461463025893</v>
      </c>
      <c r="BA75">
        <v>99.924399518828096</v>
      </c>
    </row>
    <row r="76" spans="1:53" x14ac:dyDescent="0.3">
      <c r="A76" t="s">
        <v>452</v>
      </c>
      <c r="B76" t="s">
        <v>46</v>
      </c>
      <c r="C76">
        <v>88.824255244138897</v>
      </c>
      <c r="D76">
        <v>85.222183277591597</v>
      </c>
      <c r="E76">
        <v>92.425227006764601</v>
      </c>
      <c r="F76">
        <v>10.928961748633901</v>
      </c>
      <c r="G76">
        <v>7.35607100201939</v>
      </c>
      <c r="H76">
        <v>14.502494579106999</v>
      </c>
      <c r="I76">
        <v>10.6066329228677</v>
      </c>
      <c r="J76">
        <v>6.7957569811366296</v>
      </c>
      <c r="K76">
        <v>14.4201960233103</v>
      </c>
      <c r="L76">
        <v>10.3044496487119</v>
      </c>
      <c r="M76">
        <v>6.9979565611429102</v>
      </c>
      <c r="N76">
        <v>13.609033276176101</v>
      </c>
      <c r="O76" t="s">
        <v>931</v>
      </c>
      <c r="P76" t="s">
        <v>931</v>
      </c>
      <c r="Q76" t="s">
        <v>931</v>
      </c>
      <c r="R76">
        <v>97.777693837979399</v>
      </c>
      <c r="S76">
        <v>95.993557530933401</v>
      </c>
      <c r="T76">
        <v>99.561281232602695</v>
      </c>
      <c r="U76">
        <v>1.7828813175190801</v>
      </c>
      <c r="V76">
        <v>0.21607652219621301</v>
      </c>
      <c r="W76">
        <v>3.3494448718090202</v>
      </c>
      <c r="X76">
        <v>18.944373095615799</v>
      </c>
      <c r="Y76">
        <v>13.968623884139401</v>
      </c>
      <c r="Z76">
        <v>23.922368818176999</v>
      </c>
      <c r="AA76">
        <v>52.589962478910103</v>
      </c>
      <c r="AB76">
        <v>45.937321846472997</v>
      </c>
      <c r="AC76">
        <v>59.237679514623501</v>
      </c>
      <c r="AD76">
        <v>7.7648510488277802</v>
      </c>
      <c r="AE76">
        <v>4.3686540197417099</v>
      </c>
      <c r="AF76">
        <v>11.163221589475</v>
      </c>
      <c r="AG76">
        <v>63.769484525698203</v>
      </c>
      <c r="AH76">
        <v>57.046595694482697</v>
      </c>
      <c r="AI76">
        <v>70.487522759713499</v>
      </c>
      <c r="AJ76">
        <v>52.1759438431666</v>
      </c>
      <c r="AK76">
        <v>43.278208251267799</v>
      </c>
      <c r="AL76">
        <v>61.076333583048601</v>
      </c>
      <c r="AM76">
        <v>45.832944096726401</v>
      </c>
      <c r="AN76">
        <v>37.059298224631902</v>
      </c>
      <c r="AO76">
        <v>54.6025077898014</v>
      </c>
      <c r="AP76">
        <v>49.576288150747999</v>
      </c>
      <c r="AQ76">
        <v>40.678209687413698</v>
      </c>
      <c r="AR76">
        <v>58.491509018594101</v>
      </c>
      <c r="AS76">
        <v>49.340077135574397</v>
      </c>
      <c r="AT76">
        <v>40.401146043246897</v>
      </c>
      <c r="AU76">
        <v>58.2606886338123</v>
      </c>
      <c r="AV76">
        <v>1.32582911535846</v>
      </c>
      <c r="AW76">
        <v>0</v>
      </c>
      <c r="AX76">
        <v>2.9342412217255198</v>
      </c>
      <c r="AY76">
        <v>98.674170884641498</v>
      </c>
      <c r="AZ76">
        <v>97.065758778285698</v>
      </c>
      <c r="BA76">
        <v>100</v>
      </c>
    </row>
    <row r="77" spans="1:53" x14ac:dyDescent="0.3">
      <c r="A77" t="s">
        <v>453</v>
      </c>
      <c r="B77" t="s">
        <v>47</v>
      </c>
      <c r="C77">
        <v>81.080912826168202</v>
      </c>
      <c r="D77">
        <v>75.914851026982504</v>
      </c>
      <c r="E77">
        <v>86.247431423963704</v>
      </c>
      <c r="F77">
        <v>17.956813290407499</v>
      </c>
      <c r="G77">
        <v>12.783432845841</v>
      </c>
      <c r="H77">
        <v>23.129754807918101</v>
      </c>
      <c r="I77">
        <v>7.6706212980914596</v>
      </c>
      <c r="J77">
        <v>4.3943968452529898</v>
      </c>
      <c r="K77">
        <v>10.9420512811944</v>
      </c>
      <c r="L77">
        <v>15.342131943579799</v>
      </c>
      <c r="M77">
        <v>10.7248991137674</v>
      </c>
      <c r="N77">
        <v>19.965697780225501</v>
      </c>
      <c r="O77">
        <v>1.7698013197915401</v>
      </c>
      <c r="P77">
        <v>0.33886875616253698</v>
      </c>
      <c r="Q77">
        <v>3.19989750683518</v>
      </c>
      <c r="R77">
        <v>97.706373063445994</v>
      </c>
      <c r="S77">
        <v>95.812567676170303</v>
      </c>
      <c r="T77">
        <v>99.599073053168993</v>
      </c>
      <c r="U77">
        <v>2.2936269365539599</v>
      </c>
      <c r="V77">
        <v>0.40092694682804603</v>
      </c>
      <c r="W77">
        <v>4.1874323238326303</v>
      </c>
      <c r="X77">
        <v>12.1805019476708</v>
      </c>
      <c r="Y77">
        <v>7.9856311307745802</v>
      </c>
      <c r="Z77">
        <v>16.375164240562501</v>
      </c>
      <c r="AA77">
        <v>62.874192917237302</v>
      </c>
      <c r="AB77">
        <v>55.5232152807639</v>
      </c>
      <c r="AC77">
        <v>70.227729556628105</v>
      </c>
      <c r="AD77">
        <v>9.5080130200458903</v>
      </c>
      <c r="AE77">
        <v>5.7452791466394499</v>
      </c>
      <c r="AF77">
        <v>13.2699001515959</v>
      </c>
      <c r="AG77">
        <v>65.546681844862206</v>
      </c>
      <c r="AH77">
        <v>58.229803412585703</v>
      </c>
      <c r="AI77">
        <v>72.866757497908097</v>
      </c>
      <c r="AJ77">
        <v>54.555924083287302</v>
      </c>
      <c r="AK77">
        <v>45.009979380622497</v>
      </c>
      <c r="AL77">
        <v>64.101126411231405</v>
      </c>
      <c r="AM77">
        <v>43.758982863460503</v>
      </c>
      <c r="AN77">
        <v>34.135882617065697</v>
      </c>
      <c r="AO77">
        <v>53.382455478251202</v>
      </c>
      <c r="AP77">
        <v>54.744794545789603</v>
      </c>
      <c r="AQ77">
        <v>45.372932537272298</v>
      </c>
      <c r="AR77">
        <v>64.114610963669094</v>
      </c>
      <c r="AS77">
        <v>43.311221669430601</v>
      </c>
      <c r="AT77">
        <v>33.856294909827497</v>
      </c>
      <c r="AU77">
        <v>52.7692647167095</v>
      </c>
      <c r="AV77">
        <v>1.2006189857882299</v>
      </c>
      <c r="AW77">
        <v>0</v>
      </c>
      <c r="AX77">
        <v>2.4719306731647999</v>
      </c>
      <c r="AY77">
        <v>98.799381014211804</v>
      </c>
      <c r="AZ77">
        <v>97.5280693268422</v>
      </c>
      <c r="BA77">
        <v>100</v>
      </c>
    </row>
    <row r="78" spans="1:53" x14ac:dyDescent="0.3">
      <c r="A78" t="s">
        <v>454</v>
      </c>
      <c r="B78" t="s">
        <v>48</v>
      </c>
      <c r="C78">
        <v>82.055317633220398</v>
      </c>
      <c r="D78">
        <v>77.787767116899602</v>
      </c>
      <c r="E78">
        <v>86.316772787152999</v>
      </c>
      <c r="F78">
        <v>17.444355166044001</v>
      </c>
      <c r="G78">
        <v>13.2953073905894</v>
      </c>
      <c r="H78">
        <v>21.598537855903199</v>
      </c>
      <c r="I78">
        <v>9.5111869517316805</v>
      </c>
      <c r="J78">
        <v>6.4719378696035799</v>
      </c>
      <c r="K78">
        <v>12.5500081135564</v>
      </c>
      <c r="L78">
        <v>22.337455786482899</v>
      </c>
      <c r="M78">
        <v>17.354105511896702</v>
      </c>
      <c r="N78">
        <v>27.325565498684099</v>
      </c>
      <c r="O78">
        <v>1.6616827229728099</v>
      </c>
      <c r="P78">
        <v>0.49603171243407501</v>
      </c>
      <c r="Q78">
        <v>2.8301978959285101</v>
      </c>
      <c r="R78">
        <v>97.806512537172495</v>
      </c>
      <c r="S78">
        <v>96.009546720699504</v>
      </c>
      <c r="T78">
        <v>99.604971778002806</v>
      </c>
      <c r="U78">
        <v>1.80747343047191</v>
      </c>
      <c r="V78">
        <v>0.16005585587465199</v>
      </c>
      <c r="W78">
        <v>3.4541695104674499</v>
      </c>
      <c r="X78">
        <v>13.3058871281716</v>
      </c>
      <c r="Y78">
        <v>9.4849372258253606</v>
      </c>
      <c r="Z78">
        <v>17.127395845572401</v>
      </c>
      <c r="AA78">
        <v>60.689523777967402</v>
      </c>
      <c r="AB78">
        <v>55.0294907478279</v>
      </c>
      <c r="AC78">
        <v>66.349999046851494</v>
      </c>
      <c r="AD78">
        <v>14.8830775092983</v>
      </c>
      <c r="AE78">
        <v>10.969769948179</v>
      </c>
      <c r="AF78">
        <v>18.795894922765299</v>
      </c>
      <c r="AG78">
        <v>59.112333396840597</v>
      </c>
      <c r="AH78">
        <v>53.4178533150627</v>
      </c>
      <c r="AI78">
        <v>64.808304680070094</v>
      </c>
      <c r="AJ78">
        <v>51.6130508397016</v>
      </c>
      <c r="AK78">
        <v>44.707474012389</v>
      </c>
      <c r="AL78">
        <v>58.517138228603201</v>
      </c>
      <c r="AM78">
        <v>46.716697936210103</v>
      </c>
      <c r="AN78">
        <v>39.811409108451798</v>
      </c>
      <c r="AO78">
        <v>53.622514045940903</v>
      </c>
      <c r="AP78">
        <v>52.711298219923997</v>
      </c>
      <c r="AQ78">
        <v>45.679071284329197</v>
      </c>
      <c r="AR78">
        <v>59.743826552750498</v>
      </c>
      <c r="AS78">
        <v>45.624551930322298</v>
      </c>
      <c r="AT78">
        <v>38.594743133015498</v>
      </c>
      <c r="AU78">
        <v>52.653771502522901</v>
      </c>
      <c r="AV78">
        <v>0.55831214121818096</v>
      </c>
      <c r="AW78">
        <v>0</v>
      </c>
      <c r="AX78">
        <v>1.3492757219303899</v>
      </c>
      <c r="AY78">
        <v>99.059815607889306</v>
      </c>
      <c r="AZ78">
        <v>97.977691335597498</v>
      </c>
      <c r="BA78">
        <v>100</v>
      </c>
    </row>
    <row r="79" spans="1:53" x14ac:dyDescent="0.3">
      <c r="A79" t="s">
        <v>455</v>
      </c>
      <c r="B79" t="s">
        <v>49</v>
      </c>
      <c r="C79">
        <v>86.002513869625503</v>
      </c>
      <c r="D79">
        <v>82.391265713592503</v>
      </c>
      <c r="E79">
        <v>89.613038882797895</v>
      </c>
      <c r="F79">
        <v>13.788358183079101</v>
      </c>
      <c r="G79">
        <v>10.1964585714117</v>
      </c>
      <c r="H79">
        <v>17.380673788220001</v>
      </c>
      <c r="I79">
        <v>9.45518377253814</v>
      </c>
      <c r="J79">
        <v>6.2442053634159898</v>
      </c>
      <c r="K79">
        <v>12.6702372844065</v>
      </c>
      <c r="L79">
        <v>15.657506934812799</v>
      </c>
      <c r="M79">
        <v>11.5921295241975</v>
      </c>
      <c r="N79">
        <v>19.713646173746898</v>
      </c>
      <c r="O79">
        <v>1.5614164355062401</v>
      </c>
      <c r="P79">
        <v>0.26358862144810402</v>
      </c>
      <c r="Q79">
        <v>2.85946634938096</v>
      </c>
      <c r="R79">
        <v>97.259665395284301</v>
      </c>
      <c r="S79">
        <v>95.194296469284893</v>
      </c>
      <c r="T79">
        <v>99.325970531948698</v>
      </c>
      <c r="U79">
        <v>2.7403346047156698</v>
      </c>
      <c r="V79">
        <v>0.67402946799197005</v>
      </c>
      <c r="W79">
        <v>4.8057035307744798</v>
      </c>
      <c r="X79">
        <v>17.845223647711499</v>
      </c>
      <c r="Y79">
        <v>13.7824997367011</v>
      </c>
      <c r="Z79">
        <v>21.913746566037101</v>
      </c>
      <c r="AA79">
        <v>65.899141816920903</v>
      </c>
      <c r="AB79">
        <v>60.297144989876401</v>
      </c>
      <c r="AC79">
        <v>71.507559459292693</v>
      </c>
      <c r="AD79">
        <v>10.2743585298197</v>
      </c>
      <c r="AE79">
        <v>6.7983195707397304</v>
      </c>
      <c r="AF79">
        <v>13.753909424041201</v>
      </c>
      <c r="AG79">
        <v>73.470006934812801</v>
      </c>
      <c r="AH79">
        <v>67.973003848905293</v>
      </c>
      <c r="AI79">
        <v>78.9757179082211</v>
      </c>
      <c r="AJ79">
        <v>53.929064947028998</v>
      </c>
      <c r="AK79">
        <v>46.092312844726798</v>
      </c>
      <c r="AL79">
        <v>61.7722287517661</v>
      </c>
      <c r="AM79">
        <v>43.897973284200802</v>
      </c>
      <c r="AN79">
        <v>36.159556979465002</v>
      </c>
      <c r="AO79">
        <v>51.628900035341402</v>
      </c>
      <c r="AP79">
        <v>56.991017964071901</v>
      </c>
      <c r="AQ79">
        <v>49.587783412033197</v>
      </c>
      <c r="AR79">
        <v>64.395422475666095</v>
      </c>
      <c r="AS79">
        <v>41.757254721326603</v>
      </c>
      <c r="AT79">
        <v>34.333868873957002</v>
      </c>
      <c r="AU79">
        <v>49.177606422425399</v>
      </c>
      <c r="AV79">
        <v>2.2278085991678198</v>
      </c>
      <c r="AW79">
        <v>0.62468761591583799</v>
      </c>
      <c r="AX79">
        <v>3.8284514054444299</v>
      </c>
      <c r="AY79">
        <v>97.772191400832199</v>
      </c>
      <c r="AZ79">
        <v>96.171548594520004</v>
      </c>
      <c r="BA79">
        <v>99.375312384119695</v>
      </c>
    </row>
    <row r="80" spans="1:53" x14ac:dyDescent="0.3">
      <c r="A80" t="s">
        <v>456</v>
      </c>
      <c r="B80" t="s">
        <v>50</v>
      </c>
      <c r="C80">
        <v>82.710369559321407</v>
      </c>
      <c r="D80">
        <v>78.309460387470395</v>
      </c>
      <c r="E80">
        <v>87.109699307662495</v>
      </c>
      <c r="F80">
        <v>16.784361784411999</v>
      </c>
      <c r="G80">
        <v>12.4886068602897</v>
      </c>
      <c r="H80">
        <v>21.081326428169302</v>
      </c>
      <c r="I80">
        <v>9.9627326696868899</v>
      </c>
      <c r="J80">
        <v>6.6300869372336697</v>
      </c>
      <c r="K80">
        <v>13.291244273217</v>
      </c>
      <c r="L80">
        <v>22.090184930337202</v>
      </c>
      <c r="M80">
        <v>17.561020032867599</v>
      </c>
      <c r="N80">
        <v>26.6191884949836</v>
      </c>
      <c r="O80">
        <v>1.8191680646101001</v>
      </c>
      <c r="P80">
        <v>0.151610384552467</v>
      </c>
      <c r="Q80">
        <v>3.4870134412050202</v>
      </c>
      <c r="R80">
        <v>97.885505921587907</v>
      </c>
      <c r="S80">
        <v>95.736646443282595</v>
      </c>
      <c r="T80">
        <v>100</v>
      </c>
      <c r="U80">
        <v>2.1144940784120698</v>
      </c>
      <c r="V80">
        <v>0</v>
      </c>
      <c r="W80">
        <v>4.2633535567851197</v>
      </c>
      <c r="X80">
        <v>14.2620365440829</v>
      </c>
      <c r="Y80">
        <v>9.9839290565304903</v>
      </c>
      <c r="Z80">
        <v>18.547946530950401</v>
      </c>
      <c r="AA80">
        <v>64.888348685598302</v>
      </c>
      <c r="AB80">
        <v>58.952498704167098</v>
      </c>
      <c r="AC80">
        <v>70.811641104951207</v>
      </c>
      <c r="AD80">
        <v>20.1233538588261</v>
      </c>
      <c r="AE80">
        <v>14.7384972478773</v>
      </c>
      <c r="AF80">
        <v>25.5167989892763</v>
      </c>
      <c r="AG80">
        <v>59.027031370855099</v>
      </c>
      <c r="AH80">
        <v>52.235423241268997</v>
      </c>
      <c r="AI80">
        <v>65.805295918176697</v>
      </c>
      <c r="AJ80">
        <v>49.686417771771303</v>
      </c>
      <c r="AK80">
        <v>41.983767663317302</v>
      </c>
      <c r="AL80">
        <v>57.388473534093201</v>
      </c>
      <c r="AM80">
        <v>47.514570487372197</v>
      </c>
      <c r="AN80">
        <v>39.773607404801098</v>
      </c>
      <c r="AO80">
        <v>55.258181180955802</v>
      </c>
      <c r="AP80">
        <v>50.575428667961802</v>
      </c>
      <c r="AQ80">
        <v>42.673748571128101</v>
      </c>
      <c r="AR80">
        <v>58.4738665534693</v>
      </c>
      <c r="AS80">
        <v>47.026775910127498</v>
      </c>
      <c r="AT80">
        <v>39.187385855480898</v>
      </c>
      <c r="AU80">
        <v>54.870278527921201</v>
      </c>
      <c r="AV80">
        <v>3.2154373135377798</v>
      </c>
      <c r="AW80">
        <v>1.1348004296210401</v>
      </c>
      <c r="AX80">
        <v>5.2975926638500797</v>
      </c>
      <c r="AY80">
        <v>96.784562686462195</v>
      </c>
      <c r="AZ80">
        <v>94.702407335873502</v>
      </c>
      <c r="BA80">
        <v>98.865199570655307</v>
      </c>
    </row>
    <row r="81" spans="1:53" x14ac:dyDescent="0.3">
      <c r="A81" t="s">
        <v>457</v>
      </c>
      <c r="B81" t="s">
        <v>51</v>
      </c>
      <c r="C81">
        <v>82.858364510956704</v>
      </c>
      <c r="D81">
        <v>77.906975138451699</v>
      </c>
      <c r="E81">
        <v>87.809245381866901</v>
      </c>
      <c r="F81">
        <v>15.918760021378899</v>
      </c>
      <c r="G81">
        <v>11.0992590836094</v>
      </c>
      <c r="H81">
        <v>20.737350773049801</v>
      </c>
      <c r="I81">
        <v>12.142526278282601</v>
      </c>
      <c r="J81">
        <v>8.1000630823556392</v>
      </c>
      <c r="K81">
        <v>16.184014078967099</v>
      </c>
      <c r="L81">
        <v>11.1612328523071</v>
      </c>
      <c r="M81">
        <v>7.7024984856273804</v>
      </c>
      <c r="N81">
        <v>14.620691002834301</v>
      </c>
      <c r="O81">
        <v>0.91786923213967597</v>
      </c>
      <c r="P81">
        <v>0</v>
      </c>
      <c r="Q81">
        <v>1.8882344986348301</v>
      </c>
      <c r="R81">
        <v>98.197042579725604</v>
      </c>
      <c r="S81">
        <v>96.213006456029703</v>
      </c>
      <c r="T81">
        <v>100</v>
      </c>
      <c r="U81">
        <v>1.4587564582219801</v>
      </c>
      <c r="V81">
        <v>0</v>
      </c>
      <c r="W81">
        <v>3.3391508245106598</v>
      </c>
      <c r="X81">
        <v>17.545697487974302</v>
      </c>
      <c r="Y81">
        <v>12.6761212855086</v>
      </c>
      <c r="Z81">
        <v>22.416830531658601</v>
      </c>
      <c r="AA81">
        <v>49.0732228754677</v>
      </c>
      <c r="AB81">
        <v>42.929854376502902</v>
      </c>
      <c r="AC81">
        <v>55.2188778130595</v>
      </c>
      <c r="AD81">
        <v>12.38838410832</v>
      </c>
      <c r="AE81">
        <v>8.0295205668317404</v>
      </c>
      <c r="AF81">
        <v>16.747546051336801</v>
      </c>
      <c r="AG81">
        <v>54.230536255121997</v>
      </c>
      <c r="AH81">
        <v>47.990728439864597</v>
      </c>
      <c r="AI81">
        <v>60.473888948696398</v>
      </c>
      <c r="AJ81">
        <v>55.676579801291297</v>
      </c>
      <c r="AK81">
        <v>47.847102093922999</v>
      </c>
      <c r="AL81">
        <v>63.5056390310315</v>
      </c>
      <c r="AM81">
        <v>41.867326798916103</v>
      </c>
      <c r="AN81">
        <v>33.939458939794697</v>
      </c>
      <c r="AO81">
        <v>49.795734481378801</v>
      </c>
      <c r="AP81">
        <v>53.069949486501898</v>
      </c>
      <c r="AQ81">
        <v>44.511964933969999</v>
      </c>
      <c r="AR81">
        <v>61.622527830614402</v>
      </c>
      <c r="AS81">
        <v>41.971699059980601</v>
      </c>
      <c r="AT81">
        <v>33.272986931695698</v>
      </c>
      <c r="AU81">
        <v>50.675030216603503</v>
      </c>
      <c r="AV81">
        <v>4.0085515766969504</v>
      </c>
      <c r="AW81">
        <v>1.4263526094962</v>
      </c>
      <c r="AX81">
        <v>6.5913747462416596</v>
      </c>
      <c r="AY81">
        <v>95.817566363798306</v>
      </c>
      <c r="AZ81">
        <v>93.215891694905096</v>
      </c>
      <c r="BA81">
        <v>98.418191516765404</v>
      </c>
    </row>
    <row r="82" spans="1:53" x14ac:dyDescent="0.3">
      <c r="A82" t="s">
        <v>459</v>
      </c>
      <c r="B82" t="s">
        <v>52</v>
      </c>
      <c r="C82">
        <v>86.784515763104395</v>
      </c>
      <c r="D82">
        <v>82.612352708685606</v>
      </c>
      <c r="E82">
        <v>90.958371692439002</v>
      </c>
      <c r="F82">
        <v>12.497045894975701</v>
      </c>
      <c r="G82">
        <v>8.3506811806361601</v>
      </c>
      <c r="H82">
        <v>16.641905603105201</v>
      </c>
      <c r="I82">
        <v>13.8031541964047</v>
      </c>
      <c r="J82">
        <v>8.8860285406920507</v>
      </c>
      <c r="K82">
        <v>18.7191361105405</v>
      </c>
      <c r="L82">
        <v>6.2154369712152002</v>
      </c>
      <c r="M82">
        <v>3.4203789720636602</v>
      </c>
      <c r="N82">
        <v>9.0065214215322893</v>
      </c>
      <c r="O82">
        <v>2.56337539978888</v>
      </c>
      <c r="P82">
        <v>0.44267227446081497</v>
      </c>
      <c r="Q82">
        <v>4.6858433983913903</v>
      </c>
      <c r="R82">
        <v>97.494918939358101</v>
      </c>
      <c r="S82">
        <v>95.265728242411996</v>
      </c>
      <c r="T82">
        <v>99.724526374537206</v>
      </c>
      <c r="U82">
        <v>2.5050810606418699</v>
      </c>
      <c r="V82">
        <v>0.27547362540563902</v>
      </c>
      <c r="W82">
        <v>4.7342717576451099</v>
      </c>
      <c r="X82">
        <v>14.584613445510501</v>
      </c>
      <c r="Y82">
        <v>9.5030052205279194</v>
      </c>
      <c r="Z82">
        <v>19.6685463852744</v>
      </c>
      <c r="AA82">
        <v>65.147862803485097</v>
      </c>
      <c r="AB82">
        <v>58.586560843428103</v>
      </c>
      <c r="AC82">
        <v>71.712545908514102</v>
      </c>
      <c r="AD82">
        <v>8.0209859620929205</v>
      </c>
      <c r="AE82">
        <v>4.2851578334484497</v>
      </c>
      <c r="AF82">
        <v>11.757744436853599</v>
      </c>
      <c r="AG82">
        <v>71.711490286902702</v>
      </c>
      <c r="AH82">
        <v>65.391242120234196</v>
      </c>
      <c r="AI82">
        <v>78.036513967208194</v>
      </c>
      <c r="AJ82">
        <v>51.317572414672597</v>
      </c>
      <c r="AK82">
        <v>42.383113141614899</v>
      </c>
      <c r="AL82">
        <v>60.241490157893701</v>
      </c>
      <c r="AM82">
        <v>46.881027913724097</v>
      </c>
      <c r="AN82">
        <v>37.934020168139703</v>
      </c>
      <c r="AO82">
        <v>55.8383681652954</v>
      </c>
      <c r="AP82">
        <v>46.410751008305603</v>
      </c>
      <c r="AQ82">
        <v>37.348215406610301</v>
      </c>
      <c r="AR82">
        <v>55.461913165060899</v>
      </c>
      <c r="AS82">
        <v>50.579476797015701</v>
      </c>
      <c r="AT82">
        <v>41.554509121427998</v>
      </c>
      <c r="AU82">
        <v>59.61608907326</v>
      </c>
      <c r="AV82">
        <v>3.3243528540593301</v>
      </c>
      <c r="AW82">
        <v>0.85022624185996998</v>
      </c>
      <c r="AX82">
        <v>5.7992070342275399</v>
      </c>
      <c r="AY82">
        <v>96.675647145940701</v>
      </c>
      <c r="AZ82">
        <v>94.2007929657983</v>
      </c>
      <c r="BA82">
        <v>99.149773758114193</v>
      </c>
    </row>
    <row r="83" spans="1:53" x14ac:dyDescent="0.3">
      <c r="A83" t="s">
        <v>460</v>
      </c>
      <c r="B83" t="s">
        <v>53</v>
      </c>
      <c r="C83">
        <v>85.432925210336407</v>
      </c>
      <c r="D83">
        <v>81.293429455081096</v>
      </c>
      <c r="E83">
        <v>89.571357786805095</v>
      </c>
      <c r="F83">
        <v>13.4980914120069</v>
      </c>
      <c r="G83">
        <v>9.4141516824637197</v>
      </c>
      <c r="H83">
        <v>17.582629471749701</v>
      </c>
      <c r="I83">
        <v>10.386461865236701</v>
      </c>
      <c r="J83">
        <v>6.9694249485034803</v>
      </c>
      <c r="K83">
        <v>13.8031354600336</v>
      </c>
      <c r="L83">
        <v>10.835643805685301</v>
      </c>
      <c r="M83">
        <v>7.18516303477944</v>
      </c>
      <c r="N83">
        <v>14.482934182529201</v>
      </c>
      <c r="O83">
        <v>1.9216456076360899</v>
      </c>
      <c r="P83">
        <v>0.38831139538298298</v>
      </c>
      <c r="Q83">
        <v>3.4548117256683999</v>
      </c>
      <c r="R83">
        <v>96.819600349944096</v>
      </c>
      <c r="S83">
        <v>94.902201601582306</v>
      </c>
      <c r="T83">
        <v>98.737929378460606</v>
      </c>
      <c r="U83">
        <v>3.1803996500559299</v>
      </c>
      <c r="V83">
        <v>1.2620706215375399</v>
      </c>
      <c r="W83">
        <v>5.0977983984195596</v>
      </c>
      <c r="X83">
        <v>17.259990163263701</v>
      </c>
      <c r="Y83">
        <v>12.8749557332835</v>
      </c>
      <c r="Z83">
        <v>21.6438636304086</v>
      </c>
      <c r="AA83">
        <v>50.797167368150703</v>
      </c>
      <c r="AB83">
        <v>44.718879443172597</v>
      </c>
      <c r="AC83">
        <v>56.876774743780402</v>
      </c>
      <c r="AD83">
        <v>11.7592524080417</v>
      </c>
      <c r="AE83">
        <v>8.2294860440395894</v>
      </c>
      <c r="AF83">
        <v>15.287491377871101</v>
      </c>
      <c r="AG83">
        <v>56.297905123372701</v>
      </c>
      <c r="AH83">
        <v>50.2271648130234</v>
      </c>
      <c r="AI83">
        <v>62.370331315710999</v>
      </c>
      <c r="AJ83">
        <v>52.400823856004301</v>
      </c>
      <c r="AK83">
        <v>44.626931453177399</v>
      </c>
      <c r="AL83">
        <v>60.177051731869199</v>
      </c>
      <c r="AM83">
        <v>47.1393391242053</v>
      </c>
      <c r="AN83">
        <v>39.380509306551403</v>
      </c>
      <c r="AO83">
        <v>54.895439606693401</v>
      </c>
      <c r="AP83">
        <v>52.715142831557301</v>
      </c>
      <c r="AQ83">
        <v>44.8852660891935</v>
      </c>
      <c r="AR83">
        <v>60.547120113792801</v>
      </c>
      <c r="AS83">
        <v>46.622638130205097</v>
      </c>
      <c r="AT83">
        <v>38.803913190694601</v>
      </c>
      <c r="AU83">
        <v>54.439598479328502</v>
      </c>
      <c r="AV83">
        <v>4.6045501434161302</v>
      </c>
      <c r="AW83">
        <v>2.3705233935845098</v>
      </c>
      <c r="AX83">
        <v>6.8398472413345202</v>
      </c>
      <c r="AY83">
        <v>95.283589625290006</v>
      </c>
      <c r="AZ83">
        <v>93.041799065629306</v>
      </c>
      <c r="BA83">
        <v>97.524270263857105</v>
      </c>
    </row>
    <row r="84" spans="1:53" x14ac:dyDescent="0.3">
      <c r="A84" t="s">
        <v>461</v>
      </c>
      <c r="B84" t="s">
        <v>54</v>
      </c>
      <c r="C84">
        <v>80.836966230719</v>
      </c>
      <c r="D84">
        <v>75.370523594164993</v>
      </c>
      <c r="E84">
        <v>86.302527973624706</v>
      </c>
      <c r="F84">
        <v>18.219147035689101</v>
      </c>
      <c r="G84">
        <v>12.911930047968101</v>
      </c>
      <c r="H84">
        <v>23.5270702834516</v>
      </c>
      <c r="I84">
        <v>16.1020677518698</v>
      </c>
      <c r="J84">
        <v>11.5008099784382</v>
      </c>
      <c r="K84">
        <v>20.6959621578407</v>
      </c>
      <c r="L84">
        <v>9.6295111253316303</v>
      </c>
      <c r="M84">
        <v>6.3658404627426801</v>
      </c>
      <c r="N84">
        <v>12.8907460430184</v>
      </c>
      <c r="O84">
        <v>2.6636803583569999</v>
      </c>
      <c r="P84">
        <v>0.79720694046810503</v>
      </c>
      <c r="Q84">
        <v>4.5316709573976297</v>
      </c>
      <c r="R84">
        <v>97.564292284925799</v>
      </c>
      <c r="S84">
        <v>95.689707543607796</v>
      </c>
      <c r="T84">
        <v>99.4370726732609</v>
      </c>
      <c r="U84">
        <v>2.4357077150741899</v>
      </c>
      <c r="V84">
        <v>0.56292732710267901</v>
      </c>
      <c r="W84">
        <v>4.3102924560286304</v>
      </c>
      <c r="X84">
        <v>12.4745030596328</v>
      </c>
      <c r="Y84">
        <v>8.5037370946570405</v>
      </c>
      <c r="Z84">
        <v>16.443303576988502</v>
      </c>
      <c r="AA84">
        <v>67.122611953232294</v>
      </c>
      <c r="AB84">
        <v>60.958125545623297</v>
      </c>
      <c r="AC84">
        <v>73.291407698475595</v>
      </c>
      <c r="AD84">
        <v>7.3497846925035697</v>
      </c>
      <c r="AE84">
        <v>4.3855766671788103</v>
      </c>
      <c r="AF84">
        <v>10.314284195828501</v>
      </c>
      <c r="AG84">
        <v>72.247330320361598</v>
      </c>
      <c r="AH84">
        <v>66.317842423602698</v>
      </c>
      <c r="AI84">
        <v>78.178870629134494</v>
      </c>
      <c r="AJ84">
        <v>45.416800600021404</v>
      </c>
      <c r="AK84">
        <v>37.507200681342397</v>
      </c>
      <c r="AL84">
        <v>53.331909881693498</v>
      </c>
      <c r="AM84">
        <v>52.649201757205603</v>
      </c>
      <c r="AN84">
        <v>44.7472609021886</v>
      </c>
      <c r="AO84">
        <v>60.546707909953597</v>
      </c>
      <c r="AP84">
        <v>52.220615021965102</v>
      </c>
      <c r="AQ84">
        <v>44.342465374589402</v>
      </c>
      <c r="AR84">
        <v>60.101303277983</v>
      </c>
      <c r="AS84">
        <v>46.888728168863203</v>
      </c>
      <c r="AT84">
        <v>39.000775144784001</v>
      </c>
      <c r="AU84">
        <v>54.773938727331199</v>
      </c>
      <c r="AV84">
        <v>1.1811915903424901</v>
      </c>
      <c r="AW84">
        <v>0</v>
      </c>
      <c r="AX84">
        <v>2.5277443988197001</v>
      </c>
      <c r="AY84">
        <v>98.818808409657507</v>
      </c>
      <c r="AZ84">
        <v>97.472255601052098</v>
      </c>
      <c r="BA84">
        <v>100</v>
      </c>
    </row>
    <row r="85" spans="1:53" x14ac:dyDescent="0.3">
      <c r="A85" t="s">
        <v>462</v>
      </c>
      <c r="B85" t="s">
        <v>55</v>
      </c>
      <c r="C85">
        <v>84.772264362972294</v>
      </c>
      <c r="D85">
        <v>80.905663466955303</v>
      </c>
      <c r="E85">
        <v>88.639405167184407</v>
      </c>
      <c r="F85">
        <v>15.0565388397247</v>
      </c>
      <c r="G85">
        <v>11.1989029688326</v>
      </c>
      <c r="H85">
        <v>18.913941899002499</v>
      </c>
      <c r="I85">
        <v>13.754565247928101</v>
      </c>
      <c r="J85">
        <v>10.037539710775</v>
      </c>
      <c r="K85">
        <v>17.473085345139499</v>
      </c>
      <c r="L85">
        <v>10.912698412698401</v>
      </c>
      <c r="M85">
        <v>7.7265148540855701</v>
      </c>
      <c r="N85">
        <v>14.0986660128636</v>
      </c>
      <c r="O85">
        <v>2.9779463407782001</v>
      </c>
      <c r="P85">
        <v>0.93578354150336795</v>
      </c>
      <c r="Q85">
        <v>5.0202859438817597</v>
      </c>
      <c r="R85">
        <v>98.460984688860805</v>
      </c>
      <c r="S85">
        <v>97.094740799154394</v>
      </c>
      <c r="T85">
        <v>99.829121400593195</v>
      </c>
      <c r="U85">
        <v>1.53901531113921</v>
      </c>
      <c r="V85">
        <v>0.17087859933705701</v>
      </c>
      <c r="W85">
        <v>2.9052592009153599</v>
      </c>
      <c r="X85">
        <v>15.0978016575362</v>
      </c>
      <c r="Y85">
        <v>11.2455434588072</v>
      </c>
      <c r="Z85">
        <v>18.9553074800607</v>
      </c>
      <c r="AA85">
        <v>61.2296319707824</v>
      </c>
      <c r="AB85">
        <v>55.780070806363398</v>
      </c>
      <c r="AC85">
        <v>66.677998065201606</v>
      </c>
      <c r="AD85">
        <v>12.771281078803201</v>
      </c>
      <c r="AE85">
        <v>9.0554638101806599</v>
      </c>
      <c r="AF85">
        <v>16.491020283661602</v>
      </c>
      <c r="AG85">
        <v>63.556152549515403</v>
      </c>
      <c r="AH85">
        <v>57.981256827723797</v>
      </c>
      <c r="AI85">
        <v>69.131178888866998</v>
      </c>
      <c r="AJ85">
        <v>50.369088500121698</v>
      </c>
      <c r="AK85">
        <v>42.580711701143301</v>
      </c>
      <c r="AL85">
        <v>58.162161624620701</v>
      </c>
      <c r="AM85">
        <v>48.506070356650397</v>
      </c>
      <c r="AN85">
        <v>40.6830640902471</v>
      </c>
      <c r="AO85">
        <v>56.326646259679997</v>
      </c>
      <c r="AP85">
        <v>46.921558553930197</v>
      </c>
      <c r="AQ85">
        <v>39.657863196963199</v>
      </c>
      <c r="AR85">
        <v>54.1824860984512</v>
      </c>
      <c r="AS85">
        <v>52.020297614219103</v>
      </c>
      <c r="AT85">
        <v>44.730998667651399</v>
      </c>
      <c r="AU85">
        <v>59.310825190229501</v>
      </c>
      <c r="AV85">
        <v>3.1421196797303002</v>
      </c>
      <c r="AW85">
        <v>1.1357604996589601</v>
      </c>
      <c r="AX85">
        <v>5.1494802990258997</v>
      </c>
      <c r="AY85">
        <v>96.8578803202697</v>
      </c>
      <c r="AZ85">
        <v>94.850519700748805</v>
      </c>
      <c r="BA85">
        <v>98.864239500566299</v>
      </c>
    </row>
    <row r="86" spans="1:53" x14ac:dyDescent="0.3">
      <c r="A86" t="s">
        <v>463</v>
      </c>
      <c r="B86" t="s">
        <v>56</v>
      </c>
      <c r="C86">
        <v>81.716755122496295</v>
      </c>
      <c r="D86">
        <v>77.085156118860496</v>
      </c>
      <c r="E86">
        <v>86.3505113130648</v>
      </c>
      <c r="F86">
        <v>16.935046583085501</v>
      </c>
      <c r="G86">
        <v>12.432160499112801</v>
      </c>
      <c r="H86">
        <v>21.436332783514601</v>
      </c>
      <c r="I86">
        <v>12.25373404098</v>
      </c>
      <c r="J86">
        <v>8.4389669269803207</v>
      </c>
      <c r="K86">
        <v>16.069727183465702</v>
      </c>
      <c r="L86">
        <v>12.2471614715983</v>
      </c>
      <c r="M86">
        <v>8.6664660712388404</v>
      </c>
      <c r="N86">
        <v>15.825744939429001</v>
      </c>
      <c r="O86">
        <v>4.2187679718693998</v>
      </c>
      <c r="P86">
        <v>1.74146377091647</v>
      </c>
      <c r="Q86">
        <v>6.6990450725285298</v>
      </c>
      <c r="R86">
        <v>99.710806947205796</v>
      </c>
      <c r="S86">
        <v>99.119395088130403</v>
      </c>
      <c r="T86">
        <v>100</v>
      </c>
      <c r="U86" t="s">
        <v>931</v>
      </c>
      <c r="V86" t="s">
        <v>931</v>
      </c>
      <c r="W86" t="s">
        <v>931</v>
      </c>
      <c r="X86">
        <v>13.3579256971031</v>
      </c>
      <c r="Y86">
        <v>9.2162688791666607</v>
      </c>
      <c r="Z86">
        <v>17.497997927103999</v>
      </c>
      <c r="AA86">
        <v>57.801639856060703</v>
      </c>
      <c r="AB86">
        <v>51.6794252508288</v>
      </c>
      <c r="AC86">
        <v>63.927440168232202</v>
      </c>
      <c r="AD86">
        <v>12.7795395915148</v>
      </c>
      <c r="AE86">
        <v>8.6791760859117009</v>
      </c>
      <c r="AF86">
        <v>16.879767588409401</v>
      </c>
      <c r="AG86">
        <v>58.380025961649103</v>
      </c>
      <c r="AH86">
        <v>52.238374368106598</v>
      </c>
      <c r="AI86">
        <v>64.523814182904005</v>
      </c>
      <c r="AJ86">
        <v>52.812309350066997</v>
      </c>
      <c r="AK86">
        <v>43.962235753275102</v>
      </c>
      <c r="AL86">
        <v>61.660987203673699</v>
      </c>
      <c r="AM86">
        <v>45.463621021606301</v>
      </c>
      <c r="AN86">
        <v>36.6885118000421</v>
      </c>
      <c r="AO86">
        <v>54.240672933151302</v>
      </c>
      <c r="AP86">
        <v>51.022477874703903</v>
      </c>
      <c r="AQ86">
        <v>42.587119695463798</v>
      </c>
      <c r="AR86">
        <v>59.456195680456801</v>
      </c>
      <c r="AS86">
        <v>46.251970874632597</v>
      </c>
      <c r="AT86">
        <v>37.925920600277301</v>
      </c>
      <c r="AU86">
        <v>54.580412541264302</v>
      </c>
      <c r="AV86">
        <v>2.7982714142526199</v>
      </c>
      <c r="AW86">
        <v>0.74695653334873202</v>
      </c>
      <c r="AX86">
        <v>4.8509070133132601</v>
      </c>
      <c r="AY86">
        <v>97.201728585747404</v>
      </c>
      <c r="AZ86">
        <v>95.149092986942605</v>
      </c>
      <c r="BA86">
        <v>99.253043466395397</v>
      </c>
    </row>
    <row r="87" spans="1:53" x14ac:dyDescent="0.3">
      <c r="A87" t="s">
        <v>469</v>
      </c>
      <c r="B87" t="s">
        <v>57</v>
      </c>
      <c r="C87">
        <v>82.463660266904796</v>
      </c>
      <c r="D87">
        <v>78.283028463688893</v>
      </c>
      <c r="E87">
        <v>86.631927724766399</v>
      </c>
      <c r="F87">
        <v>15.887284814208501</v>
      </c>
      <c r="G87">
        <v>11.898130270306501</v>
      </c>
      <c r="H87">
        <v>19.889297130788499</v>
      </c>
      <c r="I87">
        <v>18.416431016520299</v>
      </c>
      <c r="J87">
        <v>13.9349853668494</v>
      </c>
      <c r="K87">
        <v>22.9036074357929</v>
      </c>
      <c r="L87">
        <v>10.907377089844699</v>
      </c>
      <c r="M87">
        <v>7.9702776393200203</v>
      </c>
      <c r="N87">
        <v>13.845339919145999</v>
      </c>
      <c r="O87">
        <v>2.2602569826859198</v>
      </c>
      <c r="P87">
        <v>0.61713397384009105</v>
      </c>
      <c r="Q87">
        <v>3.9062318863545902</v>
      </c>
      <c r="R87">
        <v>98.142580741181703</v>
      </c>
      <c r="S87">
        <v>96.789215299055002</v>
      </c>
      <c r="T87">
        <v>99.493721814721894</v>
      </c>
      <c r="U87">
        <v>1.3345239867043699</v>
      </c>
      <c r="V87">
        <v>0.228004556848527</v>
      </c>
      <c r="W87">
        <v>2.44336384371231</v>
      </c>
      <c r="X87">
        <v>15.6908270079873</v>
      </c>
      <c r="Y87">
        <v>11.3913733133792</v>
      </c>
      <c r="Z87">
        <v>19.988487524511601</v>
      </c>
      <c r="AA87">
        <v>44.075011162375397</v>
      </c>
      <c r="AB87">
        <v>37.679514551739103</v>
      </c>
      <c r="AC87">
        <v>50.463558653432898</v>
      </c>
      <c r="AD87">
        <v>7.3036662201716496</v>
      </c>
      <c r="AE87">
        <v>4.4204228886681998</v>
      </c>
      <c r="AF87">
        <v>10.1859453200774</v>
      </c>
      <c r="AG87">
        <v>52.462171950190999</v>
      </c>
      <c r="AH87">
        <v>45.799856924743203</v>
      </c>
      <c r="AI87">
        <v>59.116708909574001</v>
      </c>
      <c r="AJ87">
        <v>40.063741490703599</v>
      </c>
      <c r="AK87">
        <v>32.653407212638101</v>
      </c>
      <c r="AL87">
        <v>47.477158579409704</v>
      </c>
      <c r="AM87">
        <v>58.330204030541999</v>
      </c>
      <c r="AN87">
        <v>50.916833735657498</v>
      </c>
      <c r="AO87">
        <v>65.739037684334605</v>
      </c>
      <c r="AP87">
        <v>46.806666859239201</v>
      </c>
      <c r="AQ87">
        <v>36.6470407690312</v>
      </c>
      <c r="AR87">
        <v>56.970561200830801</v>
      </c>
      <c r="AS87">
        <v>52.197733421916702</v>
      </c>
      <c r="AT87">
        <v>42.186716554242501</v>
      </c>
      <c r="AU87">
        <v>62.204216549893502</v>
      </c>
      <c r="AV87">
        <v>3.2177407352284599</v>
      </c>
      <c r="AW87">
        <v>0.806688586019777</v>
      </c>
      <c r="AX87">
        <v>5.6285980431625298</v>
      </c>
      <c r="AY87">
        <v>96.782259264771497</v>
      </c>
      <c r="AZ87">
        <v>94.371401957210296</v>
      </c>
      <c r="BA87">
        <v>99.193311413607404</v>
      </c>
    </row>
    <row r="88" spans="1:53" x14ac:dyDescent="0.3">
      <c r="A88" t="s">
        <v>470</v>
      </c>
      <c r="B88" t="s">
        <v>58</v>
      </c>
      <c r="C88">
        <v>82.037443490794701</v>
      </c>
      <c r="D88">
        <v>77.507419714400598</v>
      </c>
      <c r="E88">
        <v>86.571300261782</v>
      </c>
      <c r="F88">
        <v>17.829063748935301</v>
      </c>
      <c r="G88">
        <v>13.296218591529801</v>
      </c>
      <c r="H88">
        <v>22.357435875691198</v>
      </c>
      <c r="I88">
        <v>20.1885278123567</v>
      </c>
      <c r="J88">
        <v>15.591688877207901</v>
      </c>
      <c r="K88">
        <v>24.7863068187247</v>
      </c>
      <c r="L88">
        <v>10.248640503177599</v>
      </c>
      <c r="M88">
        <v>7.12795115195504</v>
      </c>
      <c r="N88">
        <v>13.371049096644899</v>
      </c>
      <c r="O88">
        <v>3.7402542095263001</v>
      </c>
      <c r="P88">
        <v>1.4519974360780401</v>
      </c>
      <c r="Q88">
        <v>6.02908570574386</v>
      </c>
      <c r="R88">
        <v>97.497215488436098</v>
      </c>
      <c r="S88">
        <v>95.621150830961199</v>
      </c>
      <c r="T88">
        <v>99.375380778333195</v>
      </c>
      <c r="U88">
        <v>2.50278451156391</v>
      </c>
      <c r="V88">
        <v>0.62461922155459304</v>
      </c>
      <c r="W88">
        <v>4.3788491691510396</v>
      </c>
      <c r="X88">
        <v>15.9061128218568</v>
      </c>
      <c r="Y88">
        <v>11.402829486387001</v>
      </c>
      <c r="Z88">
        <v>20.407462201672001</v>
      </c>
      <c r="AA88">
        <v>46.331815501539701</v>
      </c>
      <c r="AB88">
        <v>40.286135449259902</v>
      </c>
      <c r="AC88">
        <v>52.381461264883903</v>
      </c>
      <c r="AD88">
        <v>5.4691083011203601</v>
      </c>
      <c r="AE88">
        <v>2.5969029745269698</v>
      </c>
      <c r="AF88">
        <v>8.3386912493047198</v>
      </c>
      <c r="AG88">
        <v>56.768820022276103</v>
      </c>
      <c r="AH88">
        <v>50.441217749558902</v>
      </c>
      <c r="AI88">
        <v>63.101076428812199</v>
      </c>
      <c r="AJ88">
        <v>50.805425854046803</v>
      </c>
      <c r="AK88">
        <v>41.945117991685997</v>
      </c>
      <c r="AL88">
        <v>59.666180953764297</v>
      </c>
      <c r="AM88">
        <v>45.983538621872498</v>
      </c>
      <c r="AN88">
        <v>37.4327445077245</v>
      </c>
      <c r="AO88">
        <v>54.533184480779703</v>
      </c>
      <c r="AP88">
        <v>47.728969891925999</v>
      </c>
      <c r="AQ88">
        <v>39.426385205620903</v>
      </c>
      <c r="AR88">
        <v>56.0298653048986</v>
      </c>
      <c r="AS88">
        <v>49.059994583993202</v>
      </c>
      <c r="AT88">
        <v>40.8238144618429</v>
      </c>
      <c r="AU88">
        <v>57.2971629615921</v>
      </c>
      <c r="AV88">
        <v>2.2095918233636902</v>
      </c>
      <c r="AW88">
        <v>0.50386382628880699</v>
      </c>
      <c r="AX88">
        <v>3.9165983683569499</v>
      </c>
      <c r="AY88">
        <v>97.790408176636305</v>
      </c>
      <c r="AZ88">
        <v>96.083401631613498</v>
      </c>
      <c r="BA88">
        <v>99.496136173740794</v>
      </c>
    </row>
    <row r="89" spans="1:53" x14ac:dyDescent="0.3">
      <c r="A89" t="s">
        <v>471</v>
      </c>
      <c r="B89" t="s">
        <v>59</v>
      </c>
      <c r="C89">
        <v>84.329206117989798</v>
      </c>
      <c r="D89">
        <v>79.646642744447604</v>
      </c>
      <c r="E89">
        <v>89.013238862967</v>
      </c>
      <c r="F89">
        <v>15.6707938820102</v>
      </c>
      <c r="G89">
        <v>10.986761136828999</v>
      </c>
      <c r="H89">
        <v>20.3533572557564</v>
      </c>
      <c r="I89">
        <v>14.195678562757999</v>
      </c>
      <c r="J89">
        <v>9.8638235764215096</v>
      </c>
      <c r="K89">
        <v>18.531052012012701</v>
      </c>
      <c r="L89">
        <v>13.209031318281101</v>
      </c>
      <c r="M89">
        <v>9.0518491359680606</v>
      </c>
      <c r="N89">
        <v>17.356865797479902</v>
      </c>
      <c r="O89">
        <v>1.41102209274096</v>
      </c>
      <c r="P89">
        <v>0.100603383367756</v>
      </c>
      <c r="Q89">
        <v>2.7207481991414402</v>
      </c>
      <c r="R89">
        <v>98.408351541636307</v>
      </c>
      <c r="S89">
        <v>96.831420716171394</v>
      </c>
      <c r="T89">
        <v>99.984140362659701</v>
      </c>
      <c r="U89">
        <v>1.5916484583636801</v>
      </c>
      <c r="V89">
        <v>1.5859637381635702E-2</v>
      </c>
      <c r="W89">
        <v>3.1685792837873201</v>
      </c>
      <c r="X89">
        <v>14.0063122117019</v>
      </c>
      <c r="Y89">
        <v>9.7672816809292797</v>
      </c>
      <c r="Z89">
        <v>18.251682735496999</v>
      </c>
      <c r="AA89">
        <v>51.944646758922097</v>
      </c>
      <c r="AB89">
        <v>45.168868609594902</v>
      </c>
      <c r="AC89">
        <v>58.718560523889202</v>
      </c>
      <c r="AD89">
        <v>6.6588977907259004</v>
      </c>
      <c r="AE89">
        <v>3.7023734687683798</v>
      </c>
      <c r="AF89">
        <v>9.6162420220040996</v>
      </c>
      <c r="AG89">
        <v>59.292061179897999</v>
      </c>
      <c r="AH89">
        <v>52.4808499570332</v>
      </c>
      <c r="AI89">
        <v>66.106928102104604</v>
      </c>
      <c r="AJ89">
        <v>57.053406998158401</v>
      </c>
      <c r="AK89">
        <v>47.456575149237999</v>
      </c>
      <c r="AL89">
        <v>66.653615282254506</v>
      </c>
      <c r="AM89">
        <v>42.417002637997101</v>
      </c>
      <c r="AN89">
        <v>32.891391955207801</v>
      </c>
      <c r="AO89">
        <v>51.939451682361003</v>
      </c>
      <c r="AP89">
        <v>52.662386143049098</v>
      </c>
      <c r="AQ89">
        <v>43.2661974635894</v>
      </c>
      <c r="AR89">
        <v>62.0666035383422</v>
      </c>
      <c r="AS89">
        <v>46.437708426658702</v>
      </c>
      <c r="AT89">
        <v>37.067059596316298</v>
      </c>
      <c r="AU89">
        <v>55.800663431203098</v>
      </c>
      <c r="AV89">
        <v>5.3236222384073804</v>
      </c>
      <c r="AW89">
        <v>1.5129043744380399</v>
      </c>
      <c r="AX89">
        <v>9.1346319192986094</v>
      </c>
      <c r="AY89">
        <v>94.676377761592605</v>
      </c>
      <c r="AZ89">
        <v>90.865368080794099</v>
      </c>
      <c r="BA89">
        <v>98.487095625469294</v>
      </c>
    </row>
    <row r="90" spans="1:53" x14ac:dyDescent="0.3">
      <c r="A90" t="s">
        <v>472</v>
      </c>
      <c r="B90" t="s">
        <v>60</v>
      </c>
      <c r="C90">
        <v>86.049139413492398</v>
      </c>
      <c r="D90">
        <v>82.772956879942399</v>
      </c>
      <c r="E90">
        <v>89.326753489206894</v>
      </c>
      <c r="F90">
        <v>13.272511451659501</v>
      </c>
      <c r="G90">
        <v>10.0759393819739</v>
      </c>
      <c r="H90">
        <v>16.467901613811499</v>
      </c>
      <c r="I90">
        <v>12.249471169210601</v>
      </c>
      <c r="J90">
        <v>8.9167950043886997</v>
      </c>
      <c r="K90">
        <v>15.584028986306301</v>
      </c>
      <c r="L90">
        <v>19.9840970309385</v>
      </c>
      <c r="M90">
        <v>15.9298708564677</v>
      </c>
      <c r="N90">
        <v>24.043191821145601</v>
      </c>
      <c r="O90">
        <v>2.3127786824123802</v>
      </c>
      <c r="P90">
        <v>1.0441589491416201</v>
      </c>
      <c r="Q90">
        <v>3.5811206520314598</v>
      </c>
      <c r="R90">
        <v>96.241496857451594</v>
      </c>
      <c r="S90">
        <v>93.984979237064294</v>
      </c>
      <c r="T90">
        <v>98.498933934391403</v>
      </c>
      <c r="U90">
        <v>3.4332151390178201</v>
      </c>
      <c r="V90">
        <v>1.2434910513644399</v>
      </c>
      <c r="W90">
        <v>5.6219150181117898</v>
      </c>
      <c r="X90">
        <v>15.5099602806227</v>
      </c>
      <c r="Y90">
        <v>11.570544938570601</v>
      </c>
      <c r="Z90">
        <v>19.448021160739799</v>
      </c>
      <c r="AA90">
        <v>56.912084734671502</v>
      </c>
      <c r="AB90">
        <v>51.251937175350101</v>
      </c>
      <c r="AC90">
        <v>62.573636360624299</v>
      </c>
      <c r="AD90">
        <v>12.8171082467167</v>
      </c>
      <c r="AE90">
        <v>9.2949665140139803</v>
      </c>
      <c r="AF90">
        <v>16.338780746024099</v>
      </c>
      <c r="AG90">
        <v>59.604936768577602</v>
      </c>
      <c r="AH90">
        <v>53.899721902222602</v>
      </c>
      <c r="AI90">
        <v>65.310670473024004</v>
      </c>
      <c r="AJ90">
        <v>54.457659144232601</v>
      </c>
      <c r="AK90">
        <v>46.329023907194099</v>
      </c>
      <c r="AL90">
        <v>62.587637005380898</v>
      </c>
      <c r="AM90">
        <v>43.929811896176403</v>
      </c>
      <c r="AN90">
        <v>35.801902597923998</v>
      </c>
      <c r="AO90">
        <v>52.056422640141903</v>
      </c>
      <c r="AP90">
        <v>57.366693799977199</v>
      </c>
      <c r="AQ90">
        <v>49.210804172060698</v>
      </c>
      <c r="AR90">
        <v>65.523481106740107</v>
      </c>
      <c r="AS90">
        <v>40.391308991930003</v>
      </c>
      <c r="AT90">
        <v>32.280684133650503</v>
      </c>
      <c r="AU90">
        <v>48.500246911683099</v>
      </c>
      <c r="AV90">
        <v>3.4362587694602098</v>
      </c>
      <c r="AW90">
        <v>1.58633599876793</v>
      </c>
      <c r="AX90">
        <v>5.2851866238262497</v>
      </c>
      <c r="AY90">
        <v>96.563741230539804</v>
      </c>
      <c r="AZ90">
        <v>94.714813375382505</v>
      </c>
      <c r="BA90">
        <v>98.413664002023395</v>
      </c>
    </row>
    <row r="91" spans="1:53" x14ac:dyDescent="0.3">
      <c r="A91" t="s">
        <v>495</v>
      </c>
      <c r="B91" t="s">
        <v>41</v>
      </c>
      <c r="C91">
        <v>83.625278350024402</v>
      </c>
      <c r="D91">
        <v>79.453491981831704</v>
      </c>
      <c r="E91">
        <v>87.791787813500207</v>
      </c>
      <c r="F91">
        <v>16.017480976934198</v>
      </c>
      <c r="G91">
        <v>11.891360348922101</v>
      </c>
      <c r="H91">
        <v>20.1488652815585</v>
      </c>
      <c r="I91">
        <v>15.660240303892699</v>
      </c>
      <c r="J91">
        <v>10.7518508286337</v>
      </c>
      <c r="K91">
        <v>20.579062154942001</v>
      </c>
      <c r="L91">
        <v>12.5974969336842</v>
      </c>
      <c r="M91">
        <v>9.0852196207903706</v>
      </c>
      <c r="N91">
        <v>16.103103644792</v>
      </c>
      <c r="O91">
        <v>2.2756230872739001</v>
      </c>
      <c r="P91">
        <v>0.77108810703682096</v>
      </c>
      <c r="Q91">
        <v>3.78004122020111</v>
      </c>
      <c r="R91">
        <v>97.002750753182397</v>
      </c>
      <c r="S91">
        <v>95.1270092779734</v>
      </c>
      <c r="T91">
        <v>98.873470851301306</v>
      </c>
      <c r="U91">
        <v>2.9972492468175802</v>
      </c>
      <c r="V91">
        <v>1.1265291486998199</v>
      </c>
      <c r="W91">
        <v>4.8729907220254898</v>
      </c>
      <c r="X91">
        <v>16.555723590983199</v>
      </c>
      <c r="Y91">
        <v>12.088728965136999</v>
      </c>
      <c r="Z91">
        <v>21.0317046266372</v>
      </c>
      <c r="AA91">
        <v>63.794848589494698</v>
      </c>
      <c r="AB91">
        <v>58.369775755546499</v>
      </c>
      <c r="AC91">
        <v>69.211327072981106</v>
      </c>
      <c r="AD91">
        <v>13.5560927396787</v>
      </c>
      <c r="AE91">
        <v>9.4016477296753695</v>
      </c>
      <c r="AF91">
        <v>17.717665543919299</v>
      </c>
      <c r="AG91">
        <v>66.794479440799293</v>
      </c>
      <c r="AH91">
        <v>61.531558911878498</v>
      </c>
      <c r="AI91">
        <v>72.050664234828602</v>
      </c>
      <c r="AJ91">
        <v>49.703804712299402</v>
      </c>
      <c r="AK91">
        <v>41.447274593067</v>
      </c>
      <c r="AL91">
        <v>57.966554151527397</v>
      </c>
      <c r="AM91">
        <v>49.271247820449801</v>
      </c>
      <c r="AN91">
        <v>41.000378356861802</v>
      </c>
      <c r="AO91">
        <v>57.536331434853501</v>
      </c>
      <c r="AP91">
        <v>47.796977690347397</v>
      </c>
      <c r="AQ91">
        <v>39.410115459196597</v>
      </c>
      <c r="AR91">
        <v>56.186666689915903</v>
      </c>
      <c r="AS91">
        <v>51.391558993159599</v>
      </c>
      <c r="AT91">
        <v>43.071125268176097</v>
      </c>
      <c r="AU91">
        <v>59.707472286401803</v>
      </c>
      <c r="AV91">
        <v>3.0115388737392399</v>
      </c>
      <c r="AW91">
        <v>1.02786451203675</v>
      </c>
      <c r="AX91">
        <v>4.9938471737652401</v>
      </c>
      <c r="AY91">
        <v>96.657418102575704</v>
      </c>
      <c r="AZ91">
        <v>94.584713039663797</v>
      </c>
      <c r="BA91">
        <v>98.730353052191504</v>
      </c>
    </row>
    <row r="92" spans="1:53" x14ac:dyDescent="0.3">
      <c r="A92" t="s">
        <v>466</v>
      </c>
      <c r="B92" t="s">
        <v>37</v>
      </c>
      <c r="C92">
        <v>79.312995288275999</v>
      </c>
      <c r="D92">
        <v>74.733520651826794</v>
      </c>
      <c r="E92">
        <v>83.894691918770405</v>
      </c>
      <c r="F92">
        <v>19.124372602824</v>
      </c>
      <c r="G92">
        <v>14.6871951459235</v>
      </c>
      <c r="H92">
        <v>23.561277841886199</v>
      </c>
      <c r="I92">
        <v>11.328890631125001</v>
      </c>
      <c r="J92">
        <v>7.49973531043862</v>
      </c>
      <c r="K92">
        <v>15.156584358902</v>
      </c>
      <c r="L92">
        <v>14.325793037716799</v>
      </c>
      <c r="M92">
        <v>10.2323377797091</v>
      </c>
      <c r="N92">
        <v>18.421492723851099</v>
      </c>
      <c r="O92">
        <v>0.90698764805804699</v>
      </c>
      <c r="P92">
        <v>0</v>
      </c>
      <c r="Q92">
        <v>1.90920594409977</v>
      </c>
      <c r="R92">
        <v>97.274425254225605</v>
      </c>
      <c r="S92">
        <v>95.408577382555407</v>
      </c>
      <c r="T92">
        <v>99.139057887600501</v>
      </c>
      <c r="U92">
        <v>2.7255747457744399</v>
      </c>
      <c r="V92">
        <v>0.860942112410227</v>
      </c>
      <c r="W92">
        <v>4.5914226174338699</v>
      </c>
      <c r="X92">
        <v>21.1935342541564</v>
      </c>
      <c r="Y92">
        <v>15.993260690261099</v>
      </c>
      <c r="Z92">
        <v>26.392334579691301</v>
      </c>
      <c r="AA92">
        <v>61.695913175148497</v>
      </c>
      <c r="AB92">
        <v>55.418491889800698</v>
      </c>
      <c r="AC92">
        <v>67.970941507229398</v>
      </c>
      <c r="AD92">
        <v>9.6102259014150508</v>
      </c>
      <c r="AE92">
        <v>6.2902105889626299</v>
      </c>
      <c r="AF92">
        <v>12.9295620034683</v>
      </c>
      <c r="AG92">
        <v>73.279221527889902</v>
      </c>
      <c r="AH92">
        <v>67.796985218853905</v>
      </c>
      <c r="AI92">
        <v>78.758270855697603</v>
      </c>
      <c r="AJ92">
        <v>54.277472914028401</v>
      </c>
      <c r="AK92">
        <v>46.2066237832192</v>
      </c>
      <c r="AL92">
        <v>62.353574182852398</v>
      </c>
      <c r="AM92">
        <v>44.382689992651997</v>
      </c>
      <c r="AN92">
        <v>36.297826545670098</v>
      </c>
      <c r="AO92">
        <v>52.462737284544701</v>
      </c>
      <c r="AP92">
        <v>59.253005643887903</v>
      </c>
      <c r="AQ92">
        <v>51.042258220027897</v>
      </c>
      <c r="AR92">
        <v>67.464477134475999</v>
      </c>
      <c r="AS92">
        <v>39.7972265215828</v>
      </c>
      <c r="AT92">
        <v>31.6187647620321</v>
      </c>
      <c r="AU92">
        <v>47.974918726125601</v>
      </c>
      <c r="AV92">
        <v>2.90236047378575</v>
      </c>
      <c r="AW92">
        <v>0.67171592233225696</v>
      </c>
      <c r="AX92">
        <v>5.1329876931887997</v>
      </c>
      <c r="AY92">
        <v>97.097639526214294</v>
      </c>
      <c r="AZ92">
        <v>94.867012306862904</v>
      </c>
      <c r="BA92">
        <v>99.328284077616004</v>
      </c>
    </row>
    <row r="93" spans="1:53" x14ac:dyDescent="0.3">
      <c r="A93" t="s">
        <v>467</v>
      </c>
      <c r="B93" t="s">
        <v>38</v>
      </c>
      <c r="C93">
        <v>77.043573922609696</v>
      </c>
      <c r="D93">
        <v>71.826589682395095</v>
      </c>
      <c r="E93">
        <v>82.249865441088801</v>
      </c>
      <c r="F93">
        <v>22.479313148706201</v>
      </c>
      <c r="G93">
        <v>17.2907951712223</v>
      </c>
      <c r="H93">
        <v>27.678354580193901</v>
      </c>
      <c r="I93">
        <v>15.951595159516</v>
      </c>
      <c r="J93">
        <v>11.083731333207499</v>
      </c>
      <c r="K93">
        <v>20.823897780502499</v>
      </c>
      <c r="L93">
        <v>16.852011288085301</v>
      </c>
      <c r="M93">
        <v>12.6863511127258</v>
      </c>
      <c r="N93">
        <v>21.0227876384421</v>
      </c>
      <c r="O93">
        <v>1.7864829961257001</v>
      </c>
      <c r="P93">
        <v>0.445503497693295</v>
      </c>
      <c r="Q93">
        <v>3.1249958243045199</v>
      </c>
      <c r="R93">
        <v>98.0939398287655</v>
      </c>
      <c r="S93">
        <v>96.585411736685202</v>
      </c>
      <c r="T93">
        <v>99.605660662577804</v>
      </c>
      <c r="U93">
        <v>1.90606017123451</v>
      </c>
      <c r="V93">
        <v>0.394339337407354</v>
      </c>
      <c r="W93">
        <v>3.4145882633296298</v>
      </c>
      <c r="X93">
        <v>18.271392356627</v>
      </c>
      <c r="Y93">
        <v>13.385958950363101</v>
      </c>
      <c r="Z93">
        <v>23.152228373815699</v>
      </c>
      <c r="AA93">
        <v>70.721528674606603</v>
      </c>
      <c r="AB93">
        <v>65.446982517951298</v>
      </c>
      <c r="AC93">
        <v>75.991215524456507</v>
      </c>
      <c r="AD93">
        <v>12.2136126656144</v>
      </c>
      <c r="AE93">
        <v>7.9558487071584203</v>
      </c>
      <c r="AF93">
        <v>16.470877241436199</v>
      </c>
      <c r="AG93">
        <v>76.779308365619201</v>
      </c>
      <c r="AH93">
        <v>71.854590581919396</v>
      </c>
      <c r="AI93">
        <v>81.695068836072494</v>
      </c>
      <c r="AJ93">
        <v>51.641406266242498</v>
      </c>
      <c r="AK93">
        <v>44.177783921479701</v>
      </c>
      <c r="AL93">
        <v>59.101212376753097</v>
      </c>
      <c r="AM93">
        <v>47.989563192581997</v>
      </c>
      <c r="AN93">
        <v>40.525731870147602</v>
      </c>
      <c r="AO93">
        <v>55.456102101424399</v>
      </c>
      <c r="AP93">
        <v>51.101894010270499</v>
      </c>
      <c r="AQ93">
        <v>43.607810256241301</v>
      </c>
      <c r="AR93">
        <v>58.593443627219003</v>
      </c>
      <c r="AS93">
        <v>48.468783134784502</v>
      </c>
      <c r="AT93">
        <v>40.977629478582699</v>
      </c>
      <c r="AU93">
        <v>55.962087050802801</v>
      </c>
      <c r="AV93">
        <v>1.63222844023533</v>
      </c>
      <c r="AW93">
        <v>0.187129571321729</v>
      </c>
      <c r="AX93">
        <v>3.0772177746310101</v>
      </c>
      <c r="AY93">
        <v>98.367771559764705</v>
      </c>
      <c r="AZ93">
        <v>96.922782225326401</v>
      </c>
      <c r="BA93">
        <v>99.812870428720899</v>
      </c>
    </row>
    <row r="94" spans="1:53" x14ac:dyDescent="0.3">
      <c r="A94" t="s">
        <v>496</v>
      </c>
      <c r="B94" t="s">
        <v>39</v>
      </c>
      <c r="C94">
        <v>85.571051259189503</v>
      </c>
      <c r="D94">
        <v>81.595263179142506</v>
      </c>
      <c r="E94">
        <v>89.544473736437794</v>
      </c>
      <c r="F94">
        <v>13.1672358393755</v>
      </c>
      <c r="G94">
        <v>9.3206873534749892</v>
      </c>
      <c r="H94">
        <v>17.015336058316901</v>
      </c>
      <c r="I94">
        <v>11.9324394798378</v>
      </c>
      <c r="J94">
        <v>8.4273993922245793</v>
      </c>
      <c r="K94">
        <v>15.432959660969299</v>
      </c>
      <c r="L94">
        <v>7.0117591642413704</v>
      </c>
      <c r="M94">
        <v>3.8876323782603701</v>
      </c>
      <c r="N94">
        <v>10.1367907943022</v>
      </c>
      <c r="O94">
        <v>1.3205928368352899</v>
      </c>
      <c r="P94">
        <v>4.5046200272383704E-3</v>
      </c>
      <c r="Q94">
        <v>2.63751098216387</v>
      </c>
      <c r="R94">
        <v>96.997123294584696</v>
      </c>
      <c r="S94">
        <v>95.303497324444507</v>
      </c>
      <c r="T94">
        <v>98.691766068465199</v>
      </c>
      <c r="U94">
        <v>2.7421227057853699</v>
      </c>
      <c r="V94">
        <v>1.12266828143464</v>
      </c>
      <c r="W94">
        <v>4.3597150894430499</v>
      </c>
      <c r="X94">
        <v>21.6022071564356</v>
      </c>
      <c r="Y94">
        <v>16.385754884317102</v>
      </c>
      <c r="Z94">
        <v>26.815475318810002</v>
      </c>
      <c r="AA94">
        <v>60.733812223474601</v>
      </c>
      <c r="AB94">
        <v>54.691409773943803</v>
      </c>
      <c r="AC94">
        <v>66.781511293538799</v>
      </c>
      <c r="AD94">
        <v>9.5385495348485101</v>
      </c>
      <c r="AE94">
        <v>6.0728686280161801</v>
      </c>
      <c r="AF94">
        <v>13.002594644351699</v>
      </c>
      <c r="AG94">
        <v>72.797469845061698</v>
      </c>
      <c r="AH94">
        <v>67.149651566638099</v>
      </c>
      <c r="AI94">
        <v>78.449036431603702</v>
      </c>
      <c r="AJ94">
        <v>48.277653660310698</v>
      </c>
      <c r="AK94">
        <v>40.403117343558399</v>
      </c>
      <c r="AL94">
        <v>56.1448851661223</v>
      </c>
      <c r="AM94">
        <v>50.5827748047315</v>
      </c>
      <c r="AN94">
        <v>42.674019254102298</v>
      </c>
      <c r="AO94">
        <v>58.498267366074899</v>
      </c>
      <c r="AP94">
        <v>44.4467536066227</v>
      </c>
      <c r="AQ94">
        <v>36.613778911923298</v>
      </c>
      <c r="AR94">
        <v>52.270920047352199</v>
      </c>
      <c r="AS94">
        <v>54.5158552848063</v>
      </c>
      <c r="AT94">
        <v>46.647894562625901</v>
      </c>
      <c r="AU94">
        <v>62.3929521739664</v>
      </c>
      <c r="AV94">
        <v>2.5150143835270802</v>
      </c>
      <c r="AW94">
        <v>0.73965309829790105</v>
      </c>
      <c r="AX94">
        <v>4.2877526613789403</v>
      </c>
      <c r="AY94">
        <v>97.484985616472898</v>
      </c>
      <c r="AZ94">
        <v>95.712247338614304</v>
      </c>
      <c r="BA94">
        <v>99.2603469017088</v>
      </c>
    </row>
    <row r="95" spans="1:53" x14ac:dyDescent="0.3">
      <c r="A95" t="s">
        <v>497</v>
      </c>
      <c r="B95" t="s">
        <v>40</v>
      </c>
      <c r="C95">
        <v>85.548595344256896</v>
      </c>
      <c r="D95">
        <v>81.484480807320907</v>
      </c>
      <c r="E95">
        <v>89.6137295850275</v>
      </c>
      <c r="F95">
        <v>13.6499165686462</v>
      </c>
      <c r="G95">
        <v>9.6123173301004705</v>
      </c>
      <c r="H95">
        <v>17.686549812591299</v>
      </c>
      <c r="I95">
        <v>15.025850042399499</v>
      </c>
      <c r="J95">
        <v>11.0966205664624</v>
      </c>
      <c r="K95">
        <v>18.951036642318901</v>
      </c>
      <c r="L95">
        <v>6.6480655779558901</v>
      </c>
      <c r="M95">
        <v>3.94946319947675</v>
      </c>
      <c r="N95">
        <v>9.3436871440465801</v>
      </c>
      <c r="O95">
        <v>2.3114588177366899</v>
      </c>
      <c r="P95">
        <v>0.65632747307389006</v>
      </c>
      <c r="Q95">
        <v>3.9671676065169801</v>
      </c>
      <c r="R95">
        <v>98.204630212180106</v>
      </c>
      <c r="S95">
        <v>96.862622097130298</v>
      </c>
      <c r="T95">
        <v>99.547385989592001</v>
      </c>
      <c r="U95">
        <v>1.5117943667879401</v>
      </c>
      <c r="V95">
        <v>0.28351254779351298</v>
      </c>
      <c r="W95">
        <v>2.7400970521833901</v>
      </c>
      <c r="X95">
        <v>18.839073228109498</v>
      </c>
      <c r="Y95">
        <v>14.3324102161389</v>
      </c>
      <c r="Z95">
        <v>23.3447728015738</v>
      </c>
      <c r="AA95">
        <v>60.855650080695902</v>
      </c>
      <c r="AB95">
        <v>54.929449399322202</v>
      </c>
      <c r="AC95">
        <v>66.790688889542395</v>
      </c>
      <c r="AD95">
        <v>7.1869500597240803</v>
      </c>
      <c r="AE95">
        <v>4.1626798253619803</v>
      </c>
      <c r="AF95">
        <v>10.210757531916199</v>
      </c>
      <c r="AG95">
        <v>72.507773249081296</v>
      </c>
      <c r="AH95">
        <v>67.083681153738397</v>
      </c>
      <c r="AI95">
        <v>77.940202795560793</v>
      </c>
      <c r="AJ95">
        <v>42.762162450825102</v>
      </c>
      <c r="AK95">
        <v>34.553271536095203</v>
      </c>
      <c r="AL95">
        <v>50.974306130131701</v>
      </c>
      <c r="AM95">
        <v>55.9339231358029</v>
      </c>
      <c r="AN95">
        <v>47.662746480224001</v>
      </c>
      <c r="AO95">
        <v>64.202341051147002</v>
      </c>
      <c r="AP95">
        <v>44.845755380315801</v>
      </c>
      <c r="AQ95">
        <v>36.357952912147503</v>
      </c>
      <c r="AR95">
        <v>53.331789189774597</v>
      </c>
      <c r="AS95">
        <v>54.711892767502697</v>
      </c>
      <c r="AT95">
        <v>46.210807854800898</v>
      </c>
      <c r="AU95">
        <v>63.215148790682797</v>
      </c>
      <c r="AV95">
        <v>2.81113512232039</v>
      </c>
      <c r="AW95">
        <v>0.64319244650810403</v>
      </c>
      <c r="AX95">
        <v>4.9773272323092899</v>
      </c>
      <c r="AY95">
        <v>96.826873102278597</v>
      </c>
      <c r="AZ95">
        <v>94.569592266662198</v>
      </c>
      <c r="BA95">
        <v>99.085301713816193</v>
      </c>
    </row>
    <row r="96" spans="1:53" x14ac:dyDescent="0.3">
      <c r="A96" t="s">
        <v>480</v>
      </c>
      <c r="B96" t="s">
        <v>66</v>
      </c>
      <c r="C96">
        <v>85.188622431553</v>
      </c>
      <c r="D96">
        <v>82.082863938759601</v>
      </c>
      <c r="E96">
        <v>88.292867683651806</v>
      </c>
      <c r="F96">
        <v>14.2938680856419</v>
      </c>
      <c r="G96">
        <v>11.3170347927927</v>
      </c>
      <c r="H96">
        <v>17.2721585772744</v>
      </c>
      <c r="I96">
        <v>8.6817103205278006</v>
      </c>
      <c r="J96">
        <v>6.00127654220762</v>
      </c>
      <c r="K96">
        <v>11.3641245699344</v>
      </c>
      <c r="L96">
        <v>14.5334100346954</v>
      </c>
      <c r="M96">
        <v>11.4192938575039</v>
      </c>
      <c r="N96">
        <v>17.648682473772901</v>
      </c>
      <c r="O96">
        <v>0.965807970949359</v>
      </c>
      <c r="P96">
        <v>0.28339568799812298</v>
      </c>
      <c r="Q96">
        <v>1.6484859745268901</v>
      </c>
      <c r="R96">
        <v>98.796223057148495</v>
      </c>
      <c r="S96">
        <v>97.973517911870502</v>
      </c>
      <c r="T96">
        <v>99.618756246777295</v>
      </c>
      <c r="U96">
        <v>1.0932191202114101</v>
      </c>
      <c r="V96">
        <v>0.29963994014316198</v>
      </c>
      <c r="W96">
        <v>1.8869262508310001</v>
      </c>
      <c r="X96">
        <v>12.015298326352299</v>
      </c>
      <c r="Y96">
        <v>8.9662464558618602</v>
      </c>
      <c r="Z96">
        <v>15.064110272475</v>
      </c>
      <c r="AA96">
        <v>53.730652381037999</v>
      </c>
      <c r="AB96">
        <v>48.857200100428599</v>
      </c>
      <c r="AC96">
        <v>58.602450284729699</v>
      </c>
      <c r="AD96">
        <v>10.6890538767145</v>
      </c>
      <c r="AE96">
        <v>7.7280774001380301</v>
      </c>
      <c r="AF96">
        <v>13.650361445303901</v>
      </c>
      <c r="AG96">
        <v>55.056896830675697</v>
      </c>
      <c r="AH96">
        <v>50.235424616333198</v>
      </c>
      <c r="AI96">
        <v>59.876143651720099</v>
      </c>
      <c r="AJ96">
        <v>64.825532106137302</v>
      </c>
      <c r="AK96">
        <v>58.7723151024489</v>
      </c>
      <c r="AL96">
        <v>70.8794791297654</v>
      </c>
      <c r="AM96">
        <v>32.602953523575302</v>
      </c>
      <c r="AN96">
        <v>26.629395098548301</v>
      </c>
      <c r="AO96">
        <v>38.576070233261497</v>
      </c>
      <c r="AP96">
        <v>57.287693787958297</v>
      </c>
      <c r="AQ96">
        <v>50.7812326983112</v>
      </c>
      <c r="AR96">
        <v>63.793605456304299</v>
      </c>
      <c r="AS96">
        <v>41.265369742011003</v>
      </c>
      <c r="AT96">
        <v>34.781253065060802</v>
      </c>
      <c r="AU96">
        <v>47.749998661104598</v>
      </c>
      <c r="AV96">
        <v>3.39111402736081</v>
      </c>
      <c r="AW96">
        <v>1.62022668482611</v>
      </c>
      <c r="AX96">
        <v>5.1614510996089802</v>
      </c>
      <c r="AY96">
        <v>96.6088859726392</v>
      </c>
      <c r="AZ96">
        <v>94.838548900475701</v>
      </c>
      <c r="BA96">
        <v>98.379773315089196</v>
      </c>
    </row>
    <row r="97" spans="1:53" x14ac:dyDescent="0.3">
      <c r="A97" t="s">
        <v>481</v>
      </c>
      <c r="B97" t="s">
        <v>67</v>
      </c>
      <c r="C97">
        <v>84.389384349827395</v>
      </c>
      <c r="D97">
        <v>80.449570409872194</v>
      </c>
      <c r="E97">
        <v>88.326422097630001</v>
      </c>
      <c r="F97">
        <v>14.749352704257801</v>
      </c>
      <c r="G97">
        <v>10.906818783419601</v>
      </c>
      <c r="H97">
        <v>18.5950563778418</v>
      </c>
      <c r="I97">
        <v>10.3513377445339</v>
      </c>
      <c r="J97">
        <v>7.2414575206014398</v>
      </c>
      <c r="K97">
        <v>13.4628050374896</v>
      </c>
      <c r="L97">
        <v>14.075086306098999</v>
      </c>
      <c r="M97">
        <v>10.369906561165299</v>
      </c>
      <c r="N97">
        <v>17.781429341328199</v>
      </c>
      <c r="O97">
        <v>1.3988780207134599</v>
      </c>
      <c r="P97">
        <v>0.27084970020659899</v>
      </c>
      <c r="Q97">
        <v>2.5259065835613601</v>
      </c>
      <c r="R97">
        <v>96.561541043344803</v>
      </c>
      <c r="S97">
        <v>94.579959720734394</v>
      </c>
      <c r="T97">
        <v>98.542453867105607</v>
      </c>
      <c r="U97">
        <v>3.4384589566551602</v>
      </c>
      <c r="V97">
        <v>1.45754613285152</v>
      </c>
      <c r="W97">
        <v>5.4200402793084903</v>
      </c>
      <c r="X97">
        <v>14.184167625623299</v>
      </c>
      <c r="Y97">
        <v>10.351265019632899</v>
      </c>
      <c r="Z97">
        <v>18.015831579820301</v>
      </c>
      <c r="AA97">
        <v>58.585059455312603</v>
      </c>
      <c r="AB97">
        <v>52.901077908043703</v>
      </c>
      <c r="AC97">
        <v>64.272895751539394</v>
      </c>
      <c r="AD97">
        <v>8.0204737245876494</v>
      </c>
      <c r="AE97">
        <v>5.0874575688529298</v>
      </c>
      <c r="AF97">
        <v>10.9518515798283</v>
      </c>
      <c r="AG97">
        <v>64.748753356348303</v>
      </c>
      <c r="AH97">
        <v>59.103089816959702</v>
      </c>
      <c r="AI97">
        <v>70.398671293395395</v>
      </c>
      <c r="AJ97">
        <v>46.808107596135599</v>
      </c>
      <c r="AK97">
        <v>39.024409417353901</v>
      </c>
      <c r="AL97">
        <v>54.586896186479201</v>
      </c>
      <c r="AM97">
        <v>51.988686467525802</v>
      </c>
      <c r="AN97">
        <v>44.208773400346402</v>
      </c>
      <c r="AO97">
        <v>59.7717483194794</v>
      </c>
      <c r="AP97">
        <v>39.746294687473501</v>
      </c>
      <c r="AQ97">
        <v>32.402705078400103</v>
      </c>
      <c r="AR97">
        <v>47.089339341379898</v>
      </c>
      <c r="AS97">
        <v>58.807506646373703</v>
      </c>
      <c r="AT97">
        <v>51.408846766878</v>
      </c>
      <c r="AU97">
        <v>66.205083682761497</v>
      </c>
      <c r="AV97">
        <v>2.3548379363252798</v>
      </c>
      <c r="AW97">
        <v>0.82695667416626395</v>
      </c>
      <c r="AX97">
        <v>3.8827258085285901</v>
      </c>
      <c r="AY97">
        <v>97.416211162255493</v>
      </c>
      <c r="AZ97">
        <v>95.833603533693505</v>
      </c>
      <c r="BA97">
        <v>98.999376179405601</v>
      </c>
    </row>
    <row r="98" spans="1:53" x14ac:dyDescent="0.3">
      <c r="A98" t="s">
        <v>482</v>
      </c>
      <c r="B98" t="s">
        <v>68</v>
      </c>
      <c r="C98">
        <v>86.702361631452007</v>
      </c>
      <c r="D98">
        <v>81.935222309618993</v>
      </c>
      <c r="E98">
        <v>91.468851215028195</v>
      </c>
      <c r="F98">
        <v>13.297638368548</v>
      </c>
      <c r="G98">
        <v>8.5311487849687104</v>
      </c>
      <c r="H98">
        <v>18.064777690384201</v>
      </c>
      <c r="I98">
        <v>14.7901530434255</v>
      </c>
      <c r="J98">
        <v>9.9303840111919293</v>
      </c>
      <c r="K98">
        <v>19.650564049007599</v>
      </c>
      <c r="L98">
        <v>13.006415992962101</v>
      </c>
      <c r="M98">
        <v>8.8431789788358603</v>
      </c>
      <c r="N98">
        <v>17.163770941751899</v>
      </c>
      <c r="O98">
        <v>1.4743132764033999</v>
      </c>
      <c r="P98">
        <v>1.59310605408493E-2</v>
      </c>
      <c r="Q98">
        <v>2.9323336255201999</v>
      </c>
      <c r="R98">
        <v>96.865567504436598</v>
      </c>
      <c r="S98">
        <v>94.436652588087199</v>
      </c>
      <c r="T98">
        <v>99.295259582743299</v>
      </c>
      <c r="U98">
        <v>3.1344324955634102</v>
      </c>
      <c r="V98">
        <v>0.70474041725059999</v>
      </c>
      <c r="W98">
        <v>5.5633474119189099</v>
      </c>
      <c r="X98">
        <v>9.3805457385975792</v>
      </c>
      <c r="Y98">
        <v>5.0584521140960401</v>
      </c>
      <c r="Z98">
        <v>13.702536529604901</v>
      </c>
      <c r="AA98">
        <v>54.6936856315127</v>
      </c>
      <c r="AB98">
        <v>47.340122220334699</v>
      </c>
      <c r="AC98">
        <v>62.044567013402201</v>
      </c>
      <c r="AD98">
        <v>6.7458933094692801</v>
      </c>
      <c r="AE98">
        <v>2.8600564706215499</v>
      </c>
      <c r="AF98">
        <v>10.632064402864501</v>
      </c>
      <c r="AG98">
        <v>57.328338060641002</v>
      </c>
      <c r="AH98">
        <v>50.033110023627998</v>
      </c>
      <c r="AI98">
        <v>64.620446980323806</v>
      </c>
      <c r="AJ98">
        <v>41.129749970614398</v>
      </c>
      <c r="AK98">
        <v>32.3309565065098</v>
      </c>
      <c r="AL98">
        <v>49.930187801859397</v>
      </c>
      <c r="AM98">
        <v>56.037479220190399</v>
      </c>
      <c r="AN98">
        <v>47.083110198107804</v>
      </c>
      <c r="AO98">
        <v>64.991149586002706</v>
      </c>
      <c r="AP98">
        <v>53.9813275569661</v>
      </c>
      <c r="AQ98">
        <v>44.660042796423802</v>
      </c>
      <c r="AR98">
        <v>63.301783295999002</v>
      </c>
      <c r="AS98">
        <v>42.554531257871098</v>
      </c>
      <c r="AT98">
        <v>33.302368861708601</v>
      </c>
      <c r="AU98">
        <v>51.807829554150899</v>
      </c>
      <c r="AV98">
        <v>3.2163387886969299</v>
      </c>
      <c r="AW98">
        <v>0.65939788441439895</v>
      </c>
      <c r="AX98">
        <v>5.7739103172544999</v>
      </c>
      <c r="AY98">
        <v>96.783661211303098</v>
      </c>
      <c r="AZ98">
        <v>94.226089682721494</v>
      </c>
      <c r="BA98">
        <v>99.340602115609599</v>
      </c>
    </row>
    <row r="99" spans="1:53" x14ac:dyDescent="0.3">
      <c r="A99" t="s">
        <v>483</v>
      </c>
      <c r="B99" t="s">
        <v>69</v>
      </c>
      <c r="C99">
        <v>90.364539366312101</v>
      </c>
      <c r="D99">
        <v>86.492019683103194</v>
      </c>
      <c r="E99">
        <v>94.236766697954096</v>
      </c>
      <c r="F99">
        <v>9.6354606336878792</v>
      </c>
      <c r="G99">
        <v>5.7632333018983797</v>
      </c>
      <c r="H99">
        <v>13.5079803170443</v>
      </c>
      <c r="I99">
        <v>8.7483820136192207</v>
      </c>
      <c r="J99">
        <v>4.4664628643487996</v>
      </c>
      <c r="K99">
        <v>13.031682343278799</v>
      </c>
      <c r="L99">
        <v>8.0343575890595993</v>
      </c>
      <c r="M99">
        <v>4.30989128997743</v>
      </c>
      <c r="N99">
        <v>11.7594170019877</v>
      </c>
      <c r="O99">
        <v>1.20715853452642</v>
      </c>
      <c r="P99">
        <v>0</v>
      </c>
      <c r="Q99">
        <v>2.60498082731546</v>
      </c>
      <c r="R99">
        <v>97.880437841184104</v>
      </c>
      <c r="S99">
        <v>96.033906008756006</v>
      </c>
      <c r="T99">
        <v>99.728097627887493</v>
      </c>
      <c r="U99">
        <v>1.84520794642355</v>
      </c>
      <c r="V99">
        <v>6.4024983716854195E-2</v>
      </c>
      <c r="W99">
        <v>3.6247614052098598</v>
      </c>
      <c r="X99">
        <v>16.563959705104399</v>
      </c>
      <c r="Y99">
        <v>10.9598932489777</v>
      </c>
      <c r="Z99">
        <v>22.1633049203474</v>
      </c>
      <c r="AA99">
        <v>44.440458101187502</v>
      </c>
      <c r="AB99">
        <v>36.646698811115797</v>
      </c>
      <c r="AC99">
        <v>52.2379973883885</v>
      </c>
      <c r="AD99">
        <v>5.7902808261579199</v>
      </c>
      <c r="AE99">
        <v>2.50786934665827</v>
      </c>
      <c r="AF99">
        <v>9.0692299796297604</v>
      </c>
      <c r="AG99">
        <v>55.214136980133901</v>
      </c>
      <c r="AH99">
        <v>47.1960615723019</v>
      </c>
      <c r="AI99">
        <v>63.234733470239398</v>
      </c>
      <c r="AJ99">
        <v>52.507411613740601</v>
      </c>
      <c r="AK99">
        <v>42.982282821174799</v>
      </c>
      <c r="AL99">
        <v>62.031203601492201</v>
      </c>
      <c r="AM99">
        <v>46.390064750217597</v>
      </c>
      <c r="AN99">
        <v>36.849401081974698</v>
      </c>
      <c r="AO99">
        <v>55.931237127620101</v>
      </c>
      <c r="AP99">
        <v>58.237584625141999</v>
      </c>
      <c r="AQ99">
        <v>49.449252326573003</v>
      </c>
      <c r="AR99">
        <v>67.023763277448793</v>
      </c>
      <c r="AS99">
        <v>39.437897314119702</v>
      </c>
      <c r="AT99">
        <v>30.745757145911501</v>
      </c>
      <c r="AU99">
        <v>48.132161409494103</v>
      </c>
      <c r="AV99">
        <v>3.9549214924869198</v>
      </c>
      <c r="AW99">
        <v>0.98095590157103096</v>
      </c>
      <c r="AX99">
        <v>6.9285584426976099</v>
      </c>
      <c r="AY99">
        <v>96.045078507513097</v>
      </c>
      <c r="AZ99">
        <v>93.071441557593403</v>
      </c>
      <c r="BA99">
        <v>99.019044098137996</v>
      </c>
    </row>
    <row r="100" spans="1:53" x14ac:dyDescent="0.3">
      <c r="A100" t="s">
        <v>484</v>
      </c>
      <c r="B100" t="s">
        <v>70</v>
      </c>
      <c r="C100">
        <v>81.025028691992901</v>
      </c>
      <c r="D100">
        <v>76.571201589765494</v>
      </c>
      <c r="E100">
        <v>85.477971637595502</v>
      </c>
      <c r="F100">
        <v>18.835858615133098</v>
      </c>
      <c r="G100">
        <v>14.388679504832099</v>
      </c>
      <c r="H100">
        <v>23.284487613036099</v>
      </c>
      <c r="I100">
        <v>13.1044156687263</v>
      </c>
      <c r="J100">
        <v>9.3364922119903309</v>
      </c>
      <c r="K100">
        <v>16.8773127024117</v>
      </c>
      <c r="L100">
        <v>22.022698554387301</v>
      </c>
      <c r="M100">
        <v>17.326342921742501</v>
      </c>
      <c r="N100">
        <v>26.7190295825344</v>
      </c>
      <c r="O100">
        <v>1.1546353508538001</v>
      </c>
      <c r="P100">
        <v>0</v>
      </c>
      <c r="Q100">
        <v>2.47518056259625</v>
      </c>
      <c r="R100">
        <v>98.880142822364704</v>
      </c>
      <c r="S100">
        <v>97.6546387035755</v>
      </c>
      <c r="T100">
        <v>100</v>
      </c>
      <c r="U100">
        <v>1.1198571776353199</v>
      </c>
      <c r="V100">
        <v>0</v>
      </c>
      <c r="W100">
        <v>2.3453612963981101</v>
      </c>
      <c r="X100">
        <v>13.4626308528767</v>
      </c>
      <c r="Y100">
        <v>9.5117782235570196</v>
      </c>
      <c r="Z100">
        <v>17.414685694326899</v>
      </c>
      <c r="AA100">
        <v>62.591437613753598</v>
      </c>
      <c r="AB100">
        <v>56.934378298869902</v>
      </c>
      <c r="AC100">
        <v>68.244749476099202</v>
      </c>
      <c r="AD100">
        <v>14.881580320191</v>
      </c>
      <c r="AE100">
        <v>10.6816954355967</v>
      </c>
      <c r="AF100">
        <v>19.084322510851699</v>
      </c>
      <c r="AG100">
        <v>61.172488146439299</v>
      </c>
      <c r="AH100">
        <v>55.465139007481298</v>
      </c>
      <c r="AI100">
        <v>66.874434738923298</v>
      </c>
      <c r="AJ100">
        <v>58.822377998801102</v>
      </c>
      <c r="AK100">
        <v>51.5121846403825</v>
      </c>
      <c r="AL100">
        <v>66.140110649964399</v>
      </c>
      <c r="AM100">
        <v>39.341334214164299</v>
      </c>
      <c r="AN100">
        <v>32.0805109981385</v>
      </c>
      <c r="AO100">
        <v>46.598684462972798</v>
      </c>
      <c r="AP100">
        <v>58.766102690204399</v>
      </c>
      <c r="AQ100">
        <v>51.333183336214603</v>
      </c>
      <c r="AR100">
        <v>66.199388246359803</v>
      </c>
      <c r="AS100">
        <v>39.654518540267397</v>
      </c>
      <c r="AT100">
        <v>32.2364490938266</v>
      </c>
      <c r="AU100">
        <v>47.076056501046601</v>
      </c>
      <c r="AV100">
        <v>2.2142103615770701</v>
      </c>
      <c r="AW100">
        <v>0.75578235772131397</v>
      </c>
      <c r="AX100">
        <v>3.6690233110148101</v>
      </c>
      <c r="AY100">
        <v>97.785789638422898</v>
      </c>
      <c r="AZ100">
        <v>96.330976688621007</v>
      </c>
      <c r="BA100">
        <v>99.244217642642894</v>
      </c>
    </row>
    <row r="101" spans="1:53" x14ac:dyDescent="0.3">
      <c r="A101" t="s">
        <v>485</v>
      </c>
      <c r="B101" t="s">
        <v>71</v>
      </c>
      <c r="C101">
        <v>85.272671540169199</v>
      </c>
      <c r="D101">
        <v>80.735798147097597</v>
      </c>
      <c r="E101">
        <v>89.811510295559998</v>
      </c>
      <c r="F101">
        <v>12.5741939678795</v>
      </c>
      <c r="G101">
        <v>8.4287872280295808</v>
      </c>
      <c r="H101">
        <v>16.7182197223987</v>
      </c>
      <c r="I101">
        <v>11.730774589669</v>
      </c>
      <c r="J101">
        <v>7.2856924017776103</v>
      </c>
      <c r="K101">
        <v>16.181049193733699</v>
      </c>
      <c r="L101">
        <v>10.500013933139501</v>
      </c>
      <c r="M101">
        <v>7.09847277279908</v>
      </c>
      <c r="N101">
        <v>13.901690711595</v>
      </c>
      <c r="O101">
        <v>2.3305498016849802</v>
      </c>
      <c r="P101">
        <v>0.366334566851306</v>
      </c>
      <c r="Q101">
        <v>4.2945818652243304</v>
      </c>
      <c r="R101">
        <v>97.977837019422793</v>
      </c>
      <c r="S101">
        <v>95.906169590050297</v>
      </c>
      <c r="T101">
        <v>100</v>
      </c>
      <c r="U101">
        <v>2.0221629805772001</v>
      </c>
      <c r="V101">
        <v>0</v>
      </c>
      <c r="W101">
        <v>4.0938304100122904</v>
      </c>
      <c r="X101">
        <v>17.386700353901698</v>
      </c>
      <c r="Y101">
        <v>12.083092303661701</v>
      </c>
      <c r="Z101">
        <v>22.682568820756199</v>
      </c>
      <c r="AA101">
        <v>48.389793510872501</v>
      </c>
      <c r="AB101">
        <v>41.144588652620897</v>
      </c>
      <c r="AC101">
        <v>55.642089723928699</v>
      </c>
      <c r="AD101">
        <v>6.6126680104405704</v>
      </c>
      <c r="AE101">
        <v>3.5343842602988</v>
      </c>
      <c r="AF101">
        <v>9.6887811973095896</v>
      </c>
      <c r="AG101">
        <v>59.163825854333702</v>
      </c>
      <c r="AH101">
        <v>51.798874159205603</v>
      </c>
      <c r="AI101">
        <v>66.530299884153493</v>
      </c>
      <c r="AJ101">
        <v>44.809690366380899</v>
      </c>
      <c r="AK101">
        <v>35.9260414804723</v>
      </c>
      <c r="AL101">
        <v>53.697840445167998</v>
      </c>
      <c r="AM101">
        <v>51.357290989568803</v>
      </c>
      <c r="AN101">
        <v>42.186272272131703</v>
      </c>
      <c r="AO101">
        <v>60.523213215702</v>
      </c>
      <c r="AP101">
        <v>45.398829974927999</v>
      </c>
      <c r="AQ101">
        <v>36.646662316826202</v>
      </c>
      <c r="AR101">
        <v>54.154841823491303</v>
      </c>
      <c r="AS101">
        <v>52.9513727675117</v>
      </c>
      <c r="AT101">
        <v>43.9926923309188</v>
      </c>
      <c r="AU101">
        <v>61.907774652346802</v>
      </c>
      <c r="AV101">
        <v>3.5306575512971801</v>
      </c>
      <c r="AW101">
        <v>0.71176828842061801</v>
      </c>
      <c r="AX101">
        <v>6.3490049894876996</v>
      </c>
      <c r="AY101">
        <v>96.469342448702804</v>
      </c>
      <c r="AZ101">
        <v>93.650995010536306</v>
      </c>
      <c r="BA101">
        <v>99.288231711555397</v>
      </c>
    </row>
    <row r="102" spans="1:53" x14ac:dyDescent="0.3">
      <c r="A102" t="s">
        <v>486</v>
      </c>
      <c r="B102" t="s">
        <v>72</v>
      </c>
      <c r="C102">
        <v>82.144525192893298</v>
      </c>
      <c r="D102">
        <v>76.823009914496694</v>
      </c>
      <c r="E102">
        <v>87.4675724596717</v>
      </c>
      <c r="F102">
        <v>17.366002204494901</v>
      </c>
      <c r="G102">
        <v>12.0966117104579</v>
      </c>
      <c r="H102">
        <v>22.634318356002002</v>
      </c>
      <c r="I102">
        <v>7.7615035402694001</v>
      </c>
      <c r="J102">
        <v>4.2178223090110603</v>
      </c>
      <c r="K102">
        <v>11.303079434360701</v>
      </c>
      <c r="L102">
        <v>13.197078110112701</v>
      </c>
      <c r="M102">
        <v>8.0642352735644796</v>
      </c>
      <c r="N102">
        <v>18.3319828170428</v>
      </c>
      <c r="O102" t="s">
        <v>931</v>
      </c>
      <c r="P102" t="s">
        <v>931</v>
      </c>
      <c r="Q102" t="s">
        <v>931</v>
      </c>
      <c r="R102">
        <v>95.457432697517106</v>
      </c>
      <c r="S102">
        <v>92.736168490866106</v>
      </c>
      <c r="T102">
        <v>98.176927191372002</v>
      </c>
      <c r="U102">
        <v>4.5425673024828601</v>
      </c>
      <c r="V102">
        <v>1.8230728085700001</v>
      </c>
      <c r="W102">
        <v>7.2638315091918804</v>
      </c>
      <c r="X102">
        <v>8.4013675341416505</v>
      </c>
      <c r="Y102">
        <v>4.7179741447829198</v>
      </c>
      <c r="Z102">
        <v>12.0862034661604</v>
      </c>
      <c r="AA102">
        <v>54.799447008051999</v>
      </c>
      <c r="AB102">
        <v>47.5249539573934</v>
      </c>
      <c r="AC102">
        <v>62.078383921990998</v>
      </c>
      <c r="AD102">
        <v>5.6093186616100299</v>
      </c>
      <c r="AE102">
        <v>2.73468480752376</v>
      </c>
      <c r="AF102">
        <v>8.4865999971670405</v>
      </c>
      <c r="AG102">
        <v>57.591495880583601</v>
      </c>
      <c r="AH102">
        <v>50.4668351320067</v>
      </c>
      <c r="AI102">
        <v>64.719395553630093</v>
      </c>
      <c r="AJ102">
        <v>43.159800318174298</v>
      </c>
      <c r="AK102">
        <v>34.143885572644798</v>
      </c>
      <c r="AL102">
        <v>52.175092154988903</v>
      </c>
      <c r="AM102">
        <v>55.246036535191202</v>
      </c>
      <c r="AN102">
        <v>46.211576069409801</v>
      </c>
      <c r="AO102">
        <v>64.281850357754806</v>
      </c>
      <c r="AP102">
        <v>42.756048055296503</v>
      </c>
      <c r="AQ102">
        <v>33.7339090363241</v>
      </c>
      <c r="AR102">
        <v>51.778725362483897</v>
      </c>
      <c r="AS102">
        <v>55.885676669043796</v>
      </c>
      <c r="AT102">
        <v>46.843663851277498</v>
      </c>
      <c r="AU102">
        <v>64.927194232617495</v>
      </c>
      <c r="AV102">
        <v>2.0176733237431601</v>
      </c>
      <c r="AW102">
        <v>0.19728242204358901</v>
      </c>
      <c r="AX102">
        <v>3.8380360325439402</v>
      </c>
      <c r="AY102">
        <v>97.516206774151399</v>
      </c>
      <c r="AZ102">
        <v>95.492933160949306</v>
      </c>
      <c r="BA102">
        <v>99.5389069922918</v>
      </c>
    </row>
    <row r="103" spans="1:53" x14ac:dyDescent="0.3">
      <c r="A103" t="s">
        <v>498</v>
      </c>
      <c r="B103" t="s">
        <v>61</v>
      </c>
      <c r="C103">
        <v>81.275588266946201</v>
      </c>
      <c r="D103">
        <v>76.910493851921402</v>
      </c>
      <c r="E103">
        <v>85.639035513929798</v>
      </c>
      <c r="F103">
        <v>18.724411733053799</v>
      </c>
      <c r="G103">
        <v>14.3609644860993</v>
      </c>
      <c r="H103">
        <v>23.089506148049502</v>
      </c>
      <c r="I103">
        <v>9.3439577767275992</v>
      </c>
      <c r="J103">
        <v>6.4332053089477501</v>
      </c>
      <c r="K103">
        <v>12.2532405627</v>
      </c>
      <c r="L103">
        <v>10.8889627130698</v>
      </c>
      <c r="M103">
        <v>7.4191083615784699</v>
      </c>
      <c r="N103">
        <v>14.359993862913401</v>
      </c>
      <c r="O103">
        <v>0.65365593460633298</v>
      </c>
      <c r="P103">
        <v>0</v>
      </c>
      <c r="Q103">
        <v>1.3948321975804501</v>
      </c>
      <c r="R103">
        <v>97.743787461222794</v>
      </c>
      <c r="S103">
        <v>95.815848688961907</v>
      </c>
      <c r="T103">
        <v>99.671406789333403</v>
      </c>
      <c r="U103">
        <v>2.2562125387771901</v>
      </c>
      <c r="V103">
        <v>0.32859321073027298</v>
      </c>
      <c r="W103">
        <v>4.1841513109744204</v>
      </c>
      <c r="X103">
        <v>16.819123998109699</v>
      </c>
      <c r="Y103">
        <v>12.0682907431879</v>
      </c>
      <c r="Z103">
        <v>21.5689157031116</v>
      </c>
      <c r="AA103">
        <v>49.464488749350799</v>
      </c>
      <c r="AB103">
        <v>43.4564534689287</v>
      </c>
      <c r="AC103">
        <v>55.4765986635879</v>
      </c>
      <c r="AD103">
        <v>15.489820841190101</v>
      </c>
      <c r="AE103">
        <v>10.8207441857041</v>
      </c>
      <c r="AF103">
        <v>20.157802805090199</v>
      </c>
      <c r="AG103">
        <v>50.7937919062703</v>
      </c>
      <c r="AH103">
        <v>44.736125154008903</v>
      </c>
      <c r="AI103">
        <v>56.855586434012899</v>
      </c>
      <c r="AJ103">
        <v>60.809718582380199</v>
      </c>
      <c r="AK103">
        <v>52.494044820723403</v>
      </c>
      <c r="AL103">
        <v>69.128759254102803</v>
      </c>
      <c r="AM103">
        <v>35.992554311886202</v>
      </c>
      <c r="AN103">
        <v>27.809382126335301</v>
      </c>
      <c r="AO103">
        <v>44.1723882373443</v>
      </c>
      <c r="AP103">
        <v>63.565602880305697</v>
      </c>
      <c r="AQ103">
        <v>55.4349066766869</v>
      </c>
      <c r="AR103">
        <v>71.694386575634297</v>
      </c>
      <c r="AS103">
        <v>33.147517695755496</v>
      </c>
      <c r="AT103">
        <v>25.209044358011798</v>
      </c>
      <c r="AU103">
        <v>41.088006141093501</v>
      </c>
      <c r="AV103">
        <v>3.6051674847113802</v>
      </c>
      <c r="AW103">
        <v>0.92949137149661298</v>
      </c>
      <c r="AX103">
        <v>6.2802228495855799</v>
      </c>
      <c r="AY103">
        <v>96.394832515288599</v>
      </c>
      <c r="AZ103">
        <v>93.719777150135002</v>
      </c>
      <c r="BA103">
        <v>99.070508628782903</v>
      </c>
    </row>
    <row r="104" spans="1:53" x14ac:dyDescent="0.3">
      <c r="A104" t="s">
        <v>499</v>
      </c>
      <c r="B104" t="s">
        <v>62</v>
      </c>
      <c r="C104">
        <v>87.037610092834996</v>
      </c>
      <c r="D104">
        <v>83.133417638558996</v>
      </c>
      <c r="E104">
        <v>90.939873650270499</v>
      </c>
      <c r="F104">
        <v>12.429183527731499</v>
      </c>
      <c r="G104">
        <v>8.6077562831129004</v>
      </c>
      <c r="H104">
        <v>16.250661645947702</v>
      </c>
      <c r="I104">
        <v>9.5358248036181905</v>
      </c>
      <c r="J104">
        <v>6.1014779560721699</v>
      </c>
      <c r="K104">
        <v>12.974166571099801</v>
      </c>
      <c r="L104">
        <v>9.9202570816472306</v>
      </c>
      <c r="M104">
        <v>6.5173037455817804</v>
      </c>
      <c r="N104">
        <v>13.316316829533999</v>
      </c>
      <c r="O104">
        <v>2.3042132825517698</v>
      </c>
      <c r="P104">
        <v>0.69005736631944203</v>
      </c>
      <c r="Q104">
        <v>3.91791620156669</v>
      </c>
      <c r="R104">
        <v>98.383718162342305</v>
      </c>
      <c r="S104">
        <v>96.878912013457693</v>
      </c>
      <c r="T104">
        <v>99.889093417158094</v>
      </c>
      <c r="U104">
        <v>1.6162818376576999</v>
      </c>
      <c r="V104">
        <v>0.110906582842719</v>
      </c>
      <c r="W104">
        <v>3.1210879865414798</v>
      </c>
      <c r="X104">
        <v>16.2175672458938</v>
      </c>
      <c r="Y104">
        <v>11.356579237517799</v>
      </c>
      <c r="Z104">
        <v>21.071479974188598</v>
      </c>
      <c r="AA104">
        <v>62.5243989526303</v>
      </c>
      <c r="AB104">
        <v>56.537291127743401</v>
      </c>
      <c r="AC104">
        <v>68.515043275595502</v>
      </c>
      <c r="AD104">
        <v>13.387288740776</v>
      </c>
      <c r="AE104">
        <v>8.8165906416046091</v>
      </c>
      <c r="AF104">
        <v>17.950027391663301</v>
      </c>
      <c r="AG104">
        <v>65.354677457748195</v>
      </c>
      <c r="AH104">
        <v>59.321311678696297</v>
      </c>
      <c r="AI104">
        <v>71.392463903080994</v>
      </c>
      <c r="AJ104">
        <v>55.535971799391099</v>
      </c>
      <c r="AK104">
        <v>46.601059898580701</v>
      </c>
      <c r="AL104">
        <v>64.465219537291105</v>
      </c>
      <c r="AM104">
        <v>42.719802229496203</v>
      </c>
      <c r="AN104">
        <v>33.812110011313401</v>
      </c>
      <c r="AO104">
        <v>51.634976185762298</v>
      </c>
      <c r="AP104">
        <v>57.0226840936663</v>
      </c>
      <c r="AQ104">
        <v>48.015079134781701</v>
      </c>
      <c r="AR104">
        <v>66.029458832238305</v>
      </c>
      <c r="AS104">
        <v>41.086593265731203</v>
      </c>
      <c r="AT104">
        <v>32.184112053055102</v>
      </c>
      <c r="AU104">
        <v>49.989835733620097</v>
      </c>
      <c r="AV104">
        <v>1.0592716019995201</v>
      </c>
      <c r="AW104">
        <v>0</v>
      </c>
      <c r="AX104">
        <v>2.1659925753438798</v>
      </c>
      <c r="AY104">
        <v>98.753868126636505</v>
      </c>
      <c r="AZ104">
        <v>97.588277343029901</v>
      </c>
      <c r="BA104">
        <v>99.919029904364805</v>
      </c>
    </row>
    <row r="105" spans="1:53" x14ac:dyDescent="0.3">
      <c r="A105" t="s">
        <v>500</v>
      </c>
      <c r="B105" t="s">
        <v>63</v>
      </c>
      <c r="C105">
        <v>84.533385239848201</v>
      </c>
      <c r="D105">
        <v>80.580534042386901</v>
      </c>
      <c r="E105">
        <v>88.483356418046299</v>
      </c>
      <c r="F105">
        <v>14.5729448741362</v>
      </c>
      <c r="G105">
        <v>10.7013816437344</v>
      </c>
      <c r="H105">
        <v>18.447627686460098</v>
      </c>
      <c r="I105">
        <v>8.5491174938313303</v>
      </c>
      <c r="J105">
        <v>5.6941642631430298</v>
      </c>
      <c r="K105">
        <v>11.402165395840999</v>
      </c>
      <c r="L105">
        <v>10.570036582643001</v>
      </c>
      <c r="M105">
        <v>7.14126375178156</v>
      </c>
      <c r="N105">
        <v>14.0006986359073</v>
      </c>
      <c r="O105" t="s">
        <v>931</v>
      </c>
      <c r="P105" t="s">
        <v>931</v>
      </c>
      <c r="Q105" t="s">
        <v>931</v>
      </c>
      <c r="R105">
        <v>97.842253811407602</v>
      </c>
      <c r="S105">
        <v>96.219763315669297</v>
      </c>
      <c r="T105">
        <v>99.464758586773996</v>
      </c>
      <c r="U105">
        <v>2.1577461885923999</v>
      </c>
      <c r="V105">
        <v>0.535241413298151</v>
      </c>
      <c r="W105">
        <v>3.78023668425856</v>
      </c>
      <c r="X105">
        <v>17.850497787294</v>
      </c>
      <c r="Y105">
        <v>12.807873041903701</v>
      </c>
      <c r="Z105">
        <v>22.8891887307533</v>
      </c>
      <c r="AA105">
        <v>59.330863957222903</v>
      </c>
      <c r="AB105">
        <v>53.240633879013899</v>
      </c>
      <c r="AC105">
        <v>65.424305638398494</v>
      </c>
      <c r="AD105">
        <v>9.8933435619700791</v>
      </c>
      <c r="AE105">
        <v>6.0058568613621501</v>
      </c>
      <c r="AF105">
        <v>13.7794945997762</v>
      </c>
      <c r="AG105">
        <v>67.288018182546793</v>
      </c>
      <c r="AH105">
        <v>61.379051136907499</v>
      </c>
      <c r="AI105">
        <v>73.197598692023504</v>
      </c>
      <c r="AJ105">
        <v>55.033624466333698</v>
      </c>
      <c r="AK105">
        <v>47.044658206739001</v>
      </c>
      <c r="AL105">
        <v>63.023854890998898</v>
      </c>
      <c r="AM105">
        <v>42.005190166587603</v>
      </c>
      <c r="AN105">
        <v>34.192276404468103</v>
      </c>
      <c r="AO105">
        <v>49.815503887067301</v>
      </c>
      <c r="AP105">
        <v>52.450818985964197</v>
      </c>
      <c r="AQ105">
        <v>43.985984714136599</v>
      </c>
      <c r="AR105">
        <v>60.915541653026899</v>
      </c>
      <c r="AS105">
        <v>41.046962636381402</v>
      </c>
      <c r="AT105">
        <v>32.690971984595699</v>
      </c>
      <c r="AU105">
        <v>49.403759180222501</v>
      </c>
      <c r="AV105">
        <v>1.93962432659884</v>
      </c>
      <c r="AW105">
        <v>0.26580149528494601</v>
      </c>
      <c r="AX105">
        <v>3.61467363453743</v>
      </c>
      <c r="AY105">
        <v>98.060375673401197</v>
      </c>
      <c r="AZ105">
        <v>96.385326365268497</v>
      </c>
      <c r="BA105">
        <v>99.734198504909102</v>
      </c>
    </row>
    <row r="106" spans="1:53" x14ac:dyDescent="0.3">
      <c r="A106" t="s">
        <v>501</v>
      </c>
      <c r="B106" t="s">
        <v>64</v>
      </c>
      <c r="C106">
        <v>85.861204037511797</v>
      </c>
      <c r="D106">
        <v>82.567107133178695</v>
      </c>
      <c r="E106">
        <v>89.156343215130406</v>
      </c>
      <c r="F106">
        <v>13.292788879235401</v>
      </c>
      <c r="G106">
        <v>10.158168307972501</v>
      </c>
      <c r="H106">
        <v>16.426067147615999</v>
      </c>
      <c r="I106">
        <v>10.7221511844388</v>
      </c>
      <c r="J106">
        <v>7.7537853911938601</v>
      </c>
      <c r="K106">
        <v>13.690350994748201</v>
      </c>
      <c r="L106">
        <v>15.7600930578927</v>
      </c>
      <c r="M106">
        <v>12.6159294301399</v>
      </c>
      <c r="N106">
        <v>18.9028425950296</v>
      </c>
      <c r="O106">
        <v>3.8937685271510301</v>
      </c>
      <c r="P106">
        <v>2.1728449109532399</v>
      </c>
      <c r="Q106">
        <v>5.61435648752318</v>
      </c>
      <c r="R106">
        <v>97.7947819460761</v>
      </c>
      <c r="S106">
        <v>96.400081782971796</v>
      </c>
      <c r="T106">
        <v>99.188976930078098</v>
      </c>
      <c r="U106">
        <v>1.8409529774773301</v>
      </c>
      <c r="V106">
        <v>0.546803272972327</v>
      </c>
      <c r="W106">
        <v>3.1350937552449398</v>
      </c>
      <c r="X106">
        <v>12.272153926529301</v>
      </c>
      <c r="Y106">
        <v>9.1678948816324102</v>
      </c>
      <c r="Z106">
        <v>15.3757526207302</v>
      </c>
      <c r="AA106">
        <v>59.583029057500198</v>
      </c>
      <c r="AB106">
        <v>55.000701626939403</v>
      </c>
      <c r="AC106">
        <v>64.166655876141505</v>
      </c>
      <c r="AD106">
        <v>16.3064906725626</v>
      </c>
      <c r="AE106">
        <v>12.7208928945387</v>
      </c>
      <c r="AF106">
        <v>19.891425760106898</v>
      </c>
      <c r="AG106">
        <v>55.548692311466802</v>
      </c>
      <c r="AH106">
        <v>50.861712435690698</v>
      </c>
      <c r="AI106">
        <v>60.236973915107299</v>
      </c>
      <c r="AJ106">
        <v>56.586978491615298</v>
      </c>
      <c r="AK106">
        <v>49.8331087779193</v>
      </c>
      <c r="AL106">
        <v>63.337453932444397</v>
      </c>
      <c r="AM106">
        <v>42.888015941441502</v>
      </c>
      <c r="AN106">
        <v>36.133701230028102</v>
      </c>
      <c r="AO106">
        <v>49.645782202064503</v>
      </c>
      <c r="AP106">
        <v>52.759776408722097</v>
      </c>
      <c r="AQ106">
        <v>45.721489729712701</v>
      </c>
      <c r="AR106">
        <v>59.797167740177102</v>
      </c>
      <c r="AS106">
        <v>46.583324292998199</v>
      </c>
      <c r="AT106">
        <v>39.559378351247197</v>
      </c>
      <c r="AU106">
        <v>53.608706844796203</v>
      </c>
      <c r="AV106">
        <v>2.8309919728908302</v>
      </c>
      <c r="AW106">
        <v>1.1994866090407299</v>
      </c>
      <c r="AX106">
        <v>4.4617635144416603</v>
      </c>
      <c r="AY106">
        <v>96.731139468496295</v>
      </c>
      <c r="AZ106">
        <v>94.909232783743903</v>
      </c>
      <c r="BA106">
        <v>98.553894383724099</v>
      </c>
    </row>
    <row r="107" spans="1:53" x14ac:dyDescent="0.3">
      <c r="A107" t="s">
        <v>502</v>
      </c>
      <c r="B107" t="s">
        <v>65</v>
      </c>
      <c r="C107">
        <v>80.325881850612205</v>
      </c>
      <c r="D107">
        <v>75.998320931227198</v>
      </c>
      <c r="E107">
        <v>84.653922899626195</v>
      </c>
      <c r="F107">
        <v>19.404845529799001</v>
      </c>
      <c r="G107">
        <v>15.096559554192799</v>
      </c>
      <c r="H107">
        <v>23.713199981756102</v>
      </c>
      <c r="I107">
        <v>16.271366196989099</v>
      </c>
      <c r="J107">
        <v>12.5604518262836</v>
      </c>
      <c r="K107">
        <v>19.982699427665199</v>
      </c>
      <c r="L107">
        <v>10.3019158987921</v>
      </c>
      <c r="M107">
        <v>7.1780899697587</v>
      </c>
      <c r="N107">
        <v>13.427779698859</v>
      </c>
      <c r="O107">
        <v>1.6307866066140499</v>
      </c>
      <c r="P107">
        <v>0.35542113666175101</v>
      </c>
      <c r="Q107">
        <v>2.9055230777097898</v>
      </c>
      <c r="R107">
        <v>98.468382849193603</v>
      </c>
      <c r="S107">
        <v>97.092937044733802</v>
      </c>
      <c r="T107">
        <v>99.843873947473597</v>
      </c>
      <c r="U107">
        <v>1.53161715080644</v>
      </c>
      <c r="V107">
        <v>0.156126052555285</v>
      </c>
      <c r="W107">
        <v>2.90706295523729</v>
      </c>
      <c r="X107">
        <v>20.368993016817502</v>
      </c>
      <c r="Y107">
        <v>16.1522504237311</v>
      </c>
      <c r="Z107">
        <v>24.5877139723939</v>
      </c>
      <c r="AA107">
        <v>62.551822927427203</v>
      </c>
      <c r="AB107">
        <v>57.632680517192497</v>
      </c>
      <c r="AC107">
        <v>67.462172010033399</v>
      </c>
      <c r="AD107">
        <v>8.4046113796950497</v>
      </c>
      <c r="AE107">
        <v>5.2654196614212996</v>
      </c>
      <c r="AF107">
        <v>11.5443528553741</v>
      </c>
      <c r="AG107">
        <v>74.516204564549696</v>
      </c>
      <c r="AH107">
        <v>69.721147854753497</v>
      </c>
      <c r="AI107">
        <v>79.303896551801998</v>
      </c>
      <c r="AJ107">
        <v>47.4511702986279</v>
      </c>
      <c r="AK107">
        <v>39.276302815212503</v>
      </c>
      <c r="AL107">
        <v>55.625628424363398</v>
      </c>
      <c r="AM107">
        <v>51.493139628732898</v>
      </c>
      <c r="AN107">
        <v>43.275899175689602</v>
      </c>
      <c r="AO107">
        <v>59.711125218933098</v>
      </c>
      <c r="AP107">
        <v>43.788216303470499</v>
      </c>
      <c r="AQ107">
        <v>35.837372312105501</v>
      </c>
      <c r="AR107">
        <v>51.7403531530422</v>
      </c>
      <c r="AS107">
        <v>54.9604519774011</v>
      </c>
      <c r="AT107">
        <v>46.931644921400199</v>
      </c>
      <c r="AU107">
        <v>62.988148715630203</v>
      </c>
      <c r="AV107" t="s">
        <v>931</v>
      </c>
      <c r="AW107" t="s">
        <v>931</v>
      </c>
      <c r="AX107" t="s">
        <v>931</v>
      </c>
      <c r="AY107" t="s">
        <v>931</v>
      </c>
      <c r="AZ107">
        <v>99.347491206358995</v>
      </c>
      <c r="BA107">
        <v>100</v>
      </c>
    </row>
    <row r="108" spans="1:53" x14ac:dyDescent="0.3">
      <c r="A108" t="s">
        <v>474</v>
      </c>
      <c r="B108" t="s">
        <v>261</v>
      </c>
      <c r="C108">
        <v>80.342471676900502</v>
      </c>
      <c r="D108">
        <v>76.105007308652901</v>
      </c>
      <c r="E108">
        <v>84.602557520172198</v>
      </c>
      <c r="F108">
        <v>18.0287699270662</v>
      </c>
      <c r="G108">
        <v>13.889367512634999</v>
      </c>
      <c r="H108">
        <v>22.145373210663401</v>
      </c>
      <c r="I108">
        <v>19.634466257315001</v>
      </c>
      <c r="J108">
        <v>15.2753093988676</v>
      </c>
      <c r="K108">
        <v>23.983088544439401</v>
      </c>
      <c r="L108">
        <v>9.7437227939692708</v>
      </c>
      <c r="M108">
        <v>6.8150798356646503</v>
      </c>
      <c r="N108">
        <v>12.6517241493857</v>
      </c>
      <c r="O108">
        <v>0.85906195047421396</v>
      </c>
      <c r="P108">
        <v>0</v>
      </c>
      <c r="Q108">
        <v>1.8050875963139701</v>
      </c>
      <c r="R108">
        <v>96.828965954625403</v>
      </c>
      <c r="S108">
        <v>94.9406202559326</v>
      </c>
      <c r="T108">
        <v>98.7288480110726</v>
      </c>
      <c r="U108">
        <v>3.17103404537461</v>
      </c>
      <c r="V108">
        <v>1.2711519891551</v>
      </c>
      <c r="W108">
        <v>5.0593797438397203</v>
      </c>
      <c r="X108">
        <v>19.259707688316201</v>
      </c>
      <c r="Y108">
        <v>15.0802126049468</v>
      </c>
      <c r="Z108">
        <v>23.4356187538684</v>
      </c>
      <c r="AA108">
        <v>66.216956383868094</v>
      </c>
      <c r="AB108">
        <v>61.053064793666401</v>
      </c>
      <c r="AC108">
        <v>71.384711668311198</v>
      </c>
      <c r="AD108">
        <v>5.7799302372510004</v>
      </c>
      <c r="AE108">
        <v>3.3259282473976901</v>
      </c>
      <c r="AF108">
        <v>8.23369055733842</v>
      </c>
      <c r="AG108">
        <v>79.696733834933298</v>
      </c>
      <c r="AH108">
        <v>75.152866758296895</v>
      </c>
      <c r="AI108">
        <v>84.241122257759699</v>
      </c>
      <c r="AJ108">
        <v>53.437230835486702</v>
      </c>
      <c r="AK108">
        <v>46.225692558908598</v>
      </c>
      <c r="AL108">
        <v>60.660191633594003</v>
      </c>
      <c r="AM108">
        <v>43.521210163652</v>
      </c>
      <c r="AN108">
        <v>36.293628453895799</v>
      </c>
      <c r="AO108">
        <v>50.734669924705798</v>
      </c>
      <c r="AP108">
        <v>51.001291989664097</v>
      </c>
      <c r="AQ108">
        <v>43.9601328725849</v>
      </c>
      <c r="AR108">
        <v>58.074191947336203</v>
      </c>
      <c r="AS108">
        <v>44.915482342807898</v>
      </c>
      <c r="AT108">
        <v>38.081898399570903</v>
      </c>
      <c r="AU108">
        <v>51.713225988447697</v>
      </c>
      <c r="AV108">
        <v>3.4708409005736698</v>
      </c>
      <c r="AW108">
        <v>1.3867653305763401</v>
      </c>
      <c r="AX108">
        <v>5.5606933978302902</v>
      </c>
      <c r="AY108">
        <v>96.304303958027006</v>
      </c>
      <c r="AZ108">
        <v>94.174372562184701</v>
      </c>
      <c r="BA108">
        <v>98.427074697463595</v>
      </c>
    </row>
    <row r="109" spans="1:53" x14ac:dyDescent="0.3">
      <c r="A109" t="s">
        <v>475</v>
      </c>
      <c r="B109" t="s">
        <v>262</v>
      </c>
      <c r="C109">
        <v>80.479122003028905</v>
      </c>
      <c r="D109">
        <v>75.749736316930196</v>
      </c>
      <c r="E109">
        <v>85.207819533600002</v>
      </c>
      <c r="F109">
        <v>18.0968864937159</v>
      </c>
      <c r="G109">
        <v>13.476217770622901</v>
      </c>
      <c r="H109">
        <v>22.720099802966399</v>
      </c>
      <c r="I109">
        <v>12.1393308813406</v>
      </c>
      <c r="J109">
        <v>8.0706299193671001</v>
      </c>
      <c r="K109">
        <v>16.201873836528598</v>
      </c>
      <c r="L109">
        <v>10.6661684007631</v>
      </c>
      <c r="M109">
        <v>6.5204036594044803</v>
      </c>
      <c r="N109">
        <v>14.8141575567752</v>
      </c>
      <c r="O109" t="s">
        <v>931</v>
      </c>
      <c r="P109" t="s">
        <v>931</v>
      </c>
      <c r="Q109" t="s">
        <v>931</v>
      </c>
      <c r="R109">
        <v>97.234624235391294</v>
      </c>
      <c r="S109">
        <v>94.789571066919606</v>
      </c>
      <c r="T109">
        <v>99.678667457398006</v>
      </c>
      <c r="U109">
        <v>2.48018409613909</v>
      </c>
      <c r="V109">
        <v>9.1470346704498204E-2</v>
      </c>
      <c r="W109">
        <v>4.8680725716572404</v>
      </c>
      <c r="X109">
        <v>17.337686603858899</v>
      </c>
      <c r="Y109">
        <v>12.8513462513978</v>
      </c>
      <c r="Z109">
        <v>21.827421142334899</v>
      </c>
      <c r="AA109">
        <v>60.415396416419199</v>
      </c>
      <c r="AB109">
        <v>54.375523001759298</v>
      </c>
      <c r="AC109">
        <v>66.456082749519496</v>
      </c>
      <c r="AD109">
        <v>11.6181185217237</v>
      </c>
      <c r="AE109">
        <v>7.7306056661169196</v>
      </c>
      <c r="AF109">
        <v>15.5041590910576</v>
      </c>
      <c r="AG109">
        <v>66.134964498554396</v>
      </c>
      <c r="AH109">
        <v>60.403675393699999</v>
      </c>
      <c r="AI109">
        <v>71.871932994136898</v>
      </c>
      <c r="AJ109">
        <v>50.832708177044303</v>
      </c>
      <c r="AK109">
        <v>42.502038014065299</v>
      </c>
      <c r="AL109">
        <v>59.177555382597802</v>
      </c>
      <c r="AM109">
        <v>47.184653306183698</v>
      </c>
      <c r="AN109">
        <v>38.924864687383803</v>
      </c>
      <c r="AO109">
        <v>55.429458931635303</v>
      </c>
      <c r="AP109">
        <v>51.227092487407603</v>
      </c>
      <c r="AQ109">
        <v>42.871819563514897</v>
      </c>
      <c r="AR109">
        <v>59.574413961151301</v>
      </c>
      <c r="AS109">
        <v>47.486871717929503</v>
      </c>
      <c r="AT109">
        <v>39.128202792948301</v>
      </c>
      <c r="AU109">
        <v>55.855284840570199</v>
      </c>
      <c r="AV109">
        <v>6.3646913046043698</v>
      </c>
      <c r="AW109">
        <v>2.7259058368817</v>
      </c>
      <c r="AX109">
        <v>10.007846061332</v>
      </c>
      <c r="AY109">
        <v>93.635308695395594</v>
      </c>
      <c r="AZ109">
        <v>89.992153938539602</v>
      </c>
      <c r="BA109">
        <v>97.274094163246801</v>
      </c>
    </row>
    <row r="110" spans="1:53" x14ac:dyDescent="0.3">
      <c r="A110" t="s">
        <v>476</v>
      </c>
      <c r="B110" t="s">
        <v>263</v>
      </c>
      <c r="C110">
        <v>82.822987917918596</v>
      </c>
      <c r="D110">
        <v>78.017866953984296</v>
      </c>
      <c r="E110">
        <v>87.643650598402402</v>
      </c>
      <c r="F110">
        <v>15.4531313260457</v>
      </c>
      <c r="G110">
        <v>10.804243532029499</v>
      </c>
      <c r="H110">
        <v>20.087248622937199</v>
      </c>
      <c r="I110">
        <v>14.632743079971901</v>
      </c>
      <c r="J110">
        <v>10.258774845288301</v>
      </c>
      <c r="K110">
        <v>18.997161727676101</v>
      </c>
      <c r="L110">
        <v>14.9715527712076</v>
      </c>
      <c r="M110">
        <v>10.944298435934201</v>
      </c>
      <c r="N110">
        <v>18.989671288890001</v>
      </c>
      <c r="O110">
        <v>2.3098723603741802</v>
      </c>
      <c r="P110">
        <v>0.17167239922229699</v>
      </c>
      <c r="Q110">
        <v>4.4438058419764896</v>
      </c>
      <c r="R110">
        <v>99.060282554497206</v>
      </c>
      <c r="S110">
        <v>97.997352243991301</v>
      </c>
      <c r="T110">
        <v>100</v>
      </c>
      <c r="U110">
        <v>0.93971744550278102</v>
      </c>
      <c r="V110">
        <v>0</v>
      </c>
      <c r="W110">
        <v>2.00264775598724</v>
      </c>
      <c r="X110">
        <v>18.8731914168212</v>
      </c>
      <c r="Y110">
        <v>13.670914533858401</v>
      </c>
      <c r="Z110">
        <v>24.070527455470199</v>
      </c>
      <c r="AA110">
        <v>62.483752050970601</v>
      </c>
      <c r="AB110">
        <v>55.995491663689798</v>
      </c>
      <c r="AC110">
        <v>68.980187733794594</v>
      </c>
      <c r="AD110">
        <v>9.5228962901404195</v>
      </c>
      <c r="AE110">
        <v>5.4795298338568497</v>
      </c>
      <c r="AF110">
        <v>13.5546080418014</v>
      </c>
      <c r="AG110">
        <v>71.834047177651399</v>
      </c>
      <c r="AH110">
        <v>66.035885878384704</v>
      </c>
      <c r="AI110">
        <v>77.647097632770098</v>
      </c>
      <c r="AJ110">
        <v>53.308007414696696</v>
      </c>
      <c r="AK110">
        <v>43.9515113949887</v>
      </c>
      <c r="AL110">
        <v>62.663453662666903</v>
      </c>
      <c r="AM110">
        <v>44.838318420028799</v>
      </c>
      <c r="AN110">
        <v>35.611660063997</v>
      </c>
      <c r="AO110">
        <v>54.070069234437703</v>
      </c>
      <c r="AP110">
        <v>48.360299334050403</v>
      </c>
      <c r="AQ110">
        <v>39.212482278487599</v>
      </c>
      <c r="AR110">
        <v>57.503054295315302</v>
      </c>
      <c r="AS110">
        <v>50.019452136302299</v>
      </c>
      <c r="AT110">
        <v>40.9590006138219</v>
      </c>
      <c r="AU110">
        <v>59.085129951698697</v>
      </c>
      <c r="AV110">
        <v>2.33757378167018</v>
      </c>
      <c r="AW110">
        <v>0.42755204340108399</v>
      </c>
      <c r="AX110">
        <v>4.2481361289036998</v>
      </c>
      <c r="AY110">
        <v>97.662426218329799</v>
      </c>
      <c r="AZ110">
        <v>95.751863871108299</v>
      </c>
      <c r="BA110">
        <v>99.572447956586899</v>
      </c>
    </row>
    <row r="111" spans="1:53" x14ac:dyDescent="0.3">
      <c r="A111" t="s">
        <v>477</v>
      </c>
      <c r="B111" t="s">
        <v>264</v>
      </c>
      <c r="C111">
        <v>79.938516586662601</v>
      </c>
      <c r="D111">
        <v>75.732221283192999</v>
      </c>
      <c r="E111">
        <v>84.144291949897905</v>
      </c>
      <c r="F111">
        <v>18.9918232099885</v>
      </c>
      <c r="G111">
        <v>14.8140240708588</v>
      </c>
      <c r="H111">
        <v>23.168917414024101</v>
      </c>
      <c r="I111">
        <v>21.6048682768266</v>
      </c>
      <c r="J111">
        <v>17.0334348677634</v>
      </c>
      <c r="K111">
        <v>26.176026164180801</v>
      </c>
      <c r="L111">
        <v>13.4809943178239</v>
      </c>
      <c r="M111">
        <v>10.310117408141201</v>
      </c>
      <c r="N111">
        <v>16.655957057441</v>
      </c>
      <c r="O111">
        <v>2.0259288657066201</v>
      </c>
      <c r="P111">
        <v>0.691369770498373</v>
      </c>
      <c r="Q111">
        <v>3.3567745814116798</v>
      </c>
      <c r="R111">
        <v>97.305061042446198</v>
      </c>
      <c r="S111">
        <v>95.255787764352107</v>
      </c>
      <c r="T111">
        <v>99.354297544170606</v>
      </c>
      <c r="U111">
        <v>2.6949389575537701</v>
      </c>
      <c r="V111">
        <v>0.645702455592292</v>
      </c>
      <c r="W111">
        <v>4.7442122358849899</v>
      </c>
      <c r="X111">
        <v>22.316715173048099</v>
      </c>
      <c r="Y111">
        <v>17.869997848995698</v>
      </c>
      <c r="Z111">
        <v>26.771631510662601</v>
      </c>
      <c r="AA111">
        <v>58.431920978694997</v>
      </c>
      <c r="AB111">
        <v>53.202528361373503</v>
      </c>
      <c r="AC111">
        <v>63.662987479015399</v>
      </c>
      <c r="AD111">
        <v>8.3670358191278904</v>
      </c>
      <c r="AE111">
        <v>5.5480473025274701</v>
      </c>
      <c r="AF111">
        <v>11.193119295306699</v>
      </c>
      <c r="AG111">
        <v>72.381600332615207</v>
      </c>
      <c r="AH111">
        <v>67.300841725294802</v>
      </c>
      <c r="AI111">
        <v>77.465136876918294</v>
      </c>
      <c r="AJ111">
        <v>57.221435641703501</v>
      </c>
      <c r="AK111">
        <v>49.786670544871001</v>
      </c>
      <c r="AL111">
        <v>64.669795078975099</v>
      </c>
      <c r="AM111">
        <v>41.900239315382599</v>
      </c>
      <c r="AN111">
        <v>34.462999156011499</v>
      </c>
      <c r="AO111">
        <v>49.327300977837702</v>
      </c>
      <c r="AP111">
        <v>46.209169162145599</v>
      </c>
      <c r="AQ111">
        <v>38.2678620151571</v>
      </c>
      <c r="AR111">
        <v>54.157389385683203</v>
      </c>
      <c r="AS111">
        <v>52.747115059327697</v>
      </c>
      <c r="AT111">
        <v>44.815172793488401</v>
      </c>
      <c r="AU111">
        <v>60.675229657844703</v>
      </c>
      <c r="AV111">
        <v>2.68107999143264</v>
      </c>
      <c r="AW111">
        <v>1.0292869839930201</v>
      </c>
      <c r="AX111">
        <v>4.3364928887710699</v>
      </c>
      <c r="AY111">
        <v>97.318920008567403</v>
      </c>
      <c r="AZ111">
        <v>95.663507111201994</v>
      </c>
      <c r="BA111">
        <v>98.970713016033898</v>
      </c>
    </row>
    <row r="112" spans="1:53" x14ac:dyDescent="0.3">
      <c r="A112" t="s">
        <v>478</v>
      </c>
      <c r="B112" t="s">
        <v>265</v>
      </c>
      <c r="C112">
        <v>79.185329726373695</v>
      </c>
      <c r="D112">
        <v>74.713665077988907</v>
      </c>
      <c r="E112">
        <v>83.637756224349801</v>
      </c>
      <c r="F112">
        <v>18.646059692225801</v>
      </c>
      <c r="G112">
        <v>14.4897014665902</v>
      </c>
      <c r="H112">
        <v>22.8202694489758</v>
      </c>
      <c r="I112">
        <v>17.450884739899799</v>
      </c>
      <c r="J112">
        <v>13.0209590361506</v>
      </c>
      <c r="K112">
        <v>21.878984469769701</v>
      </c>
      <c r="L112">
        <v>13.719011929575601</v>
      </c>
      <c r="M112">
        <v>10.459199979851601</v>
      </c>
      <c r="N112">
        <v>16.980050520097901</v>
      </c>
      <c r="O112">
        <v>2.58104572264845</v>
      </c>
      <c r="P112">
        <v>1.20214969514465</v>
      </c>
      <c r="Q112">
        <v>3.9608726318408198</v>
      </c>
      <c r="R112">
        <v>98.2371723801499</v>
      </c>
      <c r="S112">
        <v>96.936506462760605</v>
      </c>
      <c r="T112">
        <v>99.534375929413798</v>
      </c>
      <c r="U112">
        <v>1.7628276198501001</v>
      </c>
      <c r="V112">
        <v>0.465624070589717</v>
      </c>
      <c r="W112">
        <v>3.0634935372359</v>
      </c>
      <c r="X112">
        <v>17.524058716572799</v>
      </c>
      <c r="Y112">
        <v>13.5781443448986</v>
      </c>
      <c r="Z112">
        <v>21.479721042491601</v>
      </c>
      <c r="AA112">
        <v>64.594882256419396</v>
      </c>
      <c r="AB112">
        <v>59.450468015298398</v>
      </c>
      <c r="AC112">
        <v>69.724556883790598</v>
      </c>
      <c r="AD112">
        <v>8.8939642556210892</v>
      </c>
      <c r="AE112">
        <v>6.0948677880150299</v>
      </c>
      <c r="AF112">
        <v>11.701609576551199</v>
      </c>
      <c r="AG112">
        <v>73.224976717371106</v>
      </c>
      <c r="AH112">
        <v>68.354117348817994</v>
      </c>
      <c r="AI112">
        <v>78.082295573094896</v>
      </c>
      <c r="AJ112">
        <v>52.019612421200101</v>
      </c>
      <c r="AK112">
        <v>44.146777124720103</v>
      </c>
      <c r="AL112">
        <v>59.9052335139585</v>
      </c>
      <c r="AM112">
        <v>45.087343196145397</v>
      </c>
      <c r="AN112">
        <v>36.960624013352003</v>
      </c>
      <c r="AO112">
        <v>53.2050249138262</v>
      </c>
      <c r="AP112">
        <v>53.291023708955102</v>
      </c>
      <c r="AQ112">
        <v>45.525641284591202</v>
      </c>
      <c r="AR112">
        <v>61.0435179202359</v>
      </c>
      <c r="AS112">
        <v>45.987307112686501</v>
      </c>
      <c r="AT112">
        <v>38.248120262048801</v>
      </c>
      <c r="AU112">
        <v>53.741553296184101</v>
      </c>
      <c r="AV112">
        <v>3.7119162712315399</v>
      </c>
      <c r="AW112">
        <v>1.8298222375936899</v>
      </c>
      <c r="AX112">
        <v>5.6025298670093298</v>
      </c>
      <c r="AY112">
        <v>96.288083728768498</v>
      </c>
      <c r="AZ112">
        <v>94.397470132895805</v>
      </c>
      <c r="BA112">
        <v>98.170177762501197</v>
      </c>
    </row>
    <row r="113" spans="1:53" x14ac:dyDescent="0.3">
      <c r="A113" t="s">
        <v>464</v>
      </c>
      <c r="B113" t="s">
        <v>268</v>
      </c>
      <c r="C113">
        <v>88.660043196544294</v>
      </c>
      <c r="D113">
        <v>84.8928625274079</v>
      </c>
      <c r="E113">
        <v>92.417575417162894</v>
      </c>
      <c r="F113">
        <v>10.7403887688985</v>
      </c>
      <c r="G113">
        <v>7.0480259910238097</v>
      </c>
      <c r="H113">
        <v>14.4445631037936</v>
      </c>
      <c r="I113">
        <v>12.1969762419006</v>
      </c>
      <c r="J113">
        <v>8.07389283779988</v>
      </c>
      <c r="K113">
        <v>16.331017100929699</v>
      </c>
      <c r="L113">
        <v>7.6267818574513999</v>
      </c>
      <c r="M113">
        <v>4.4706968517022903</v>
      </c>
      <c r="N113">
        <v>10.7861779344593</v>
      </c>
      <c r="O113">
        <v>1.0920086393088599</v>
      </c>
      <c r="P113">
        <v>0</v>
      </c>
      <c r="Q113">
        <v>2.39839297330386</v>
      </c>
      <c r="R113">
        <v>98.491576673866106</v>
      </c>
      <c r="S113">
        <v>97.242505501249596</v>
      </c>
      <c r="T113">
        <v>99.741321070265101</v>
      </c>
      <c r="U113">
        <v>0.82246220302375805</v>
      </c>
      <c r="V113">
        <v>1.07713023121011E-2</v>
      </c>
      <c r="W113">
        <v>1.6338704937714299</v>
      </c>
      <c r="X113">
        <v>15.34686825054</v>
      </c>
      <c r="Y113">
        <v>10.9062695199936</v>
      </c>
      <c r="Z113">
        <v>19.7823203513687</v>
      </c>
      <c r="AA113">
        <v>50.883801295896298</v>
      </c>
      <c r="AB113">
        <v>44.4643904934765</v>
      </c>
      <c r="AC113">
        <v>57.304736323094303</v>
      </c>
      <c r="AD113">
        <v>10.056155507559399</v>
      </c>
      <c r="AE113">
        <v>6.5738181208016497</v>
      </c>
      <c r="AF113">
        <v>13.5454311053319</v>
      </c>
      <c r="AG113">
        <v>56.1745140388769</v>
      </c>
      <c r="AH113">
        <v>49.882675702740997</v>
      </c>
      <c r="AI113">
        <v>62.455791759058499</v>
      </c>
      <c r="AJ113">
        <v>50.609538478877496</v>
      </c>
      <c r="AK113">
        <v>42.518949307989999</v>
      </c>
      <c r="AL113">
        <v>58.691756719520797</v>
      </c>
      <c r="AM113">
        <v>48.631590810902203</v>
      </c>
      <c r="AN113">
        <v>40.5381249370486</v>
      </c>
      <c r="AO113">
        <v>56.7360983139518</v>
      </c>
      <c r="AP113">
        <v>56.950992730619703</v>
      </c>
      <c r="AQ113">
        <v>49.938355675283397</v>
      </c>
      <c r="AR113">
        <v>63.961477627822802</v>
      </c>
      <c r="AS113">
        <v>41.993350489321301</v>
      </c>
      <c r="AT113">
        <v>35.039023517657498</v>
      </c>
      <c r="AU113">
        <v>48.948585015462498</v>
      </c>
      <c r="AV113">
        <v>2.0734341252699799</v>
      </c>
      <c r="AW113">
        <v>0.39702501821395703</v>
      </c>
      <c r="AX113">
        <v>3.74777999119758</v>
      </c>
      <c r="AY113">
        <v>97.926565874730002</v>
      </c>
      <c r="AZ113">
        <v>96.252220008675906</v>
      </c>
      <c r="BA113">
        <v>99.602974981912496</v>
      </c>
    </row>
    <row r="114" spans="1:53" x14ac:dyDescent="0.3">
      <c r="A114" t="s">
        <v>503</v>
      </c>
      <c r="B114" t="s">
        <v>269</v>
      </c>
      <c r="C114">
        <v>79.792272712951998</v>
      </c>
      <c r="D114">
        <v>75.299169361696698</v>
      </c>
      <c r="E114">
        <v>84.283059695491801</v>
      </c>
      <c r="F114">
        <v>19.2300017853205</v>
      </c>
      <c r="G114">
        <v>14.831006425877</v>
      </c>
      <c r="H114">
        <v>23.6315678125085</v>
      </c>
      <c r="I114">
        <v>13.456065363732799</v>
      </c>
      <c r="J114">
        <v>9.28191098917031</v>
      </c>
      <c r="K114">
        <v>17.632756288212502</v>
      </c>
      <c r="L114">
        <v>15.775931779754499</v>
      </c>
      <c r="M114">
        <v>11.3779576250981</v>
      </c>
      <c r="N114">
        <v>20.178021585750098</v>
      </c>
      <c r="O114">
        <v>4.3887377784312296</v>
      </c>
      <c r="P114">
        <v>1.95890213123262</v>
      </c>
      <c r="Q114">
        <v>6.8209894721534496</v>
      </c>
      <c r="R114">
        <v>97.6958864116109</v>
      </c>
      <c r="S114">
        <v>95.9975675340566</v>
      </c>
      <c r="T114">
        <v>99.396687368974895</v>
      </c>
      <c r="U114">
        <v>2.3041135883891202</v>
      </c>
      <c r="V114">
        <v>0.60331263112650102</v>
      </c>
      <c r="W114">
        <v>4.0024324658419497</v>
      </c>
      <c r="X114">
        <v>11.5100660568572</v>
      </c>
      <c r="Y114">
        <v>7.4990339699751196</v>
      </c>
      <c r="Z114">
        <v>15.526571246253701</v>
      </c>
      <c r="AA114">
        <v>62.051438233162798</v>
      </c>
      <c r="AB114">
        <v>55.814027685244596</v>
      </c>
      <c r="AC114">
        <v>68.280579830628398</v>
      </c>
      <c r="AD114">
        <v>10.7056216590878</v>
      </c>
      <c r="AE114">
        <v>6.7856792251647997</v>
      </c>
      <c r="AF114">
        <v>14.62941423907</v>
      </c>
      <c r="AG114">
        <v>62.8558826309322</v>
      </c>
      <c r="AH114">
        <v>56.630159789304301</v>
      </c>
      <c r="AI114">
        <v>69.074959478562704</v>
      </c>
      <c r="AJ114">
        <v>58.109769789249697</v>
      </c>
      <c r="AK114">
        <v>49.8330231642123</v>
      </c>
      <c r="AL114">
        <v>66.390453708385905</v>
      </c>
      <c r="AM114">
        <v>40.655239887514298</v>
      </c>
      <c r="AN114">
        <v>32.4943311421654</v>
      </c>
      <c r="AO114">
        <v>48.812125166673397</v>
      </c>
      <c r="AP114">
        <v>48.759128770462901</v>
      </c>
      <c r="AQ114">
        <v>41.180478968544101</v>
      </c>
      <c r="AR114">
        <v>56.3368846745065</v>
      </c>
      <c r="AS114">
        <v>48.931278936732099</v>
      </c>
      <c r="AT114">
        <v>41.191933751961301</v>
      </c>
      <c r="AU114">
        <v>56.672623224855002</v>
      </c>
      <c r="AV114">
        <v>3.8909484252423301</v>
      </c>
      <c r="AW114">
        <v>1.53677006680578</v>
      </c>
      <c r="AX114">
        <v>6.2421892135340702</v>
      </c>
      <c r="AY114">
        <v>96.1090515747577</v>
      </c>
      <c r="AZ114">
        <v>93.757810786400199</v>
      </c>
      <c r="BA114">
        <v>98.463229933259896</v>
      </c>
    </row>
    <row r="115" spans="1:53" x14ac:dyDescent="0.3">
      <c r="A115" t="s">
        <v>504</v>
      </c>
      <c r="B115" t="s">
        <v>270</v>
      </c>
      <c r="C115">
        <v>83.291735259235693</v>
      </c>
      <c r="D115">
        <v>78.801989265322803</v>
      </c>
      <c r="E115">
        <v>87.7798464557507</v>
      </c>
      <c r="F115">
        <v>15.444391340520101</v>
      </c>
      <c r="G115">
        <v>11.1638563735189</v>
      </c>
      <c r="H115">
        <v>19.724890062747999</v>
      </c>
      <c r="I115">
        <v>9.7445701237321405</v>
      </c>
      <c r="J115">
        <v>6.0276908887863003</v>
      </c>
      <c r="K115">
        <v>13.463908327998601</v>
      </c>
      <c r="L115">
        <v>9.8578584957428408</v>
      </c>
      <c r="M115">
        <v>6.3045935858381696</v>
      </c>
      <c r="N115">
        <v>13.404595161241399</v>
      </c>
      <c r="O115" t="s">
        <v>931</v>
      </c>
      <c r="P115" t="s">
        <v>931</v>
      </c>
      <c r="Q115" t="s">
        <v>931</v>
      </c>
      <c r="R115">
        <v>97.957269042182205</v>
      </c>
      <c r="S115">
        <v>96.189461886252701</v>
      </c>
      <c r="T115">
        <v>99.726636437012303</v>
      </c>
      <c r="U115">
        <v>0.98065247021754898</v>
      </c>
      <c r="V115">
        <v>0</v>
      </c>
      <c r="W115">
        <v>2.00430309937349</v>
      </c>
      <c r="X115">
        <v>20.4821836333705</v>
      </c>
      <c r="Y115">
        <v>15.150112986545899</v>
      </c>
      <c r="Z115">
        <v>25.812195356157702</v>
      </c>
      <c r="AA115">
        <v>49.629157594746303</v>
      </c>
      <c r="AB115">
        <v>43.326583128887499</v>
      </c>
      <c r="AC115">
        <v>55.9180570780468</v>
      </c>
      <c r="AD115">
        <v>8.0647159825111103</v>
      </c>
      <c r="AE115">
        <v>4.8163469725708499</v>
      </c>
      <c r="AF115">
        <v>11.3099397101652</v>
      </c>
      <c r="AG115">
        <v>62.046625245605597</v>
      </c>
      <c r="AH115">
        <v>55.570078343234599</v>
      </c>
      <c r="AI115">
        <v>68.510583523667194</v>
      </c>
      <c r="AJ115">
        <v>45.192453593647301</v>
      </c>
      <c r="AK115">
        <v>37.040736792362203</v>
      </c>
      <c r="AL115">
        <v>53.3459615712638</v>
      </c>
      <c r="AM115">
        <v>53.133377168580203</v>
      </c>
      <c r="AN115">
        <v>44.973138409154103</v>
      </c>
      <c r="AO115">
        <v>61.2913300522941</v>
      </c>
      <c r="AP115">
        <v>51.177650767959797</v>
      </c>
      <c r="AQ115">
        <v>43.087556636139503</v>
      </c>
      <c r="AR115">
        <v>59.264450051378198</v>
      </c>
      <c r="AS115">
        <v>47.608450086827503</v>
      </c>
      <c r="AT115">
        <v>39.548330453407502</v>
      </c>
      <c r="AU115">
        <v>55.6692734482912</v>
      </c>
      <c r="AV115">
        <v>4.0093462906908801</v>
      </c>
      <c r="AW115">
        <v>1.4731919037122501</v>
      </c>
      <c r="AX115">
        <v>6.5442611724379303</v>
      </c>
      <c r="AY115">
        <v>95.9906537093091</v>
      </c>
      <c r="AZ115">
        <v>93.455738827613601</v>
      </c>
      <c r="BA115">
        <v>98.526808096236195</v>
      </c>
    </row>
    <row r="116" spans="1:53" x14ac:dyDescent="0.3">
      <c r="A116" t="s">
        <v>505</v>
      </c>
      <c r="B116" t="s">
        <v>271</v>
      </c>
      <c r="C116">
        <v>82.130931117496303</v>
      </c>
      <c r="D116">
        <v>77.733861169325394</v>
      </c>
      <c r="E116">
        <v>86.536461502699495</v>
      </c>
      <c r="F116">
        <v>17.486604022676101</v>
      </c>
      <c r="G116">
        <v>13.1306450824019</v>
      </c>
      <c r="H116">
        <v>21.835339861227201</v>
      </c>
      <c r="I116">
        <v>17.241981828065502</v>
      </c>
      <c r="J116">
        <v>13.091753981997501</v>
      </c>
      <c r="K116">
        <v>21.3846453962278</v>
      </c>
      <c r="L116">
        <v>10.163469752271499</v>
      </c>
      <c r="M116">
        <v>6.9142098937514502</v>
      </c>
      <c r="N116">
        <v>13.4026824029488</v>
      </c>
      <c r="O116">
        <v>4.08868525277627</v>
      </c>
      <c r="P116">
        <v>1.42779762086674</v>
      </c>
      <c r="Q116">
        <v>6.7457611674121001</v>
      </c>
      <c r="R116">
        <v>98.5497398462375</v>
      </c>
      <c r="S116">
        <v>97.084259752964996</v>
      </c>
      <c r="T116">
        <v>100</v>
      </c>
      <c r="U116">
        <v>0.850353343169993</v>
      </c>
      <c r="V116">
        <v>0</v>
      </c>
      <c r="W116">
        <v>1.75629687457117</v>
      </c>
      <c r="X116">
        <v>16.492583676322099</v>
      </c>
      <c r="Y116">
        <v>12.0682657076349</v>
      </c>
      <c r="Z116">
        <v>20.914365891791</v>
      </c>
      <c r="AA116">
        <v>59.282053273277903</v>
      </c>
      <c r="AB116">
        <v>53.175279698118402</v>
      </c>
      <c r="AC116">
        <v>65.393394378798405</v>
      </c>
      <c r="AD116">
        <v>8.5423623514793796</v>
      </c>
      <c r="AE116">
        <v>5.1568021701480298</v>
      </c>
      <c r="AF116">
        <v>11.923781389258499</v>
      </c>
      <c r="AG116">
        <v>67.232274598120696</v>
      </c>
      <c r="AH116">
        <v>61.672044489456802</v>
      </c>
      <c r="AI116">
        <v>72.798677627479506</v>
      </c>
      <c r="AJ116">
        <v>57.983719474013803</v>
      </c>
      <c r="AK116">
        <v>50.795204041955003</v>
      </c>
      <c r="AL116">
        <v>65.174399978397901</v>
      </c>
      <c r="AM116">
        <v>40.632827175954901</v>
      </c>
      <c r="AN116">
        <v>33.521543997461201</v>
      </c>
      <c r="AO116">
        <v>47.739367999048604</v>
      </c>
      <c r="AP116">
        <v>50.763149655604302</v>
      </c>
      <c r="AQ116">
        <v>43.212531009845598</v>
      </c>
      <c r="AR116">
        <v>58.305620492572999</v>
      </c>
      <c r="AS116">
        <v>47.964934251721999</v>
      </c>
      <c r="AT116">
        <v>40.460470439835397</v>
      </c>
      <c r="AU116">
        <v>55.4745308962653</v>
      </c>
      <c r="AV116">
        <v>4.0848023607983199</v>
      </c>
      <c r="AW116">
        <v>1.8359921729681199</v>
      </c>
      <c r="AX116">
        <v>6.3299136906252702</v>
      </c>
      <c r="AY116">
        <v>95.915197639201693</v>
      </c>
      <c r="AZ116">
        <v>93.670086309039704</v>
      </c>
      <c r="BA116">
        <v>98.164007827366902</v>
      </c>
    </row>
    <row r="117" spans="1:53" x14ac:dyDescent="0.3">
      <c r="A117" t="s">
        <v>506</v>
      </c>
      <c r="B117" t="s">
        <v>274</v>
      </c>
      <c r="C117">
        <v>84.435450739066994</v>
      </c>
      <c r="D117">
        <v>80.223723364237401</v>
      </c>
      <c r="E117">
        <v>88.642928888244597</v>
      </c>
      <c r="F117">
        <v>15.564549260932999</v>
      </c>
      <c r="G117">
        <v>11.357071111824</v>
      </c>
      <c r="H117">
        <v>19.776276635694</v>
      </c>
      <c r="I117">
        <v>16.901950157778298</v>
      </c>
      <c r="J117">
        <v>12.6751446943597</v>
      </c>
      <c r="K117">
        <v>21.1357234242681</v>
      </c>
      <c r="L117">
        <v>7.4282567460074604</v>
      </c>
      <c r="M117">
        <v>4.7580261440234404</v>
      </c>
      <c r="N117">
        <v>10.098605822970001</v>
      </c>
      <c r="O117">
        <v>2.0996319962238101</v>
      </c>
      <c r="P117">
        <v>0.45854466496478602</v>
      </c>
      <c r="Q117">
        <v>3.7393792863092199</v>
      </c>
      <c r="R117">
        <v>96.819957867501202</v>
      </c>
      <c r="S117">
        <v>94.325543746478303</v>
      </c>
      <c r="T117">
        <v>99.313446473729996</v>
      </c>
      <c r="U117">
        <v>3.1800421324988402</v>
      </c>
      <c r="V117">
        <v>0.68655352610867004</v>
      </c>
      <c r="W117">
        <v>5.6744562536830703</v>
      </c>
      <c r="X117">
        <v>21.0382776374332</v>
      </c>
      <c r="Y117">
        <v>15.9938621231894</v>
      </c>
      <c r="Z117">
        <v>26.084328113419001</v>
      </c>
      <c r="AA117">
        <v>59.974126100296303</v>
      </c>
      <c r="AB117">
        <v>53.822862728662102</v>
      </c>
      <c r="AC117">
        <v>66.1209250771265</v>
      </c>
      <c r="AD117">
        <v>6.3950489943269702</v>
      </c>
      <c r="AE117">
        <v>3.9176656624172401</v>
      </c>
      <c r="AF117">
        <v>8.8732481092442104</v>
      </c>
      <c r="AG117">
        <v>74.617354743402601</v>
      </c>
      <c r="AH117">
        <v>69.436599630277001</v>
      </c>
      <c r="AI117">
        <v>79.7944646404586</v>
      </c>
      <c r="AJ117">
        <v>48.6398258977149</v>
      </c>
      <c r="AK117">
        <v>38.6894938059542</v>
      </c>
      <c r="AL117">
        <v>58.593185290886098</v>
      </c>
      <c r="AM117">
        <v>45.659037799461302</v>
      </c>
      <c r="AN117">
        <v>35.6485429926867</v>
      </c>
      <c r="AO117">
        <v>55.666230069609398</v>
      </c>
      <c r="AP117">
        <v>48.3151679480547</v>
      </c>
      <c r="AQ117">
        <v>39.336924277959298</v>
      </c>
      <c r="AR117">
        <v>57.2932789907006</v>
      </c>
      <c r="AS117">
        <v>46.833693073369098</v>
      </c>
      <c r="AT117">
        <v>37.676452201434699</v>
      </c>
      <c r="AU117">
        <v>55.991048544494198</v>
      </c>
      <c r="AV117">
        <v>0.75960874467880501</v>
      </c>
      <c r="AW117">
        <v>0</v>
      </c>
      <c r="AX117">
        <v>1.5382618272147299</v>
      </c>
      <c r="AY117">
        <v>99.2403912553212</v>
      </c>
      <c r="AZ117">
        <v>98.461738172789296</v>
      </c>
      <c r="BA117">
        <v>100</v>
      </c>
    </row>
    <row r="118" spans="1:53" x14ac:dyDescent="0.3">
      <c r="A118" t="s">
        <v>507</v>
      </c>
      <c r="B118" t="s">
        <v>275</v>
      </c>
      <c r="C118">
        <v>81.786525696805896</v>
      </c>
      <c r="D118">
        <v>77.972551833771107</v>
      </c>
      <c r="E118">
        <v>85.606063990309295</v>
      </c>
      <c r="F118">
        <v>17.8459528087552</v>
      </c>
      <c r="G118">
        <v>14.068869172208201</v>
      </c>
      <c r="H118">
        <v>21.617727700888899</v>
      </c>
      <c r="I118">
        <v>15.0824881576407</v>
      </c>
      <c r="J118">
        <v>11.7266279518362</v>
      </c>
      <c r="K118">
        <v>18.432877108791999</v>
      </c>
      <c r="L118">
        <v>17.736810061921801</v>
      </c>
      <c r="M118">
        <v>13.9285663588284</v>
      </c>
      <c r="N118">
        <v>21.544321428540002</v>
      </c>
      <c r="O118">
        <v>1.1404303342589399</v>
      </c>
      <c r="P118">
        <v>0.18453091166917601</v>
      </c>
      <c r="Q118">
        <v>2.09573379591464</v>
      </c>
      <c r="R118">
        <v>98.454182320359905</v>
      </c>
      <c r="S118">
        <v>97.328962590518501</v>
      </c>
      <c r="T118">
        <v>99.577001467193298</v>
      </c>
      <c r="U118">
        <v>1.54581767964005</v>
      </c>
      <c r="V118">
        <v>0.42299853293205802</v>
      </c>
      <c r="W118">
        <v>2.6710374093561602</v>
      </c>
      <c r="X118">
        <v>17.295041800929599</v>
      </c>
      <c r="Y118">
        <v>13.383653304431499</v>
      </c>
      <c r="Z118">
        <v>21.205905534019202</v>
      </c>
      <c r="AA118">
        <v>59.8042855233655</v>
      </c>
      <c r="AB118">
        <v>54.367588922225103</v>
      </c>
      <c r="AC118">
        <v>65.241542415780799</v>
      </c>
      <c r="AD118">
        <v>12.893693479649</v>
      </c>
      <c r="AE118">
        <v>9.2840221367603402</v>
      </c>
      <c r="AF118">
        <v>16.504354876592501</v>
      </c>
      <c r="AG118">
        <v>64.205633844646101</v>
      </c>
      <c r="AH118">
        <v>58.7374080514493</v>
      </c>
      <c r="AI118">
        <v>69.672905111654401</v>
      </c>
      <c r="AJ118">
        <v>47.050656156223397</v>
      </c>
      <c r="AK118">
        <v>39.706184688690897</v>
      </c>
      <c r="AL118">
        <v>54.393262881932301</v>
      </c>
      <c r="AM118">
        <v>49.012406503336798</v>
      </c>
      <c r="AN118">
        <v>41.667855005212601</v>
      </c>
      <c r="AO118">
        <v>56.359139033377502</v>
      </c>
      <c r="AP118">
        <v>53.619683193741501</v>
      </c>
      <c r="AQ118">
        <v>46.4043872395413</v>
      </c>
      <c r="AR118">
        <v>60.837445540447199</v>
      </c>
      <c r="AS118">
        <v>44.246129499410301</v>
      </c>
      <c r="AT118">
        <v>37.0477495359115</v>
      </c>
      <c r="AU118">
        <v>51.443256192731802</v>
      </c>
      <c r="AV118">
        <v>2.8822594775997499</v>
      </c>
      <c r="AW118">
        <v>1.10024196477384</v>
      </c>
      <c r="AX118">
        <v>4.6649068432611802</v>
      </c>
      <c r="AY118">
        <v>97.117740522400297</v>
      </c>
      <c r="AZ118">
        <v>95.335093156502197</v>
      </c>
      <c r="BA118">
        <v>98.899758035462796</v>
      </c>
    </row>
    <row r="119" spans="1:53" x14ac:dyDescent="0.3">
      <c r="A119" t="s">
        <v>508</v>
      </c>
      <c r="B119" t="s">
        <v>276</v>
      </c>
      <c r="C119">
        <v>80.499426596242998</v>
      </c>
      <c r="D119">
        <v>75.844119755435898</v>
      </c>
      <c r="E119">
        <v>85.156326474587104</v>
      </c>
      <c r="F119">
        <v>18.839947666812002</v>
      </c>
      <c r="G119">
        <v>14.267243349306399</v>
      </c>
      <c r="H119">
        <v>23.411772420141599</v>
      </c>
      <c r="I119">
        <v>17.869199334528599</v>
      </c>
      <c r="J119">
        <v>13.523205143694501</v>
      </c>
      <c r="K119">
        <v>22.2073868053815</v>
      </c>
      <c r="L119">
        <v>8.1988661142608006</v>
      </c>
      <c r="M119">
        <v>5.1377872347929703</v>
      </c>
      <c r="N119">
        <v>11.258343828299701</v>
      </c>
      <c r="O119">
        <v>3.6455557170777402</v>
      </c>
      <c r="P119">
        <v>1.1064905955111899</v>
      </c>
      <c r="Q119">
        <v>6.1901308816187299</v>
      </c>
      <c r="R119">
        <v>97.139442102372797</v>
      </c>
      <c r="S119">
        <v>94.834896470769905</v>
      </c>
      <c r="T119">
        <v>99.445012341460796</v>
      </c>
      <c r="U119">
        <v>2.6683464973914202</v>
      </c>
      <c r="V119">
        <v>0.39001462738391701</v>
      </c>
      <c r="W119">
        <v>4.9442215699761398</v>
      </c>
      <c r="X119">
        <v>25.982458690701201</v>
      </c>
      <c r="Y119">
        <v>20.699164621997301</v>
      </c>
      <c r="Z119">
        <v>31.2531940288934</v>
      </c>
      <c r="AA119">
        <v>54.289221624590098</v>
      </c>
      <c r="AB119">
        <v>48.184408682799301</v>
      </c>
      <c r="AC119">
        <v>60.406897621814601</v>
      </c>
      <c r="AD119">
        <v>5.4432976369304296</v>
      </c>
      <c r="AE119">
        <v>2.85717676578721</v>
      </c>
      <c r="AF119">
        <v>8.0261514208361699</v>
      </c>
      <c r="AG119">
        <v>74.828382678360896</v>
      </c>
      <c r="AH119">
        <v>69.283754136191206</v>
      </c>
      <c r="AI119">
        <v>80.376582632689903</v>
      </c>
      <c r="AJ119">
        <v>47.725065767404097</v>
      </c>
      <c r="AK119">
        <v>40.129411625666499</v>
      </c>
      <c r="AL119">
        <v>55.320065455964397</v>
      </c>
      <c r="AM119">
        <v>51.213827927753002</v>
      </c>
      <c r="AN119">
        <v>43.618961659549001</v>
      </c>
      <c r="AO119">
        <v>58.809943233381503</v>
      </c>
      <c r="AP119">
        <v>51.443351754091701</v>
      </c>
      <c r="AQ119">
        <v>43.724040934385201</v>
      </c>
      <c r="AR119">
        <v>59.163715081337003</v>
      </c>
      <c r="AS119">
        <v>48.155864333762999</v>
      </c>
      <c r="AT119">
        <v>40.451411436698798</v>
      </c>
      <c r="AU119">
        <v>55.8599159371539</v>
      </c>
      <c r="AV119">
        <v>4.8392046647607003</v>
      </c>
      <c r="AW119">
        <v>2.3334603749380598</v>
      </c>
      <c r="AX119">
        <v>7.3437559376003101</v>
      </c>
      <c r="AY119">
        <v>95.1607953352393</v>
      </c>
      <c r="AZ119">
        <v>92.656244062311401</v>
      </c>
      <c r="BA119">
        <v>97.666539625150193</v>
      </c>
    </row>
    <row r="120" spans="1:53" x14ac:dyDescent="0.3">
      <c r="A120" t="s">
        <v>509</v>
      </c>
      <c r="B120" t="s">
        <v>277</v>
      </c>
      <c r="C120">
        <v>83.9186837525708</v>
      </c>
      <c r="D120">
        <v>79.093153113829402</v>
      </c>
      <c r="E120">
        <v>88.731283982919393</v>
      </c>
      <c r="F120">
        <v>16.0813162474292</v>
      </c>
      <c r="G120">
        <v>11.2687160170097</v>
      </c>
      <c r="H120">
        <v>20.906846886241599</v>
      </c>
      <c r="I120">
        <v>17.935453251067901</v>
      </c>
      <c r="J120">
        <v>12.3151874890342</v>
      </c>
      <c r="K120">
        <v>23.555638173963501</v>
      </c>
      <c r="L120">
        <v>10.287929125138399</v>
      </c>
      <c r="M120">
        <v>5.60268229552414</v>
      </c>
      <c r="N120">
        <v>14.9705755589682</v>
      </c>
      <c r="O120">
        <v>4.0879607657016299</v>
      </c>
      <c r="P120">
        <v>1.3530549053591101</v>
      </c>
      <c r="Q120">
        <v>6.8266507921511899</v>
      </c>
      <c r="R120">
        <v>99.379844961240295</v>
      </c>
      <c r="S120">
        <v>98.169375658608303</v>
      </c>
      <c r="T120">
        <v>100</v>
      </c>
      <c r="U120" t="s">
        <v>931</v>
      </c>
      <c r="V120" t="s">
        <v>931</v>
      </c>
      <c r="W120" t="s">
        <v>931</v>
      </c>
      <c r="X120">
        <v>19.571270368612598</v>
      </c>
      <c r="Y120">
        <v>13.801806807454801</v>
      </c>
      <c r="Z120">
        <v>25.338939379256001</v>
      </c>
      <c r="AA120">
        <v>58.264515108368897</v>
      </c>
      <c r="AB120">
        <v>51.0988186184236</v>
      </c>
      <c r="AC120">
        <v>65.431434012902798</v>
      </c>
      <c r="AD120">
        <v>10.476190476190499</v>
      </c>
      <c r="AE120">
        <v>5.99462363516305</v>
      </c>
      <c r="AF120">
        <v>14.957477297711799</v>
      </c>
      <c r="AG120">
        <v>67.359595000791003</v>
      </c>
      <c r="AH120">
        <v>60.549183726078702</v>
      </c>
      <c r="AI120">
        <v>74.169714159083696</v>
      </c>
      <c r="AJ120">
        <v>47.1550887103893</v>
      </c>
      <c r="AK120">
        <v>37.299130341251697</v>
      </c>
      <c r="AL120">
        <v>57.011705605524597</v>
      </c>
      <c r="AM120">
        <v>48.231971047753603</v>
      </c>
      <c r="AN120">
        <v>38.256691812457703</v>
      </c>
      <c r="AO120">
        <v>58.207624185436401</v>
      </c>
      <c r="AP120">
        <v>40.4183952687792</v>
      </c>
      <c r="AQ120">
        <v>30.901864485023999</v>
      </c>
      <c r="AR120">
        <v>49.927012314537699</v>
      </c>
      <c r="AS120">
        <v>55.766616647541703</v>
      </c>
      <c r="AT120">
        <v>45.998855858210497</v>
      </c>
      <c r="AU120">
        <v>65.543962058792303</v>
      </c>
      <c r="AV120">
        <v>2.34931181775036</v>
      </c>
      <c r="AW120">
        <v>0.21790961858041599</v>
      </c>
      <c r="AX120">
        <v>4.4761321716535099</v>
      </c>
      <c r="AY120">
        <v>97.650688182249596</v>
      </c>
      <c r="AZ120">
        <v>95.523867828462997</v>
      </c>
      <c r="BA120">
        <v>99.782090381303107</v>
      </c>
    </row>
    <row r="121" spans="1:53" x14ac:dyDescent="0.3">
      <c r="A121" t="s">
        <v>510</v>
      </c>
      <c r="B121" t="s">
        <v>278</v>
      </c>
      <c r="C121">
        <v>80.235470687854303</v>
      </c>
      <c r="D121">
        <v>76.012038602201301</v>
      </c>
      <c r="E121">
        <v>84.458401409889603</v>
      </c>
      <c r="F121">
        <v>19.504923385829201</v>
      </c>
      <c r="G121">
        <v>15.2813021339702</v>
      </c>
      <c r="H121">
        <v>23.728485346053802</v>
      </c>
      <c r="I121">
        <v>12.666943850077599</v>
      </c>
      <c r="J121">
        <v>9.0925813579143107</v>
      </c>
      <c r="K121">
        <v>16.242371220594599</v>
      </c>
      <c r="L121">
        <v>21.880926063015298</v>
      </c>
      <c r="M121">
        <v>17.4192976187806</v>
      </c>
      <c r="N121">
        <v>26.3444309092162</v>
      </c>
      <c r="O121">
        <v>2.37803084848546</v>
      </c>
      <c r="P121">
        <v>0.57370961416113397</v>
      </c>
      <c r="Q121">
        <v>4.18318938569809</v>
      </c>
      <c r="R121">
        <v>98.890590299256701</v>
      </c>
      <c r="S121">
        <v>97.636503867760794</v>
      </c>
      <c r="T121">
        <v>100</v>
      </c>
      <c r="U121">
        <v>0.433014572410786</v>
      </c>
      <c r="V121">
        <v>0</v>
      </c>
      <c r="W121">
        <v>0.93656909224597196</v>
      </c>
      <c r="X121">
        <v>15.500299155266701</v>
      </c>
      <c r="Y121">
        <v>11.279947859337501</v>
      </c>
      <c r="Z121">
        <v>19.719102328163999</v>
      </c>
      <c r="AA121">
        <v>69.980022512701396</v>
      </c>
      <c r="AB121">
        <v>64.697797512855203</v>
      </c>
      <c r="AC121">
        <v>75.255765331534604</v>
      </c>
      <c r="AD121">
        <v>15.1828903469187</v>
      </c>
      <c r="AE121">
        <v>10.9878730352884</v>
      </c>
      <c r="AF121">
        <v>19.376918794101801</v>
      </c>
      <c r="AG121">
        <v>70.297431321049402</v>
      </c>
      <c r="AH121">
        <v>65.023504938030896</v>
      </c>
      <c r="AI121">
        <v>75.564316264470193</v>
      </c>
      <c r="AJ121">
        <v>52.541513106132797</v>
      </c>
      <c r="AK121">
        <v>44.379284637600399</v>
      </c>
      <c r="AL121">
        <v>60.7058288400384</v>
      </c>
      <c r="AM121">
        <v>46.798004058139099</v>
      </c>
      <c r="AN121">
        <v>38.621561421421902</v>
      </c>
      <c r="AO121">
        <v>54.9717742372111</v>
      </c>
      <c r="AP121">
        <v>47.220381796347702</v>
      </c>
      <c r="AQ121">
        <v>39.417461178899401</v>
      </c>
      <c r="AR121">
        <v>55.030112040823496</v>
      </c>
      <c r="AS121">
        <v>52.079796264855702</v>
      </c>
      <c r="AT121">
        <v>44.262347099781799</v>
      </c>
      <c r="AU121">
        <v>59.890973630657001</v>
      </c>
      <c r="AV121">
        <v>3.8819198669519599</v>
      </c>
      <c r="AW121">
        <v>1.6201616696562899</v>
      </c>
      <c r="AX121">
        <v>6.1468879021390803</v>
      </c>
      <c r="AY121">
        <v>95.953798257800898</v>
      </c>
      <c r="AZ121">
        <v>93.668428649350602</v>
      </c>
      <c r="BA121">
        <v>98.235316655376494</v>
      </c>
    </row>
    <row r="122" spans="1:53" x14ac:dyDescent="0.3">
      <c r="A122" t="s">
        <v>511</v>
      </c>
      <c r="B122" t="s">
        <v>279</v>
      </c>
      <c r="C122">
        <v>80.900400156624599</v>
      </c>
      <c r="D122">
        <v>76.558562649579898</v>
      </c>
      <c r="E122">
        <v>85.247265720382998</v>
      </c>
      <c r="F122">
        <v>17.630767173786399</v>
      </c>
      <c r="G122">
        <v>13.4387544916001</v>
      </c>
      <c r="H122">
        <v>21.817023087751402</v>
      </c>
      <c r="I122">
        <v>13.055229254409801</v>
      </c>
      <c r="J122">
        <v>8.7366019580130505</v>
      </c>
      <c r="K122">
        <v>17.372794942541098</v>
      </c>
      <c r="L122">
        <v>17.991767660850499</v>
      </c>
      <c r="M122">
        <v>13.6307816209124</v>
      </c>
      <c r="N122">
        <v>22.3546019208658</v>
      </c>
      <c r="O122">
        <v>1.5920312485077699</v>
      </c>
      <c r="P122">
        <v>0.44579094829160099</v>
      </c>
      <c r="Q122">
        <v>2.73792057116682</v>
      </c>
      <c r="R122">
        <v>97.619115835315</v>
      </c>
      <c r="S122">
        <v>95.422582772927996</v>
      </c>
      <c r="T122">
        <v>99.816267570229797</v>
      </c>
      <c r="U122">
        <v>2.3808841646849799</v>
      </c>
      <c r="V122">
        <v>0.18373242973116699</v>
      </c>
      <c r="W122">
        <v>4.5774172271111402</v>
      </c>
      <c r="X122">
        <v>16.5811916836184</v>
      </c>
      <c r="Y122">
        <v>12.4162388537483</v>
      </c>
      <c r="Z122">
        <v>20.7479986501417</v>
      </c>
      <c r="AA122">
        <v>66.420269508829193</v>
      </c>
      <c r="AB122">
        <v>60.721395482684102</v>
      </c>
      <c r="AC122">
        <v>72.119025649671698</v>
      </c>
      <c r="AD122">
        <v>15.083708181722701</v>
      </c>
      <c r="AE122">
        <v>10.963957178106799</v>
      </c>
      <c r="AF122">
        <v>19.204933084722601</v>
      </c>
      <c r="AG122">
        <v>67.917753010724994</v>
      </c>
      <c r="AH122">
        <v>62.118649061412903</v>
      </c>
      <c r="AI122">
        <v>73.717119312003604</v>
      </c>
      <c r="AJ122">
        <v>53.029197080292001</v>
      </c>
      <c r="AK122">
        <v>43.770671567357901</v>
      </c>
      <c r="AL122">
        <v>62.2840986274812</v>
      </c>
      <c r="AM122">
        <v>45.432615275057898</v>
      </c>
      <c r="AN122">
        <v>36.254094002639398</v>
      </c>
      <c r="AO122">
        <v>54.617239234709402</v>
      </c>
      <c r="AP122">
        <v>53.643403952287699</v>
      </c>
      <c r="AQ122">
        <v>44.456836768377997</v>
      </c>
      <c r="AR122">
        <v>62.830574124228001</v>
      </c>
      <c r="AS122">
        <v>45.693430656934297</v>
      </c>
      <c r="AT122">
        <v>36.489459925448401</v>
      </c>
      <c r="AU122">
        <v>54.897321822923097</v>
      </c>
      <c r="AV122">
        <v>2.8803636745647498</v>
      </c>
      <c r="AW122">
        <v>0.83842677837620705</v>
      </c>
      <c r="AX122">
        <v>4.9231263012205897</v>
      </c>
      <c r="AY122">
        <v>97.119636325435295</v>
      </c>
      <c r="AZ122">
        <v>95.076873698796405</v>
      </c>
      <c r="BA122">
        <v>99.161573221606801</v>
      </c>
    </row>
    <row r="123" spans="1:53" x14ac:dyDescent="0.3">
      <c r="A123" t="s">
        <v>512</v>
      </c>
      <c r="B123" t="s">
        <v>280</v>
      </c>
      <c r="C123">
        <v>87.953900258463605</v>
      </c>
      <c r="D123">
        <v>84.157837698365796</v>
      </c>
      <c r="E123">
        <v>91.750777743456794</v>
      </c>
      <c r="F123">
        <v>11.640749685747799</v>
      </c>
      <c r="G123">
        <v>7.9137362181397801</v>
      </c>
      <c r="H123">
        <v>15.3675523906075</v>
      </c>
      <c r="I123">
        <v>12.168975890852099</v>
      </c>
      <c r="J123">
        <v>7.4128654571457604</v>
      </c>
      <c r="K123">
        <v>16.926805536860801</v>
      </c>
      <c r="L123">
        <v>11.5016312868099</v>
      </c>
      <c r="M123">
        <v>7.6089574809485203</v>
      </c>
      <c r="N123">
        <v>15.3906282616336</v>
      </c>
      <c r="O123">
        <v>1.43637981441464</v>
      </c>
      <c r="P123">
        <v>3.7504169814964899E-4</v>
      </c>
      <c r="Q123">
        <v>2.8724468511318602</v>
      </c>
      <c r="R123">
        <v>95.259381664618701</v>
      </c>
      <c r="S123">
        <v>92.622393526645098</v>
      </c>
      <c r="T123">
        <v>97.894211983667503</v>
      </c>
      <c r="U123">
        <v>4.7406183353812699</v>
      </c>
      <c r="V123">
        <v>2.1057880161821201</v>
      </c>
      <c r="W123">
        <v>7.37760647350526</v>
      </c>
      <c r="X123">
        <v>23.073174865471799</v>
      </c>
      <c r="Y123">
        <v>17.6871030759783</v>
      </c>
      <c r="Z123">
        <v>28.456052301848999</v>
      </c>
      <c r="AA123">
        <v>51.098823496179499</v>
      </c>
      <c r="AB123">
        <v>44.517403577082199</v>
      </c>
      <c r="AC123">
        <v>57.690950008503897</v>
      </c>
      <c r="AD123">
        <v>9.0723556911430308</v>
      </c>
      <c r="AE123">
        <v>4.8372575465072796</v>
      </c>
      <c r="AF123">
        <v>13.305765252597499</v>
      </c>
      <c r="AG123">
        <v>65.099642670508302</v>
      </c>
      <c r="AH123">
        <v>58.593152383308301</v>
      </c>
      <c r="AI123">
        <v>71.615333781000302</v>
      </c>
      <c r="AJ123">
        <v>53.632816898609697</v>
      </c>
      <c r="AK123">
        <v>44.7043449918596</v>
      </c>
      <c r="AL123">
        <v>62.564270618183102</v>
      </c>
      <c r="AM123">
        <v>39.065118466460397</v>
      </c>
      <c r="AN123">
        <v>30.587974923166598</v>
      </c>
      <c r="AO123">
        <v>47.5399269841379</v>
      </c>
      <c r="AP123">
        <v>48.863689052864501</v>
      </c>
      <c r="AQ123">
        <v>39.527069971175202</v>
      </c>
      <c r="AR123">
        <v>58.203698378807999</v>
      </c>
      <c r="AS123">
        <v>43.516966834690102</v>
      </c>
      <c r="AT123">
        <v>34.1832775569303</v>
      </c>
      <c r="AU123">
        <v>52.8474618534988</v>
      </c>
      <c r="AV123">
        <v>3.4829032668107298</v>
      </c>
      <c r="AW123">
        <v>0.67303879022634905</v>
      </c>
      <c r="AX123">
        <v>6.2927002673816403</v>
      </c>
      <c r="AY123">
        <v>96.517096733189305</v>
      </c>
      <c r="AZ123">
        <v>93.707299732565701</v>
      </c>
      <c r="BA123">
        <v>99.326961209826393</v>
      </c>
    </row>
    <row r="124" spans="1:53" x14ac:dyDescent="0.3">
      <c r="A124" t="s">
        <v>513</v>
      </c>
      <c r="B124" t="s">
        <v>281</v>
      </c>
      <c r="C124">
        <v>80.973924487949304</v>
      </c>
      <c r="D124">
        <v>72.316879941027693</v>
      </c>
      <c r="E124">
        <v>89.610350250613493</v>
      </c>
      <c r="F124">
        <v>19.026075512050699</v>
      </c>
      <c r="G124">
        <v>10.389649749286001</v>
      </c>
      <c r="H124">
        <v>27.683120059072799</v>
      </c>
      <c r="I124">
        <v>9.8708562967837494</v>
      </c>
      <c r="J124">
        <v>3.2666287402446601</v>
      </c>
      <c r="K124">
        <v>16.474707315374001</v>
      </c>
      <c r="L124">
        <v>27.251789092703799</v>
      </c>
      <c r="M124">
        <v>16.709444877122198</v>
      </c>
      <c r="N124">
        <v>37.803570993592302</v>
      </c>
      <c r="O124" t="s">
        <v>931</v>
      </c>
      <c r="P124" t="s">
        <v>931</v>
      </c>
      <c r="Q124" t="s">
        <v>931</v>
      </c>
      <c r="R124">
        <v>95.261988977543794</v>
      </c>
      <c r="S124">
        <v>87.236314201719395</v>
      </c>
      <c r="T124">
        <v>100</v>
      </c>
      <c r="U124" t="s">
        <v>931</v>
      </c>
      <c r="V124" t="s">
        <v>931</v>
      </c>
      <c r="W124" t="s">
        <v>931</v>
      </c>
      <c r="X124">
        <v>22.892160894957598</v>
      </c>
      <c r="Y124">
        <v>11.387182984365101</v>
      </c>
      <c r="Z124">
        <v>34.375709256801201</v>
      </c>
      <c r="AA124">
        <v>48.622192975240601</v>
      </c>
      <c r="AB124">
        <v>35.874866329415397</v>
      </c>
      <c r="AC124">
        <v>61.391335783706403</v>
      </c>
      <c r="AD124">
        <v>12.0835732499794</v>
      </c>
      <c r="AE124">
        <v>4.4005229643170702</v>
      </c>
      <c r="AF124">
        <v>19.753422955125799</v>
      </c>
      <c r="AG124">
        <v>59.430780620218798</v>
      </c>
      <c r="AH124">
        <v>46.8112664478422</v>
      </c>
      <c r="AI124">
        <v>72.0638819870031</v>
      </c>
      <c r="AJ124">
        <v>45.880452342487899</v>
      </c>
      <c r="AK124">
        <v>30.964263622281901</v>
      </c>
      <c r="AL124">
        <v>60.815511474150703</v>
      </c>
      <c r="AM124">
        <v>54.119547657512101</v>
      </c>
      <c r="AN124">
        <v>39.184488526841299</v>
      </c>
      <c r="AO124">
        <v>69.035736376726106</v>
      </c>
      <c r="AP124">
        <v>60.763327948303697</v>
      </c>
      <c r="AQ124">
        <v>45.902629585283698</v>
      </c>
      <c r="AR124">
        <v>75.652170413192493</v>
      </c>
      <c r="AS124">
        <v>36.520597738287599</v>
      </c>
      <c r="AT124">
        <v>21.613326448774</v>
      </c>
      <c r="AU124">
        <v>51.402961654441</v>
      </c>
      <c r="AV124">
        <v>4.6228510323270502</v>
      </c>
      <c r="AW124">
        <v>0</v>
      </c>
      <c r="AX124">
        <v>11.793634800060101</v>
      </c>
      <c r="AY124">
        <v>95.377148967672895</v>
      </c>
      <c r="AZ124">
        <v>88.206365199866099</v>
      </c>
      <c r="BA124">
        <v>100</v>
      </c>
    </row>
    <row r="125" spans="1:53" x14ac:dyDescent="0.3">
      <c r="A125" t="s">
        <v>514</v>
      </c>
      <c r="B125" t="s">
        <v>282</v>
      </c>
      <c r="C125">
        <v>79.0123966942149</v>
      </c>
      <c r="D125">
        <v>74.359981967973894</v>
      </c>
      <c r="E125">
        <v>83.668071204776894</v>
      </c>
      <c r="F125">
        <v>19.943526170798901</v>
      </c>
      <c r="G125">
        <v>15.385094297895099</v>
      </c>
      <c r="H125">
        <v>24.498849662443401</v>
      </c>
      <c r="I125">
        <v>11.9593663911846</v>
      </c>
      <c r="J125">
        <v>8.3584127101432895</v>
      </c>
      <c r="K125">
        <v>15.5632539558773</v>
      </c>
      <c r="L125">
        <v>13.924242424242401</v>
      </c>
      <c r="M125">
        <v>9.9053421951782408</v>
      </c>
      <c r="N125">
        <v>17.942523028949001</v>
      </c>
      <c r="O125">
        <v>1.97451790633609</v>
      </c>
      <c r="P125">
        <v>0.644586408222664</v>
      </c>
      <c r="Q125">
        <v>3.3035432434213501</v>
      </c>
      <c r="R125">
        <v>96.695592286501395</v>
      </c>
      <c r="S125">
        <v>94.375601351187498</v>
      </c>
      <c r="T125">
        <v>99.016094126085306</v>
      </c>
      <c r="U125">
        <v>3.3044077134986201</v>
      </c>
      <c r="V125">
        <v>0.98390587386988904</v>
      </c>
      <c r="W125">
        <v>5.6243986488572402</v>
      </c>
      <c r="X125">
        <v>15.6019283746556</v>
      </c>
      <c r="Y125">
        <v>11.4993253889585</v>
      </c>
      <c r="Z125">
        <v>19.698770880626501</v>
      </c>
      <c r="AA125">
        <v>57.252066115702497</v>
      </c>
      <c r="AB125">
        <v>51.704519996102199</v>
      </c>
      <c r="AC125">
        <v>62.8049016352279</v>
      </c>
      <c r="AD125">
        <v>6.2575757575757596</v>
      </c>
      <c r="AE125">
        <v>3.1260970822475298</v>
      </c>
      <c r="AF125">
        <v>9.3873469082178094</v>
      </c>
      <c r="AG125">
        <v>66.596418732782396</v>
      </c>
      <c r="AH125">
        <v>61.060215271064003</v>
      </c>
      <c r="AI125">
        <v>72.133858639385906</v>
      </c>
      <c r="AJ125">
        <v>55.789283708991697</v>
      </c>
      <c r="AK125">
        <v>48.041821974706799</v>
      </c>
      <c r="AL125">
        <v>63.535469273266301</v>
      </c>
      <c r="AM125">
        <v>43.485468302986597</v>
      </c>
      <c r="AN125">
        <v>35.705370979779801</v>
      </c>
      <c r="AO125">
        <v>51.267748931983597</v>
      </c>
      <c r="AP125">
        <v>47.2634421539531</v>
      </c>
      <c r="AQ125">
        <v>39.261333715207499</v>
      </c>
      <c r="AR125">
        <v>55.264872068050103</v>
      </c>
      <c r="AS125">
        <v>49.435843961391399</v>
      </c>
      <c r="AT125">
        <v>41.381584631664097</v>
      </c>
      <c r="AU125">
        <v>57.491534245074199</v>
      </c>
      <c r="AV125">
        <v>4.44421487603306</v>
      </c>
      <c r="AW125">
        <v>2.1829619438005698</v>
      </c>
      <c r="AX125">
        <v>6.7060642643864998</v>
      </c>
      <c r="AY125">
        <v>95.555785123966899</v>
      </c>
      <c r="AZ125">
        <v>93.293935735614994</v>
      </c>
      <c r="BA125">
        <v>97.817038056198001</v>
      </c>
    </row>
    <row r="126" spans="1:53" x14ac:dyDescent="0.3">
      <c r="A126" t="s">
        <v>515</v>
      </c>
      <c r="B126" t="s">
        <v>283</v>
      </c>
      <c r="C126">
        <v>80.5057084821741</v>
      </c>
      <c r="D126">
        <v>75.524476764234393</v>
      </c>
      <c r="E126">
        <v>85.495921238206193</v>
      </c>
      <c r="F126">
        <v>19.244939413042001</v>
      </c>
      <c r="G126">
        <v>14.2680100904839</v>
      </c>
      <c r="H126">
        <v>24.211986248603399</v>
      </c>
      <c r="I126">
        <v>11.607480563143501</v>
      </c>
      <c r="J126">
        <v>7.5475902225983296</v>
      </c>
      <c r="K126">
        <v>15.6600937888836</v>
      </c>
      <c r="L126">
        <v>14.814036562303</v>
      </c>
      <c r="M126">
        <v>10.500049533297799</v>
      </c>
      <c r="N126">
        <v>19.121644348650701</v>
      </c>
      <c r="O126">
        <v>1.97100231140996</v>
      </c>
      <c r="P126">
        <v>0.522028775195017</v>
      </c>
      <c r="Q126">
        <v>3.42498289223647</v>
      </c>
      <c r="R126">
        <v>99.618967570217805</v>
      </c>
      <c r="S126">
        <v>99.075254427439702</v>
      </c>
      <c r="T126">
        <v>100</v>
      </c>
      <c r="U126" t="s">
        <v>931</v>
      </c>
      <c r="V126" t="s">
        <v>931</v>
      </c>
      <c r="W126" t="s">
        <v>931</v>
      </c>
      <c r="X126">
        <v>17.2725362471107</v>
      </c>
      <c r="Y126">
        <v>12.307769013612701</v>
      </c>
      <c r="Z126">
        <v>22.236912408123601</v>
      </c>
      <c r="AA126">
        <v>52.764586397702601</v>
      </c>
      <c r="AB126">
        <v>46.492043452085703</v>
      </c>
      <c r="AC126">
        <v>59.038485036611199</v>
      </c>
      <c r="AD126">
        <v>10.349513203053901</v>
      </c>
      <c r="AE126">
        <v>6.7158800911857899</v>
      </c>
      <c r="AF126">
        <v>13.986647141738</v>
      </c>
      <c r="AG126">
        <v>59.687609441759498</v>
      </c>
      <c r="AH126">
        <v>53.464186469265499</v>
      </c>
      <c r="AI126">
        <v>65.908496208243903</v>
      </c>
      <c r="AJ126">
        <v>46.566892358306298</v>
      </c>
      <c r="AK126">
        <v>38.466364457495203</v>
      </c>
      <c r="AL126">
        <v>54.661631013515098</v>
      </c>
      <c r="AM126">
        <v>50.545625449792198</v>
      </c>
      <c r="AN126">
        <v>42.483056242016403</v>
      </c>
      <c r="AO126">
        <v>58.615037779077099</v>
      </c>
      <c r="AP126">
        <v>56.072377986987199</v>
      </c>
      <c r="AQ126">
        <v>47.985153937158501</v>
      </c>
      <c r="AR126">
        <v>64.153921941940794</v>
      </c>
      <c r="AS126">
        <v>42.513255100092501</v>
      </c>
      <c r="AT126">
        <v>34.429108966601603</v>
      </c>
      <c r="AU126">
        <v>50.601970601776799</v>
      </c>
      <c r="AV126">
        <v>1.8995587308258</v>
      </c>
      <c r="AW126">
        <v>0.360662924672913</v>
      </c>
      <c r="AX126">
        <v>3.43885584499224</v>
      </c>
      <c r="AY126">
        <v>98.100441269174198</v>
      </c>
      <c r="AZ126">
        <v>96.561144154535398</v>
      </c>
      <c r="BA126">
        <v>99.639337075799403</v>
      </c>
    </row>
    <row r="127" spans="1:53" x14ac:dyDescent="0.3">
      <c r="A127" t="s">
        <v>516</v>
      </c>
      <c r="B127" t="s">
        <v>284</v>
      </c>
      <c r="C127">
        <v>82.750149478774006</v>
      </c>
      <c r="D127">
        <v>77.847071034215205</v>
      </c>
      <c r="E127">
        <v>87.658539879215596</v>
      </c>
      <c r="F127">
        <v>16.620739854940599</v>
      </c>
      <c r="G127">
        <v>11.763591074476899</v>
      </c>
      <c r="H127">
        <v>21.473436354259</v>
      </c>
      <c r="I127">
        <v>11.151116541451101</v>
      </c>
      <c r="J127">
        <v>7.2564286927556196</v>
      </c>
      <c r="K127">
        <v>15.0505550183283</v>
      </c>
      <c r="L127">
        <v>10.715678373670899</v>
      </c>
      <c r="M127">
        <v>6.9246817131271898</v>
      </c>
      <c r="N127">
        <v>14.5062306620624</v>
      </c>
      <c r="O127" t="s">
        <v>931</v>
      </c>
      <c r="P127" t="s">
        <v>931</v>
      </c>
      <c r="Q127" t="s">
        <v>931</v>
      </c>
      <c r="R127">
        <v>97.643434632282194</v>
      </c>
      <c r="S127">
        <v>95.0595874180583</v>
      </c>
      <c r="T127">
        <v>100</v>
      </c>
      <c r="U127">
        <v>1.7274547014324</v>
      </c>
      <c r="V127">
        <v>0.124072182707458</v>
      </c>
      <c r="W127">
        <v>3.3288503788939798</v>
      </c>
      <c r="X127">
        <v>14.0432058647672</v>
      </c>
      <c r="Y127">
        <v>9.6638603986168405</v>
      </c>
      <c r="Z127">
        <v>18.418928803498201</v>
      </c>
      <c r="AA127">
        <v>51.819741596693298</v>
      </c>
      <c r="AB127">
        <v>45.590104097945598</v>
      </c>
      <c r="AC127">
        <v>58.056305311597598</v>
      </c>
      <c r="AD127">
        <v>6.28330777029662</v>
      </c>
      <c r="AE127">
        <v>3.3397565119811401</v>
      </c>
      <c r="AF127">
        <v>9.2256810357591004</v>
      </c>
      <c r="AG127">
        <v>59.579639691163898</v>
      </c>
      <c r="AH127">
        <v>53.145517089294103</v>
      </c>
      <c r="AI127">
        <v>66.018243974623999</v>
      </c>
      <c r="AJ127">
        <v>52.702721572898803</v>
      </c>
      <c r="AK127">
        <v>43.523061264377098</v>
      </c>
      <c r="AL127">
        <v>61.881847370070403</v>
      </c>
      <c r="AM127">
        <v>44.451426416991303</v>
      </c>
      <c r="AN127">
        <v>35.383114162738799</v>
      </c>
      <c r="AO127">
        <v>53.5199564337696</v>
      </c>
      <c r="AP127">
        <v>53.508441204809202</v>
      </c>
      <c r="AQ127">
        <v>45.058703949836897</v>
      </c>
      <c r="AR127">
        <v>61.967879648012001</v>
      </c>
      <c r="AS127">
        <v>43.649895968609101</v>
      </c>
      <c r="AT127">
        <v>35.364158909372797</v>
      </c>
      <c r="AU127">
        <v>51.927100160409701</v>
      </c>
      <c r="AV127">
        <v>3.3730210310136002</v>
      </c>
      <c r="AW127">
        <v>0.72834376428648995</v>
      </c>
      <c r="AX127">
        <v>6.0151985450738703</v>
      </c>
      <c r="AY127">
        <v>96.626978968986407</v>
      </c>
      <c r="AZ127">
        <v>93.984801454962195</v>
      </c>
      <c r="BA127">
        <v>99.271656235677497</v>
      </c>
    </row>
    <row r="128" spans="1:53" x14ac:dyDescent="0.3">
      <c r="A128" t="s">
        <v>517</v>
      </c>
      <c r="B128" t="s">
        <v>285</v>
      </c>
      <c r="C128">
        <v>77.728307475704199</v>
      </c>
      <c r="D128">
        <v>72.931027821930599</v>
      </c>
      <c r="E128">
        <v>82.521962128347795</v>
      </c>
      <c r="F128">
        <v>20.852798932172899</v>
      </c>
      <c r="G128">
        <v>16.1169647839065</v>
      </c>
      <c r="H128">
        <v>25.592096417317599</v>
      </c>
      <c r="I128">
        <v>20.235689927866801</v>
      </c>
      <c r="J128">
        <v>15.7875246297109</v>
      </c>
      <c r="K128">
        <v>24.681342229852198</v>
      </c>
      <c r="L128">
        <v>14.2309907570785</v>
      </c>
      <c r="M128">
        <v>10.604014275445699</v>
      </c>
      <c r="N128">
        <v>17.859756262313201</v>
      </c>
      <c r="O128">
        <v>1.87601137309039</v>
      </c>
      <c r="P128">
        <v>0.40001876932589397</v>
      </c>
      <c r="Q128">
        <v>3.35119302487265</v>
      </c>
      <c r="R128">
        <v>98.307749974858496</v>
      </c>
      <c r="S128">
        <v>96.941471622084194</v>
      </c>
      <c r="T128">
        <v>99.675120974720699</v>
      </c>
      <c r="U128">
        <v>1.4225505343706899</v>
      </c>
      <c r="V128">
        <v>0.157311646366463</v>
      </c>
      <c r="W128">
        <v>2.6875820479766399</v>
      </c>
      <c r="X128">
        <v>20.150666020606899</v>
      </c>
      <c r="Y128">
        <v>15.5141310963407</v>
      </c>
      <c r="Z128">
        <v>24.7927807740916</v>
      </c>
      <c r="AA128">
        <v>55.488613196076102</v>
      </c>
      <c r="AB128">
        <v>49.447715932950601</v>
      </c>
      <c r="AC128">
        <v>61.529794267922398</v>
      </c>
      <c r="AD128">
        <v>8.6879805450672407</v>
      </c>
      <c r="AE128">
        <v>5.2919940719912804</v>
      </c>
      <c r="AF128">
        <v>12.0882358057162</v>
      </c>
      <c r="AG128">
        <v>66.951298671615703</v>
      </c>
      <c r="AH128">
        <v>61.117983846452802</v>
      </c>
      <c r="AI128">
        <v>72.786208347145006</v>
      </c>
      <c r="AJ128">
        <v>58.5748188290492</v>
      </c>
      <c r="AK128">
        <v>50.652113136474597</v>
      </c>
      <c r="AL128">
        <v>66.495797270183104</v>
      </c>
      <c r="AM128">
        <v>39.438438247301796</v>
      </c>
      <c r="AN128">
        <v>31.5223431291551</v>
      </c>
      <c r="AO128">
        <v>47.357169660385303</v>
      </c>
      <c r="AP128">
        <v>55.072331990652799</v>
      </c>
      <c r="AQ128">
        <v>47.120171309006999</v>
      </c>
      <c r="AR128">
        <v>63.024768384318797</v>
      </c>
      <c r="AS128">
        <v>43.440111293974297</v>
      </c>
      <c r="AT128">
        <v>35.556008455368399</v>
      </c>
      <c r="AU128">
        <v>51.3239737454211</v>
      </c>
      <c r="AV128">
        <v>2.4976915552061101</v>
      </c>
      <c r="AW128">
        <v>0.91608260626634397</v>
      </c>
      <c r="AX128">
        <v>4.0788519720177598</v>
      </c>
      <c r="AY128">
        <v>97.502308444793897</v>
      </c>
      <c r="AZ128">
        <v>95.921148028076004</v>
      </c>
      <c r="BA128">
        <v>99.083917393639894</v>
      </c>
    </row>
    <row r="129" spans="1:53" x14ac:dyDescent="0.3">
      <c r="A129" t="s">
        <v>488</v>
      </c>
      <c r="B129" t="s">
        <v>306</v>
      </c>
      <c r="C129">
        <v>75.607245275619505</v>
      </c>
      <c r="D129">
        <v>70.4391993405428</v>
      </c>
      <c r="E129">
        <v>80.7696616819387</v>
      </c>
      <c r="F129">
        <v>23.011593421407401</v>
      </c>
      <c r="G129">
        <v>17.903081785775999</v>
      </c>
      <c r="H129">
        <v>28.125185729712801</v>
      </c>
      <c r="I129">
        <v>8.2771636559719592</v>
      </c>
      <c r="J129">
        <v>5.3004475172744403</v>
      </c>
      <c r="K129">
        <v>11.2561263554267</v>
      </c>
      <c r="L129">
        <v>21.743179979901502</v>
      </c>
      <c r="M129">
        <v>16.866418995891401</v>
      </c>
      <c r="N129">
        <v>26.6222633393383</v>
      </c>
      <c r="O129">
        <v>3.2108630113483199</v>
      </c>
      <c r="P129">
        <v>1.1014748006020501</v>
      </c>
      <c r="Q129">
        <v>5.3208955724216498</v>
      </c>
      <c r="R129">
        <v>98.529375719993098</v>
      </c>
      <c r="S129">
        <v>96.989537920492893</v>
      </c>
      <c r="T129">
        <v>100</v>
      </c>
      <c r="U129">
        <v>1.4706242800068601</v>
      </c>
      <c r="V129">
        <v>0</v>
      </c>
      <c r="W129">
        <v>3.0104620795385499</v>
      </c>
      <c r="X129">
        <v>13.5959214686634</v>
      </c>
      <c r="Y129">
        <v>9.4414962354271896</v>
      </c>
      <c r="Z129">
        <v>17.757074558936999</v>
      </c>
      <c r="AA129">
        <v>64.2307409495331</v>
      </c>
      <c r="AB129">
        <v>58.213964993739403</v>
      </c>
      <c r="AC129">
        <v>70.238481565106099</v>
      </c>
      <c r="AD129">
        <v>16.577612196377402</v>
      </c>
      <c r="AE129">
        <v>11.6335645881235</v>
      </c>
      <c r="AF129">
        <v>21.5299519647544</v>
      </c>
      <c r="AG129">
        <v>61.249050221819203</v>
      </c>
      <c r="AH129">
        <v>54.943752264296002</v>
      </c>
      <c r="AI129">
        <v>67.543748536035693</v>
      </c>
      <c r="AJ129">
        <v>54.327462069309099</v>
      </c>
      <c r="AK129">
        <v>44.604923569367799</v>
      </c>
      <c r="AL129">
        <v>64.050185878099199</v>
      </c>
      <c r="AM129">
        <v>43.954757218665101</v>
      </c>
      <c r="AN129">
        <v>34.424856538976499</v>
      </c>
      <c r="AO129">
        <v>53.485780249446101</v>
      </c>
      <c r="AP129">
        <v>58.159146964299097</v>
      </c>
      <c r="AQ129">
        <v>50.204946571477699</v>
      </c>
      <c r="AR129">
        <v>66.118569432338703</v>
      </c>
      <c r="AS129">
        <v>40.276289892623097</v>
      </c>
      <c r="AT129">
        <v>32.179204193510202</v>
      </c>
      <c r="AU129">
        <v>48.368727668756698</v>
      </c>
      <c r="AV129">
        <v>2.3419691659109301</v>
      </c>
      <c r="AW129">
        <v>0.59920611264826495</v>
      </c>
      <c r="AX129">
        <v>4.0848029002947603</v>
      </c>
      <c r="AY129">
        <v>97.561214735655298</v>
      </c>
      <c r="AZ129">
        <v>95.807326532371405</v>
      </c>
      <c r="BA129">
        <v>99.314289556650706</v>
      </c>
    </row>
    <row r="130" spans="1:53" x14ac:dyDescent="0.3">
      <c r="A130" t="s">
        <v>489</v>
      </c>
      <c r="B130" t="s">
        <v>307</v>
      </c>
      <c r="C130">
        <v>84.985526987910802</v>
      </c>
      <c r="D130">
        <v>81.706393689486802</v>
      </c>
      <c r="E130">
        <v>88.264399965013794</v>
      </c>
      <c r="F130">
        <v>14.4419376809127</v>
      </c>
      <c r="G130">
        <v>11.250912760584599</v>
      </c>
      <c r="H130">
        <v>17.633584743694701</v>
      </c>
      <c r="I130">
        <v>10.277541290652101</v>
      </c>
      <c r="J130">
        <v>7.4651467255646704</v>
      </c>
      <c r="K130">
        <v>13.0918343301422</v>
      </c>
      <c r="L130">
        <v>22.921420057892</v>
      </c>
      <c r="M130">
        <v>18.814976799455401</v>
      </c>
      <c r="N130">
        <v>27.026754506942101</v>
      </c>
      <c r="O130">
        <v>2.7907372722628998</v>
      </c>
      <c r="P130">
        <v>1.26853895758124</v>
      </c>
      <c r="Q130">
        <v>4.3127191368903999</v>
      </c>
      <c r="R130">
        <v>98.020177081559694</v>
      </c>
      <c r="S130">
        <v>96.584954357097303</v>
      </c>
      <c r="T130">
        <v>99.455116745562705</v>
      </c>
      <c r="U130">
        <v>1.71164651796356</v>
      </c>
      <c r="V130">
        <v>0.36807662117955398</v>
      </c>
      <c r="W130">
        <v>3.0553688725296602</v>
      </c>
      <c r="X130">
        <v>10.8713604631364</v>
      </c>
      <c r="Y130">
        <v>7.7430783793470903</v>
      </c>
      <c r="Z130">
        <v>13.999404628862999</v>
      </c>
      <c r="AA130">
        <v>64.693512685169395</v>
      </c>
      <c r="AB130">
        <v>59.626332138617201</v>
      </c>
      <c r="AC130">
        <v>69.762309492659796</v>
      </c>
      <c r="AD130">
        <v>11.4213349225268</v>
      </c>
      <c r="AE130">
        <v>8.2773766047385298</v>
      </c>
      <c r="AF130">
        <v>14.5649258164696</v>
      </c>
      <c r="AG130">
        <v>64.143538225778997</v>
      </c>
      <c r="AH130">
        <v>59.0959963159818</v>
      </c>
      <c r="AI130">
        <v>69.192825902297002</v>
      </c>
      <c r="AJ130">
        <v>62.804308697258797</v>
      </c>
      <c r="AK130">
        <v>55.422275329946103</v>
      </c>
      <c r="AL130">
        <v>70.187072875378902</v>
      </c>
      <c r="AM130">
        <v>36.891730273326502</v>
      </c>
      <c r="AN130">
        <v>29.515168938330401</v>
      </c>
      <c r="AO130">
        <v>44.267697354638003</v>
      </c>
      <c r="AP130">
        <v>53.583362802322</v>
      </c>
      <c r="AQ130">
        <v>46.504211058326703</v>
      </c>
      <c r="AR130">
        <v>60.661454519909597</v>
      </c>
      <c r="AS130">
        <v>45.229401176905299</v>
      </c>
      <c r="AT130">
        <v>38.177799303434902</v>
      </c>
      <c r="AU130">
        <v>52.282272303596599</v>
      </c>
      <c r="AV130">
        <v>3.35816448152563</v>
      </c>
      <c r="AW130">
        <v>1.61178891856225</v>
      </c>
      <c r="AX130">
        <v>5.1039195780995001</v>
      </c>
      <c r="AY130">
        <v>96.641835518474394</v>
      </c>
      <c r="AZ130">
        <v>94.896080421999699</v>
      </c>
      <c r="BA130">
        <v>98.388211081338596</v>
      </c>
    </row>
    <row r="131" spans="1:53" x14ac:dyDescent="0.3">
      <c r="A131" t="s">
        <v>518</v>
      </c>
      <c r="B131" t="s">
        <v>308</v>
      </c>
      <c r="C131">
        <v>84.106940210498195</v>
      </c>
      <c r="D131">
        <v>79.955082579381298</v>
      </c>
      <c r="E131">
        <v>88.261948199367396</v>
      </c>
      <c r="F131">
        <v>15.254444716406001</v>
      </c>
      <c r="G131">
        <v>11.132370341976101</v>
      </c>
      <c r="H131">
        <v>19.372264930272902</v>
      </c>
      <c r="I131">
        <v>11.836630248548101</v>
      </c>
      <c r="J131">
        <v>7.8755706053330998</v>
      </c>
      <c r="K131">
        <v>15.7935644472219</v>
      </c>
      <c r="L131">
        <v>17.212567588616199</v>
      </c>
      <c r="M131">
        <v>13.0051143364183</v>
      </c>
      <c r="N131">
        <v>21.4191274983644</v>
      </c>
      <c r="O131">
        <v>2.69241894928907</v>
      </c>
      <c r="P131">
        <v>0.79074103871913404</v>
      </c>
      <c r="Q131">
        <v>4.5922819164312996</v>
      </c>
      <c r="R131">
        <v>98.581473487461295</v>
      </c>
      <c r="S131">
        <v>97.111108898306995</v>
      </c>
      <c r="T131">
        <v>100</v>
      </c>
      <c r="U131">
        <v>1.0680670212055801</v>
      </c>
      <c r="V131">
        <v>0</v>
      </c>
      <c r="W131">
        <v>2.3821854365124699</v>
      </c>
      <c r="X131">
        <v>13.2184419572328</v>
      </c>
      <c r="Y131">
        <v>9.2462139129834799</v>
      </c>
      <c r="Z131">
        <v>17.1930867163709</v>
      </c>
      <c r="AA131">
        <v>65.075320976391296</v>
      </c>
      <c r="AB131">
        <v>59.708228902199998</v>
      </c>
      <c r="AC131">
        <v>70.435371351289206</v>
      </c>
      <c r="AD131">
        <v>11.1891146169422</v>
      </c>
      <c r="AE131">
        <v>7.50023808181985</v>
      </c>
      <c r="AF131">
        <v>14.879900167148</v>
      </c>
      <c r="AG131">
        <v>67.104648316681903</v>
      </c>
      <c r="AH131">
        <v>61.8463602147812</v>
      </c>
      <c r="AI131">
        <v>72.356402419094493</v>
      </c>
      <c r="AJ131">
        <v>50.928045054220803</v>
      </c>
      <c r="AK131">
        <v>43.044433769117802</v>
      </c>
      <c r="AL131">
        <v>58.805581974547998</v>
      </c>
      <c r="AM131">
        <v>47.381223413815803</v>
      </c>
      <c r="AN131">
        <v>39.400889318467499</v>
      </c>
      <c r="AO131">
        <v>55.366406426018699</v>
      </c>
      <c r="AP131">
        <v>52.594811575100401</v>
      </c>
      <c r="AQ131">
        <v>44.8574868327376</v>
      </c>
      <c r="AR131">
        <v>60.331932084160997</v>
      </c>
      <c r="AS131">
        <v>45.682104127973197</v>
      </c>
      <c r="AT131">
        <v>37.946831906491497</v>
      </c>
      <c r="AU131">
        <v>53.416598775847397</v>
      </c>
      <c r="AV131">
        <v>5.6429540953694799</v>
      </c>
      <c r="AW131">
        <v>2.3764696870929001</v>
      </c>
      <c r="AX131">
        <v>8.9113035283380402</v>
      </c>
      <c r="AY131">
        <v>94.357045904630496</v>
      </c>
      <c r="AZ131">
        <v>91.088696471669493</v>
      </c>
      <c r="BA131">
        <v>97.623530312899604</v>
      </c>
    </row>
    <row r="132" spans="1:53" x14ac:dyDescent="0.3">
      <c r="A132" t="s">
        <v>490</v>
      </c>
      <c r="B132" t="s">
        <v>309</v>
      </c>
      <c r="C132">
        <v>84.961665505015304</v>
      </c>
      <c r="D132">
        <v>81.553053239750398</v>
      </c>
      <c r="E132">
        <v>88.372909920671106</v>
      </c>
      <c r="F132">
        <v>14.085275311373101</v>
      </c>
      <c r="G132">
        <v>10.8800845546153</v>
      </c>
      <c r="H132">
        <v>17.288325273714701</v>
      </c>
      <c r="I132">
        <v>12.0943058880572</v>
      </c>
      <c r="J132">
        <v>8.9321018044050504</v>
      </c>
      <c r="K132">
        <v>15.248871161284001</v>
      </c>
      <c r="L132">
        <v>19.297554471347599</v>
      </c>
      <c r="M132">
        <v>15.6993132152803</v>
      </c>
      <c r="N132">
        <v>22.8993779691002</v>
      </c>
      <c r="O132">
        <v>1.8652080366071699</v>
      </c>
      <c r="P132">
        <v>0.43594090143396502</v>
      </c>
      <c r="Q132">
        <v>3.2945836805708302</v>
      </c>
      <c r="R132">
        <v>97.600684869238506</v>
      </c>
      <c r="S132">
        <v>96.110386134797395</v>
      </c>
      <c r="T132">
        <v>99.0895391103561</v>
      </c>
      <c r="U132">
        <v>2.0871844601351599</v>
      </c>
      <c r="V132">
        <v>0.72322262853779695</v>
      </c>
      <c r="W132">
        <v>3.4523272909047198</v>
      </c>
      <c r="X132">
        <v>10.8389648171157</v>
      </c>
      <c r="Y132">
        <v>8.2106294466360801</v>
      </c>
      <c r="Z132">
        <v>13.465460480275199</v>
      </c>
      <c r="AA132">
        <v>72.730234249522695</v>
      </c>
      <c r="AB132">
        <v>68.570042087499502</v>
      </c>
      <c r="AC132">
        <v>76.893435258377295</v>
      </c>
      <c r="AD132">
        <v>15.842904330434299</v>
      </c>
      <c r="AE132">
        <v>12.619237510500801</v>
      </c>
      <c r="AF132">
        <v>19.067303054451202</v>
      </c>
      <c r="AG132">
        <v>67.726294736204096</v>
      </c>
      <c r="AH132">
        <v>63.194631210117997</v>
      </c>
      <c r="AI132">
        <v>72.258395497718098</v>
      </c>
      <c r="AJ132">
        <v>52.743696615691697</v>
      </c>
      <c r="AK132">
        <v>45.000497171247098</v>
      </c>
      <c r="AL132">
        <v>60.488362406480299</v>
      </c>
      <c r="AM132">
        <v>45.942792568023698</v>
      </c>
      <c r="AN132">
        <v>38.213490002427399</v>
      </c>
      <c r="AO132">
        <v>53.6711291341595</v>
      </c>
      <c r="AP132">
        <v>57.294754762394</v>
      </c>
      <c r="AQ132">
        <v>50.023119986531</v>
      </c>
      <c r="AR132">
        <v>64.573736897221593</v>
      </c>
      <c r="AS132">
        <v>41.198743725967901</v>
      </c>
      <c r="AT132">
        <v>33.982313374555503</v>
      </c>
      <c r="AU132">
        <v>48.409131893047899</v>
      </c>
      <c r="AV132">
        <v>2.12885238946635</v>
      </c>
      <c r="AW132">
        <v>0.78005308972571896</v>
      </c>
      <c r="AX132">
        <v>3.4759733389059599</v>
      </c>
      <c r="AY132">
        <v>97.871147610533697</v>
      </c>
      <c r="AZ132">
        <v>96.524026661200296</v>
      </c>
      <c r="BA132">
        <v>99.219946910168005</v>
      </c>
    </row>
    <row r="133" spans="1:53" x14ac:dyDescent="0.3">
      <c r="A133" t="s">
        <v>519</v>
      </c>
      <c r="B133" t="s">
        <v>310</v>
      </c>
      <c r="C133">
        <v>85.554857245465996</v>
      </c>
      <c r="D133">
        <v>81.468293701372104</v>
      </c>
      <c r="E133">
        <v>89.644150919828107</v>
      </c>
      <c r="F133">
        <v>13.635302567786001</v>
      </c>
      <c r="G133">
        <v>9.6415710964938004</v>
      </c>
      <c r="H133">
        <v>17.626142999021599</v>
      </c>
      <c r="I133">
        <v>12.802118872329</v>
      </c>
      <c r="J133">
        <v>8.9728203305918992</v>
      </c>
      <c r="K133">
        <v>16.634642288881398</v>
      </c>
      <c r="L133">
        <v>10.715568324654299</v>
      </c>
      <c r="M133">
        <v>6.7604134632359001</v>
      </c>
      <c r="N133">
        <v>14.674642609969601</v>
      </c>
      <c r="O133">
        <v>1.9132698868737701</v>
      </c>
      <c r="P133">
        <v>0.15624101174228999</v>
      </c>
      <c r="Q133">
        <v>3.6699195041811201</v>
      </c>
      <c r="R133">
        <v>99.263781648410799</v>
      </c>
      <c r="S133">
        <v>98.217370664579406</v>
      </c>
      <c r="T133">
        <v>100</v>
      </c>
      <c r="U133" t="s">
        <v>931</v>
      </c>
      <c r="V133" t="s">
        <v>931</v>
      </c>
      <c r="W133" t="s">
        <v>931</v>
      </c>
      <c r="X133">
        <v>15.279224277249099</v>
      </c>
      <c r="Y133">
        <v>10.4531989586474</v>
      </c>
      <c r="Z133">
        <v>20.112043136454702</v>
      </c>
      <c r="AA133">
        <v>51.768719698330003</v>
      </c>
      <c r="AB133">
        <v>45.064070775298902</v>
      </c>
      <c r="AC133">
        <v>58.470812681693701</v>
      </c>
      <c r="AD133">
        <v>6.9464894954210799</v>
      </c>
      <c r="AE133">
        <v>3.7821304520143002</v>
      </c>
      <c r="AF133">
        <v>10.111760065991501</v>
      </c>
      <c r="AG133">
        <v>60.101454480157997</v>
      </c>
      <c r="AH133">
        <v>53.404074689717397</v>
      </c>
      <c r="AI133">
        <v>66.802160344371501</v>
      </c>
      <c r="AJ133">
        <v>56.928811170656601</v>
      </c>
      <c r="AK133">
        <v>48.838740255124002</v>
      </c>
      <c r="AL133">
        <v>65.019180144156806</v>
      </c>
      <c r="AM133">
        <v>41.950229013295797</v>
      </c>
      <c r="AN133">
        <v>33.922268512747102</v>
      </c>
      <c r="AO133">
        <v>49.977763251873697</v>
      </c>
      <c r="AP133">
        <v>54.204758284347399</v>
      </c>
      <c r="AQ133">
        <v>45.923773766313502</v>
      </c>
      <c r="AR133">
        <v>62.4883602235751</v>
      </c>
      <c r="AS133">
        <v>43.6599477070855</v>
      </c>
      <c r="AT133">
        <v>35.4474758853937</v>
      </c>
      <c r="AU133">
        <v>51.868684963703799</v>
      </c>
      <c r="AV133">
        <v>2.2616268629915601</v>
      </c>
      <c r="AW133">
        <v>0.40173871372308101</v>
      </c>
      <c r="AX133">
        <v>4.1227295273161104</v>
      </c>
      <c r="AY133">
        <v>97.738373137008395</v>
      </c>
      <c r="AZ133">
        <v>95.877270472787302</v>
      </c>
      <c r="BA133">
        <v>99.598261286173596</v>
      </c>
    </row>
    <row r="134" spans="1:53" x14ac:dyDescent="0.3">
      <c r="A134" t="s">
        <v>520</v>
      </c>
      <c r="B134" t="s">
        <v>311</v>
      </c>
      <c r="C134">
        <v>80.964587683211704</v>
      </c>
      <c r="D134">
        <v>76.735831268339297</v>
      </c>
      <c r="E134">
        <v>85.198941970296602</v>
      </c>
      <c r="F134">
        <v>17.5883240650776</v>
      </c>
      <c r="G134">
        <v>13.722123026295201</v>
      </c>
      <c r="H134">
        <v>21.4503777197882</v>
      </c>
      <c r="I134">
        <v>16.879250821739401</v>
      </c>
      <c r="J134">
        <v>12.8318471846721</v>
      </c>
      <c r="K134">
        <v>20.929287618656499</v>
      </c>
      <c r="L134">
        <v>14.384057222003999</v>
      </c>
      <c r="M134">
        <v>10.934279644330999</v>
      </c>
      <c r="N134">
        <v>17.830537298343</v>
      </c>
      <c r="O134">
        <v>2.5158662890455399</v>
      </c>
      <c r="P134">
        <v>1.0395061074474701</v>
      </c>
      <c r="Q134">
        <v>3.9915336541538502</v>
      </c>
      <c r="R134">
        <v>99.202034192628105</v>
      </c>
      <c r="S134">
        <v>98.541124692310504</v>
      </c>
      <c r="T134">
        <v>99.871558696323106</v>
      </c>
      <c r="U134">
        <v>0.79796580737188105</v>
      </c>
      <c r="V134">
        <v>0.12844130376639301</v>
      </c>
      <c r="W134">
        <v>1.4588753076000001</v>
      </c>
      <c r="X134">
        <v>23.275380894300501</v>
      </c>
      <c r="Y134">
        <v>18.721819302536801</v>
      </c>
      <c r="Z134">
        <v>27.843313250955401</v>
      </c>
      <c r="AA134">
        <v>54.691666838939099</v>
      </c>
      <c r="AB134">
        <v>49.216926986306099</v>
      </c>
      <c r="AC134">
        <v>60.167131236137898</v>
      </c>
      <c r="AD134">
        <v>7.8928327786161701</v>
      </c>
      <c r="AE134">
        <v>5.1374705657307898</v>
      </c>
      <c r="AF134">
        <v>10.645619823483299</v>
      </c>
      <c r="AG134">
        <v>70.0742149546234</v>
      </c>
      <c r="AH134">
        <v>64.683399423837201</v>
      </c>
      <c r="AI134">
        <v>75.482700962884905</v>
      </c>
      <c r="AJ134">
        <v>54.208034854007003</v>
      </c>
      <c r="AK134">
        <v>45.763263127375403</v>
      </c>
      <c r="AL134">
        <v>62.639319914783798</v>
      </c>
      <c r="AM134">
        <v>44.931087930962299</v>
      </c>
      <c r="AN134">
        <v>36.560006204569902</v>
      </c>
      <c r="AO134">
        <v>53.317251274959197</v>
      </c>
      <c r="AP134">
        <v>55.276276653680199</v>
      </c>
      <c r="AQ134">
        <v>46.340480711613601</v>
      </c>
      <c r="AR134">
        <v>64.204771357348903</v>
      </c>
      <c r="AS134">
        <v>42.627036990490602</v>
      </c>
      <c r="AT134">
        <v>33.787704343518897</v>
      </c>
      <c r="AU134">
        <v>51.472450979750299</v>
      </c>
      <c r="AV134">
        <v>2.63163334918239</v>
      </c>
      <c r="AW134">
        <v>0.92552450161731403</v>
      </c>
      <c r="AX134">
        <v>4.3425004453018898</v>
      </c>
      <c r="AY134">
        <v>97.368366650817606</v>
      </c>
      <c r="AZ134">
        <v>95.657499554631599</v>
      </c>
      <c r="BA134">
        <v>99.074475498449203</v>
      </c>
    </row>
    <row r="135" spans="1:53" x14ac:dyDescent="0.3">
      <c r="A135" t="s">
        <v>521</v>
      </c>
      <c r="B135" t="s">
        <v>827</v>
      </c>
      <c r="C135">
        <v>81.146301110848498</v>
      </c>
      <c r="D135">
        <v>76.240121684357405</v>
      </c>
      <c r="E135">
        <v>86.039791042698695</v>
      </c>
      <c r="F135">
        <v>18.428267549042801</v>
      </c>
      <c r="G135">
        <v>13.5799214960852</v>
      </c>
      <c r="H135">
        <v>23.289147715250799</v>
      </c>
      <c r="I135">
        <v>8.6953438903332501</v>
      </c>
      <c r="J135">
        <v>5.2768181911482097</v>
      </c>
      <c r="K135">
        <v>12.114754499102499</v>
      </c>
      <c r="L135">
        <v>19.618293547624699</v>
      </c>
      <c r="M135">
        <v>14.534349947732199</v>
      </c>
      <c r="N135">
        <v>24.695638197904</v>
      </c>
      <c r="O135">
        <v>2.1519735287166202</v>
      </c>
      <c r="P135">
        <v>0.45144808228886502</v>
      </c>
      <c r="Q135">
        <v>3.8547093604665301</v>
      </c>
      <c r="R135">
        <v>98.9175135901678</v>
      </c>
      <c r="S135">
        <v>97.587827313870903</v>
      </c>
      <c r="T135">
        <v>100</v>
      </c>
      <c r="U135">
        <v>1.08248640983219</v>
      </c>
      <c r="V135">
        <v>0</v>
      </c>
      <c r="W135">
        <v>2.4121726861289599</v>
      </c>
      <c r="X135">
        <v>14.619475301347199</v>
      </c>
      <c r="Y135">
        <v>9.5692420167714793</v>
      </c>
      <c r="Z135">
        <v>19.678434136454101</v>
      </c>
      <c r="AA135">
        <v>56.754904277948498</v>
      </c>
      <c r="AB135">
        <v>50.112523268047802</v>
      </c>
      <c r="AC135">
        <v>63.394912020273303</v>
      </c>
      <c r="AD135">
        <v>12.796029307492301</v>
      </c>
      <c r="AE135">
        <v>7.9599912507175397</v>
      </c>
      <c r="AF135">
        <v>17.6392027392878</v>
      </c>
      <c r="AG135">
        <v>58.578350271803401</v>
      </c>
      <c r="AH135">
        <v>51.922546579753003</v>
      </c>
      <c r="AI135">
        <v>65.233370871788395</v>
      </c>
      <c r="AJ135">
        <v>38.268792710706201</v>
      </c>
      <c r="AK135">
        <v>30.0398261202665</v>
      </c>
      <c r="AL135">
        <v>46.495898073821401</v>
      </c>
      <c r="AM135">
        <v>54.641398552385098</v>
      </c>
      <c r="AN135">
        <v>45.847240393509402</v>
      </c>
      <c r="AO135">
        <v>63.436363969699002</v>
      </c>
      <c r="AP135">
        <v>51.597902710571397</v>
      </c>
      <c r="AQ135">
        <v>42.101775889852703</v>
      </c>
      <c r="AR135">
        <v>61.090287479453899</v>
      </c>
      <c r="AS135">
        <v>45.816878057985498</v>
      </c>
      <c r="AT135">
        <v>36.283127374141003</v>
      </c>
      <c r="AU135">
        <v>55.3552770775011</v>
      </c>
      <c r="AV135">
        <v>1.88489718742614</v>
      </c>
      <c r="AW135">
        <v>0.25245987225417998</v>
      </c>
      <c r="AX135">
        <v>3.51483139189313</v>
      </c>
      <c r="AY135">
        <v>98.115102812573895</v>
      </c>
      <c r="AZ135">
        <v>96.485168608005097</v>
      </c>
      <c r="BA135">
        <v>99.7475401278476</v>
      </c>
    </row>
    <row r="136" spans="1:53" x14ac:dyDescent="0.3">
      <c r="A136" t="s">
        <v>522</v>
      </c>
      <c r="B136" t="s">
        <v>828</v>
      </c>
      <c r="C136">
        <v>82.751743199949701</v>
      </c>
      <c r="D136">
        <v>78.281144954560901</v>
      </c>
      <c r="E136">
        <v>87.217853308868598</v>
      </c>
      <c r="F136">
        <v>15.666813242037801</v>
      </c>
      <c r="G136">
        <v>11.592016861452899</v>
      </c>
      <c r="H136">
        <v>19.745922883423098</v>
      </c>
      <c r="I136">
        <v>14.810917771216801</v>
      </c>
      <c r="J136">
        <v>9.6089235079846205</v>
      </c>
      <c r="K136">
        <v>20.017658667818999</v>
      </c>
      <c r="L136">
        <v>18.865820717381698</v>
      </c>
      <c r="M136">
        <v>13.9997812768001</v>
      </c>
      <c r="N136">
        <v>23.733661225568301</v>
      </c>
      <c r="O136">
        <v>2.5205729003078101</v>
      </c>
      <c r="P136">
        <v>0.486613619234608</v>
      </c>
      <c r="Q136">
        <v>4.5512238384995101</v>
      </c>
      <c r="R136">
        <v>99.156668132420407</v>
      </c>
      <c r="S136">
        <v>97.985381291081097</v>
      </c>
      <c r="T136">
        <v>100</v>
      </c>
      <c r="U136" t="s">
        <v>931</v>
      </c>
      <c r="V136" t="s">
        <v>931</v>
      </c>
      <c r="W136" t="s">
        <v>931</v>
      </c>
      <c r="X136">
        <v>15.1752622652177</v>
      </c>
      <c r="Y136">
        <v>10.2934454076001</v>
      </c>
      <c r="Z136">
        <v>20.052926351865601</v>
      </c>
      <c r="AA136">
        <v>65.583579370563498</v>
      </c>
      <c r="AB136">
        <v>58.888355469609202</v>
      </c>
      <c r="AC136">
        <v>72.287029667724198</v>
      </c>
      <c r="AD136">
        <v>11.395188139958501</v>
      </c>
      <c r="AE136">
        <v>6.8830765992958298</v>
      </c>
      <c r="AF136">
        <v>15.9031957811859</v>
      </c>
      <c r="AG136">
        <v>69.363653495822604</v>
      </c>
      <c r="AH136">
        <v>62.742369484131203</v>
      </c>
      <c r="AI136">
        <v>75.993115032186097</v>
      </c>
      <c r="AJ136">
        <v>47.944505165179997</v>
      </c>
      <c r="AK136">
        <v>39.176014087896199</v>
      </c>
      <c r="AL136">
        <v>56.704824880051099</v>
      </c>
      <c r="AM136">
        <v>50.437189295913697</v>
      </c>
      <c r="AN136">
        <v>41.664205991969901</v>
      </c>
      <c r="AO136">
        <v>59.221979859038299</v>
      </c>
      <c r="AP136">
        <v>49.069209886119197</v>
      </c>
      <c r="AQ136">
        <v>40.781832116171699</v>
      </c>
      <c r="AR136">
        <v>57.352706051568497</v>
      </c>
      <c r="AS136">
        <v>48.790677995980701</v>
      </c>
      <c r="AT136">
        <v>40.528605899758702</v>
      </c>
      <c r="AU136">
        <v>57.056459817647102</v>
      </c>
      <c r="AV136">
        <v>3.89628745524216</v>
      </c>
      <c r="AW136">
        <v>1.3790415623863601</v>
      </c>
      <c r="AX136">
        <v>6.41080193247375</v>
      </c>
      <c r="AY136">
        <v>96.103712544757798</v>
      </c>
      <c r="AZ136">
        <v>93.589198067508093</v>
      </c>
      <c r="BA136">
        <v>98.620958437631799</v>
      </c>
    </row>
    <row r="137" spans="1:53" x14ac:dyDescent="0.3">
      <c r="A137" t="s">
        <v>523</v>
      </c>
      <c r="B137" t="s">
        <v>312</v>
      </c>
      <c r="C137">
        <v>86.829889495953694</v>
      </c>
      <c r="D137">
        <v>83.3950627905716</v>
      </c>
      <c r="E137">
        <v>90.263666570562094</v>
      </c>
      <c r="F137">
        <v>12.6216982294705</v>
      </c>
      <c r="G137">
        <v>9.4068263874408</v>
      </c>
      <c r="H137">
        <v>15.837732807816501</v>
      </c>
      <c r="I137">
        <v>12.1626340221008</v>
      </c>
      <c r="J137">
        <v>8.84201306616038</v>
      </c>
      <c r="K137">
        <v>15.4847647560692</v>
      </c>
      <c r="L137">
        <v>16.4821509263443</v>
      </c>
      <c r="M137">
        <v>12.4925521521614</v>
      </c>
      <c r="N137">
        <v>20.477948147018399</v>
      </c>
      <c r="O137">
        <v>1.9553875857536001</v>
      </c>
      <c r="P137">
        <v>0.78000485722665702</v>
      </c>
      <c r="Q137">
        <v>3.1285594735081101</v>
      </c>
      <c r="R137">
        <v>98.055909296306893</v>
      </c>
      <c r="S137">
        <v>96.534376229251507</v>
      </c>
      <c r="T137">
        <v>99.577123173720494</v>
      </c>
      <c r="U137">
        <v>1.9440907036930499</v>
      </c>
      <c r="V137">
        <v>0.42287682607001398</v>
      </c>
      <c r="W137">
        <v>3.4656237709579898</v>
      </c>
      <c r="X137">
        <v>14.5442221583207</v>
      </c>
      <c r="Y137">
        <v>10.8003947420844</v>
      </c>
      <c r="Z137">
        <v>18.2958675513343</v>
      </c>
      <c r="AA137">
        <v>67.959988497720104</v>
      </c>
      <c r="AB137">
        <v>63.112367196419797</v>
      </c>
      <c r="AC137">
        <v>72.801155867167495</v>
      </c>
      <c r="AD137">
        <v>18.200303988826398</v>
      </c>
      <c r="AE137">
        <v>14.127154986329799</v>
      </c>
      <c r="AF137">
        <v>22.280732689158999</v>
      </c>
      <c r="AG137">
        <v>64.303906667214406</v>
      </c>
      <c r="AH137">
        <v>59.3146753289655</v>
      </c>
      <c r="AI137">
        <v>69.287222352551694</v>
      </c>
      <c r="AJ137">
        <v>50.049555081550402</v>
      </c>
      <c r="AK137">
        <v>42.7319065802794</v>
      </c>
      <c r="AL137">
        <v>57.3741385308521</v>
      </c>
      <c r="AM137">
        <v>48.069506388296404</v>
      </c>
      <c r="AN137">
        <v>40.779970465714399</v>
      </c>
      <c r="AO137">
        <v>55.3512313468255</v>
      </c>
      <c r="AP137">
        <v>53.9848749272833</v>
      </c>
      <c r="AQ137">
        <v>47.077825504212399</v>
      </c>
      <c r="AR137">
        <v>60.895218260176001</v>
      </c>
      <c r="AS137">
        <v>44.700838127248801</v>
      </c>
      <c r="AT137">
        <v>37.830589312591798</v>
      </c>
      <c r="AU137">
        <v>51.567203957569397</v>
      </c>
      <c r="AV137">
        <v>3.4270632214599699</v>
      </c>
      <c r="AW137">
        <v>1.5429736386495001</v>
      </c>
      <c r="AX137">
        <v>5.3127277142344704</v>
      </c>
      <c r="AY137">
        <v>96.572936778539997</v>
      </c>
      <c r="AZ137">
        <v>94.687272285823596</v>
      </c>
      <c r="BA137">
        <v>98.457026361292407</v>
      </c>
    </row>
    <row r="138" spans="1:53" x14ac:dyDescent="0.3">
      <c r="A138" t="s">
        <v>411</v>
      </c>
      <c r="B138" t="s">
        <v>287</v>
      </c>
      <c r="C138">
        <v>80.096246614513703</v>
      </c>
      <c r="D138">
        <v>75.080670935709193</v>
      </c>
      <c r="E138">
        <v>85.111654283924096</v>
      </c>
      <c r="F138">
        <v>18.189215264620099</v>
      </c>
      <c r="G138">
        <v>13.4993966817275</v>
      </c>
      <c r="H138">
        <v>22.880108829687401</v>
      </c>
      <c r="I138">
        <v>15.980657685199199</v>
      </c>
      <c r="J138">
        <v>11.436350727975301</v>
      </c>
      <c r="K138">
        <v>20.528748582756599</v>
      </c>
      <c r="L138">
        <v>11.468225830824499</v>
      </c>
      <c r="M138">
        <v>7.8633523509160499</v>
      </c>
      <c r="N138">
        <v>15.0725928404571</v>
      </c>
      <c r="O138">
        <v>2.7304746073998301</v>
      </c>
      <c r="P138">
        <v>0.69401880166630103</v>
      </c>
      <c r="Q138">
        <v>4.7674657739137798</v>
      </c>
      <c r="R138">
        <v>98.314521847284098</v>
      </c>
      <c r="S138">
        <v>96.804973054251406</v>
      </c>
      <c r="T138">
        <v>99.823615166941394</v>
      </c>
      <c r="U138">
        <v>1.6854781527159399</v>
      </c>
      <c r="V138">
        <v>0.17638483301399699</v>
      </c>
      <c r="W138">
        <v>3.1950269457932299</v>
      </c>
      <c r="X138">
        <v>13.743040137628</v>
      </c>
      <c r="Y138">
        <v>9.5100528222566592</v>
      </c>
      <c r="Z138">
        <v>17.973913202060199</v>
      </c>
      <c r="AA138">
        <v>58.022294807564897</v>
      </c>
      <c r="AB138">
        <v>51.407923223965</v>
      </c>
      <c r="AC138">
        <v>64.630238128517107</v>
      </c>
      <c r="AD138">
        <v>10.1942368271164</v>
      </c>
      <c r="AE138">
        <v>6.6244075006528798</v>
      </c>
      <c r="AF138">
        <v>13.758466370802701</v>
      </c>
      <c r="AG138">
        <v>61.571098118076499</v>
      </c>
      <c r="AH138">
        <v>54.955956451915903</v>
      </c>
      <c r="AI138">
        <v>68.183297053427495</v>
      </c>
      <c r="AJ138">
        <v>49.8290082478375</v>
      </c>
      <c r="AK138">
        <v>41.259090957340199</v>
      </c>
      <c r="AL138">
        <v>58.408604921398599</v>
      </c>
      <c r="AM138">
        <v>47.608630054315</v>
      </c>
      <c r="AN138">
        <v>39.0669663094097</v>
      </c>
      <c r="AO138">
        <v>56.141282078583103</v>
      </c>
      <c r="AP138">
        <v>51.530124723395701</v>
      </c>
      <c r="AQ138">
        <v>43.138713225265803</v>
      </c>
      <c r="AR138">
        <v>59.918430647821502</v>
      </c>
      <c r="AS138">
        <v>45.894940655803701</v>
      </c>
      <c r="AT138">
        <v>37.546801708033399</v>
      </c>
      <c r="AU138">
        <v>54.2475430185549</v>
      </c>
      <c r="AV138">
        <v>3.50811935510119</v>
      </c>
      <c r="AW138">
        <v>1.2170898077216299</v>
      </c>
      <c r="AX138">
        <v>5.7973290479191002</v>
      </c>
      <c r="AY138">
        <v>96.491880644898799</v>
      </c>
      <c r="AZ138">
        <v>94.202670952135705</v>
      </c>
      <c r="BA138">
        <v>98.782910192223596</v>
      </c>
    </row>
    <row r="139" spans="1:53" x14ac:dyDescent="0.3">
      <c r="A139" t="s">
        <v>524</v>
      </c>
      <c r="B139" t="s">
        <v>288</v>
      </c>
      <c r="C139">
        <v>80.582974187867805</v>
      </c>
      <c r="D139">
        <v>75.586377566843893</v>
      </c>
      <c r="E139">
        <v>85.5733652427284</v>
      </c>
      <c r="F139">
        <v>19.255989619537502</v>
      </c>
      <c r="G139">
        <v>14.264407901508701</v>
      </c>
      <c r="H139">
        <v>24.254774576912901</v>
      </c>
      <c r="I139">
        <v>11.055887668566699</v>
      </c>
      <c r="J139">
        <v>6.89739448794937</v>
      </c>
      <c r="K139">
        <v>15.2185470481568</v>
      </c>
      <c r="L139">
        <v>8.5754668891051509</v>
      </c>
      <c r="M139">
        <v>4.3805982429858199</v>
      </c>
      <c r="N139">
        <v>12.773266283279799</v>
      </c>
      <c r="O139">
        <v>2.43176236155522</v>
      </c>
      <c r="P139">
        <v>0.626664385033053</v>
      </c>
      <c r="Q139">
        <v>4.23841770077847</v>
      </c>
      <c r="R139">
        <v>99.138050882802702</v>
      </c>
      <c r="S139">
        <v>98.121875800351006</v>
      </c>
      <c r="T139">
        <v>100</v>
      </c>
      <c r="U139">
        <v>0.86194911719727496</v>
      </c>
      <c r="V139">
        <v>0</v>
      </c>
      <c r="W139">
        <v>1.87812419946502</v>
      </c>
      <c r="X139">
        <v>14.271977385421</v>
      </c>
      <c r="Y139">
        <v>9.8645533425760696</v>
      </c>
      <c r="Z139">
        <v>18.678570451513501</v>
      </c>
      <c r="AA139">
        <v>58.458454979378097</v>
      </c>
      <c r="AB139">
        <v>51.948698195251197</v>
      </c>
      <c r="AC139">
        <v>64.971906096699797</v>
      </c>
      <c r="AD139">
        <v>9.8568052273043207</v>
      </c>
      <c r="AE139">
        <v>5.7787514266590101</v>
      </c>
      <c r="AF139">
        <v>13.932171981323901</v>
      </c>
      <c r="AG139">
        <v>62.8736271374948</v>
      </c>
      <c r="AH139">
        <v>56.259313914641503</v>
      </c>
      <c r="AI139">
        <v>69.493490763416204</v>
      </c>
      <c r="AJ139">
        <v>57.409414858039099</v>
      </c>
      <c r="AK139">
        <v>49.724415595273399</v>
      </c>
      <c r="AL139">
        <v>65.094498424402005</v>
      </c>
      <c r="AM139">
        <v>40.317595774615398</v>
      </c>
      <c r="AN139">
        <v>32.820256994406797</v>
      </c>
      <c r="AO139">
        <v>47.813216492990399</v>
      </c>
      <c r="AP139">
        <v>48.701478423322598</v>
      </c>
      <c r="AQ139">
        <v>40.687419627505797</v>
      </c>
      <c r="AR139">
        <v>56.720071424355801</v>
      </c>
      <c r="AS139">
        <v>48.684180178517899</v>
      </c>
      <c r="AT139">
        <v>40.897525083632402</v>
      </c>
      <c r="AU139">
        <v>56.467041274765798</v>
      </c>
      <c r="AV139">
        <v>2.37731127485055</v>
      </c>
      <c r="AW139">
        <v>0.68020044269288404</v>
      </c>
      <c r="AX139">
        <v>4.0735988772281297</v>
      </c>
      <c r="AY139">
        <v>97.622688725149501</v>
      </c>
      <c r="AZ139">
        <v>95.926401122778103</v>
      </c>
      <c r="BA139">
        <v>99.319799557300797</v>
      </c>
    </row>
    <row r="140" spans="1:53" x14ac:dyDescent="0.3">
      <c r="A140" t="s">
        <v>525</v>
      </c>
      <c r="B140" t="s">
        <v>289</v>
      </c>
      <c r="C140">
        <v>81.199091114447796</v>
      </c>
      <c r="D140">
        <v>77.151918587626596</v>
      </c>
      <c r="E140">
        <v>85.232693322413496</v>
      </c>
      <c r="F140">
        <v>18.8009088855522</v>
      </c>
      <c r="G140">
        <v>14.767306677565401</v>
      </c>
      <c r="H140">
        <v>22.848081412394599</v>
      </c>
      <c r="I140">
        <v>9.1778837848970891</v>
      </c>
      <c r="J140">
        <v>6.0673564813809699</v>
      </c>
      <c r="K140">
        <v>12.2985209180799</v>
      </c>
      <c r="L140">
        <v>13.6040501215834</v>
      </c>
      <c r="M140">
        <v>10.156757201698699</v>
      </c>
      <c r="N140">
        <v>17.052670753822198</v>
      </c>
      <c r="O140">
        <v>1.6357282379047799</v>
      </c>
      <c r="P140">
        <v>0.23192778042584999</v>
      </c>
      <c r="Q140">
        <v>3.0358309000877899</v>
      </c>
      <c r="R140">
        <v>99.123005168954407</v>
      </c>
      <c r="S140">
        <v>98.216563883825998</v>
      </c>
      <c r="T140">
        <v>100</v>
      </c>
      <c r="U140">
        <v>0.87699483104561704</v>
      </c>
      <c r="V140">
        <v>0</v>
      </c>
      <c r="W140">
        <v>1.78343611612067</v>
      </c>
      <c r="X140">
        <v>11.820827298457299</v>
      </c>
      <c r="Y140">
        <v>8.6146750085046992</v>
      </c>
      <c r="Z140">
        <v>15.027130717596201</v>
      </c>
      <c r="AA140">
        <v>63.693742774758498</v>
      </c>
      <c r="AB140">
        <v>58.406914478705197</v>
      </c>
      <c r="AC140">
        <v>68.978414595590607</v>
      </c>
      <c r="AD140">
        <v>12.2872290949679</v>
      </c>
      <c r="AE140">
        <v>9.0288222763249593</v>
      </c>
      <c r="AF140">
        <v>15.5466764576696</v>
      </c>
      <c r="AG140">
        <v>63.227340978247902</v>
      </c>
      <c r="AH140">
        <v>57.925729171070003</v>
      </c>
      <c r="AI140">
        <v>68.525906895332199</v>
      </c>
      <c r="AJ140">
        <v>54.0849605746604</v>
      </c>
      <c r="AK140">
        <v>47.047050685984601</v>
      </c>
      <c r="AL140">
        <v>61.126882702912802</v>
      </c>
      <c r="AM140">
        <v>42.966051548803499</v>
      </c>
      <c r="AN140">
        <v>35.930885119767403</v>
      </c>
      <c r="AO140">
        <v>49.999912660494402</v>
      </c>
      <c r="AP140">
        <v>53.109303829693502</v>
      </c>
      <c r="AQ140">
        <v>46.0367803093215</v>
      </c>
      <c r="AR140">
        <v>60.170067668442599</v>
      </c>
      <c r="AS140">
        <v>45.239373047654396</v>
      </c>
      <c r="AT140">
        <v>38.060707552770602</v>
      </c>
      <c r="AU140">
        <v>52.430009567130803</v>
      </c>
      <c r="AV140">
        <v>3.0163307067781102</v>
      </c>
      <c r="AW140">
        <v>0.58922059884454803</v>
      </c>
      <c r="AX140">
        <v>5.4434425105024804</v>
      </c>
      <c r="AY140">
        <v>96.983669293221894</v>
      </c>
      <c r="AZ140">
        <v>94.556557489457404</v>
      </c>
      <c r="BA140">
        <v>99.410779401195597</v>
      </c>
    </row>
    <row r="141" spans="1:53" x14ac:dyDescent="0.3">
      <c r="A141" t="s">
        <v>526</v>
      </c>
      <c r="B141" t="s">
        <v>290</v>
      </c>
      <c r="C141">
        <v>76.780878843936804</v>
      </c>
      <c r="D141">
        <v>71.805628272049702</v>
      </c>
      <c r="E141">
        <v>81.757749199257603</v>
      </c>
      <c r="F141">
        <v>21.765999088447401</v>
      </c>
      <c r="G141">
        <v>17.173044519561799</v>
      </c>
      <c r="H141">
        <v>26.357094517074898</v>
      </c>
      <c r="I141">
        <v>11.895761280463301</v>
      </c>
      <c r="J141">
        <v>8.5596475579236007</v>
      </c>
      <c r="K141">
        <v>15.231465116780001</v>
      </c>
      <c r="L141">
        <v>11.036488913911899</v>
      </c>
      <c r="M141">
        <v>7.7063635890027102</v>
      </c>
      <c r="N141">
        <v>14.3716103223612</v>
      </c>
      <c r="O141">
        <v>2.4491273224483199</v>
      </c>
      <c r="P141">
        <v>0.65463818889251302</v>
      </c>
      <c r="Q141">
        <v>4.2391190638951199</v>
      </c>
      <c r="R141">
        <v>99.769430815839598</v>
      </c>
      <c r="S141">
        <v>99.315796223756294</v>
      </c>
      <c r="T141">
        <v>100</v>
      </c>
      <c r="U141" t="s">
        <v>931</v>
      </c>
      <c r="V141" t="s">
        <v>931</v>
      </c>
      <c r="W141" t="s">
        <v>931</v>
      </c>
      <c r="X141">
        <v>12.9453872757983</v>
      </c>
      <c r="Y141">
        <v>8.9923867816432903</v>
      </c>
      <c r="Z141">
        <v>16.896936810116902</v>
      </c>
      <c r="AA141">
        <v>57.220032708651701</v>
      </c>
      <c r="AB141">
        <v>51.399793472789597</v>
      </c>
      <c r="AC141">
        <v>63.044445282039803</v>
      </c>
      <c r="AD141">
        <v>14.516474972519401</v>
      </c>
      <c r="AE141">
        <v>10.4785981650832</v>
      </c>
      <c r="AF141">
        <v>18.555419382941899</v>
      </c>
      <c r="AG141">
        <v>55.6489450119306</v>
      </c>
      <c r="AH141">
        <v>49.970152351126799</v>
      </c>
      <c r="AI141">
        <v>61.329392447437698</v>
      </c>
      <c r="AJ141">
        <v>59.558058231699199</v>
      </c>
      <c r="AK141">
        <v>51.619710149231103</v>
      </c>
      <c r="AL141">
        <v>67.500522030329705</v>
      </c>
      <c r="AM141">
        <v>40.060313308958897</v>
      </c>
      <c r="AN141">
        <v>32.123113485654002</v>
      </c>
      <c r="AO141">
        <v>47.993757858465202</v>
      </c>
      <c r="AP141">
        <v>56.163433054895798</v>
      </c>
      <c r="AQ141">
        <v>48.492310823186102</v>
      </c>
      <c r="AR141">
        <v>63.8352180182398</v>
      </c>
      <c r="AS141">
        <v>43.007926129540202</v>
      </c>
      <c r="AT141">
        <v>35.356569984036398</v>
      </c>
      <c r="AU141">
        <v>50.657789406396198</v>
      </c>
      <c r="AV141">
        <v>2.9893562830102698</v>
      </c>
      <c r="AW141">
        <v>1.0687065930994999</v>
      </c>
      <c r="AX141">
        <v>4.9057601687077099</v>
      </c>
      <c r="AY141">
        <v>96.763988310678599</v>
      </c>
      <c r="AZ141">
        <v>94.800327235974194</v>
      </c>
      <c r="BA141">
        <v>98.733225258499203</v>
      </c>
    </row>
    <row r="142" spans="1:53" x14ac:dyDescent="0.3">
      <c r="A142" t="s">
        <v>527</v>
      </c>
      <c r="B142" t="s">
        <v>293</v>
      </c>
      <c r="C142">
        <v>81.111788505237499</v>
      </c>
      <c r="D142">
        <v>75.891191109509904</v>
      </c>
      <c r="E142">
        <v>86.334427545280505</v>
      </c>
      <c r="F142">
        <v>18.888211494762501</v>
      </c>
      <c r="G142">
        <v>13.665572454703801</v>
      </c>
      <c r="H142">
        <v>24.108808890505699</v>
      </c>
      <c r="I142">
        <v>15.1701095003207</v>
      </c>
      <c r="J142">
        <v>10.685291907821</v>
      </c>
      <c r="K142">
        <v>19.655514934595601</v>
      </c>
      <c r="L142">
        <v>9.6935099484564606</v>
      </c>
      <c r="M142">
        <v>5.4893820193598204</v>
      </c>
      <c r="N142">
        <v>13.8982425579375</v>
      </c>
      <c r="O142">
        <v>4.1630707595347598</v>
      </c>
      <c r="P142">
        <v>1.4900183789335599</v>
      </c>
      <c r="Q142">
        <v>6.83536504070298</v>
      </c>
      <c r="R142">
        <v>98.885202809162195</v>
      </c>
      <c r="S142">
        <v>97.287981323936407</v>
      </c>
      <c r="T142">
        <v>100</v>
      </c>
      <c r="U142" t="s">
        <v>931</v>
      </c>
      <c r="V142" t="s">
        <v>931</v>
      </c>
      <c r="W142" t="s">
        <v>931</v>
      </c>
      <c r="X142">
        <v>13.5430439980681</v>
      </c>
      <c r="Y142">
        <v>8.9235285282520795</v>
      </c>
      <c r="Z142">
        <v>18.1600198764236</v>
      </c>
      <c r="AA142">
        <v>59.9646875321652</v>
      </c>
      <c r="AB142">
        <v>53.485413150967801</v>
      </c>
      <c r="AC142">
        <v>66.442690173022797</v>
      </c>
      <c r="AD142">
        <v>13.0188992961259</v>
      </c>
      <c r="AE142">
        <v>8.61556695674693</v>
      </c>
      <c r="AF142">
        <v>17.419870592380999</v>
      </c>
      <c r="AG142">
        <v>60.488832234107399</v>
      </c>
      <c r="AH142">
        <v>54.045122249067298</v>
      </c>
      <c r="AI142">
        <v>66.931091930470998</v>
      </c>
      <c r="AJ142">
        <v>56.326582439210199</v>
      </c>
      <c r="AK142">
        <v>48.284516196192598</v>
      </c>
      <c r="AL142">
        <v>64.369890430639998</v>
      </c>
      <c r="AM142">
        <v>42.770980527313498</v>
      </c>
      <c r="AN142">
        <v>34.743506791353603</v>
      </c>
      <c r="AO142">
        <v>50.798893351184702</v>
      </c>
      <c r="AP142">
        <v>56.977788258341903</v>
      </c>
      <c r="AQ142">
        <v>48.719884227757802</v>
      </c>
      <c r="AR142">
        <v>65.234161250303003</v>
      </c>
      <c r="AS142">
        <v>40.658642988653803</v>
      </c>
      <c r="AT142">
        <v>32.505214225641801</v>
      </c>
      <c r="AU142">
        <v>48.814404815909903</v>
      </c>
      <c r="AV142">
        <v>5.8518934925297499</v>
      </c>
      <c r="AW142">
        <v>2.5272856440492801</v>
      </c>
      <c r="AX142">
        <v>9.1769196262032509</v>
      </c>
      <c r="AY142">
        <v>94.148106507470303</v>
      </c>
      <c r="AZ142">
        <v>90.8230803738182</v>
      </c>
      <c r="BA142">
        <v>97.472714355929298</v>
      </c>
    </row>
    <row r="143" spans="1:53" x14ac:dyDescent="0.3">
      <c r="A143" t="s">
        <v>528</v>
      </c>
      <c r="B143" t="s">
        <v>294</v>
      </c>
      <c r="C143">
        <v>79.787914800256004</v>
      </c>
      <c r="D143">
        <v>75.378391820773402</v>
      </c>
      <c r="E143">
        <v>84.190305631272494</v>
      </c>
      <c r="F143">
        <v>19.7184386141329</v>
      </c>
      <c r="G143">
        <v>15.335395441348799</v>
      </c>
      <c r="H143">
        <v>24.108028843865998</v>
      </c>
      <c r="I143">
        <v>8.5583691379467997</v>
      </c>
      <c r="J143">
        <v>5.5802049775661802</v>
      </c>
      <c r="K143">
        <v>11.532852550552001</v>
      </c>
      <c r="L143">
        <v>22.367675290245899</v>
      </c>
      <c r="M143">
        <v>17.657402683911201</v>
      </c>
      <c r="N143">
        <v>27.077877997315401</v>
      </c>
      <c r="O143">
        <v>2.8009872931712199</v>
      </c>
      <c r="P143">
        <v>0.96098793574060504</v>
      </c>
      <c r="Q143">
        <v>4.6363397260110402</v>
      </c>
      <c r="R143">
        <v>98.665325898162493</v>
      </c>
      <c r="S143">
        <v>97.543922111033098</v>
      </c>
      <c r="T143">
        <v>99.788835360960206</v>
      </c>
      <c r="U143">
        <v>1.00191973672182</v>
      </c>
      <c r="V143">
        <v>0</v>
      </c>
      <c r="W143">
        <v>2.02494176727763</v>
      </c>
      <c r="X143">
        <v>11.693939116921101</v>
      </c>
      <c r="Y143">
        <v>7.9863000791815004</v>
      </c>
      <c r="Z143">
        <v>15.3998959505901</v>
      </c>
      <c r="AA143">
        <v>65.325898162537698</v>
      </c>
      <c r="AB143">
        <v>59.771522034766797</v>
      </c>
      <c r="AC143">
        <v>70.878771711870698</v>
      </c>
      <c r="AD143">
        <v>19.4825852454521</v>
      </c>
      <c r="AE143">
        <v>14.9813863116802</v>
      </c>
      <c r="AF143">
        <v>23.974478557523</v>
      </c>
      <c r="AG143">
        <v>57.537252034006798</v>
      </c>
      <c r="AH143">
        <v>51.975572869331202</v>
      </c>
      <c r="AI143">
        <v>63.105052037874799</v>
      </c>
      <c r="AJ143">
        <v>49.096993519600602</v>
      </c>
      <c r="AK143">
        <v>41.031066301566</v>
      </c>
      <c r="AL143">
        <v>57.160978688629001</v>
      </c>
      <c r="AM143">
        <v>50.146959878182599</v>
      </c>
      <c r="AN143">
        <v>42.155669879688297</v>
      </c>
      <c r="AO143">
        <v>58.141310394664202</v>
      </c>
      <c r="AP143">
        <v>52.441658698962399</v>
      </c>
      <c r="AQ143">
        <v>44.398759458189502</v>
      </c>
      <c r="AR143">
        <v>60.481941861178498</v>
      </c>
      <c r="AS143">
        <v>46.890824745918799</v>
      </c>
      <c r="AT143">
        <v>38.846867072185098</v>
      </c>
      <c r="AU143">
        <v>54.937480062250899</v>
      </c>
      <c r="AV143">
        <v>2.1738732973763599</v>
      </c>
      <c r="AW143">
        <v>0.57869921347345499</v>
      </c>
      <c r="AX143">
        <v>3.76637342264535</v>
      </c>
      <c r="AY143">
        <v>97.826126702623597</v>
      </c>
      <c r="AZ143">
        <v>96.233626577281797</v>
      </c>
      <c r="BA143">
        <v>99.421300786599403</v>
      </c>
    </row>
    <row r="144" spans="1:53" x14ac:dyDescent="0.3">
      <c r="A144" t="s">
        <v>529</v>
      </c>
      <c r="B144" t="s">
        <v>295</v>
      </c>
      <c r="C144">
        <v>80.988577187972496</v>
      </c>
      <c r="D144">
        <v>76.312688225764106</v>
      </c>
      <c r="E144">
        <v>85.662953457460404</v>
      </c>
      <c r="F144">
        <v>17.552774511450799</v>
      </c>
      <c r="G144">
        <v>13.2961781190744</v>
      </c>
      <c r="H144">
        <v>21.814355000274499</v>
      </c>
      <c r="I144">
        <v>10.8236743378689</v>
      </c>
      <c r="J144">
        <v>6.8475863943070001</v>
      </c>
      <c r="K144">
        <v>14.806356554941299</v>
      </c>
      <c r="L144">
        <v>19.8737331317543</v>
      </c>
      <c r="M144">
        <v>14.8534478995551</v>
      </c>
      <c r="N144">
        <v>24.887272569747498</v>
      </c>
      <c r="O144">
        <v>1.52164174925808</v>
      </c>
      <c r="P144">
        <v>0.24823148023257899</v>
      </c>
      <c r="Q144">
        <v>2.7940195919944202</v>
      </c>
      <c r="R144">
        <v>100</v>
      </c>
      <c r="S144">
        <v>99.999999975191002</v>
      </c>
      <c r="T144">
        <v>100</v>
      </c>
      <c r="V144">
        <v>0</v>
      </c>
      <c r="W144">
        <v>0</v>
      </c>
      <c r="X144">
        <v>11.937958452321</v>
      </c>
      <c r="Y144">
        <v>7.9662080411563796</v>
      </c>
      <c r="Z144">
        <v>15.9179018542275</v>
      </c>
      <c r="AA144">
        <v>61.8805644213002</v>
      </c>
      <c r="AB144">
        <v>55.5673575823565</v>
      </c>
      <c r="AC144">
        <v>68.179404137110097</v>
      </c>
      <c r="AD144">
        <v>16.257909177445502</v>
      </c>
      <c r="AE144">
        <v>11.7964553312554</v>
      </c>
      <c r="AF144">
        <v>20.725388313585199</v>
      </c>
      <c r="AG144">
        <v>57.560613696175601</v>
      </c>
      <c r="AH144">
        <v>51.148306921542101</v>
      </c>
      <c r="AI144">
        <v>63.960721048467803</v>
      </c>
      <c r="AJ144">
        <v>49.143354679249498</v>
      </c>
      <c r="AK144">
        <v>39.465622885566503</v>
      </c>
      <c r="AL144">
        <v>58.827978340822803</v>
      </c>
      <c r="AM144">
        <v>48.903213122121102</v>
      </c>
      <c r="AN144">
        <v>39.018572109696201</v>
      </c>
      <c r="AO144">
        <v>58.780596750763799</v>
      </c>
      <c r="AP144">
        <v>47.7867655319627</v>
      </c>
      <c r="AQ144">
        <v>37.704568950932</v>
      </c>
      <c r="AR144">
        <v>57.878461049846699</v>
      </c>
      <c r="AS144">
        <v>49.860970677452002</v>
      </c>
      <c r="AT144">
        <v>39.636310727293498</v>
      </c>
      <c r="AU144">
        <v>60.077006143181201</v>
      </c>
      <c r="AV144">
        <v>1.7442186012654699</v>
      </c>
      <c r="AW144">
        <v>0.27325794196965197</v>
      </c>
      <c r="AX144">
        <v>3.2131487727219401</v>
      </c>
      <c r="AY144">
        <v>98.255781398734499</v>
      </c>
      <c r="AZ144">
        <v>96.7868512275043</v>
      </c>
      <c r="BA144">
        <v>99.726742057804103</v>
      </c>
    </row>
    <row r="145" spans="1:53" x14ac:dyDescent="0.3">
      <c r="A145" t="s">
        <v>530</v>
      </c>
      <c r="B145" t="s">
        <v>296</v>
      </c>
      <c r="C145">
        <v>80.2271304892041</v>
      </c>
      <c r="D145">
        <v>75.458871230492903</v>
      </c>
      <c r="E145">
        <v>84.993335649447204</v>
      </c>
      <c r="F145">
        <v>18.534212996766499</v>
      </c>
      <c r="G145">
        <v>13.8326114336974</v>
      </c>
      <c r="H145">
        <v>23.2381417709258</v>
      </c>
      <c r="I145">
        <v>7.9208824449775701</v>
      </c>
      <c r="J145">
        <v>4.4161077393826202</v>
      </c>
      <c r="K145">
        <v>11.4279769822245</v>
      </c>
      <c r="L145">
        <v>20.722071555231</v>
      </c>
      <c r="M145">
        <v>15.1120551032707</v>
      </c>
      <c r="N145">
        <v>26.3451989329584</v>
      </c>
      <c r="O145">
        <v>1.4290184625013</v>
      </c>
      <c r="P145">
        <v>0.237941755171349</v>
      </c>
      <c r="Q145">
        <v>2.6232206475741302</v>
      </c>
      <c r="R145">
        <v>98.9829978095337</v>
      </c>
      <c r="S145">
        <v>97.7919778532181</v>
      </c>
      <c r="T145">
        <v>100</v>
      </c>
      <c r="U145" t="s">
        <v>931</v>
      </c>
      <c r="V145" t="s">
        <v>931</v>
      </c>
      <c r="W145" t="s">
        <v>931</v>
      </c>
      <c r="X145">
        <v>11.745071450923099</v>
      </c>
      <c r="Y145">
        <v>7.7778999002335496</v>
      </c>
      <c r="Z145">
        <v>15.7024651807811</v>
      </c>
      <c r="AA145">
        <v>61.313497444455997</v>
      </c>
      <c r="AB145">
        <v>54.856525239549001</v>
      </c>
      <c r="AC145">
        <v>67.780772994305707</v>
      </c>
      <c r="AD145">
        <v>21.9907165953896</v>
      </c>
      <c r="AE145">
        <v>16.3753328714253</v>
      </c>
      <c r="AF145">
        <v>27.594415186997999</v>
      </c>
      <c r="AG145">
        <v>51.067852299989603</v>
      </c>
      <c r="AH145">
        <v>44.312645310257203</v>
      </c>
      <c r="AI145">
        <v>57.835269946188802</v>
      </c>
      <c r="AJ145">
        <v>56.360045653316902</v>
      </c>
      <c r="AK145">
        <v>48.495155041553097</v>
      </c>
      <c r="AL145">
        <v>64.223355553784998</v>
      </c>
      <c r="AM145">
        <v>41.258543966965497</v>
      </c>
      <c r="AN145">
        <v>33.419698927526298</v>
      </c>
      <c r="AO145">
        <v>49.100263882723198</v>
      </c>
      <c r="AP145">
        <v>64.349376114082006</v>
      </c>
      <c r="AQ145">
        <v>56.838605544798803</v>
      </c>
      <c r="AR145">
        <v>71.862339872997197</v>
      </c>
      <c r="AS145">
        <v>34.178432654945603</v>
      </c>
      <c r="AT145">
        <v>26.844042421101602</v>
      </c>
      <c r="AU145">
        <v>41.510970887719999</v>
      </c>
      <c r="AV145">
        <v>3.7303118806717399</v>
      </c>
      <c r="AW145">
        <v>1.5428977656082501</v>
      </c>
      <c r="AX145">
        <v>5.9197204391398497</v>
      </c>
      <c r="AY145">
        <v>96.269688119328293</v>
      </c>
      <c r="AZ145">
        <v>94.080279560973693</v>
      </c>
      <c r="BA145">
        <v>98.457102234278196</v>
      </c>
    </row>
    <row r="146" spans="1:53" x14ac:dyDescent="0.3">
      <c r="A146" t="s">
        <v>531</v>
      </c>
      <c r="B146" t="s">
        <v>297</v>
      </c>
      <c r="C146">
        <v>76.519965219717704</v>
      </c>
      <c r="D146">
        <v>70.962585501309604</v>
      </c>
      <c r="E146">
        <v>82.080598798545395</v>
      </c>
      <c r="F146">
        <v>21.8915122734265</v>
      </c>
      <c r="G146">
        <v>16.422113577589201</v>
      </c>
      <c r="H146">
        <v>27.353577548248399</v>
      </c>
      <c r="I146">
        <v>11.2300180589927</v>
      </c>
      <c r="J146">
        <v>6.7660016734379704</v>
      </c>
      <c r="K146">
        <v>15.700461204880501</v>
      </c>
      <c r="L146">
        <v>14.0843421844693</v>
      </c>
      <c r="M146">
        <v>9.3655641009232902</v>
      </c>
      <c r="N146">
        <v>18.801378509877001</v>
      </c>
      <c r="O146">
        <v>2.1587184803692101</v>
      </c>
      <c r="P146">
        <v>0.38516363004336401</v>
      </c>
      <c r="Q146">
        <v>3.9305263973364402</v>
      </c>
      <c r="R146">
        <v>98.304461240050799</v>
      </c>
      <c r="S146">
        <v>96.649873611305793</v>
      </c>
      <c r="T146">
        <v>99.960367792373702</v>
      </c>
      <c r="U146">
        <v>1.69553875994917</v>
      </c>
      <c r="V146">
        <v>3.9632207688662997E-2</v>
      </c>
      <c r="W146">
        <v>3.35012638863186</v>
      </c>
      <c r="X146">
        <v>14.4488662965688</v>
      </c>
      <c r="Y146">
        <v>9.1865178347938095</v>
      </c>
      <c r="Z146">
        <v>19.711240463374899</v>
      </c>
      <c r="AA146">
        <v>56.098254297371398</v>
      </c>
      <c r="AB146">
        <v>48.933770006743899</v>
      </c>
      <c r="AC146">
        <v>63.253019728918098</v>
      </c>
      <c r="AD146">
        <v>13.5308675005016</v>
      </c>
      <c r="AE146">
        <v>8.3130632360728001</v>
      </c>
      <c r="AF146">
        <v>18.745812514288701</v>
      </c>
      <c r="AG146">
        <v>57.0162530934386</v>
      </c>
      <c r="AH146">
        <v>49.866156769302101</v>
      </c>
      <c r="AI146">
        <v>64.159515514167197</v>
      </c>
      <c r="AJ146">
        <v>57.888722340125597</v>
      </c>
      <c r="AK146">
        <v>48.032599928067803</v>
      </c>
      <c r="AL146">
        <v>67.742342795198596</v>
      </c>
      <c r="AM146">
        <v>41.715023522951597</v>
      </c>
      <c r="AN146">
        <v>31.859137540413201</v>
      </c>
      <c r="AO146">
        <v>51.572011805863099</v>
      </c>
      <c r="AP146">
        <v>44.922159065612</v>
      </c>
      <c r="AQ146">
        <v>34.502383440688199</v>
      </c>
      <c r="AR146">
        <v>55.3378469017524</v>
      </c>
      <c r="AS146">
        <v>53.470562918330103</v>
      </c>
      <c r="AT146">
        <v>42.888875956533802</v>
      </c>
      <c r="AU146">
        <v>64.055829242835699</v>
      </c>
      <c r="AV146">
        <v>3.6268477024948198</v>
      </c>
      <c r="AW146">
        <v>0</v>
      </c>
      <c r="AX146">
        <v>8.0271115466537495</v>
      </c>
      <c r="AY146">
        <v>96.3731522975052</v>
      </c>
      <c r="AZ146">
        <v>91.972888453312706</v>
      </c>
      <c r="BA146">
        <v>100</v>
      </c>
    </row>
    <row r="147" spans="1:53" x14ac:dyDescent="0.3">
      <c r="A147" t="s">
        <v>532</v>
      </c>
      <c r="B147" t="s">
        <v>298</v>
      </c>
      <c r="C147">
        <v>78.900636184722401</v>
      </c>
      <c r="D147">
        <v>74.481827406601099</v>
      </c>
      <c r="E147">
        <v>83.315427468532803</v>
      </c>
      <c r="F147">
        <v>21.099363815277599</v>
      </c>
      <c r="G147">
        <v>16.684572531437802</v>
      </c>
      <c r="H147">
        <v>25.518172593428201</v>
      </c>
      <c r="I147">
        <v>7.7730483469876601</v>
      </c>
      <c r="J147">
        <v>5.0244243294439404</v>
      </c>
      <c r="K147">
        <v>10.5264001846152</v>
      </c>
      <c r="L147">
        <v>21.6821517384472</v>
      </c>
      <c r="M147">
        <v>17.236307230613299</v>
      </c>
      <c r="N147">
        <v>26.131373833869102</v>
      </c>
      <c r="O147">
        <v>0.91842494698460697</v>
      </c>
      <c r="P147">
        <v>0.20603040083263899</v>
      </c>
      <c r="Q147">
        <v>1.62716423037311</v>
      </c>
      <c r="R147">
        <v>98.665080018917706</v>
      </c>
      <c r="S147">
        <v>97.418619894599601</v>
      </c>
      <c r="T147">
        <v>99.910265370064806</v>
      </c>
      <c r="U147">
        <v>1.33491998108228</v>
      </c>
      <c r="V147">
        <v>8.9734630244619307E-2</v>
      </c>
      <c r="W147">
        <v>2.5813801050910299</v>
      </c>
      <c r="X147">
        <v>9.1445832761224803</v>
      </c>
      <c r="Y147">
        <v>5.97468063553496</v>
      </c>
      <c r="Z147">
        <v>12.3201582389691</v>
      </c>
      <c r="AA147">
        <v>71.847681816101399</v>
      </c>
      <c r="AB147">
        <v>66.878569434082607</v>
      </c>
      <c r="AC147">
        <v>76.819939223635004</v>
      </c>
      <c r="AD147">
        <v>19.7293545089783</v>
      </c>
      <c r="AE147">
        <v>15.382777071567499</v>
      </c>
      <c r="AF147">
        <v>24.075075875026599</v>
      </c>
      <c r="AG147">
        <v>61.262910583245599</v>
      </c>
      <c r="AH147">
        <v>55.752218864987</v>
      </c>
      <c r="AI147">
        <v>66.783275720640503</v>
      </c>
      <c r="AJ147">
        <v>42.712063974880998</v>
      </c>
      <c r="AK147">
        <v>32.425621401059502</v>
      </c>
      <c r="AL147">
        <v>53.0147489439208</v>
      </c>
      <c r="AM147">
        <v>56.040164189111799</v>
      </c>
      <c r="AN147">
        <v>45.559553510202598</v>
      </c>
      <c r="AO147">
        <v>66.509532372708094</v>
      </c>
      <c r="AP147">
        <v>42.4275131236815</v>
      </c>
      <c r="AQ147">
        <v>31.994466661370801</v>
      </c>
      <c r="AR147">
        <v>52.854713365482802</v>
      </c>
      <c r="AS147">
        <v>56.352515985543498</v>
      </c>
      <c r="AT147">
        <v>45.669103044312102</v>
      </c>
      <c r="AU147">
        <v>67.041369958308294</v>
      </c>
      <c r="AV147">
        <v>2.75069797244725</v>
      </c>
      <c r="AW147">
        <v>0.73707352668153603</v>
      </c>
      <c r="AX147">
        <v>4.7618319374730902</v>
      </c>
      <c r="AY147">
        <v>97.249302027552801</v>
      </c>
      <c r="AZ147">
        <v>95.238168062533603</v>
      </c>
      <c r="BA147">
        <v>99.262926473311794</v>
      </c>
    </row>
    <row r="148" spans="1:53" x14ac:dyDescent="0.3">
      <c r="A148" t="s">
        <v>533</v>
      </c>
      <c r="B148" t="s">
        <v>299</v>
      </c>
      <c r="C148">
        <v>79.36311747469</v>
      </c>
      <c r="D148">
        <v>75.026635981610099</v>
      </c>
      <c r="E148">
        <v>83.706249755723903</v>
      </c>
      <c r="F148">
        <v>19.9133417584402</v>
      </c>
      <c r="G148">
        <v>15.6337039042816</v>
      </c>
      <c r="H148">
        <v>24.186821824392599</v>
      </c>
      <c r="I148">
        <v>7.3895593483966797</v>
      </c>
      <c r="J148">
        <v>4.5031030845647102</v>
      </c>
      <c r="K148">
        <v>10.280393018914999</v>
      </c>
      <c r="L148">
        <v>23.382448928576402</v>
      </c>
      <c r="M148">
        <v>19.162734638550301</v>
      </c>
      <c r="N148">
        <v>27.606848974371999</v>
      </c>
      <c r="O148">
        <v>2.7761189884316799</v>
      </c>
      <c r="P148">
        <v>1.0109494979179301</v>
      </c>
      <c r="Q148">
        <v>4.54112843620074</v>
      </c>
      <c r="R148">
        <v>98.893163164692297</v>
      </c>
      <c r="S148">
        <v>97.979461239945707</v>
      </c>
      <c r="T148">
        <v>99.806561827787903</v>
      </c>
      <c r="U148">
        <v>1.1068368353076801</v>
      </c>
      <c r="V148">
        <v>0.193438172594288</v>
      </c>
      <c r="W148">
        <v>2.0205387596720801</v>
      </c>
      <c r="X148">
        <v>7.3242879164525698</v>
      </c>
      <c r="Y148">
        <v>4.7120175239025199</v>
      </c>
      <c r="Z148">
        <v>9.9475157085504904</v>
      </c>
      <c r="AA148">
        <v>61.900926298832097</v>
      </c>
      <c r="AB148">
        <v>55.932414832903497</v>
      </c>
      <c r="AC148">
        <v>67.856567256842396</v>
      </c>
      <c r="AD148">
        <v>17.160831585817999</v>
      </c>
      <c r="AE148">
        <v>12.848083208137799</v>
      </c>
      <c r="AF148">
        <v>21.479030423739701</v>
      </c>
      <c r="AG148">
        <v>52.0643826294666</v>
      </c>
      <c r="AH148">
        <v>46.322717252046601</v>
      </c>
      <c r="AI148">
        <v>57.798684438274798</v>
      </c>
      <c r="AJ148">
        <v>54.648109600968702</v>
      </c>
      <c r="AK148">
        <v>47.621170120734</v>
      </c>
      <c r="AL148">
        <v>61.672320144190699</v>
      </c>
      <c r="AM148">
        <v>43.1764689876604</v>
      </c>
      <c r="AN148">
        <v>36.236663521946198</v>
      </c>
      <c r="AO148">
        <v>50.121225368874398</v>
      </c>
      <c r="AP148">
        <v>51.861828768893801</v>
      </c>
      <c r="AQ148">
        <v>44.2667096522854</v>
      </c>
      <c r="AR148">
        <v>59.456398811626599</v>
      </c>
      <c r="AS148">
        <v>46.415792552684898</v>
      </c>
      <c r="AT148">
        <v>38.805060912498298</v>
      </c>
      <c r="AU148">
        <v>54.030020057014603</v>
      </c>
      <c r="AV148">
        <v>3.15524879525602</v>
      </c>
      <c r="AW148">
        <v>1.5525931305006999</v>
      </c>
      <c r="AX148">
        <v>4.7591855498096898</v>
      </c>
      <c r="AY148">
        <v>96.844751204744</v>
      </c>
      <c r="AZ148">
        <v>95.2408144501279</v>
      </c>
      <c r="BA148">
        <v>98.447406869561704</v>
      </c>
    </row>
    <row r="149" spans="1:53" x14ac:dyDescent="0.3">
      <c r="A149" t="s">
        <v>534</v>
      </c>
      <c r="B149" t="s">
        <v>300</v>
      </c>
      <c r="C149">
        <v>80.934963462181997</v>
      </c>
      <c r="D149">
        <v>77.197272090290596</v>
      </c>
      <c r="E149">
        <v>84.677970431875593</v>
      </c>
      <c r="F149">
        <v>18.452570877141099</v>
      </c>
      <c r="G149">
        <v>14.7553882332901</v>
      </c>
      <c r="H149">
        <v>22.144922135769601</v>
      </c>
      <c r="I149">
        <v>14.801123761644201</v>
      </c>
      <c r="J149">
        <v>10.9923539091079</v>
      </c>
      <c r="K149">
        <v>18.610064861944799</v>
      </c>
      <c r="L149">
        <v>18.607438305952702</v>
      </c>
      <c r="M149">
        <v>14.840355088434301</v>
      </c>
      <c r="N149">
        <v>22.372570110237099</v>
      </c>
      <c r="O149">
        <v>1.5805816478205701</v>
      </c>
      <c r="P149">
        <v>0.34445166427419499</v>
      </c>
      <c r="Q149">
        <v>2.8155939502967899</v>
      </c>
      <c r="R149">
        <v>98.792189700926897</v>
      </c>
      <c r="S149">
        <v>97.867345426815305</v>
      </c>
      <c r="T149">
        <v>99.716603572268795</v>
      </c>
      <c r="U149">
        <v>1.2078102990731301</v>
      </c>
      <c r="V149">
        <v>0.28339642772142698</v>
      </c>
      <c r="W149">
        <v>2.1326545731944702</v>
      </c>
      <c r="X149">
        <v>13.357510292069099</v>
      </c>
      <c r="Y149">
        <v>9.7703769587445706</v>
      </c>
      <c r="Z149">
        <v>16.945527703936001</v>
      </c>
      <c r="AA149">
        <v>64.422515700755696</v>
      </c>
      <c r="AB149">
        <v>59.729104682424499</v>
      </c>
      <c r="AC149">
        <v>69.118608946759693</v>
      </c>
      <c r="AD149">
        <v>16.452524183444002</v>
      </c>
      <c r="AE149">
        <v>12.477923208494699</v>
      </c>
      <c r="AF149">
        <v>20.428531134443599</v>
      </c>
      <c r="AG149">
        <v>61.327501809380799</v>
      </c>
      <c r="AH149">
        <v>56.494831805987403</v>
      </c>
      <c r="AI149">
        <v>66.162332142939107</v>
      </c>
      <c r="AJ149">
        <v>58.691911781136199</v>
      </c>
      <c r="AK149">
        <v>52.601898915439499</v>
      </c>
      <c r="AL149">
        <v>64.784412720332</v>
      </c>
      <c r="AM149">
        <v>40.3800174292588</v>
      </c>
      <c r="AN149">
        <v>34.325762045120598</v>
      </c>
      <c r="AO149">
        <v>46.431565476787</v>
      </c>
      <c r="AP149">
        <v>52.517187185770602</v>
      </c>
      <c r="AQ149">
        <v>44.839080669818003</v>
      </c>
      <c r="AR149">
        <v>60.191168120297903</v>
      </c>
      <c r="AS149">
        <v>46.531651980902303</v>
      </c>
      <c r="AT149">
        <v>38.805599565295701</v>
      </c>
      <c r="AU149">
        <v>54.260261102820699</v>
      </c>
      <c r="AV149">
        <v>3.2965750173155799</v>
      </c>
      <c r="AW149">
        <v>1.2888225758026199</v>
      </c>
      <c r="AX149">
        <v>5.3034406256889</v>
      </c>
      <c r="AY149">
        <v>96.703424982684396</v>
      </c>
      <c r="AZ149">
        <v>94.696559374317701</v>
      </c>
      <c r="BA149">
        <v>98.711177424190794</v>
      </c>
    </row>
    <row r="150" spans="1:53" x14ac:dyDescent="0.3">
      <c r="A150" t="s">
        <v>535</v>
      </c>
      <c r="B150" t="s">
        <v>301</v>
      </c>
      <c r="C150">
        <v>82.210485250427595</v>
      </c>
      <c r="D150">
        <v>77.557535623713093</v>
      </c>
      <c r="E150">
        <v>86.863326293471403</v>
      </c>
      <c r="F150">
        <v>14.815592833778499</v>
      </c>
      <c r="G150">
        <v>10.8393162302562</v>
      </c>
      <c r="H150">
        <v>18.7923165122534</v>
      </c>
      <c r="I150">
        <v>5.9500945293040797</v>
      </c>
      <c r="J150">
        <v>3.4252809276695699</v>
      </c>
      <c r="K150">
        <v>8.4760408739462303</v>
      </c>
      <c r="L150">
        <v>22.417699486840899</v>
      </c>
      <c r="M150">
        <v>17.9394504672773</v>
      </c>
      <c r="N150">
        <v>26.8915868083803</v>
      </c>
      <c r="O150">
        <v>1.28439816343066</v>
      </c>
      <c r="P150">
        <v>0.22720787352580499</v>
      </c>
      <c r="Q150">
        <v>2.3432386662183902</v>
      </c>
      <c r="R150">
        <v>97.047084596224806</v>
      </c>
      <c r="S150">
        <v>94.933321456085295</v>
      </c>
      <c r="T150">
        <v>99.161786486781907</v>
      </c>
      <c r="U150">
        <v>2.8058698196440899</v>
      </c>
      <c r="V150">
        <v>0.71033294056743701</v>
      </c>
      <c r="W150">
        <v>4.9012064843416301</v>
      </c>
      <c r="X150">
        <v>11.7824025447889</v>
      </c>
      <c r="Y150">
        <v>8.0746549125839806</v>
      </c>
      <c r="Z150">
        <v>15.487404833173001</v>
      </c>
      <c r="AA150">
        <v>69.692854784983396</v>
      </c>
      <c r="AB150">
        <v>63.955138775626402</v>
      </c>
      <c r="AC150">
        <v>75.437097026885596</v>
      </c>
      <c r="AD150">
        <v>20.896978063199601</v>
      </c>
      <c r="AE150">
        <v>15.9527072546407</v>
      </c>
      <c r="AF150">
        <v>25.836681171576501</v>
      </c>
      <c r="AG150">
        <v>60.578279266572601</v>
      </c>
      <c r="AH150">
        <v>54.670760171503503</v>
      </c>
      <c r="AI150">
        <v>66.494146950548298</v>
      </c>
      <c r="AJ150">
        <v>51.692798723319399</v>
      </c>
      <c r="AK150">
        <v>43.901067945892898</v>
      </c>
      <c r="AL150">
        <v>59.490110303998598</v>
      </c>
      <c r="AM150">
        <v>45.392379812487498</v>
      </c>
      <c r="AN150">
        <v>37.578589013173101</v>
      </c>
      <c r="AO150">
        <v>53.198966890946402</v>
      </c>
      <c r="AP150">
        <v>63.586674645920603</v>
      </c>
      <c r="AQ150">
        <v>56.366734270439103</v>
      </c>
      <c r="AR150">
        <v>70.812807965647494</v>
      </c>
      <c r="AS150">
        <v>32.581687612208299</v>
      </c>
      <c r="AT150">
        <v>25.450649768318701</v>
      </c>
      <c r="AU150">
        <v>39.703502642197897</v>
      </c>
      <c r="AV150">
        <v>3.6798907661375</v>
      </c>
      <c r="AW150">
        <v>1.23619608435517</v>
      </c>
      <c r="AX150">
        <v>6.1236537744999202</v>
      </c>
      <c r="AY150">
        <v>96.320109233862496</v>
      </c>
      <c r="AZ150">
        <v>93.876346225720496</v>
      </c>
      <c r="BA150">
        <v>98.763803915424504</v>
      </c>
    </row>
    <row r="151" spans="1:53" x14ac:dyDescent="0.3">
      <c r="A151" t="s">
        <v>536</v>
      </c>
      <c r="B151" t="s">
        <v>302</v>
      </c>
      <c r="C151">
        <v>76.248131539611407</v>
      </c>
      <c r="D151">
        <v>70.865207852815104</v>
      </c>
      <c r="E151">
        <v>81.631255763564099</v>
      </c>
      <c r="F151">
        <v>22.951669157947201</v>
      </c>
      <c r="G151">
        <v>17.685489801465799</v>
      </c>
      <c r="H151">
        <v>28.218577010224202</v>
      </c>
      <c r="I151">
        <v>11.451918285999</v>
      </c>
      <c r="J151">
        <v>7.9777906530313603</v>
      </c>
      <c r="K151">
        <v>14.923031223049801</v>
      </c>
      <c r="L151">
        <v>14.951669157947199</v>
      </c>
      <c r="M151">
        <v>11.0350862802148</v>
      </c>
      <c r="N151">
        <v>18.869249238096401</v>
      </c>
      <c r="O151">
        <v>0.723467862481315</v>
      </c>
      <c r="P151">
        <v>0</v>
      </c>
      <c r="Q151">
        <v>1.4614635147749699</v>
      </c>
      <c r="R151">
        <v>98.200298953662198</v>
      </c>
      <c r="S151">
        <v>96.728173124138905</v>
      </c>
      <c r="T151">
        <v>99.671786791077494</v>
      </c>
      <c r="U151">
        <v>1.6243148978574999</v>
      </c>
      <c r="V151">
        <v>0.19097699567243501</v>
      </c>
      <c r="W151">
        <v>3.0592218806793299</v>
      </c>
      <c r="X151">
        <v>12.304932735426</v>
      </c>
      <c r="Y151">
        <v>8.5451597556745504</v>
      </c>
      <c r="Z151">
        <v>16.069056940057202</v>
      </c>
      <c r="AA151">
        <v>59.444942700548097</v>
      </c>
      <c r="AB151">
        <v>53.346293196990899</v>
      </c>
      <c r="AC151">
        <v>65.539528015650205</v>
      </c>
      <c r="AD151">
        <v>15.1709018435476</v>
      </c>
      <c r="AE151">
        <v>11.018344943546101</v>
      </c>
      <c r="AF151">
        <v>19.329569477143501</v>
      </c>
      <c r="AG151">
        <v>56.5789735924265</v>
      </c>
      <c r="AH151">
        <v>50.539467228998703</v>
      </c>
      <c r="AI151">
        <v>62.612656258684602</v>
      </c>
      <c r="AJ151">
        <v>48.253096129561101</v>
      </c>
      <c r="AK151">
        <v>39.7093277381504</v>
      </c>
      <c r="AL151">
        <v>56.803210092720199</v>
      </c>
      <c r="AM151">
        <v>50.1872078339278</v>
      </c>
      <c r="AN151">
        <v>41.576952637745897</v>
      </c>
      <c r="AO151">
        <v>58.792059352469401</v>
      </c>
      <c r="AP151">
        <v>54.665795245585699</v>
      </c>
      <c r="AQ151">
        <v>46.032000917967302</v>
      </c>
      <c r="AR151">
        <v>63.308435180714802</v>
      </c>
      <c r="AS151">
        <v>44.269667899948999</v>
      </c>
      <c r="AT151">
        <v>35.665950786696598</v>
      </c>
      <c r="AU151">
        <v>52.864809575151597</v>
      </c>
      <c r="AV151">
        <v>4.0019930244145501</v>
      </c>
      <c r="AW151">
        <v>1.4786577672688901</v>
      </c>
      <c r="AX151">
        <v>6.5238520116797796</v>
      </c>
      <c r="AY151">
        <v>95.998006975585497</v>
      </c>
      <c r="AZ151">
        <v>93.476147988309705</v>
      </c>
      <c r="BA151">
        <v>98.521342232741603</v>
      </c>
    </row>
    <row r="152" spans="1:53" x14ac:dyDescent="0.3">
      <c r="A152" t="s">
        <v>537</v>
      </c>
      <c r="B152" t="s">
        <v>303</v>
      </c>
      <c r="C152">
        <v>80.793755496921705</v>
      </c>
      <c r="D152">
        <v>76.298104176547994</v>
      </c>
      <c r="E152">
        <v>85.282953516745295</v>
      </c>
      <c r="F152">
        <v>17.696705229686799</v>
      </c>
      <c r="G152">
        <v>13.4438703903514</v>
      </c>
      <c r="H152">
        <v>21.956552822152901</v>
      </c>
      <c r="I152">
        <v>10.3951018199039</v>
      </c>
      <c r="J152">
        <v>6.8334877624339097</v>
      </c>
      <c r="K152">
        <v>13.9559650474693</v>
      </c>
      <c r="L152">
        <v>13.1021243488262</v>
      </c>
      <c r="M152">
        <v>9.1931347297238197</v>
      </c>
      <c r="N152">
        <v>17.0112573122904</v>
      </c>
      <c r="O152">
        <v>1.67867532643258</v>
      </c>
      <c r="P152">
        <v>0.37808165029442398</v>
      </c>
      <c r="Q152">
        <v>2.9801138228428101</v>
      </c>
      <c r="R152">
        <v>98.157262702117606</v>
      </c>
      <c r="S152">
        <v>96.698028671828098</v>
      </c>
      <c r="T152">
        <v>99.615143242094405</v>
      </c>
      <c r="U152">
        <v>1.5797307354035599</v>
      </c>
      <c r="V152">
        <v>0.206687375558537</v>
      </c>
      <c r="W152">
        <v>2.9535049272691798</v>
      </c>
      <c r="X152">
        <v>14.9702320546648</v>
      </c>
      <c r="Y152">
        <v>10.432051468628201</v>
      </c>
      <c r="Z152">
        <v>19.509212658018502</v>
      </c>
      <c r="AA152">
        <v>64.294533522765704</v>
      </c>
      <c r="AB152">
        <v>58.380986671808799</v>
      </c>
      <c r="AC152">
        <v>70.200604867765605</v>
      </c>
      <c r="AD152">
        <v>10.9591705567959</v>
      </c>
      <c r="AE152">
        <v>6.9357770252191404</v>
      </c>
      <c r="AF152">
        <v>14.9841335479233</v>
      </c>
      <c r="AG152">
        <v>68.305595020634598</v>
      </c>
      <c r="AH152">
        <v>62.557509420728103</v>
      </c>
      <c r="AI152">
        <v>74.045435672350493</v>
      </c>
      <c r="AJ152">
        <v>57.633291429416502</v>
      </c>
      <c r="AK152">
        <v>49.4470155154034</v>
      </c>
      <c r="AL152">
        <v>65.826627633054898</v>
      </c>
      <c r="AM152">
        <v>41.930414848776202</v>
      </c>
      <c r="AN152">
        <v>33.765662128769399</v>
      </c>
      <c r="AO152">
        <v>50.0899980180874</v>
      </c>
      <c r="AP152">
        <v>56.418694076758101</v>
      </c>
      <c r="AQ152">
        <v>48.404544031361901</v>
      </c>
      <c r="AR152">
        <v>64.440640803174105</v>
      </c>
      <c r="AS152">
        <v>42.675441839828402</v>
      </c>
      <c r="AT152">
        <v>34.670495624358303</v>
      </c>
      <c r="AU152">
        <v>50.672967366398503</v>
      </c>
      <c r="AV152">
        <v>6.0584534199309896</v>
      </c>
      <c r="AW152">
        <v>2.8078661151864299</v>
      </c>
      <c r="AX152">
        <v>9.3106729509365795</v>
      </c>
      <c r="AY152">
        <v>93.941546580069001</v>
      </c>
      <c r="AZ152">
        <v>90.689327049120294</v>
      </c>
      <c r="BA152">
        <v>97.1921338847567</v>
      </c>
    </row>
    <row r="153" spans="1:53" x14ac:dyDescent="0.3">
      <c r="A153" t="s">
        <v>538</v>
      </c>
      <c r="B153" t="s">
        <v>304</v>
      </c>
      <c r="C153">
        <v>83.445308545396003</v>
      </c>
      <c r="D153">
        <v>78.1464422735949</v>
      </c>
      <c r="E153">
        <v>88.755619046139003</v>
      </c>
      <c r="F153">
        <v>15.8276195297041</v>
      </c>
      <c r="G153">
        <v>10.5508996787269</v>
      </c>
      <c r="H153">
        <v>21.092522384389898</v>
      </c>
      <c r="I153">
        <v>10.7542220790576</v>
      </c>
      <c r="J153">
        <v>6.7408253849136903</v>
      </c>
      <c r="K153">
        <v>14.7695370219739</v>
      </c>
      <c r="L153">
        <v>14.612765174175101</v>
      </c>
      <c r="M153">
        <v>10.400200993744001</v>
      </c>
      <c r="N153">
        <v>18.826143142213301</v>
      </c>
      <c r="O153">
        <v>3.1498780543923401</v>
      </c>
      <c r="P153">
        <v>0.88344501002990705</v>
      </c>
      <c r="Q153">
        <v>5.4118579965277496</v>
      </c>
      <c r="R153">
        <v>97.5242740785054</v>
      </c>
      <c r="S153">
        <v>95.472338215009103</v>
      </c>
      <c r="T153">
        <v>99.578998045714897</v>
      </c>
      <c r="U153">
        <v>2.4757259214946399</v>
      </c>
      <c r="V153">
        <v>0.42100195443505301</v>
      </c>
      <c r="W153">
        <v>4.5276617848409497</v>
      </c>
      <c r="X153">
        <v>18.959090699921799</v>
      </c>
      <c r="Y153">
        <v>13.9260486342632</v>
      </c>
      <c r="Z153">
        <v>23.977944155676798</v>
      </c>
      <c r="AA153">
        <v>59.274768763517599</v>
      </c>
      <c r="AB153">
        <v>53.080205649451699</v>
      </c>
      <c r="AC153">
        <v>65.491140906511305</v>
      </c>
      <c r="AD153">
        <v>9.7648520546684505</v>
      </c>
      <c r="AE153">
        <v>6.0043758343926701</v>
      </c>
      <c r="AF153">
        <v>13.5152215349767</v>
      </c>
      <c r="AG153">
        <v>68.469007408770906</v>
      </c>
      <c r="AH153">
        <v>62.368072602020597</v>
      </c>
      <c r="AI153">
        <v>74.587669374512998</v>
      </c>
      <c r="AJ153">
        <v>39.061804146667299</v>
      </c>
      <c r="AK153">
        <v>28.505336590414998</v>
      </c>
      <c r="AL153">
        <v>49.618208290484702</v>
      </c>
      <c r="AM153">
        <v>54.8616952842793</v>
      </c>
      <c r="AN153">
        <v>44.342644777473403</v>
      </c>
      <c r="AO153">
        <v>65.377954908895902</v>
      </c>
      <c r="AP153">
        <v>51.541392448908901</v>
      </c>
      <c r="AQ153">
        <v>40.434376492741002</v>
      </c>
      <c r="AR153">
        <v>62.647462413811603</v>
      </c>
      <c r="AS153">
        <v>44.076896432282602</v>
      </c>
      <c r="AT153">
        <v>33.176535080775103</v>
      </c>
      <c r="AU153">
        <v>54.977215137147397</v>
      </c>
      <c r="AV153">
        <v>7.2270028990842601</v>
      </c>
      <c r="AW153">
        <v>3.6418017575285599</v>
      </c>
      <c r="AX153">
        <v>10.8128794000874</v>
      </c>
      <c r="AY153">
        <v>92.772997100915703</v>
      </c>
      <c r="AZ153">
        <v>89.187120599862297</v>
      </c>
      <c r="BA153">
        <v>96.358198242521794</v>
      </c>
    </row>
    <row r="154" spans="1:53" x14ac:dyDescent="0.3">
      <c r="A154" t="s">
        <v>570</v>
      </c>
      <c r="B154" t="s">
        <v>569</v>
      </c>
      <c r="C154">
        <v>81.397970687711407</v>
      </c>
      <c r="D154">
        <v>76.587901854332102</v>
      </c>
      <c r="E154">
        <v>86.185432763019506</v>
      </c>
      <c r="F154">
        <v>17.6583573426865</v>
      </c>
      <c r="G154">
        <v>12.998227114753499</v>
      </c>
      <c r="H154">
        <v>22.3352074620609</v>
      </c>
      <c r="I154">
        <v>11.3365902542904</v>
      </c>
      <c r="J154">
        <v>7.3398303200731698</v>
      </c>
      <c r="K154">
        <v>15.3272540625928</v>
      </c>
      <c r="L154">
        <v>8.6016117583197609</v>
      </c>
      <c r="M154">
        <v>5.6699404774981099</v>
      </c>
      <c r="N154">
        <v>11.5269367531791</v>
      </c>
      <c r="O154">
        <v>1.9165727170236799</v>
      </c>
      <c r="P154">
        <v>0.30858622982633699</v>
      </c>
      <c r="Q154">
        <v>3.51738748442853</v>
      </c>
      <c r="R154">
        <v>97.640820075994796</v>
      </c>
      <c r="S154">
        <v>95.7602100256765</v>
      </c>
      <c r="T154">
        <v>99.512819353359802</v>
      </c>
      <c r="U154">
        <v>2.3591799240051801</v>
      </c>
      <c r="V154">
        <v>0.487180646543655</v>
      </c>
      <c r="W154">
        <v>4.2397899744200798</v>
      </c>
      <c r="X154">
        <v>18.568624994780599</v>
      </c>
      <c r="Y154">
        <v>13.3811848459101</v>
      </c>
      <c r="Z154">
        <v>23.7423132422572</v>
      </c>
      <c r="AA154">
        <v>47.8391582111988</v>
      </c>
      <c r="AB154">
        <v>40.926215629161</v>
      </c>
      <c r="AC154">
        <v>54.743695882840299</v>
      </c>
      <c r="AD154">
        <v>14.8523946720114</v>
      </c>
      <c r="AE154">
        <v>10.0229541960692</v>
      </c>
      <c r="AF154">
        <v>19.671323011787401</v>
      </c>
      <c r="AG154">
        <v>51.555388533967999</v>
      </c>
      <c r="AH154">
        <v>44.582516404366402</v>
      </c>
      <c r="AI154">
        <v>58.516615987945599</v>
      </c>
      <c r="AJ154">
        <v>54.158314401532401</v>
      </c>
      <c r="AK154">
        <v>45.7092852632573</v>
      </c>
      <c r="AL154">
        <v>62.622817038933299</v>
      </c>
      <c r="AM154">
        <v>42.906142812597402</v>
      </c>
      <c r="AN154">
        <v>34.5061905981987</v>
      </c>
      <c r="AO154">
        <v>51.290361227496398</v>
      </c>
      <c r="AP154">
        <v>60.354581495834999</v>
      </c>
      <c r="AQ154">
        <v>51.507218089668797</v>
      </c>
      <c r="AR154">
        <v>69.231906028552899</v>
      </c>
      <c r="AS154">
        <v>37.213238897055597</v>
      </c>
      <c r="AT154">
        <v>28.574920888075699</v>
      </c>
      <c r="AU154">
        <v>45.821557898668203</v>
      </c>
      <c r="AV154">
        <v>3.00221303603491</v>
      </c>
      <c r="AW154">
        <v>0.40224643962152201</v>
      </c>
      <c r="AX154">
        <v>5.6007998166561999</v>
      </c>
      <c r="AY154">
        <v>96.997786963965098</v>
      </c>
      <c r="AZ154">
        <v>94.399200183426501</v>
      </c>
      <c r="BA154">
        <v>99.5977535602958</v>
      </c>
    </row>
    <row r="155" spans="1:53" x14ac:dyDescent="0.3">
      <c r="A155" t="s">
        <v>572</v>
      </c>
      <c r="B155" t="s">
        <v>571</v>
      </c>
      <c r="C155">
        <v>82.707346860068995</v>
      </c>
      <c r="D155">
        <v>78.068275609614503</v>
      </c>
      <c r="E155">
        <v>87.324216306927596</v>
      </c>
      <c r="F155">
        <v>16.264221284254301</v>
      </c>
      <c r="G155">
        <v>11.681770421588601</v>
      </c>
      <c r="H155">
        <v>20.867516694265099</v>
      </c>
      <c r="I155">
        <v>13.549589698540901</v>
      </c>
      <c r="J155">
        <v>9.4682400378591698</v>
      </c>
      <c r="K155">
        <v>17.626497996380401</v>
      </c>
      <c r="L155">
        <v>10.7835365200437</v>
      </c>
      <c r="M155">
        <v>7.41083133164876</v>
      </c>
      <c r="N155">
        <v>14.1640951796449</v>
      </c>
      <c r="O155">
        <v>2.2904034452467199</v>
      </c>
      <c r="P155">
        <v>0.68827487139890298</v>
      </c>
      <c r="Q155">
        <v>3.8908519104711998</v>
      </c>
      <c r="R155">
        <v>96.576178947142907</v>
      </c>
      <c r="S155">
        <v>94.359991206908504</v>
      </c>
      <c r="T155">
        <v>98.787096648630197</v>
      </c>
      <c r="U155">
        <v>2.4082445953763401</v>
      </c>
      <c r="V155">
        <v>0.460272034025486</v>
      </c>
      <c r="W155">
        <v>4.3637637305508301</v>
      </c>
      <c r="X155">
        <v>18.205386411844099</v>
      </c>
      <c r="Y155">
        <v>13.493167551264101</v>
      </c>
      <c r="Z155">
        <v>22.915043761485201</v>
      </c>
      <c r="AA155">
        <v>48.6362565080453</v>
      </c>
      <c r="AB155">
        <v>42.658695799837801</v>
      </c>
      <c r="AC155">
        <v>54.610689388559301</v>
      </c>
      <c r="AD155">
        <v>11.934094658582</v>
      </c>
      <c r="AE155">
        <v>7.5782951741553504</v>
      </c>
      <c r="AF155">
        <v>16.2886095371965</v>
      </c>
      <c r="AG155">
        <v>54.907548261307397</v>
      </c>
      <c r="AH155">
        <v>48.728385509330501</v>
      </c>
      <c r="AI155">
        <v>61.082306280464103</v>
      </c>
      <c r="AJ155">
        <v>56.730387179373999</v>
      </c>
      <c r="AK155">
        <v>47.4659071565601</v>
      </c>
      <c r="AL155">
        <v>65.999299233332493</v>
      </c>
      <c r="AM155">
        <v>41.1438788574456</v>
      </c>
      <c r="AN155">
        <v>32.077389923655801</v>
      </c>
      <c r="AO155">
        <v>50.202578204318499</v>
      </c>
      <c r="AP155">
        <v>62.081144320339099</v>
      </c>
      <c r="AQ155">
        <v>53.890910020725599</v>
      </c>
      <c r="AR155">
        <v>70.269889919990106</v>
      </c>
      <c r="AS155">
        <v>36.841640545671297</v>
      </c>
      <c r="AT155">
        <v>28.732145773225302</v>
      </c>
      <c r="AU155">
        <v>44.9500666228424</v>
      </c>
      <c r="AV155">
        <v>2.18970282604504</v>
      </c>
      <c r="AW155">
        <v>0.42238173797585099</v>
      </c>
      <c r="AX155">
        <v>3.9535559976140302</v>
      </c>
      <c r="AY155">
        <v>97.810297173954993</v>
      </c>
      <c r="AZ155">
        <v>96.046444002444801</v>
      </c>
      <c r="BA155">
        <v>99.577618261965398</v>
      </c>
    </row>
    <row r="156" spans="1:53" x14ac:dyDescent="0.3">
      <c r="A156" t="s">
        <v>574</v>
      </c>
      <c r="B156" t="s">
        <v>573</v>
      </c>
      <c r="C156">
        <v>80.573412791516105</v>
      </c>
      <c r="D156">
        <v>75.833920588337094</v>
      </c>
      <c r="E156">
        <v>85.329061521715303</v>
      </c>
      <c r="F156">
        <v>18.328562714091301</v>
      </c>
      <c r="G156">
        <v>13.635496840087599</v>
      </c>
      <c r="H156">
        <v>23.004509808587699</v>
      </c>
      <c r="I156">
        <v>10.0793017690395</v>
      </c>
      <c r="J156">
        <v>6.2902574135399103</v>
      </c>
      <c r="K156">
        <v>13.8597118621677</v>
      </c>
      <c r="L156">
        <v>10.0581859133781</v>
      </c>
      <c r="M156">
        <v>6.2567386736116601</v>
      </c>
      <c r="N156">
        <v>13.869216136721001</v>
      </c>
      <c r="O156">
        <v>2.8342170709961998</v>
      </c>
      <c r="P156">
        <v>0.69082613246145996</v>
      </c>
      <c r="Q156">
        <v>4.96806312236982</v>
      </c>
      <c r="R156">
        <v>96.217915630425594</v>
      </c>
      <c r="S156">
        <v>93.811825885504703</v>
      </c>
      <c r="T156">
        <v>98.624387653306897</v>
      </c>
      <c r="U156">
        <v>3.2917272769930999</v>
      </c>
      <c r="V156">
        <v>1.03136982924692</v>
      </c>
      <c r="W156">
        <v>5.55082356339613</v>
      </c>
      <c r="X156">
        <v>15.6280793956173</v>
      </c>
      <c r="Y156">
        <v>11.115491902872501</v>
      </c>
      <c r="Z156">
        <v>20.140997556904701</v>
      </c>
      <c r="AA156">
        <v>49.331331237389101</v>
      </c>
      <c r="AB156">
        <v>43.021812575503397</v>
      </c>
      <c r="AC156">
        <v>55.625915390119701</v>
      </c>
      <c r="AD156">
        <v>7.43512739899582</v>
      </c>
      <c r="AE156">
        <v>4.0724286380030499</v>
      </c>
      <c r="AF156">
        <v>10.798047939483199</v>
      </c>
      <c r="AG156">
        <v>57.524283234010603</v>
      </c>
      <c r="AH156">
        <v>50.9824136908125</v>
      </c>
      <c r="AI156">
        <v>64.051327157101596</v>
      </c>
      <c r="AJ156">
        <v>50.777759193328698</v>
      </c>
      <c r="AK156">
        <v>41.592603104206702</v>
      </c>
      <c r="AL156">
        <v>59.960507314503502</v>
      </c>
      <c r="AM156">
        <v>47.284413753554297</v>
      </c>
      <c r="AN156">
        <v>38.062191409915201</v>
      </c>
      <c r="AO156">
        <v>56.511191887280198</v>
      </c>
      <c r="AP156">
        <v>51.320159613868199</v>
      </c>
      <c r="AQ156">
        <v>42.337436426340297</v>
      </c>
      <c r="AR156">
        <v>60.303390949297501</v>
      </c>
      <c r="AS156">
        <v>47.403885211822903</v>
      </c>
      <c r="AT156">
        <v>38.389270203006802</v>
      </c>
      <c r="AU156">
        <v>56.421056141622699</v>
      </c>
      <c r="AV156">
        <v>3.20726385434752</v>
      </c>
      <c r="AW156">
        <v>1.1695484119089801</v>
      </c>
      <c r="AX156">
        <v>5.2546561306669899</v>
      </c>
      <c r="AY156">
        <v>96.792736145652498</v>
      </c>
      <c r="AZ156">
        <v>94.745343869245403</v>
      </c>
      <c r="BA156">
        <v>98.830451588178605</v>
      </c>
    </row>
    <row r="157" spans="1:53" x14ac:dyDescent="0.3">
      <c r="A157" t="s">
        <v>576</v>
      </c>
      <c r="B157" t="s">
        <v>575</v>
      </c>
      <c r="C157">
        <v>82.1514567782326</v>
      </c>
      <c r="D157">
        <v>77.040329666096497</v>
      </c>
      <c r="E157">
        <v>87.258616377807499</v>
      </c>
      <c r="F157">
        <v>17.382013002648701</v>
      </c>
      <c r="G157">
        <v>12.299084819809901</v>
      </c>
      <c r="H157">
        <v>22.4686746879275</v>
      </c>
      <c r="I157">
        <v>13.577534312545099</v>
      </c>
      <c r="J157">
        <v>8.4850776276828697</v>
      </c>
      <c r="K157">
        <v>18.661679115149798</v>
      </c>
      <c r="L157">
        <v>10.5556224416085</v>
      </c>
      <c r="M157">
        <v>6.5665792301697099</v>
      </c>
      <c r="N157">
        <v>14.5506487643877</v>
      </c>
      <c r="O157">
        <v>3.22357332049121</v>
      </c>
      <c r="P157">
        <v>1.0174485620609599</v>
      </c>
      <c r="Q157">
        <v>5.43030371719688</v>
      </c>
      <c r="R157">
        <v>97.546954009149999</v>
      </c>
      <c r="S157">
        <v>95.638484114733203</v>
      </c>
      <c r="T157">
        <v>99.455530167652199</v>
      </c>
      <c r="U157">
        <v>2.45304599084999</v>
      </c>
      <c r="V157">
        <v>0.54446983234190605</v>
      </c>
      <c r="W157">
        <v>4.3615158852726799</v>
      </c>
      <c r="X157">
        <v>17.749217433180799</v>
      </c>
      <c r="Y157">
        <v>12.1424533575294</v>
      </c>
      <c r="Z157">
        <v>23.3437479993426</v>
      </c>
      <c r="AA157">
        <v>50.030098723814099</v>
      </c>
      <c r="AB157">
        <v>43.2328021982823</v>
      </c>
      <c r="AC157">
        <v>56.850812305751901</v>
      </c>
      <c r="AD157">
        <v>9.9717071996147393</v>
      </c>
      <c r="AE157">
        <v>5.7815903126138499</v>
      </c>
      <c r="AF157">
        <v>14.1622509201186</v>
      </c>
      <c r="AG157">
        <v>57.807608957380197</v>
      </c>
      <c r="AH157">
        <v>51.092494124831603</v>
      </c>
      <c r="AI157">
        <v>64.533480503342005</v>
      </c>
      <c r="AJ157">
        <v>56.025150709794502</v>
      </c>
      <c r="AK157">
        <v>47.092013298503801</v>
      </c>
      <c r="AL157">
        <v>64.945174746836798</v>
      </c>
      <c r="AM157">
        <v>41.920010371426699</v>
      </c>
      <c r="AN157">
        <v>33.100194353151601</v>
      </c>
      <c r="AO157">
        <v>50.749834941617301</v>
      </c>
      <c r="AP157">
        <v>58.018409282426902</v>
      </c>
      <c r="AQ157">
        <v>48.920189376370402</v>
      </c>
      <c r="AR157">
        <v>67.091695636265001</v>
      </c>
      <c r="AS157">
        <v>40.211966033577497</v>
      </c>
      <c r="AT157">
        <v>31.138154622170401</v>
      </c>
      <c r="AU157">
        <v>49.308854816697298</v>
      </c>
      <c r="AV157">
        <v>2.8774379966289398</v>
      </c>
      <c r="AW157">
        <v>0.930167637922514</v>
      </c>
      <c r="AX157">
        <v>4.8152270845543903</v>
      </c>
      <c r="AY157">
        <v>97.122562003371101</v>
      </c>
      <c r="AZ157">
        <v>95.184772915280703</v>
      </c>
      <c r="BA157">
        <v>99.069832362242394</v>
      </c>
    </row>
    <row r="158" spans="1:53" x14ac:dyDescent="0.3">
      <c r="A158" t="s">
        <v>578</v>
      </c>
      <c r="B158" t="s">
        <v>577</v>
      </c>
      <c r="C158">
        <v>85.260682085456693</v>
      </c>
      <c r="D158">
        <v>80.989587507222296</v>
      </c>
      <c r="E158">
        <v>89.532794149673094</v>
      </c>
      <c r="F158">
        <v>13.6386937249344</v>
      </c>
      <c r="G158">
        <v>9.5246105499223592</v>
      </c>
      <c r="H158">
        <v>17.754875792109001</v>
      </c>
      <c r="I158">
        <v>13.3823839821488</v>
      </c>
      <c r="J158">
        <v>8.8729654285029191</v>
      </c>
      <c r="K158">
        <v>17.892202754773301</v>
      </c>
      <c r="L158">
        <v>9.8422941229683705</v>
      </c>
      <c r="M158">
        <v>6.5326228279032703</v>
      </c>
      <c r="N158">
        <v>13.1550303720042</v>
      </c>
      <c r="O158">
        <v>1.78813738202213</v>
      </c>
      <c r="P158">
        <v>0.50991646781475397</v>
      </c>
      <c r="Q158">
        <v>3.0653182009863098</v>
      </c>
      <c r="R158">
        <v>97.963091397038895</v>
      </c>
      <c r="S158">
        <v>96.350495035543403</v>
      </c>
      <c r="T158">
        <v>99.577781554338301</v>
      </c>
      <c r="U158">
        <v>2.0369086029611299</v>
      </c>
      <c r="V158">
        <v>0.42221844596063002</v>
      </c>
      <c r="W158">
        <v>3.64950496415767</v>
      </c>
      <c r="X158">
        <v>11.2972288393692</v>
      </c>
      <c r="Y158">
        <v>7.0219248052182897</v>
      </c>
      <c r="Z158">
        <v>15.586132454249601</v>
      </c>
      <c r="AA158">
        <v>56.903778307149501</v>
      </c>
      <c r="AB158">
        <v>50.416774987360803</v>
      </c>
      <c r="AC158">
        <v>63.369369243157202</v>
      </c>
      <c r="AD158">
        <v>11.1434429936978</v>
      </c>
      <c r="AE158">
        <v>6.8723951539128203</v>
      </c>
      <c r="AF158">
        <v>15.427682045624801</v>
      </c>
      <c r="AG158">
        <v>57.057564152820902</v>
      </c>
      <c r="AH158">
        <v>50.566854570898599</v>
      </c>
      <c r="AI158">
        <v>63.5272697195497</v>
      </c>
      <c r="AJ158">
        <v>55.761070110701098</v>
      </c>
      <c r="AK158">
        <v>48.099176348493998</v>
      </c>
      <c r="AL158">
        <v>63.4267656061728</v>
      </c>
      <c r="AM158">
        <v>43.400984009840101</v>
      </c>
      <c r="AN158">
        <v>35.721998061339399</v>
      </c>
      <c r="AO158">
        <v>51.076222736435497</v>
      </c>
      <c r="AP158">
        <v>59.009840098401</v>
      </c>
      <c r="AQ158">
        <v>50.672590074736398</v>
      </c>
      <c r="AR158">
        <v>67.342939987370201</v>
      </c>
      <c r="AS158">
        <v>39.495694956949599</v>
      </c>
      <c r="AT158">
        <v>31.273014934888302</v>
      </c>
      <c r="AU158">
        <v>47.718647463779398</v>
      </c>
      <c r="AV158">
        <v>2.52691252299249</v>
      </c>
      <c r="AW158">
        <v>0.78865585630673196</v>
      </c>
      <c r="AX158">
        <v>4.2647501379292398</v>
      </c>
      <c r="AY158">
        <v>97.473087477007496</v>
      </c>
      <c r="AZ158">
        <v>95.735249862039495</v>
      </c>
      <c r="BA158">
        <v>99.211344143724503</v>
      </c>
    </row>
    <row r="159" spans="1:53" x14ac:dyDescent="0.3">
      <c r="A159" t="s">
        <v>580</v>
      </c>
      <c r="B159" t="s">
        <v>579</v>
      </c>
      <c r="C159">
        <v>84.022254778847497</v>
      </c>
      <c r="D159">
        <v>79.455418054940907</v>
      </c>
      <c r="E159">
        <v>88.581825696518607</v>
      </c>
      <c r="F159">
        <v>15.7893818892145</v>
      </c>
      <c r="G159">
        <v>11.2375697720831</v>
      </c>
      <c r="H159">
        <v>20.350092301249699</v>
      </c>
      <c r="I159">
        <v>13.612738942374801</v>
      </c>
      <c r="J159">
        <v>9.2907930078817493</v>
      </c>
      <c r="K159">
        <v>17.932723475759701</v>
      </c>
      <c r="L159">
        <v>11.270406027626599</v>
      </c>
      <c r="M159">
        <v>7.3179967314964198</v>
      </c>
      <c r="N159">
        <v>15.2125379255705</v>
      </c>
      <c r="O159" t="s">
        <v>931</v>
      </c>
      <c r="P159" t="s">
        <v>931</v>
      </c>
      <c r="Q159" t="s">
        <v>931</v>
      </c>
      <c r="R159">
        <v>98.969233989116802</v>
      </c>
      <c r="S159">
        <v>97.536982878211006</v>
      </c>
      <c r="T159">
        <v>100</v>
      </c>
      <c r="U159" t="s">
        <v>931</v>
      </c>
      <c r="V159" t="s">
        <v>931</v>
      </c>
      <c r="W159" t="s">
        <v>931</v>
      </c>
      <c r="X159">
        <v>21.7001534812334</v>
      </c>
      <c r="Y159">
        <v>16.037715379937399</v>
      </c>
      <c r="Z159">
        <v>27.356507564403302</v>
      </c>
      <c r="AA159">
        <v>51.105762522673402</v>
      </c>
      <c r="AB159">
        <v>44.328094473182198</v>
      </c>
      <c r="AC159">
        <v>57.891515176039398</v>
      </c>
      <c r="AD159">
        <v>8.8600530207897297</v>
      </c>
      <c r="AE159">
        <v>5.2927809493199396</v>
      </c>
      <c r="AF159">
        <v>12.4294074811278</v>
      </c>
      <c r="AG159">
        <v>63.945862983117102</v>
      </c>
      <c r="AH159">
        <v>57.324164676741901</v>
      </c>
      <c r="AI159">
        <v>70.567479486372605</v>
      </c>
      <c r="AJ159">
        <v>49.023050348303798</v>
      </c>
      <c r="AK159">
        <v>40.294952819796897</v>
      </c>
      <c r="AL159">
        <v>57.742998250271498</v>
      </c>
      <c r="AM159">
        <v>48.673802646731197</v>
      </c>
      <c r="AN159">
        <v>40.045450041667003</v>
      </c>
      <c r="AO159">
        <v>57.310750695961502</v>
      </c>
      <c r="AP159">
        <v>51.356402559891301</v>
      </c>
      <c r="AQ159">
        <v>42.599595742106601</v>
      </c>
      <c r="AR159">
        <v>60.106536789247301</v>
      </c>
      <c r="AS159">
        <v>46.042174019746703</v>
      </c>
      <c r="AT159">
        <v>37.3248020078507</v>
      </c>
      <c r="AU159">
        <v>54.766874528194798</v>
      </c>
      <c r="AV159">
        <v>2.13652853355658</v>
      </c>
      <c r="AW159">
        <v>0.49350663818943802</v>
      </c>
      <c r="AX159">
        <v>3.7839035848979599</v>
      </c>
      <c r="AY159">
        <v>97.8634714664434</v>
      </c>
      <c r="AZ159">
        <v>96.216096415118997</v>
      </c>
      <c r="BA159">
        <v>99.506493361793602</v>
      </c>
    </row>
    <row r="160" spans="1:53" x14ac:dyDescent="0.3">
      <c r="A160" t="s">
        <v>582</v>
      </c>
      <c r="B160" t="s">
        <v>581</v>
      </c>
      <c r="C160">
        <v>81.774898711287094</v>
      </c>
      <c r="D160">
        <v>77.015330554981901</v>
      </c>
      <c r="E160">
        <v>86.528964093794002</v>
      </c>
      <c r="F160">
        <v>17.336965229931099</v>
      </c>
      <c r="G160">
        <v>12.8041252438026</v>
      </c>
      <c r="H160">
        <v>21.874536332815801</v>
      </c>
      <c r="I160">
        <v>7.8925080687618703</v>
      </c>
      <c r="J160">
        <v>4.4221377330077001</v>
      </c>
      <c r="K160">
        <v>11.3781146509171</v>
      </c>
      <c r="L160">
        <v>21.377068693203899</v>
      </c>
      <c r="M160">
        <v>15.1340759397709</v>
      </c>
      <c r="N160">
        <v>27.610331027747002</v>
      </c>
      <c r="O160">
        <v>0.81488772403689902</v>
      </c>
      <c r="P160">
        <v>0</v>
      </c>
      <c r="Q160">
        <v>1.7581318571179301</v>
      </c>
      <c r="R160">
        <v>96.809119417675703</v>
      </c>
      <c r="S160">
        <v>94.169709446351405</v>
      </c>
      <c r="T160">
        <v>99.448789294598001</v>
      </c>
      <c r="U160">
        <v>3.1908805823242599</v>
      </c>
      <c r="V160">
        <v>0.55121070531180805</v>
      </c>
      <c r="W160">
        <v>5.8302905537388501</v>
      </c>
      <c r="X160">
        <v>19.028543960445901</v>
      </c>
      <c r="Y160">
        <v>14.1191746654077</v>
      </c>
      <c r="Z160">
        <v>23.941161701503599</v>
      </c>
      <c r="AA160">
        <v>49.820312678828898</v>
      </c>
      <c r="AB160">
        <v>42.863815020369799</v>
      </c>
      <c r="AC160">
        <v>56.758271097027603</v>
      </c>
      <c r="AD160">
        <v>10.176940508618101</v>
      </c>
      <c r="AE160">
        <v>6.4558105336871598</v>
      </c>
      <c r="AF160">
        <v>13.902296757272699</v>
      </c>
      <c r="AG160">
        <v>58.671916130656697</v>
      </c>
      <c r="AH160">
        <v>51.775828547208903</v>
      </c>
      <c r="AI160">
        <v>65.548486646139807</v>
      </c>
      <c r="AJ160">
        <v>43.794829454564201</v>
      </c>
      <c r="AK160">
        <v>35.234763084521298</v>
      </c>
      <c r="AL160">
        <v>52.356074181461999</v>
      </c>
      <c r="AM160">
        <v>52.8355436297023</v>
      </c>
      <c r="AN160">
        <v>44.4933978992063</v>
      </c>
      <c r="AO160">
        <v>61.1765094766752</v>
      </c>
      <c r="AP160">
        <v>55.805253109035597</v>
      </c>
      <c r="AQ160">
        <v>46.284201674901801</v>
      </c>
      <c r="AR160">
        <v>65.316344750931606</v>
      </c>
      <c r="AS160">
        <v>40.3994014139016</v>
      </c>
      <c r="AT160">
        <v>31.125739155185201</v>
      </c>
      <c r="AU160">
        <v>49.685156821065</v>
      </c>
      <c r="AV160">
        <v>4.43381326252661</v>
      </c>
      <c r="AW160">
        <v>1.7175082770187999</v>
      </c>
      <c r="AX160">
        <v>7.14312762145381</v>
      </c>
      <c r="AY160">
        <v>95.566186737473402</v>
      </c>
      <c r="AZ160">
        <v>92.856872378232794</v>
      </c>
      <c r="BA160">
        <v>98.282491723294598</v>
      </c>
    </row>
    <row r="161" spans="1:53" x14ac:dyDescent="0.3">
      <c r="A161" t="s">
        <v>584</v>
      </c>
      <c r="B161" t="s">
        <v>583</v>
      </c>
      <c r="C161">
        <v>82.700167027968305</v>
      </c>
      <c r="D161">
        <v>77.100268131317094</v>
      </c>
      <c r="E161">
        <v>88.300226501200399</v>
      </c>
      <c r="F161">
        <v>17.065283059099499</v>
      </c>
      <c r="G161">
        <v>11.463909125752901</v>
      </c>
      <c r="H161">
        <v>22.665490347676499</v>
      </c>
      <c r="I161">
        <v>10.3201961690181</v>
      </c>
      <c r="J161">
        <v>6.1984870739951399</v>
      </c>
      <c r="K161">
        <v>14.4538917595063</v>
      </c>
      <c r="L161">
        <v>13.905966807633501</v>
      </c>
      <c r="M161">
        <v>9.3356358264900692</v>
      </c>
      <c r="N161">
        <v>18.455201177859198</v>
      </c>
      <c r="O161">
        <v>0.74629517751163899</v>
      </c>
      <c r="P161">
        <v>0</v>
      </c>
      <c r="Q161">
        <v>1.59519828051863</v>
      </c>
      <c r="R161">
        <v>98.091616617505906</v>
      </c>
      <c r="S161">
        <v>96.371696909528694</v>
      </c>
      <c r="T161">
        <v>99.822421531142396</v>
      </c>
      <c r="U161">
        <v>1.9083833824940499</v>
      </c>
      <c r="V161">
        <v>0.177578468912688</v>
      </c>
      <c r="W161">
        <v>3.6283030904162299</v>
      </c>
      <c r="X161">
        <v>19.808806283094601</v>
      </c>
      <c r="Y161">
        <v>14.6220176309278</v>
      </c>
      <c r="Z161">
        <v>24.998936784942401</v>
      </c>
      <c r="AA161">
        <v>60.236682184868002</v>
      </c>
      <c r="AB161">
        <v>53.626002976233103</v>
      </c>
      <c r="AC161">
        <v>66.818069866476506</v>
      </c>
      <c r="AD161">
        <v>6.1942499733465999</v>
      </c>
      <c r="AE161">
        <v>2.7873801580093098</v>
      </c>
      <c r="AF161">
        <v>9.6028665390475094</v>
      </c>
      <c r="AG161">
        <v>73.851238494615998</v>
      </c>
      <c r="AH161">
        <v>67.748444069944497</v>
      </c>
      <c r="AI161">
        <v>79.926336491578297</v>
      </c>
      <c r="AJ161">
        <v>54.563431700638901</v>
      </c>
      <c r="AK161">
        <v>45.186655729705201</v>
      </c>
      <c r="AL161">
        <v>63.949263434679501</v>
      </c>
      <c r="AM161">
        <v>43.7937328871311</v>
      </c>
      <c r="AN161">
        <v>34.297021060672698</v>
      </c>
      <c r="AO161">
        <v>53.285028175555397</v>
      </c>
      <c r="AP161">
        <v>69.345147550958302</v>
      </c>
      <c r="AQ161">
        <v>61.308477272692301</v>
      </c>
      <c r="AR161">
        <v>77.390067551588103</v>
      </c>
      <c r="AS161">
        <v>28.658351080012199</v>
      </c>
      <c r="AT161">
        <v>20.7607717745319</v>
      </c>
      <c r="AU161">
        <v>36.549749400498897</v>
      </c>
      <c r="AV161">
        <v>5.4444010092753796</v>
      </c>
      <c r="AW161">
        <v>1.10223576857553</v>
      </c>
      <c r="AX161">
        <v>9.7807669947139093</v>
      </c>
      <c r="AY161">
        <v>94.555598990724604</v>
      </c>
      <c r="AZ161">
        <v>90.219233005502602</v>
      </c>
      <c r="BA161">
        <v>98.897764231208001</v>
      </c>
    </row>
    <row r="162" spans="1:53" x14ac:dyDescent="0.3">
      <c r="A162" t="s">
        <v>562</v>
      </c>
      <c r="B162" t="s">
        <v>561</v>
      </c>
      <c r="C162">
        <v>78.2775209004717</v>
      </c>
      <c r="D162">
        <v>72.996133523990096</v>
      </c>
      <c r="E162">
        <v>83.560196725419004</v>
      </c>
      <c r="F162">
        <v>21.381532856942702</v>
      </c>
      <c r="G162">
        <v>16.0973788277546</v>
      </c>
      <c r="H162">
        <v>26.661672330192701</v>
      </c>
      <c r="I162">
        <v>14.672364672364701</v>
      </c>
      <c r="J162">
        <v>10.116927004118001</v>
      </c>
      <c r="K162">
        <v>19.2251622947283</v>
      </c>
      <c r="L162">
        <v>11.2348792676662</v>
      </c>
      <c r="M162">
        <v>7.5387552206735799</v>
      </c>
      <c r="N162">
        <v>14.9279531817677</v>
      </c>
      <c r="O162">
        <v>1.6533557517164099</v>
      </c>
      <c r="P162">
        <v>0.274058890564567</v>
      </c>
      <c r="Q162">
        <v>3.0323830718280398</v>
      </c>
      <c r="R162">
        <v>98.703937228527394</v>
      </c>
      <c r="S162">
        <v>97.406448718165805</v>
      </c>
      <c r="T162">
        <v>100</v>
      </c>
      <c r="U162">
        <v>1.2960627714726101</v>
      </c>
      <c r="V162">
        <v>0</v>
      </c>
      <c r="W162">
        <v>2.59355128196853</v>
      </c>
      <c r="X162">
        <v>21.397879594600901</v>
      </c>
      <c r="Y162">
        <v>16.285893598489601</v>
      </c>
      <c r="Z162">
        <v>26.507821904030699</v>
      </c>
      <c r="AA162">
        <v>55.181915837653499</v>
      </c>
      <c r="AB162">
        <v>49.0104422973548</v>
      </c>
      <c r="AC162">
        <v>61.366127024324697</v>
      </c>
      <c r="AD162">
        <v>6.0739806641446004</v>
      </c>
      <c r="AE162">
        <v>3.3561814606582501</v>
      </c>
      <c r="AF162">
        <v>8.7989710727301897</v>
      </c>
      <c r="AG162">
        <v>70.5058147681099</v>
      </c>
      <c r="AH162">
        <v>64.773232645472902</v>
      </c>
      <c r="AI162">
        <v>76.241899645338407</v>
      </c>
      <c r="AJ162">
        <v>47.811518815314699</v>
      </c>
      <c r="AK162">
        <v>38.3189203668639</v>
      </c>
      <c r="AL162">
        <v>57.307593699607999</v>
      </c>
      <c r="AM162">
        <v>49.838324195135698</v>
      </c>
      <c r="AN162">
        <v>40.541421074116499</v>
      </c>
      <c r="AO162">
        <v>59.133600313750698</v>
      </c>
      <c r="AP162">
        <v>56.825530718402902</v>
      </c>
      <c r="AQ162">
        <v>47.499476328241599</v>
      </c>
      <c r="AR162">
        <v>66.147303644091195</v>
      </c>
      <c r="AS162">
        <v>41.864660949435297</v>
      </c>
      <c r="AT162">
        <v>32.570934483585098</v>
      </c>
      <c r="AU162">
        <v>51.164137016851697</v>
      </c>
      <c r="AV162">
        <v>3.0148054738218701</v>
      </c>
      <c r="AW162">
        <v>9.4417418009077506E-2</v>
      </c>
      <c r="AX162">
        <v>5.93650651719555</v>
      </c>
      <c r="AY162">
        <v>96.985194526178105</v>
      </c>
      <c r="AZ162">
        <v>94.063493482998695</v>
      </c>
      <c r="BA162">
        <v>99.905582581796594</v>
      </c>
    </row>
    <row r="163" spans="1:53" x14ac:dyDescent="0.3">
      <c r="A163" t="s">
        <v>564</v>
      </c>
      <c r="B163" t="s">
        <v>960</v>
      </c>
      <c r="C163">
        <v>82.561726095572993</v>
      </c>
      <c r="D163">
        <v>78.707316949161907</v>
      </c>
      <c r="E163">
        <v>86.415383040115501</v>
      </c>
      <c r="F163">
        <v>16.980822815931798</v>
      </c>
      <c r="G163">
        <v>13.1387753897928</v>
      </c>
      <c r="H163">
        <v>20.826034836422298</v>
      </c>
      <c r="I163">
        <v>12.899524668087199</v>
      </c>
      <c r="J163">
        <v>9.4432324293215206</v>
      </c>
      <c r="K163">
        <v>16.352267358523601</v>
      </c>
      <c r="L163">
        <v>9.5975324462457703</v>
      </c>
      <c r="M163">
        <v>6.53776577420581</v>
      </c>
      <c r="N163">
        <v>12.650214373181001</v>
      </c>
      <c r="O163">
        <v>1.97285094842872</v>
      </c>
      <c r="P163">
        <v>0.64754001666261196</v>
      </c>
      <c r="Q163">
        <v>3.2962057789459398</v>
      </c>
      <c r="R163">
        <v>98.201487088554799</v>
      </c>
      <c r="S163">
        <v>96.653551873846396</v>
      </c>
      <c r="T163">
        <v>99.747292479003903</v>
      </c>
      <c r="U163">
        <v>1.7985129114452201</v>
      </c>
      <c r="V163">
        <v>0.252707521075685</v>
      </c>
      <c r="W163">
        <v>3.3464481260739798</v>
      </c>
      <c r="X163">
        <v>18.979004932127399</v>
      </c>
      <c r="Y163">
        <v>14.819985301216899</v>
      </c>
      <c r="Z163">
        <v>23.1494779044171</v>
      </c>
      <c r="AA163">
        <v>61.408710941574398</v>
      </c>
      <c r="AB163">
        <v>56.033590856865899</v>
      </c>
      <c r="AC163">
        <v>66.762864589876898</v>
      </c>
      <c r="AD163">
        <v>7.91673496148172</v>
      </c>
      <c r="AE163">
        <v>4.7701343680122896</v>
      </c>
      <c r="AF163">
        <v>11.067637105501101</v>
      </c>
      <c r="AG163">
        <v>72.470980912220099</v>
      </c>
      <c r="AH163">
        <v>67.047720806212496</v>
      </c>
      <c r="AI163">
        <v>77.880426372651002</v>
      </c>
      <c r="AJ163">
        <v>53.540342547923501</v>
      </c>
      <c r="AK163">
        <v>45.4307584777006</v>
      </c>
      <c r="AL163">
        <v>61.643430548528798</v>
      </c>
      <c r="AM163">
        <v>45.360798427648902</v>
      </c>
      <c r="AN163">
        <v>37.260553578299103</v>
      </c>
      <c r="AO163">
        <v>53.467536815846998</v>
      </c>
      <c r="AP163">
        <v>47.367077622074198</v>
      </c>
      <c r="AQ163">
        <v>39.495734591460199</v>
      </c>
      <c r="AR163">
        <v>55.237066048098399</v>
      </c>
      <c r="AS163">
        <v>51.336243203920702</v>
      </c>
      <c r="AT163">
        <v>43.420121080312498</v>
      </c>
      <c r="AU163">
        <v>59.254399445157397</v>
      </c>
      <c r="AV163">
        <v>1.5869231571575499</v>
      </c>
      <c r="AW163">
        <v>0.42496755468161301</v>
      </c>
      <c r="AX163">
        <v>2.748200176308</v>
      </c>
      <c r="AY163">
        <v>97.948175410886407</v>
      </c>
      <c r="AZ163">
        <v>96.610125226645494</v>
      </c>
      <c r="BA163">
        <v>99.287781420163697</v>
      </c>
    </row>
    <row r="164" spans="1:53" x14ac:dyDescent="0.3">
      <c r="A164" t="s">
        <v>566</v>
      </c>
      <c r="B164" t="s">
        <v>565</v>
      </c>
      <c r="C164">
        <v>82.827963176064401</v>
      </c>
      <c r="D164">
        <v>79.2424766756411</v>
      </c>
      <c r="E164">
        <v>86.409124404409098</v>
      </c>
      <c r="F164">
        <v>16.5199462984273</v>
      </c>
      <c r="G164">
        <v>13.009376982078701</v>
      </c>
      <c r="H164">
        <v>20.034433361959799</v>
      </c>
      <c r="I164">
        <v>12.386843114691199</v>
      </c>
      <c r="J164">
        <v>9.3394408966066695</v>
      </c>
      <c r="K164">
        <v>15.4309348119027</v>
      </c>
      <c r="L164">
        <v>10</v>
      </c>
      <c r="M164">
        <v>7.2928560520675898</v>
      </c>
      <c r="N164">
        <v>12.706599317866299</v>
      </c>
      <c r="O164">
        <v>1.49405446873801</v>
      </c>
      <c r="P164">
        <v>0.36940641430272297</v>
      </c>
      <c r="Q164">
        <v>2.6190453182664499</v>
      </c>
      <c r="R164">
        <v>95.186996547755996</v>
      </c>
      <c r="S164">
        <v>93.115645729730602</v>
      </c>
      <c r="T164">
        <v>97.259952029941402</v>
      </c>
      <c r="U164">
        <v>4.8130034522439598</v>
      </c>
      <c r="V164">
        <v>2.74004797007699</v>
      </c>
      <c r="W164">
        <v>6.8843542702510803</v>
      </c>
      <c r="X164">
        <v>17.969888761027999</v>
      </c>
      <c r="Y164">
        <v>14.278274915335199</v>
      </c>
      <c r="Z164">
        <v>21.6601540341012</v>
      </c>
      <c r="AA164">
        <v>56.137322593018801</v>
      </c>
      <c r="AB164">
        <v>51.217980729135697</v>
      </c>
      <c r="AC164">
        <v>61.052125682797303</v>
      </c>
      <c r="AD164">
        <v>10.9925201380898</v>
      </c>
      <c r="AE164">
        <v>7.9064804060989502</v>
      </c>
      <c r="AF164">
        <v>14.081234267841801</v>
      </c>
      <c r="AG164">
        <v>63.114691215957002</v>
      </c>
      <c r="AH164">
        <v>58.233566212821003</v>
      </c>
      <c r="AI164">
        <v>67.987254474607596</v>
      </c>
      <c r="AJ164">
        <v>59.091028896249398</v>
      </c>
      <c r="AK164">
        <v>51.262115317790901</v>
      </c>
      <c r="AL164">
        <v>66.911755608047002</v>
      </c>
      <c r="AM164">
        <v>38.401525201852003</v>
      </c>
      <c r="AN164">
        <v>30.7644662095481</v>
      </c>
      <c r="AO164">
        <v>46.047975414268997</v>
      </c>
      <c r="AP164">
        <v>53.667600882086802</v>
      </c>
      <c r="AQ164">
        <v>44.875452024178898</v>
      </c>
      <c r="AR164">
        <v>62.461176379718403</v>
      </c>
      <c r="AS164">
        <v>44.398661055517003</v>
      </c>
      <c r="AT164">
        <v>35.657603624894399</v>
      </c>
      <c r="AU164">
        <v>53.138246964845997</v>
      </c>
      <c r="AV164">
        <v>4.3095512082853897</v>
      </c>
      <c r="AW164">
        <v>2.2367670108274602</v>
      </c>
      <c r="AX164">
        <v>6.3820151801684997</v>
      </c>
      <c r="AY164">
        <v>95.397967011891097</v>
      </c>
      <c r="AZ164">
        <v>93.261803213199997</v>
      </c>
      <c r="BA164">
        <v>97.534068548669396</v>
      </c>
    </row>
    <row r="165" spans="1:53" x14ac:dyDescent="0.3">
      <c r="A165" t="s">
        <v>568</v>
      </c>
      <c r="B165" t="s">
        <v>567</v>
      </c>
      <c r="C165">
        <v>84.798131243683798</v>
      </c>
      <c r="D165">
        <v>80.847994923091306</v>
      </c>
      <c r="E165">
        <v>88.754854337220905</v>
      </c>
      <c r="F165">
        <v>14.221103030102199</v>
      </c>
      <c r="G165">
        <v>10.440161452623199</v>
      </c>
      <c r="H165">
        <v>17.9965926552821</v>
      </c>
      <c r="I165">
        <v>12.1800500323056</v>
      </c>
      <c r="J165">
        <v>8.3324547441182002</v>
      </c>
      <c r="K165">
        <v>16.0274933242153</v>
      </c>
      <c r="L165">
        <v>7.91073706532364</v>
      </c>
      <c r="M165">
        <v>5.1149348086737403</v>
      </c>
      <c r="N165">
        <v>10.7064333924165</v>
      </c>
      <c r="O165">
        <v>0.90787097629263902</v>
      </c>
      <c r="P165">
        <v>0.103215407138916</v>
      </c>
      <c r="Q165">
        <v>1.7114156475781599</v>
      </c>
      <c r="R165">
        <v>97.345968423319704</v>
      </c>
      <c r="S165">
        <v>95.487433601259298</v>
      </c>
      <c r="T165">
        <v>99.202512510815794</v>
      </c>
      <c r="U165">
        <v>2.65403157668031</v>
      </c>
      <c r="V165">
        <v>0.79748748928910795</v>
      </c>
      <c r="W165">
        <v>4.5125663986358502</v>
      </c>
      <c r="X165">
        <v>11.416311856993801</v>
      </c>
      <c r="Y165">
        <v>7.6037341851199702</v>
      </c>
      <c r="Z165">
        <v>15.238370636155301</v>
      </c>
      <c r="AA165">
        <v>43.453554447408102</v>
      </c>
      <c r="AB165">
        <v>37.025151829541201</v>
      </c>
      <c r="AC165">
        <v>49.869746152852201</v>
      </c>
      <c r="AD165">
        <v>3.0748330875896701</v>
      </c>
      <c r="AE165">
        <v>1.3718545204955901</v>
      </c>
      <c r="AF165">
        <v>4.7825439553212199</v>
      </c>
      <c r="AG165">
        <v>51.7950332168122</v>
      </c>
      <c r="AH165">
        <v>45.3211408018349</v>
      </c>
      <c r="AI165">
        <v>58.261463526017003</v>
      </c>
      <c r="AJ165">
        <v>59.089902568644803</v>
      </c>
      <c r="AK165">
        <v>50.676625317940001</v>
      </c>
      <c r="AL165">
        <v>67.493800707398805</v>
      </c>
      <c r="AM165">
        <v>38.150069593825101</v>
      </c>
      <c r="AN165">
        <v>29.976083290238002</v>
      </c>
      <c r="AO165">
        <v>46.332028250402303</v>
      </c>
      <c r="AP165">
        <v>62.509490067063098</v>
      </c>
      <c r="AQ165">
        <v>54.543344367229302</v>
      </c>
      <c r="AR165">
        <v>70.479663986313696</v>
      </c>
      <c r="AS165">
        <v>35.842401619638103</v>
      </c>
      <c r="AT165">
        <v>27.978705602685601</v>
      </c>
      <c r="AU165">
        <v>43.701369420681999</v>
      </c>
      <c r="AV165">
        <v>1.2590911350043901</v>
      </c>
      <c r="AW165">
        <v>0.12407080728330799</v>
      </c>
      <c r="AX165">
        <v>2.3954818488968899</v>
      </c>
      <c r="AY165">
        <v>98.740908864995603</v>
      </c>
      <c r="AZ165">
        <v>97.604518151122605</v>
      </c>
      <c r="BA165">
        <v>99.8759291926972</v>
      </c>
    </row>
    <row r="166" spans="1:53" x14ac:dyDescent="0.3">
      <c r="A166" t="s">
        <v>541</v>
      </c>
      <c r="B166" t="s">
        <v>540</v>
      </c>
      <c r="C166">
        <v>83.065711036835395</v>
      </c>
      <c r="D166">
        <v>78.897905025342297</v>
      </c>
      <c r="E166">
        <v>87.234148006585102</v>
      </c>
      <c r="F166">
        <v>16.6930843182523</v>
      </c>
      <c r="G166">
        <v>12.537038263512001</v>
      </c>
      <c r="H166">
        <v>20.848479848269101</v>
      </c>
      <c r="I166">
        <v>11.710485510492401</v>
      </c>
      <c r="J166">
        <v>7.6359139362367703</v>
      </c>
      <c r="K166">
        <v>15.7835161833328</v>
      </c>
      <c r="L166">
        <v>11.6501843492643</v>
      </c>
      <c r="M166">
        <v>8.2691833050610306</v>
      </c>
      <c r="N166">
        <v>15.0346354180089</v>
      </c>
      <c r="O166" t="s">
        <v>931</v>
      </c>
      <c r="P166" t="s">
        <v>931</v>
      </c>
      <c r="Q166" t="s">
        <v>931</v>
      </c>
      <c r="R166">
        <v>98.3287963888219</v>
      </c>
      <c r="S166">
        <v>96.890398215471293</v>
      </c>
      <c r="T166">
        <v>99.765834866219706</v>
      </c>
      <c r="U166">
        <v>1.6712036111781099</v>
      </c>
      <c r="V166">
        <v>0.23416513375412301</v>
      </c>
      <c r="W166">
        <v>3.10960178455493</v>
      </c>
      <c r="X166">
        <v>14.5687605527032</v>
      </c>
      <c r="Y166">
        <v>10.5756813083847</v>
      </c>
      <c r="Z166">
        <v>18.560810340496101</v>
      </c>
      <c r="AA166">
        <v>58.075186933599802</v>
      </c>
      <c r="AB166">
        <v>52.242951152045599</v>
      </c>
      <c r="AC166">
        <v>63.927403924069701</v>
      </c>
      <c r="AD166">
        <v>13.4178698184074</v>
      </c>
      <c r="AE166">
        <v>9.6214277919240203</v>
      </c>
      <c r="AF166">
        <v>17.214982844868999</v>
      </c>
      <c r="AG166">
        <v>59.226077667895701</v>
      </c>
      <c r="AH166">
        <v>53.4045423286925</v>
      </c>
      <c r="AI166">
        <v>65.065893759510502</v>
      </c>
      <c r="AJ166">
        <v>57.357362345320098</v>
      </c>
      <c r="AK166">
        <v>48.122585973614299</v>
      </c>
      <c r="AL166">
        <v>66.586953986368798</v>
      </c>
      <c r="AM166">
        <v>41.244082717382298</v>
      </c>
      <c r="AN166">
        <v>32.069850960438899</v>
      </c>
      <c r="AO166">
        <v>50.423794696961302</v>
      </c>
      <c r="AP166">
        <v>54.764554439000101</v>
      </c>
      <c r="AQ166">
        <v>45.8400946995677</v>
      </c>
      <c r="AR166">
        <v>63.680978759671298</v>
      </c>
      <c r="AS166">
        <v>42.574536998588201</v>
      </c>
      <c r="AT166">
        <v>33.712018222099204</v>
      </c>
      <c r="AU166">
        <v>51.444895245012503</v>
      </c>
      <c r="AV166">
        <v>3.1149857000103398</v>
      </c>
      <c r="AW166">
        <v>1.2456952249687301</v>
      </c>
      <c r="AX166">
        <v>4.98972047393036</v>
      </c>
      <c r="AY166">
        <v>96.350918300540997</v>
      </c>
      <c r="AZ166">
        <v>94.346105186215993</v>
      </c>
      <c r="BA166">
        <v>98.351260727062794</v>
      </c>
    </row>
    <row r="167" spans="1:53" x14ac:dyDescent="0.3">
      <c r="A167" t="s">
        <v>543</v>
      </c>
      <c r="B167" t="s">
        <v>542</v>
      </c>
      <c r="C167">
        <v>81.453147670102297</v>
      </c>
      <c r="D167">
        <v>75.5340345966531</v>
      </c>
      <c r="E167">
        <v>87.357688548914993</v>
      </c>
      <c r="F167">
        <v>17.273086996664802</v>
      </c>
      <c r="G167">
        <v>11.5055831824472</v>
      </c>
      <c r="H167">
        <v>23.053655122183802</v>
      </c>
      <c r="I167">
        <v>11.6278193363607</v>
      </c>
      <c r="J167">
        <v>7.6149548995163796</v>
      </c>
      <c r="K167">
        <v>15.639611397221399</v>
      </c>
      <c r="L167">
        <v>16.283846168340499</v>
      </c>
      <c r="M167">
        <v>11.549284691012099</v>
      </c>
      <c r="N167">
        <v>21.0229600825059</v>
      </c>
      <c r="O167">
        <v>1.87296263496071</v>
      </c>
      <c r="P167">
        <v>0.32329447879272899</v>
      </c>
      <c r="Q167">
        <v>3.4229248794748601</v>
      </c>
      <c r="R167">
        <v>97.152870682670397</v>
      </c>
      <c r="S167">
        <v>94.854161277472599</v>
      </c>
      <c r="T167">
        <v>99.451223786733806</v>
      </c>
      <c r="U167">
        <v>2.8471293173296099</v>
      </c>
      <c r="V167">
        <v>0.54877621349205896</v>
      </c>
      <c r="W167">
        <v>5.14583872230157</v>
      </c>
      <c r="X167">
        <v>17.031900661378199</v>
      </c>
      <c r="Y167">
        <v>11.8228221262933</v>
      </c>
      <c r="Z167">
        <v>22.2389112674635</v>
      </c>
      <c r="AA167">
        <v>62.216653162744301</v>
      </c>
      <c r="AB167">
        <v>55.432396611012003</v>
      </c>
      <c r="AC167">
        <v>69.005057063105198</v>
      </c>
      <c r="AD167">
        <v>15.7958206930339</v>
      </c>
      <c r="AE167">
        <v>10.8153486790637</v>
      </c>
      <c r="AF167">
        <v>20.776335296209599</v>
      </c>
      <c r="AG167">
        <v>63.4527331310885</v>
      </c>
      <c r="AH167">
        <v>56.724191937873499</v>
      </c>
      <c r="AI167">
        <v>70.183311154727207</v>
      </c>
      <c r="AJ167">
        <v>54.319880418535099</v>
      </c>
      <c r="AK167">
        <v>45.267202219456799</v>
      </c>
      <c r="AL167">
        <v>63.373497238068602</v>
      </c>
      <c r="AM167">
        <v>43.636023916292999</v>
      </c>
      <c r="AN167">
        <v>34.643634371392302</v>
      </c>
      <c r="AO167">
        <v>52.628765897634402</v>
      </c>
      <c r="AP167">
        <v>55.857623318385599</v>
      </c>
      <c r="AQ167">
        <v>46.433638223735898</v>
      </c>
      <c r="AR167">
        <v>65.271195646753597</v>
      </c>
      <c r="AS167">
        <v>43.284753363228702</v>
      </c>
      <c r="AT167">
        <v>33.851028433016097</v>
      </c>
      <c r="AU167">
        <v>52.725409302294103</v>
      </c>
      <c r="AV167">
        <v>2.0708108006255799</v>
      </c>
      <c r="AW167">
        <v>0.35357577666879297</v>
      </c>
      <c r="AX167">
        <v>3.78904210932691</v>
      </c>
      <c r="AY167">
        <v>97.929189199374406</v>
      </c>
      <c r="AZ167">
        <v>96.210957890905604</v>
      </c>
      <c r="BA167">
        <v>99.646424223098705</v>
      </c>
    </row>
    <row r="168" spans="1:53" x14ac:dyDescent="0.3">
      <c r="A168" t="s">
        <v>545</v>
      </c>
      <c r="B168" t="s">
        <v>544</v>
      </c>
      <c r="C168">
        <v>83.192104780722303</v>
      </c>
      <c r="D168">
        <v>79.230181639336294</v>
      </c>
      <c r="E168">
        <v>87.1445367805388</v>
      </c>
      <c r="F168">
        <v>16.320045627686198</v>
      </c>
      <c r="G168">
        <v>12.3854635424774</v>
      </c>
      <c r="H168">
        <v>20.263902436219102</v>
      </c>
      <c r="I168">
        <v>12.1055955024138</v>
      </c>
      <c r="J168">
        <v>8.2309954999302803</v>
      </c>
      <c r="K168">
        <v>15.982826761286899</v>
      </c>
      <c r="L168">
        <v>13.5396084981566</v>
      </c>
      <c r="M168">
        <v>9.6690167192216006</v>
      </c>
      <c r="N168">
        <v>17.411696599261798</v>
      </c>
      <c r="O168">
        <v>1.00829038763164</v>
      </c>
      <c r="P168">
        <v>0.12938722375544001</v>
      </c>
      <c r="Q168">
        <v>1.8874967382780801</v>
      </c>
      <c r="R168">
        <v>97.200211842828907</v>
      </c>
      <c r="S168">
        <v>95.370182633582104</v>
      </c>
      <c r="T168">
        <v>99.028816031041998</v>
      </c>
      <c r="U168">
        <v>2.4249893060110401</v>
      </c>
      <c r="V168">
        <v>0.71883213725488604</v>
      </c>
      <c r="W168">
        <v>4.1315373000875697</v>
      </c>
      <c r="X168">
        <v>17.713319617868098</v>
      </c>
      <c r="Y168">
        <v>13.0713230850871</v>
      </c>
      <c r="Z168">
        <v>22.364104806055099</v>
      </c>
      <c r="AA168">
        <v>59.179516428004</v>
      </c>
      <c r="AB168">
        <v>53.473491204681899</v>
      </c>
      <c r="AC168">
        <v>64.877357646874898</v>
      </c>
      <c r="AD168">
        <v>8.7507383944757908</v>
      </c>
      <c r="AE168">
        <v>5.2110331108130099</v>
      </c>
      <c r="AF168">
        <v>12.293130170236999</v>
      </c>
      <c r="AG168">
        <v>68.142097651396298</v>
      </c>
      <c r="AH168">
        <v>62.584397822307302</v>
      </c>
      <c r="AI168">
        <v>73.697715639341695</v>
      </c>
      <c r="AJ168">
        <v>59.907393379289502</v>
      </c>
      <c r="AK168">
        <v>51.350191861669202</v>
      </c>
      <c r="AL168">
        <v>68.458041226771797</v>
      </c>
      <c r="AM168">
        <v>39.0169305355655</v>
      </c>
      <c r="AN168">
        <v>30.5230736671462</v>
      </c>
      <c r="AO168">
        <v>47.516569612006499</v>
      </c>
      <c r="AP168">
        <v>50.380652980834803</v>
      </c>
      <c r="AQ168">
        <v>41.3143407130394</v>
      </c>
      <c r="AR168">
        <v>59.442808613257398</v>
      </c>
      <c r="AS168">
        <v>48.457503219453102</v>
      </c>
      <c r="AT168">
        <v>39.371531973484899</v>
      </c>
      <c r="AU168">
        <v>57.547113205752197</v>
      </c>
      <c r="AV168">
        <v>2.46165441101583</v>
      </c>
      <c r="AW168">
        <v>0.55001419040647703</v>
      </c>
      <c r="AX168">
        <v>4.3751320510251199</v>
      </c>
      <c r="AY168">
        <v>97.5383455889842</v>
      </c>
      <c r="AZ168">
        <v>95.624867949018196</v>
      </c>
      <c r="BA168">
        <v>99.449985809550299</v>
      </c>
    </row>
    <row r="169" spans="1:53" x14ac:dyDescent="0.3">
      <c r="A169" t="s">
        <v>547</v>
      </c>
      <c r="B169" t="s">
        <v>961</v>
      </c>
      <c r="C169">
        <v>85.634376897060093</v>
      </c>
      <c r="D169">
        <v>80.125238568974197</v>
      </c>
      <c r="E169">
        <v>91.155892360962099</v>
      </c>
      <c r="F169">
        <v>12.0067643742954</v>
      </c>
      <c r="G169">
        <v>6.8582901469665796</v>
      </c>
      <c r="H169">
        <v>17.1425894262957</v>
      </c>
      <c r="I169">
        <v>12.9000086722747</v>
      </c>
      <c r="J169">
        <v>7.4148013339461496</v>
      </c>
      <c r="K169">
        <v>18.379249581530299</v>
      </c>
      <c r="L169">
        <v>6.7643742953776798</v>
      </c>
      <c r="M169">
        <v>3.0997536491640898</v>
      </c>
      <c r="N169">
        <v>10.4256707498735</v>
      </c>
      <c r="O169">
        <v>2.8314977018471899</v>
      </c>
      <c r="P169">
        <v>0.51391360138209996</v>
      </c>
      <c r="Q169">
        <v>5.1562409889799197</v>
      </c>
      <c r="R169">
        <v>96.270921862804599</v>
      </c>
      <c r="S169">
        <v>93.455033195612003</v>
      </c>
      <c r="T169">
        <v>99.103922385758096</v>
      </c>
      <c r="U169">
        <v>2.8922036250108398</v>
      </c>
      <c r="V169">
        <v>0.55127838623554404</v>
      </c>
      <c r="W169">
        <v>5.2172756767255599</v>
      </c>
      <c r="X169">
        <v>20.319139710346001</v>
      </c>
      <c r="Y169">
        <v>13.182179228872</v>
      </c>
      <c r="Z169">
        <v>27.427240873394101</v>
      </c>
      <c r="AA169">
        <v>51.218454600641699</v>
      </c>
      <c r="AB169">
        <v>42.321263588476</v>
      </c>
      <c r="AC169">
        <v>60.1140692308594</v>
      </c>
      <c r="AD169">
        <v>9.9687798109444099</v>
      </c>
      <c r="AE169">
        <v>4.8618086135279501</v>
      </c>
      <c r="AF169">
        <v>15.0601251125824</v>
      </c>
      <c r="AG169">
        <v>61.568814500043402</v>
      </c>
      <c r="AH169">
        <v>52.681317128618403</v>
      </c>
      <c r="AI169">
        <v>70.4415020668728</v>
      </c>
      <c r="AJ169">
        <v>53.1734768779056</v>
      </c>
      <c r="AK169">
        <v>42.043523904586401</v>
      </c>
      <c r="AL169">
        <v>64.322233758437406</v>
      </c>
      <c r="AM169">
        <v>44.193785172498202</v>
      </c>
      <c r="AN169">
        <v>33.140504199303201</v>
      </c>
      <c r="AO169">
        <v>55.2295073049983</v>
      </c>
      <c r="AP169">
        <v>41.287007585025698</v>
      </c>
      <c r="AQ169">
        <v>30.707176294054999</v>
      </c>
      <c r="AR169">
        <v>51.874644842773897</v>
      </c>
      <c r="AS169">
        <v>58.712992414974302</v>
      </c>
      <c r="AT169">
        <v>48.125355156971203</v>
      </c>
      <c r="AU169">
        <v>69.292823706199997</v>
      </c>
      <c r="AV169">
        <v>2.84450611395369</v>
      </c>
      <c r="AW169">
        <v>0.28461985667004303</v>
      </c>
      <c r="AX169">
        <v>5.4106170976124401</v>
      </c>
      <c r="AY169">
        <v>97.155493886046301</v>
      </c>
      <c r="AZ169">
        <v>94.589382902233197</v>
      </c>
      <c r="BA169">
        <v>99.715380143484296</v>
      </c>
    </row>
    <row r="170" spans="1:53" x14ac:dyDescent="0.3">
      <c r="A170" t="s">
        <v>549</v>
      </c>
      <c r="B170" t="s">
        <v>548</v>
      </c>
      <c r="C170">
        <v>81.256053566164596</v>
      </c>
      <c r="D170">
        <v>77.093054596317998</v>
      </c>
      <c r="E170">
        <v>85.418125217119595</v>
      </c>
      <c r="F170">
        <v>18.595151532166401</v>
      </c>
      <c r="G170">
        <v>14.439853212836701</v>
      </c>
      <c r="H170">
        <v>22.750622957273801</v>
      </c>
      <c r="I170">
        <v>14.4934656578559</v>
      </c>
      <c r="J170">
        <v>10.720349832697501</v>
      </c>
      <c r="K170">
        <v>18.265338608779398</v>
      </c>
      <c r="L170">
        <v>10.689369586883601</v>
      </c>
      <c r="M170">
        <v>7.6697870628110296</v>
      </c>
      <c r="N170">
        <v>13.7027303856568</v>
      </c>
      <c r="O170">
        <v>1.6507811732337601</v>
      </c>
      <c r="P170">
        <v>0.49575370653982898</v>
      </c>
      <c r="Q170">
        <v>2.8084389971781301</v>
      </c>
      <c r="R170">
        <v>98.297280983730801</v>
      </c>
      <c r="S170">
        <v>97.028045205261193</v>
      </c>
      <c r="T170">
        <v>99.564998274907396</v>
      </c>
      <c r="U170">
        <v>1.7027190162691801</v>
      </c>
      <c r="V170">
        <v>0.43500172502712398</v>
      </c>
      <c r="W170">
        <v>2.9719547948042502</v>
      </c>
      <c r="X170">
        <v>16.145650556577198</v>
      </c>
      <c r="Y170">
        <v>12.231525229039001</v>
      </c>
      <c r="Z170">
        <v>20.061571634460201</v>
      </c>
      <c r="AA170">
        <v>60.263338901444399</v>
      </c>
      <c r="AB170">
        <v>54.924711119689597</v>
      </c>
      <c r="AC170">
        <v>65.591526828775699</v>
      </c>
      <c r="AD170">
        <v>11.8474431140246</v>
      </c>
      <c r="AE170">
        <v>8.3593645263634908</v>
      </c>
      <c r="AF170">
        <v>15.339777316936701</v>
      </c>
      <c r="AG170">
        <v>64.561546343996994</v>
      </c>
      <c r="AH170">
        <v>59.306146435393202</v>
      </c>
      <c r="AI170">
        <v>69.804046533271105</v>
      </c>
      <c r="AJ170">
        <v>55.175865981445597</v>
      </c>
      <c r="AK170">
        <v>47.4999062637688</v>
      </c>
      <c r="AL170">
        <v>62.854275350336302</v>
      </c>
      <c r="AM170">
        <v>44.824134018554403</v>
      </c>
      <c r="AN170">
        <v>37.145724649334397</v>
      </c>
      <c r="AO170">
        <v>52.500093736560501</v>
      </c>
      <c r="AP170">
        <v>51.296803043449202</v>
      </c>
      <c r="AQ170">
        <v>43.535749786245802</v>
      </c>
      <c r="AR170">
        <v>59.055551468502301</v>
      </c>
      <c r="AS170">
        <v>48.046452646332497</v>
      </c>
      <c r="AT170">
        <v>40.301482255378502</v>
      </c>
      <c r="AU170">
        <v>55.794324030424697</v>
      </c>
      <c r="AV170">
        <v>2.98010920984292</v>
      </c>
      <c r="AW170">
        <v>1.1495199868249399</v>
      </c>
      <c r="AX170">
        <v>4.8147634932749099</v>
      </c>
      <c r="AY170">
        <v>97.019890790157106</v>
      </c>
      <c r="AZ170">
        <v>95.185236506663102</v>
      </c>
      <c r="BA170">
        <v>98.850480013237004</v>
      </c>
    </row>
    <row r="171" spans="1:53" x14ac:dyDescent="0.3">
      <c r="A171" t="s">
        <v>551</v>
      </c>
      <c r="B171" t="s">
        <v>550</v>
      </c>
      <c r="C171">
        <v>76.522924589222896</v>
      </c>
      <c r="D171">
        <v>70.4313793144849</v>
      </c>
      <c r="E171">
        <v>82.636359148898407</v>
      </c>
      <c r="F171">
        <v>23.4770754107771</v>
      </c>
      <c r="G171">
        <v>17.363640851111999</v>
      </c>
      <c r="H171">
        <v>29.568620685504701</v>
      </c>
      <c r="I171">
        <v>17.2669871564899</v>
      </c>
      <c r="J171">
        <v>11.4665064027774</v>
      </c>
      <c r="K171">
        <v>23.073518461841001</v>
      </c>
      <c r="L171">
        <v>5.2055679127502303</v>
      </c>
      <c r="M171">
        <v>2.3781567113693698</v>
      </c>
      <c r="N171">
        <v>8.0417189347234306</v>
      </c>
      <c r="O171" t="s">
        <v>931</v>
      </c>
      <c r="P171" t="s">
        <v>931</v>
      </c>
      <c r="Q171" t="s">
        <v>931</v>
      </c>
      <c r="R171">
        <v>98.927315778144504</v>
      </c>
      <c r="S171">
        <v>97.448306298290703</v>
      </c>
      <c r="T171">
        <v>100</v>
      </c>
      <c r="U171" t="s">
        <v>931</v>
      </c>
      <c r="V171" t="s">
        <v>931</v>
      </c>
      <c r="W171" t="s">
        <v>931</v>
      </c>
      <c r="X171">
        <v>16.779077276314801</v>
      </c>
      <c r="Y171">
        <v>11.184536853362101</v>
      </c>
      <c r="Z171">
        <v>22.364483530562499</v>
      </c>
      <c r="AA171">
        <v>58.265767381789502</v>
      </c>
      <c r="AB171">
        <v>51.046297667199298</v>
      </c>
      <c r="AC171">
        <v>65.5099504435467</v>
      </c>
      <c r="AD171">
        <v>5.7329410920571098</v>
      </c>
      <c r="AE171">
        <v>2.52035311142473</v>
      </c>
      <c r="AF171">
        <v>8.9451331126561904</v>
      </c>
      <c r="AG171">
        <v>69.311903566047206</v>
      </c>
      <c r="AH171">
        <v>62.242682561861102</v>
      </c>
      <c r="AI171">
        <v>76.397099708728604</v>
      </c>
      <c r="AJ171">
        <v>63.760863839873601</v>
      </c>
      <c r="AK171">
        <v>53.8251596139757</v>
      </c>
      <c r="AL171">
        <v>73.700115650603493</v>
      </c>
      <c r="AM171">
        <v>36.239136160126399</v>
      </c>
      <c r="AN171">
        <v>26.299884349281101</v>
      </c>
      <c r="AO171">
        <v>46.174840386139699</v>
      </c>
      <c r="AP171">
        <v>55.698107528499897</v>
      </c>
      <c r="AQ171">
        <v>45.563896112462203</v>
      </c>
      <c r="AR171">
        <v>65.826433070115101</v>
      </c>
      <c r="AS171">
        <v>44.301892471500103</v>
      </c>
      <c r="AT171">
        <v>34.173566929612498</v>
      </c>
      <c r="AU171">
        <v>54.436103887810198</v>
      </c>
      <c r="AV171">
        <v>1.1946616918992601</v>
      </c>
      <c r="AW171">
        <v>0</v>
      </c>
      <c r="AX171">
        <v>2.6394560097680899</v>
      </c>
      <c r="AY171">
        <v>98.805338308100701</v>
      </c>
      <c r="AZ171">
        <v>97.360543990343402</v>
      </c>
      <c r="BA171">
        <v>100</v>
      </c>
    </row>
    <row r="172" spans="1:53" x14ac:dyDescent="0.3">
      <c r="A172" t="s">
        <v>553</v>
      </c>
      <c r="B172" t="s">
        <v>552</v>
      </c>
      <c r="C172">
        <v>84.072816193451999</v>
      </c>
      <c r="D172">
        <v>79.943041361684607</v>
      </c>
      <c r="E172">
        <v>88.1906755947698</v>
      </c>
      <c r="F172">
        <v>15.310419779921199</v>
      </c>
      <c r="G172">
        <v>11.2456684924549</v>
      </c>
      <c r="H172">
        <v>19.3826488542635</v>
      </c>
      <c r="I172">
        <v>16.272245618801801</v>
      </c>
      <c r="J172">
        <v>11.919868196805901</v>
      </c>
      <c r="K172">
        <v>20.625505446213399</v>
      </c>
      <c r="L172">
        <v>9.5041434587691906</v>
      </c>
      <c r="M172">
        <v>6.17001635778084</v>
      </c>
      <c r="N172">
        <v>12.849146401987401</v>
      </c>
      <c r="O172">
        <v>2.10840918353485</v>
      </c>
      <c r="P172">
        <v>0.32875586967467402</v>
      </c>
      <c r="Q172">
        <v>3.8937024396342199</v>
      </c>
      <c r="R172">
        <v>97.413394919168596</v>
      </c>
      <c r="S172">
        <v>95.561724371975501</v>
      </c>
      <c r="T172">
        <v>99.267332178632202</v>
      </c>
      <c r="U172">
        <v>2.5866050808314101</v>
      </c>
      <c r="V172">
        <v>0.73266782138717601</v>
      </c>
      <c r="W172">
        <v>4.4382756280050799</v>
      </c>
      <c r="X172">
        <v>14.0470044830865</v>
      </c>
      <c r="Y172">
        <v>9.6363879104553103</v>
      </c>
      <c r="Z172">
        <v>18.462434439897901</v>
      </c>
      <c r="AA172">
        <v>50.430648009781301</v>
      </c>
      <c r="AB172">
        <v>44.109683706593103</v>
      </c>
      <c r="AC172">
        <v>56.773254298804702</v>
      </c>
      <c r="AD172">
        <v>7.1593533487297902</v>
      </c>
      <c r="AE172">
        <v>4.1410261561614901</v>
      </c>
      <c r="AF172">
        <v>10.178723950587299</v>
      </c>
      <c r="AG172">
        <v>57.318299144138003</v>
      </c>
      <c r="AH172">
        <v>51.126070938246201</v>
      </c>
      <c r="AI172">
        <v>63.535939310756099</v>
      </c>
      <c r="AJ172">
        <v>48.521854610543301</v>
      </c>
      <c r="AK172">
        <v>38.832590113574597</v>
      </c>
      <c r="AL172">
        <v>58.226449289325998</v>
      </c>
      <c r="AM172">
        <v>51.137479069230302</v>
      </c>
      <c r="AN172">
        <v>41.435416290905899</v>
      </c>
      <c r="AO172">
        <v>60.825259829933202</v>
      </c>
      <c r="AP172">
        <v>49.079046134303397</v>
      </c>
      <c r="AQ172">
        <v>39.474749186080999</v>
      </c>
      <c r="AR172">
        <v>58.7076110120571</v>
      </c>
      <c r="AS172">
        <v>50.2280732143888</v>
      </c>
      <c r="AT172">
        <v>40.599356322880197</v>
      </c>
      <c r="AU172">
        <v>59.833322316095597</v>
      </c>
      <c r="AV172">
        <v>3.38269256894444</v>
      </c>
      <c r="AW172">
        <v>1.21957664550159</v>
      </c>
      <c r="AX172">
        <v>5.5443102414516803</v>
      </c>
      <c r="AY172">
        <v>96.617307431055593</v>
      </c>
      <c r="AZ172">
        <v>94.455689758669806</v>
      </c>
      <c r="BA172">
        <v>98.780423354376893</v>
      </c>
    </row>
    <row r="173" spans="1:53" x14ac:dyDescent="0.3">
      <c r="A173" t="s">
        <v>555</v>
      </c>
      <c r="B173" t="s">
        <v>554</v>
      </c>
      <c r="C173">
        <v>78.926651826917904</v>
      </c>
      <c r="D173">
        <v>74.201405829752304</v>
      </c>
      <c r="E173">
        <v>83.645038250204294</v>
      </c>
      <c r="F173">
        <v>20.1150985395515</v>
      </c>
      <c r="G173">
        <v>15.4476979133791</v>
      </c>
      <c r="H173">
        <v>24.7883069497016</v>
      </c>
      <c r="I173">
        <v>11.5044247787611</v>
      </c>
      <c r="J173">
        <v>7.7034638184304898</v>
      </c>
      <c r="K173">
        <v>15.2979521575847</v>
      </c>
      <c r="L173">
        <v>21.2280797003095</v>
      </c>
      <c r="M173">
        <v>16.446375126784499</v>
      </c>
      <c r="N173">
        <v>26.010475288087498</v>
      </c>
      <c r="O173">
        <v>1.5310277430913699</v>
      </c>
      <c r="P173">
        <v>0</v>
      </c>
      <c r="Q173">
        <v>3.0948241148072499</v>
      </c>
      <c r="R173">
        <v>98.5042619034692</v>
      </c>
      <c r="S173">
        <v>97.260488503212002</v>
      </c>
      <c r="T173">
        <v>99.755612977565406</v>
      </c>
      <c r="U173">
        <v>1.12655410174277</v>
      </c>
      <c r="V173">
        <v>9.3996390333124194E-2</v>
      </c>
      <c r="W173">
        <v>2.15324402100851</v>
      </c>
      <c r="X173">
        <v>15.8531950703078</v>
      </c>
      <c r="Y173">
        <v>11.5589131748662</v>
      </c>
      <c r="Z173">
        <v>20.1411690936357</v>
      </c>
      <c r="AA173">
        <v>63.526792985504102</v>
      </c>
      <c r="AB173">
        <v>57.545873412139699</v>
      </c>
      <c r="AC173">
        <v>69.515797878062301</v>
      </c>
      <c r="AD173">
        <v>17.4249416363538</v>
      </c>
      <c r="AE173">
        <v>12.799043115916399</v>
      </c>
      <c r="AF173">
        <v>22.043156573121902</v>
      </c>
      <c r="AG173">
        <v>61.955046419458199</v>
      </c>
      <c r="AH173">
        <v>55.914520118908101</v>
      </c>
      <c r="AI173">
        <v>68.005033750757406</v>
      </c>
      <c r="AJ173">
        <v>58.397489203036599</v>
      </c>
      <c r="AK173">
        <v>48.574898018102999</v>
      </c>
      <c r="AL173">
        <v>68.222083796421799</v>
      </c>
      <c r="AM173">
        <v>40.451728855387799</v>
      </c>
      <c r="AN173">
        <v>30.656809419635</v>
      </c>
      <c r="AO173">
        <v>50.246957198373401</v>
      </c>
      <c r="AP173">
        <v>62.971109740068101</v>
      </c>
      <c r="AQ173">
        <v>53.773541823753</v>
      </c>
      <c r="AR173">
        <v>72.166482044835504</v>
      </c>
      <c r="AS173">
        <v>36.084658923254402</v>
      </c>
      <c r="AT173">
        <v>26.9435504760946</v>
      </c>
      <c r="AU173">
        <v>45.229007206291101</v>
      </c>
      <c r="AV173">
        <v>1.34915033389435</v>
      </c>
      <c r="AW173">
        <v>0.144159245526221</v>
      </c>
      <c r="AX173">
        <v>2.5543538099939398</v>
      </c>
      <c r="AY173">
        <v>98.650849666105699</v>
      </c>
      <c r="AZ173">
        <v>97.445646189969494</v>
      </c>
      <c r="BA173">
        <v>99.855840754510396</v>
      </c>
    </row>
    <row r="174" spans="1:53" x14ac:dyDescent="0.3">
      <c r="A174" t="s">
        <v>557</v>
      </c>
      <c r="B174" t="s">
        <v>556</v>
      </c>
      <c r="C174">
        <v>83.3571337903021</v>
      </c>
      <c r="D174">
        <v>79.545159677080505</v>
      </c>
      <c r="E174">
        <v>87.163382051146499</v>
      </c>
      <c r="F174">
        <v>15.7178217821782</v>
      </c>
      <c r="G174">
        <v>12.0233591710093</v>
      </c>
      <c r="H174">
        <v>19.415774157837799</v>
      </c>
      <c r="I174">
        <v>11.9398959126682</v>
      </c>
      <c r="J174">
        <v>8.2903979979458597</v>
      </c>
      <c r="K174">
        <v>15.5838593757151</v>
      </c>
      <c r="L174">
        <v>10.449987306423001</v>
      </c>
      <c r="M174">
        <v>7.2987581705241196</v>
      </c>
      <c r="N174">
        <v>13.603361594804699</v>
      </c>
      <c r="O174">
        <v>2.58472962680883</v>
      </c>
      <c r="P174">
        <v>0.380716968582129</v>
      </c>
      <c r="Q174">
        <v>4.7865222800604297</v>
      </c>
      <c r="R174">
        <v>99.052741812642793</v>
      </c>
      <c r="S174">
        <v>98.197286781431202</v>
      </c>
      <c r="T174">
        <v>99.908928834917205</v>
      </c>
      <c r="U174">
        <v>0.94725818735719702</v>
      </c>
      <c r="V174">
        <v>9.1071165107209695E-2</v>
      </c>
      <c r="W174">
        <v>1.80271321854433</v>
      </c>
      <c r="X174">
        <v>14.894325971058599</v>
      </c>
      <c r="Y174">
        <v>11.0557562919946</v>
      </c>
      <c r="Z174">
        <v>18.732088713732001</v>
      </c>
      <c r="AA174">
        <v>58.144516374714399</v>
      </c>
      <c r="AB174">
        <v>52.733791076873104</v>
      </c>
      <c r="AC174">
        <v>63.550329047862199</v>
      </c>
      <c r="AD174">
        <v>13.664635694338701</v>
      </c>
      <c r="AE174">
        <v>9.8879669102099399</v>
      </c>
      <c r="AF174">
        <v>17.4392887010255</v>
      </c>
      <c r="AG174">
        <v>59.374206651434399</v>
      </c>
      <c r="AH174">
        <v>53.915667523474397</v>
      </c>
      <c r="AI174">
        <v>64.829041995752107</v>
      </c>
      <c r="AJ174">
        <v>58.148822869955197</v>
      </c>
      <c r="AK174">
        <v>48.547839337014103</v>
      </c>
      <c r="AL174">
        <v>67.756112376957006</v>
      </c>
      <c r="AM174">
        <v>40.6894618834081</v>
      </c>
      <c r="AN174">
        <v>31.069119895603201</v>
      </c>
      <c r="AO174">
        <v>50.304537187912103</v>
      </c>
      <c r="AP174">
        <v>58.129204035874402</v>
      </c>
      <c r="AQ174">
        <v>49.629773100941001</v>
      </c>
      <c r="AR174">
        <v>66.630818745997402</v>
      </c>
      <c r="AS174">
        <v>40.243834080717498</v>
      </c>
      <c r="AT174">
        <v>31.7490231719128</v>
      </c>
      <c r="AU174">
        <v>48.735992480697099</v>
      </c>
      <c r="AV174">
        <v>3.6208428535161201</v>
      </c>
      <c r="AW174">
        <v>1.50591230549239</v>
      </c>
      <c r="AX174">
        <v>5.7326474615958798</v>
      </c>
      <c r="AY174">
        <v>96.253808073114996</v>
      </c>
      <c r="AZ174">
        <v>94.132281088938996</v>
      </c>
      <c r="BA174">
        <v>98.378421013718196</v>
      </c>
    </row>
    <row r="175" spans="1:53" x14ac:dyDescent="0.3">
      <c r="A175" t="s">
        <v>559</v>
      </c>
      <c r="B175" t="s">
        <v>558</v>
      </c>
      <c r="C175">
        <v>86.601238867218996</v>
      </c>
      <c r="D175">
        <v>83.089396128164694</v>
      </c>
      <c r="E175">
        <v>90.113929254766504</v>
      </c>
      <c r="F175">
        <v>13.254804045134399</v>
      </c>
      <c r="G175">
        <v>9.7508612063480093</v>
      </c>
      <c r="H175">
        <v>16.7580037592252</v>
      </c>
      <c r="I175">
        <v>9.9850069589214598</v>
      </c>
      <c r="J175">
        <v>6.7587257597473602</v>
      </c>
      <c r="K175">
        <v>13.2111555397407</v>
      </c>
      <c r="L175">
        <v>13.1442975670655</v>
      </c>
      <c r="M175">
        <v>9.9057804011297304</v>
      </c>
      <c r="N175">
        <v>16.383592583095599</v>
      </c>
      <c r="O175">
        <v>2.0799111169516902</v>
      </c>
      <c r="P175">
        <v>0.70294102395596103</v>
      </c>
      <c r="Q175">
        <v>3.4562343512425202</v>
      </c>
      <c r="R175">
        <v>98.169773790252705</v>
      </c>
      <c r="S175">
        <v>96.846817655607097</v>
      </c>
      <c r="T175">
        <v>99.491175267234198</v>
      </c>
      <c r="U175">
        <v>1.8302262097472699</v>
      </c>
      <c r="V175">
        <v>0.5088247326059</v>
      </c>
      <c r="W175">
        <v>3.15318234455285</v>
      </c>
      <c r="X175">
        <v>14.147815854394301</v>
      </c>
      <c r="Y175">
        <v>10.074319669964099</v>
      </c>
      <c r="Z175">
        <v>18.222937532857799</v>
      </c>
      <c r="AA175">
        <v>64.645692338018407</v>
      </c>
      <c r="AB175">
        <v>58.568226222737103</v>
      </c>
      <c r="AC175">
        <v>70.724257703362099</v>
      </c>
      <c r="AD175">
        <v>18.249099521536799</v>
      </c>
      <c r="AE175">
        <v>13.7230194835316</v>
      </c>
      <c r="AF175">
        <v>22.775837314548699</v>
      </c>
      <c r="AG175">
        <v>60.544408670875903</v>
      </c>
      <c r="AH175">
        <v>54.694199119087401</v>
      </c>
      <c r="AI175">
        <v>66.396685211753294</v>
      </c>
      <c r="AJ175">
        <v>56.911447679643601</v>
      </c>
      <c r="AK175">
        <v>49.192324745560697</v>
      </c>
      <c r="AL175">
        <v>64.633101132944802</v>
      </c>
      <c r="AM175">
        <v>40.721606854382998</v>
      </c>
      <c r="AN175">
        <v>33.146810435676102</v>
      </c>
      <c r="AO175">
        <v>48.293370958723699</v>
      </c>
      <c r="AP175">
        <v>53.918719985885403</v>
      </c>
      <c r="AQ175">
        <v>45.022197559102104</v>
      </c>
      <c r="AR175">
        <v>62.8153467135296</v>
      </c>
      <c r="AS175">
        <v>41.791777166391903</v>
      </c>
      <c r="AT175">
        <v>33.141175392306401</v>
      </c>
      <c r="AU175">
        <v>50.443518645734997</v>
      </c>
      <c r="AV175">
        <v>0.82551325779070694</v>
      </c>
      <c r="AW175">
        <v>0</v>
      </c>
      <c r="AX175">
        <v>1.65622227050778</v>
      </c>
      <c r="AY175">
        <v>99.174486742209297</v>
      </c>
      <c r="AZ175">
        <v>98.343777729615596</v>
      </c>
      <c r="BA175">
        <v>100</v>
      </c>
    </row>
    <row r="176" spans="1:53" x14ac:dyDescent="0.3">
      <c r="A176" t="s">
        <v>587</v>
      </c>
      <c r="B176" t="s">
        <v>586</v>
      </c>
      <c r="C176">
        <v>88.432300631095799</v>
      </c>
      <c r="D176">
        <v>84.710287691002705</v>
      </c>
      <c r="E176">
        <v>92.153746611534402</v>
      </c>
      <c r="F176">
        <v>11.567699368904201</v>
      </c>
      <c r="G176">
        <v>7.8462533884863399</v>
      </c>
      <c r="H176">
        <v>15.289712308976499</v>
      </c>
      <c r="I176">
        <v>6.9590863453815297</v>
      </c>
      <c r="J176">
        <v>3.7817041078703899</v>
      </c>
      <c r="K176">
        <v>10.137791457614</v>
      </c>
      <c r="L176">
        <v>14.6254661503155</v>
      </c>
      <c r="M176">
        <v>10.2439575479304</v>
      </c>
      <c r="N176">
        <v>19.002354007153698</v>
      </c>
      <c r="O176" t="s">
        <v>931</v>
      </c>
      <c r="P176" t="s">
        <v>931</v>
      </c>
      <c r="Q176" t="s">
        <v>931</v>
      </c>
      <c r="R176">
        <v>99.548192771084302</v>
      </c>
      <c r="S176">
        <v>98.662110392387902</v>
      </c>
      <c r="T176">
        <v>100</v>
      </c>
      <c r="U176" t="s">
        <v>931</v>
      </c>
      <c r="V176" t="s">
        <v>931</v>
      </c>
      <c r="W176" t="s">
        <v>931</v>
      </c>
      <c r="X176">
        <v>10.871163224325899</v>
      </c>
      <c r="Y176">
        <v>6.5110129277717101</v>
      </c>
      <c r="Z176">
        <v>15.236550522795699</v>
      </c>
      <c r="AA176">
        <v>67.752259036144594</v>
      </c>
      <c r="AB176">
        <v>61.650537448447203</v>
      </c>
      <c r="AC176">
        <v>73.852377374924103</v>
      </c>
      <c r="AD176">
        <v>12.396012621916199</v>
      </c>
      <c r="AE176">
        <v>7.9121285330369098</v>
      </c>
      <c r="AF176">
        <v>16.884671251450499</v>
      </c>
      <c r="AG176">
        <v>66.227409638554207</v>
      </c>
      <c r="AH176">
        <v>60.145437856026099</v>
      </c>
      <c r="AI176">
        <v>72.3082406334251</v>
      </c>
      <c r="AJ176">
        <v>46.555343331000998</v>
      </c>
      <c r="AK176">
        <v>38.610823047784201</v>
      </c>
      <c r="AL176">
        <v>54.496884067104197</v>
      </c>
      <c r="AM176">
        <v>52.6570093988162</v>
      </c>
      <c r="AN176">
        <v>44.721204884694103</v>
      </c>
      <c r="AO176">
        <v>60.595973691184497</v>
      </c>
      <c r="AP176">
        <v>52.707123810964703</v>
      </c>
      <c r="AQ176">
        <v>44.367309897280997</v>
      </c>
      <c r="AR176">
        <v>61.046256529171302</v>
      </c>
      <c r="AS176">
        <v>46.983679721628597</v>
      </c>
      <c r="AT176">
        <v>38.645641765327198</v>
      </c>
      <c r="AU176">
        <v>55.322243582809897</v>
      </c>
      <c r="AV176">
        <v>3.0434236947791198</v>
      </c>
      <c r="AW176">
        <v>0.87162874406026403</v>
      </c>
      <c r="AX176">
        <v>5.2152512907385002</v>
      </c>
      <c r="AY176">
        <v>96.956576305220906</v>
      </c>
      <c r="AZ176">
        <v>94.784748709355</v>
      </c>
      <c r="BA176">
        <v>99.128371255846204</v>
      </c>
    </row>
    <row r="177" spans="1:53" x14ac:dyDescent="0.3">
      <c r="A177" t="s">
        <v>589</v>
      </c>
      <c r="B177" t="s">
        <v>588</v>
      </c>
      <c r="C177">
        <v>84.260403790688102</v>
      </c>
      <c r="D177">
        <v>79.8013566422145</v>
      </c>
      <c r="E177">
        <v>88.715947712837604</v>
      </c>
      <c r="F177">
        <v>14.491857902939801</v>
      </c>
      <c r="G177">
        <v>10.1824556694571</v>
      </c>
      <c r="H177">
        <v>18.802944364794801</v>
      </c>
      <c r="I177">
        <v>12.142383690725699</v>
      </c>
      <c r="J177">
        <v>7.9299362376797999</v>
      </c>
      <c r="K177">
        <v>16.358859465169299</v>
      </c>
      <c r="L177">
        <v>14.113863958008601</v>
      </c>
      <c r="M177">
        <v>9.7131472639832594</v>
      </c>
      <c r="N177">
        <v>18.514986738178902</v>
      </c>
      <c r="O177">
        <v>0.93781910033858196</v>
      </c>
      <c r="P177">
        <v>0</v>
      </c>
      <c r="Q177">
        <v>2.0614662195656002</v>
      </c>
      <c r="R177">
        <v>99.464359291306096</v>
      </c>
      <c r="S177">
        <v>98.716302575652406</v>
      </c>
      <c r="T177">
        <v>100</v>
      </c>
      <c r="U177" t="s">
        <v>931</v>
      </c>
      <c r="V177" t="s">
        <v>931</v>
      </c>
      <c r="W177" t="s">
        <v>931</v>
      </c>
      <c r="X177">
        <v>13.2512853585568</v>
      </c>
      <c r="Y177">
        <v>8.8176972312355204</v>
      </c>
      <c r="Z177">
        <v>17.684955018472898</v>
      </c>
      <c r="AA177">
        <v>65.194998298131495</v>
      </c>
      <c r="AB177">
        <v>59.018741911618797</v>
      </c>
      <c r="AC177">
        <v>71.369530633329703</v>
      </c>
      <c r="AD177">
        <v>12.566059368338101</v>
      </c>
      <c r="AE177">
        <v>8.1677666986623105</v>
      </c>
      <c r="AF177">
        <v>16.9648821921352</v>
      </c>
      <c r="AG177">
        <v>65.880224288350306</v>
      </c>
      <c r="AH177">
        <v>59.710079124040902</v>
      </c>
      <c r="AI177">
        <v>72.048196779818497</v>
      </c>
      <c r="AJ177">
        <v>44.550978214746799</v>
      </c>
      <c r="AK177">
        <v>35.589504677514803</v>
      </c>
      <c r="AL177">
        <v>53.5136500416573</v>
      </c>
      <c r="AM177">
        <v>53.926852829916101</v>
      </c>
      <c r="AN177">
        <v>45.046160874238701</v>
      </c>
      <c r="AO177">
        <v>62.805924777953599</v>
      </c>
      <c r="AP177">
        <v>46.751171420059002</v>
      </c>
      <c r="AQ177">
        <v>37.188964319916799</v>
      </c>
      <c r="AR177">
        <v>56.3138740098412</v>
      </c>
      <c r="AS177">
        <v>51.487410055704501</v>
      </c>
      <c r="AT177">
        <v>41.979227025120203</v>
      </c>
      <c r="AU177">
        <v>60.993517412473103</v>
      </c>
      <c r="AV177">
        <v>2.41486179036563</v>
      </c>
      <c r="AW177">
        <v>0.66122143264550004</v>
      </c>
      <c r="AX177">
        <v>4.1685071464683103</v>
      </c>
      <c r="AY177">
        <v>97.585138209634394</v>
      </c>
      <c r="AZ177">
        <v>95.831492853507896</v>
      </c>
      <c r="BA177">
        <v>99.338778567378299</v>
      </c>
    </row>
    <row r="178" spans="1:53" x14ac:dyDescent="0.3">
      <c r="A178" t="s">
        <v>621</v>
      </c>
      <c r="B178" t="s">
        <v>620</v>
      </c>
      <c r="C178">
        <v>75.9040376906228</v>
      </c>
      <c r="D178">
        <v>70.311341700679606</v>
      </c>
      <c r="E178">
        <v>81.491278159759503</v>
      </c>
      <c r="F178">
        <v>23.0875728396082</v>
      </c>
      <c r="G178">
        <v>17.544592896638399</v>
      </c>
      <c r="H178">
        <v>28.633442483357001</v>
      </c>
      <c r="I178">
        <v>15.1010455841633</v>
      </c>
      <c r="J178">
        <v>10.3835826597753</v>
      </c>
      <c r="K178">
        <v>19.823140978373001</v>
      </c>
      <c r="L178">
        <v>18.1572095714345</v>
      </c>
      <c r="M178">
        <v>13.376244319659399</v>
      </c>
      <c r="N178">
        <v>22.937172701446102</v>
      </c>
      <c r="O178">
        <v>2.5147745588296102</v>
      </c>
      <c r="P178">
        <v>0.73275670587953501</v>
      </c>
      <c r="Q178">
        <v>4.2967388504038997</v>
      </c>
      <c r="R178">
        <v>99.311898169194507</v>
      </c>
      <c r="S178">
        <v>98.320200169456299</v>
      </c>
      <c r="T178">
        <v>100</v>
      </c>
      <c r="U178" t="s">
        <v>931</v>
      </c>
      <c r="V178" t="s">
        <v>931</v>
      </c>
      <c r="W178" t="s">
        <v>931</v>
      </c>
      <c r="X178">
        <v>16.146629747489399</v>
      </c>
      <c r="Y178">
        <v>11.1634942214679</v>
      </c>
      <c r="Z178">
        <v>21.126632663391799</v>
      </c>
      <c r="AA178">
        <v>49.700376079679302</v>
      </c>
      <c r="AB178">
        <v>42.368813886302497</v>
      </c>
      <c r="AC178">
        <v>57.033818406268303</v>
      </c>
      <c r="AD178">
        <v>13.4892755300244</v>
      </c>
      <c r="AE178">
        <v>9.1389170812648093</v>
      </c>
      <c r="AF178">
        <v>17.836894609250901</v>
      </c>
      <c r="AG178">
        <v>52.3577302971443</v>
      </c>
      <c r="AH178">
        <v>45.271256336401002</v>
      </c>
      <c r="AI178">
        <v>59.445691150513802</v>
      </c>
      <c r="AJ178">
        <v>51.784623045062602</v>
      </c>
      <c r="AK178">
        <v>41.915147690662998</v>
      </c>
      <c r="AL178">
        <v>61.640115353674901</v>
      </c>
      <c r="AM178">
        <v>44.686870515809197</v>
      </c>
      <c r="AN178">
        <v>35.079823342755702</v>
      </c>
      <c r="AO178">
        <v>54.307966266592999</v>
      </c>
      <c r="AP178">
        <v>45.823054115836399</v>
      </c>
      <c r="AQ178">
        <v>36.793489275666303</v>
      </c>
      <c r="AR178">
        <v>54.846054595501002</v>
      </c>
      <c r="AS178">
        <v>51.402122988479697</v>
      </c>
      <c r="AT178">
        <v>42.252264836543297</v>
      </c>
      <c r="AU178">
        <v>60.559624064647501</v>
      </c>
      <c r="AV178">
        <v>3.2380047113278501</v>
      </c>
      <c r="AW178">
        <v>0.80044909617839799</v>
      </c>
      <c r="AX178">
        <v>5.6754048479497099</v>
      </c>
      <c r="AY178">
        <v>96.317725337851797</v>
      </c>
      <c r="AZ178">
        <v>93.745585996406803</v>
      </c>
      <c r="BA178">
        <v>98.889727759834997</v>
      </c>
    </row>
    <row r="179" spans="1:53" x14ac:dyDescent="0.3">
      <c r="A179" t="s">
        <v>623</v>
      </c>
      <c r="B179" t="s">
        <v>622</v>
      </c>
      <c r="C179">
        <v>81.432711693548399</v>
      </c>
      <c r="D179">
        <v>76.129941214813201</v>
      </c>
      <c r="E179">
        <v>86.733980857446099</v>
      </c>
      <c r="F179">
        <v>17.471018145161299</v>
      </c>
      <c r="G179">
        <v>12.297722237041899</v>
      </c>
      <c r="H179">
        <v>22.6453787822694</v>
      </c>
      <c r="I179">
        <v>11.42578125</v>
      </c>
      <c r="J179">
        <v>6.6573599172075202</v>
      </c>
      <c r="K179">
        <v>16.198718202660601</v>
      </c>
      <c r="L179">
        <v>11.876260080645199</v>
      </c>
      <c r="M179">
        <v>7.3270134841043504</v>
      </c>
      <c r="N179">
        <v>16.421770520378701</v>
      </c>
      <c r="O179">
        <v>2.61151713709677</v>
      </c>
      <c r="P179">
        <v>0.42398525376992502</v>
      </c>
      <c r="Q179">
        <v>4.8076321708608099</v>
      </c>
      <c r="R179">
        <v>99.593623991935502</v>
      </c>
      <c r="S179">
        <v>98.797287808451003</v>
      </c>
      <c r="T179">
        <v>100</v>
      </c>
      <c r="U179" t="s">
        <v>931</v>
      </c>
      <c r="V179" t="s">
        <v>931</v>
      </c>
      <c r="W179" t="s">
        <v>931</v>
      </c>
      <c r="X179">
        <v>17.493069556451601</v>
      </c>
      <c r="Y179">
        <v>12.2036601819716</v>
      </c>
      <c r="Z179">
        <v>22.7758617555128</v>
      </c>
      <c r="AA179">
        <v>58.744959677419402</v>
      </c>
      <c r="AB179">
        <v>51.421217378277497</v>
      </c>
      <c r="AC179">
        <v>66.075924512851998</v>
      </c>
      <c r="AD179">
        <v>18.939012096774199</v>
      </c>
      <c r="AE179">
        <v>13.532779950365599</v>
      </c>
      <c r="AF179">
        <v>24.338277265586001</v>
      </c>
      <c r="AG179">
        <v>57.299017137096797</v>
      </c>
      <c r="AH179">
        <v>50.043130526748101</v>
      </c>
      <c r="AI179">
        <v>64.562476085914199</v>
      </c>
      <c r="AJ179">
        <v>55.797306587940298</v>
      </c>
      <c r="AK179">
        <v>46.824851433122298</v>
      </c>
      <c r="AL179">
        <v>64.777826734969693</v>
      </c>
      <c r="AM179">
        <v>42.241274719941799</v>
      </c>
      <c r="AN179">
        <v>33.537459437588801</v>
      </c>
      <c r="AO179">
        <v>50.930548739933698</v>
      </c>
      <c r="AP179">
        <v>51.918954988474098</v>
      </c>
      <c r="AQ179">
        <v>42.522168960079398</v>
      </c>
      <c r="AR179">
        <v>61.310414663010498</v>
      </c>
      <c r="AS179">
        <v>46.342055243256397</v>
      </c>
      <c r="AT179">
        <v>37.185940250883199</v>
      </c>
      <c r="AU179">
        <v>55.502677250454802</v>
      </c>
      <c r="AV179">
        <v>2.4634576612903198</v>
      </c>
      <c r="AW179">
        <v>0.34448377360912802</v>
      </c>
      <c r="AX179">
        <v>4.5781981276946597</v>
      </c>
      <c r="AY179">
        <v>97.536542338709694</v>
      </c>
      <c r="AZ179">
        <v>95.421801872027899</v>
      </c>
      <c r="BA179">
        <v>99.655516226668396</v>
      </c>
    </row>
    <row r="180" spans="1:53" x14ac:dyDescent="0.3">
      <c r="A180" t="s">
        <v>592</v>
      </c>
      <c r="B180" t="s">
        <v>591</v>
      </c>
      <c r="C180">
        <v>84.226854623632505</v>
      </c>
      <c r="D180">
        <v>78.773246717678106</v>
      </c>
      <c r="E180">
        <v>89.679352196444</v>
      </c>
      <c r="F180">
        <v>15.7731453763675</v>
      </c>
      <c r="G180">
        <v>10.3206478035306</v>
      </c>
      <c r="H180">
        <v>21.2267532823473</v>
      </c>
      <c r="I180">
        <v>11.4651934904479</v>
      </c>
      <c r="J180">
        <v>6.21042582205828</v>
      </c>
      <c r="K180">
        <v>16.7261964116359</v>
      </c>
      <c r="L180">
        <v>14.279105208730201</v>
      </c>
      <c r="M180">
        <v>8.6722721653402708</v>
      </c>
      <c r="N180">
        <v>19.889134198209099</v>
      </c>
      <c r="O180" t="s">
        <v>931</v>
      </c>
      <c r="P180" t="s">
        <v>931</v>
      </c>
      <c r="Q180" t="s">
        <v>931</v>
      </c>
      <c r="R180">
        <v>98.307298753605806</v>
      </c>
      <c r="S180">
        <v>96.374328785864193</v>
      </c>
      <c r="T180">
        <v>100</v>
      </c>
      <c r="U180">
        <v>1.69270124639417</v>
      </c>
      <c r="V180">
        <v>0</v>
      </c>
      <c r="W180">
        <v>3.6256712143168199</v>
      </c>
      <c r="X180">
        <v>12.175474881619801</v>
      </c>
      <c r="Y180">
        <v>6.2152249159401496</v>
      </c>
      <c r="Z180">
        <v>18.136995903933698</v>
      </c>
      <c r="AA180">
        <v>68.927230174712903</v>
      </c>
      <c r="AB180">
        <v>60.780509587687597</v>
      </c>
      <c r="AC180">
        <v>77.088868188462499</v>
      </c>
      <c r="AD180">
        <v>11.8189734937136</v>
      </c>
      <c r="AE180">
        <v>5.8860778777468798</v>
      </c>
      <c r="AF180">
        <v>17.754921504954702</v>
      </c>
      <c r="AG180">
        <v>69.283731562619096</v>
      </c>
      <c r="AH180">
        <v>61.1477142614523</v>
      </c>
      <c r="AI180">
        <v>77.432884951870093</v>
      </c>
      <c r="AJ180">
        <v>50.106685633001398</v>
      </c>
      <c r="AK180">
        <v>40.215179445378801</v>
      </c>
      <c r="AL180">
        <v>59.985752010716098</v>
      </c>
      <c r="AM180">
        <v>48.008534850640103</v>
      </c>
      <c r="AN180">
        <v>38.125206530564597</v>
      </c>
      <c r="AO180">
        <v>57.903066100079698</v>
      </c>
      <c r="AP180">
        <v>48.8652528126212</v>
      </c>
      <c r="AQ180">
        <v>38.227154514825997</v>
      </c>
      <c r="AR180">
        <v>59.509458098250903</v>
      </c>
      <c r="AS180">
        <v>49.207939997413703</v>
      </c>
      <c r="AT180">
        <v>38.515593363400598</v>
      </c>
      <c r="AU180">
        <v>59.894355029572097</v>
      </c>
      <c r="AV180">
        <v>1.6899798617536601</v>
      </c>
      <c r="AW180">
        <v>0</v>
      </c>
      <c r="AX180">
        <v>3.9764643950633798</v>
      </c>
      <c r="AY180">
        <v>98.310020138246301</v>
      </c>
      <c r="AZ180">
        <v>96.023535604950496</v>
      </c>
      <c r="BA180">
        <v>100</v>
      </c>
    </row>
    <row r="181" spans="1:53" x14ac:dyDescent="0.3">
      <c r="A181" t="s">
        <v>625</v>
      </c>
      <c r="B181" t="s">
        <v>624</v>
      </c>
      <c r="C181">
        <v>87.347689859252995</v>
      </c>
      <c r="D181">
        <v>80.896498859382305</v>
      </c>
      <c r="E181">
        <v>93.7900540006368</v>
      </c>
      <c r="F181">
        <v>12.652310140747</v>
      </c>
      <c r="G181">
        <v>6.2099459992297401</v>
      </c>
      <c r="H181">
        <v>19.103501140751199</v>
      </c>
      <c r="I181">
        <v>14.7112945740289</v>
      </c>
      <c r="J181">
        <v>7.2569533046138197</v>
      </c>
      <c r="K181">
        <v>22.143295750298101</v>
      </c>
      <c r="L181">
        <v>17.073655940717199</v>
      </c>
      <c r="M181">
        <v>8.7570784459221205</v>
      </c>
      <c r="N181">
        <v>25.3997899210753</v>
      </c>
      <c r="R181">
        <v>97.150246182921407</v>
      </c>
      <c r="S181">
        <v>93.083408813351596</v>
      </c>
      <c r="T181">
        <v>100</v>
      </c>
      <c r="U181" t="s">
        <v>931</v>
      </c>
      <c r="V181" t="s">
        <v>931</v>
      </c>
      <c r="W181" t="s">
        <v>931</v>
      </c>
      <c r="X181">
        <v>10.8270751479584</v>
      </c>
      <c r="Y181">
        <v>3.688085855432</v>
      </c>
      <c r="Z181">
        <v>17.9581924285798</v>
      </c>
      <c r="AA181">
        <v>65.494603869299297</v>
      </c>
      <c r="AB181">
        <v>53.625045490740703</v>
      </c>
      <c r="AC181">
        <v>77.364405594036199</v>
      </c>
      <c r="AD181">
        <v>14.422837817675401</v>
      </c>
      <c r="AE181">
        <v>6.8060918474401504</v>
      </c>
      <c r="AF181">
        <v>22.034419469700101</v>
      </c>
      <c r="AG181">
        <v>61.898841199582201</v>
      </c>
      <c r="AH181">
        <v>50.303698679744898</v>
      </c>
      <c r="AI181">
        <v>73.491519371903493</v>
      </c>
      <c r="AJ181">
        <v>51.875263379688199</v>
      </c>
      <c r="AK181">
        <v>36.431599713639301</v>
      </c>
      <c r="AL181">
        <v>67.305352279366502</v>
      </c>
      <c r="AM181">
        <v>47.002739148756902</v>
      </c>
      <c r="AN181">
        <v>31.806021106437701</v>
      </c>
      <c r="AO181">
        <v>62.213684675392699</v>
      </c>
      <c r="AP181">
        <v>49.130847029077103</v>
      </c>
      <c r="AQ181">
        <v>34.176391442618701</v>
      </c>
      <c r="AR181">
        <v>64.077562082869306</v>
      </c>
      <c r="AS181">
        <v>50.869152970922897</v>
      </c>
      <c r="AT181">
        <v>35.9224379172298</v>
      </c>
      <c r="AU181">
        <v>65.823608557282199</v>
      </c>
      <c r="AV181" t="s">
        <v>931</v>
      </c>
      <c r="AW181" t="s">
        <v>931</v>
      </c>
      <c r="AX181" t="s">
        <v>931</v>
      </c>
      <c r="AY181" t="s">
        <v>931</v>
      </c>
      <c r="AZ181">
        <v>93.468407889854603</v>
      </c>
      <c r="BA181">
        <v>100</v>
      </c>
    </row>
    <row r="182" spans="1:53" x14ac:dyDescent="0.3">
      <c r="A182" t="s">
        <v>605</v>
      </c>
      <c r="B182" t="s">
        <v>604</v>
      </c>
      <c r="C182">
        <v>84.703576414992995</v>
      </c>
      <c r="D182">
        <v>79.834707362119005</v>
      </c>
      <c r="E182">
        <v>89.574145174724805</v>
      </c>
      <c r="F182">
        <v>14.901729137579199</v>
      </c>
      <c r="G182">
        <v>10.0489728611942</v>
      </c>
      <c r="H182">
        <v>19.753126492429001</v>
      </c>
      <c r="I182">
        <v>10.850069809902299</v>
      </c>
      <c r="J182">
        <v>6.6004589449749203</v>
      </c>
      <c r="K182">
        <v>15.0901398751444</v>
      </c>
      <c r="L182">
        <v>10.764149930190101</v>
      </c>
      <c r="M182">
        <v>6.7791594129722101</v>
      </c>
      <c r="N182">
        <v>14.748236784345201</v>
      </c>
      <c r="O182" t="s">
        <v>931</v>
      </c>
      <c r="P182" t="s">
        <v>931</v>
      </c>
      <c r="Q182" t="s">
        <v>931</v>
      </c>
      <c r="R182">
        <v>99.280421007410595</v>
      </c>
      <c r="S182">
        <v>98.273459317284804</v>
      </c>
      <c r="T182">
        <v>100</v>
      </c>
      <c r="U182" t="s">
        <v>931</v>
      </c>
      <c r="V182" t="s">
        <v>931</v>
      </c>
      <c r="W182" t="s">
        <v>931</v>
      </c>
      <c r="X182">
        <v>13.271936419289</v>
      </c>
      <c r="Y182">
        <v>8.4956439477276895</v>
      </c>
      <c r="Z182">
        <v>18.055406977668699</v>
      </c>
      <c r="AA182">
        <v>63.484051122328403</v>
      </c>
      <c r="AB182">
        <v>57.018771586666901</v>
      </c>
      <c r="AC182">
        <v>69.950090588572607</v>
      </c>
      <c r="AD182">
        <v>11.000429599398601</v>
      </c>
      <c r="AE182">
        <v>6.4206351549124898</v>
      </c>
      <c r="AF182">
        <v>15.594373239665799</v>
      </c>
      <c r="AG182">
        <v>65.7555579422189</v>
      </c>
      <c r="AH182">
        <v>59.219408988905201</v>
      </c>
      <c r="AI182">
        <v>72.285495717152401</v>
      </c>
      <c r="AJ182">
        <v>53.583935833709901</v>
      </c>
      <c r="AK182">
        <v>45.022375553410903</v>
      </c>
      <c r="AL182">
        <v>62.154048765827497</v>
      </c>
      <c r="AM182">
        <v>45.227067329417103</v>
      </c>
      <c r="AN182">
        <v>36.629061202801203</v>
      </c>
      <c r="AO182">
        <v>53.819161456690097</v>
      </c>
      <c r="AP182">
        <v>48.796882060551297</v>
      </c>
      <c r="AQ182">
        <v>39.943610304486199</v>
      </c>
      <c r="AR182">
        <v>57.664950541219604</v>
      </c>
      <c r="AS182">
        <v>50.643922277451402</v>
      </c>
      <c r="AT182">
        <v>41.857280671663098</v>
      </c>
      <c r="AU182">
        <v>59.418333148435799</v>
      </c>
      <c r="AV182">
        <v>2.3466867146385999</v>
      </c>
      <c r="AW182">
        <v>0.196117404252866</v>
      </c>
      <c r="AX182">
        <v>4.49509257482487</v>
      </c>
      <c r="AY182">
        <v>97.653313285361406</v>
      </c>
      <c r="AZ182">
        <v>95.504907425183205</v>
      </c>
      <c r="BA182">
        <v>99.803882595739097</v>
      </c>
    </row>
    <row r="183" spans="1:53" x14ac:dyDescent="0.3">
      <c r="A183" t="s">
        <v>627</v>
      </c>
      <c r="B183" t="s">
        <v>626</v>
      </c>
      <c r="C183">
        <v>80.3748472090181</v>
      </c>
      <c r="D183">
        <v>75.3629260852926</v>
      </c>
      <c r="E183">
        <v>85.382907820398501</v>
      </c>
      <c r="F183">
        <v>19.6251527909819</v>
      </c>
      <c r="G183">
        <v>14.6170921794862</v>
      </c>
      <c r="H183">
        <v>24.637073914822601</v>
      </c>
      <c r="I183">
        <v>17.906132981509899</v>
      </c>
      <c r="J183">
        <v>12.400038340684301</v>
      </c>
      <c r="K183">
        <v>23.415966409958799</v>
      </c>
      <c r="L183">
        <v>7.3999340330998598</v>
      </c>
      <c r="M183">
        <v>4.2938959223508704</v>
      </c>
      <c r="N183">
        <v>10.4995930633978</v>
      </c>
      <c r="R183">
        <v>97.365204400380307</v>
      </c>
      <c r="S183">
        <v>95.063755165503807</v>
      </c>
      <c r="T183">
        <v>99.661135470040705</v>
      </c>
      <c r="U183">
        <v>2.6347955996197201</v>
      </c>
      <c r="V183">
        <v>0.33886452994411898</v>
      </c>
      <c r="W183">
        <v>4.9362448345113199</v>
      </c>
      <c r="X183">
        <v>21.047321549834098</v>
      </c>
      <c r="Y183">
        <v>14.2875256763823</v>
      </c>
      <c r="Z183">
        <v>27.8087984214024</v>
      </c>
      <c r="AA183">
        <v>46.681282862187402</v>
      </c>
      <c r="AB183">
        <v>39.415047479389798</v>
      </c>
      <c r="AC183">
        <v>53.930905180646299</v>
      </c>
      <c r="AD183">
        <v>8.2536233290002095</v>
      </c>
      <c r="AE183">
        <v>3.1802051111869001</v>
      </c>
      <c r="AF183">
        <v>13.3309298955194</v>
      </c>
      <c r="AG183">
        <v>59.474981083021298</v>
      </c>
      <c r="AH183">
        <v>52.388218723122698</v>
      </c>
      <c r="AI183">
        <v>66.542923027991705</v>
      </c>
      <c r="AJ183">
        <v>40.212829736210999</v>
      </c>
      <c r="AK183">
        <v>31.393088716960499</v>
      </c>
      <c r="AL183">
        <v>49.020062341384097</v>
      </c>
      <c r="AM183">
        <v>57.667437478588603</v>
      </c>
      <c r="AN183">
        <v>48.995985733067101</v>
      </c>
      <c r="AO183">
        <v>66.349877435729596</v>
      </c>
      <c r="AP183">
        <v>50.434652278177502</v>
      </c>
      <c r="AQ183">
        <v>41.248947638263502</v>
      </c>
      <c r="AR183">
        <v>59.615105996938503</v>
      </c>
      <c r="AS183">
        <v>47.846008907159998</v>
      </c>
      <c r="AT183">
        <v>38.417230063201302</v>
      </c>
      <c r="AU183">
        <v>57.278342797529099</v>
      </c>
      <c r="AV183">
        <v>2.37674860790439</v>
      </c>
      <c r="AW183">
        <v>0.34458543006776599</v>
      </c>
      <c r="AX183">
        <v>4.4061948454293303</v>
      </c>
      <c r="AY183">
        <v>97.623251392095597</v>
      </c>
      <c r="AZ183">
        <v>95.593805154623496</v>
      </c>
      <c r="BA183">
        <v>99.655414569879397</v>
      </c>
    </row>
    <row r="184" spans="1:53" x14ac:dyDescent="0.3">
      <c r="A184" t="s">
        <v>629</v>
      </c>
      <c r="B184" t="s">
        <v>628</v>
      </c>
      <c r="C184">
        <v>82.751408637562605</v>
      </c>
      <c r="D184">
        <v>77.812891227860604</v>
      </c>
      <c r="E184">
        <v>87.689314494879596</v>
      </c>
      <c r="F184">
        <v>16.294932026409001</v>
      </c>
      <c r="G184">
        <v>11.6022925598292</v>
      </c>
      <c r="H184">
        <v>20.987813181037001</v>
      </c>
      <c r="I184">
        <v>12.2914357957827</v>
      </c>
      <c r="J184">
        <v>7.9663117921338404</v>
      </c>
      <c r="K184">
        <v>16.6240256395991</v>
      </c>
      <c r="L184">
        <v>16.997299786168</v>
      </c>
      <c r="M184">
        <v>11.553330894352699</v>
      </c>
      <c r="N184">
        <v>22.4515881062188</v>
      </c>
      <c r="O184">
        <v>1.79806146498307</v>
      </c>
      <c r="P184">
        <v>0.34927650428690199</v>
      </c>
      <c r="Q184">
        <v>3.25087089217226</v>
      </c>
      <c r="R184">
        <v>97.696233747990405</v>
      </c>
      <c r="S184">
        <v>95.970807315268104</v>
      </c>
      <c r="T184">
        <v>99.420092928783205</v>
      </c>
      <c r="U184">
        <v>1.9088794893006</v>
      </c>
      <c r="V184">
        <v>0.36523692039258498</v>
      </c>
      <c r="W184">
        <v>3.45273023584229</v>
      </c>
      <c r="X184">
        <v>15.500476049259399</v>
      </c>
      <c r="Y184">
        <v>10.1126597014682</v>
      </c>
      <c r="Z184">
        <v>20.884323208749201</v>
      </c>
      <c r="AA184">
        <v>57.570744041580198</v>
      </c>
      <c r="AB184">
        <v>50.4674616300926</v>
      </c>
      <c r="AC184">
        <v>64.673397055658597</v>
      </c>
      <c r="AD184">
        <v>14.4094647957671</v>
      </c>
      <c r="AE184">
        <v>9.1721143423469904</v>
      </c>
      <c r="AF184">
        <v>19.6424941711856</v>
      </c>
      <c r="AG184">
        <v>58.661755295072503</v>
      </c>
      <c r="AH184">
        <v>51.550234119295702</v>
      </c>
      <c r="AI184">
        <v>65.772998963140296</v>
      </c>
      <c r="AJ184">
        <v>56.4209176965553</v>
      </c>
      <c r="AK184">
        <v>47.288538142925802</v>
      </c>
      <c r="AL184">
        <v>65.558511933117998</v>
      </c>
      <c r="AM184">
        <v>42.525637654483297</v>
      </c>
      <c r="AN184">
        <v>33.424324088365097</v>
      </c>
      <c r="AO184">
        <v>51.621161835435402</v>
      </c>
      <c r="AP184">
        <v>46.522482250854601</v>
      </c>
      <c r="AQ184">
        <v>37.1135408033036</v>
      </c>
      <c r="AR184">
        <v>55.929626398904801</v>
      </c>
      <c r="AS184">
        <v>52.938469629240103</v>
      </c>
      <c r="AT184">
        <v>43.543097694304898</v>
      </c>
      <c r="AU184">
        <v>62.332370423739903</v>
      </c>
      <c r="AV184">
        <v>2.2756715416191899</v>
      </c>
      <c r="AW184">
        <v>0.46349776909283302</v>
      </c>
      <c r="AX184">
        <v>4.0829801269008401</v>
      </c>
      <c r="AY184">
        <v>97.724328458380796</v>
      </c>
      <c r="AZ184">
        <v>95.917019873268799</v>
      </c>
      <c r="BA184">
        <v>99.536502230737497</v>
      </c>
    </row>
    <row r="185" spans="1:53" x14ac:dyDescent="0.3">
      <c r="A185" t="s">
        <v>631</v>
      </c>
      <c r="B185" t="s">
        <v>630</v>
      </c>
      <c r="C185">
        <v>84.613410710408402</v>
      </c>
      <c r="D185">
        <v>79.933475863668306</v>
      </c>
      <c r="E185">
        <v>89.307381525211795</v>
      </c>
      <c r="F185">
        <v>14.999703914253599</v>
      </c>
      <c r="G185">
        <v>10.328275223457499</v>
      </c>
      <c r="H185">
        <v>19.658817576459398</v>
      </c>
      <c r="I185">
        <v>13.5054578472592</v>
      </c>
      <c r="J185">
        <v>8.9855307240979307</v>
      </c>
      <c r="K185">
        <v>18.025081364326098</v>
      </c>
      <c r="L185">
        <v>11.1703282603975</v>
      </c>
      <c r="M185">
        <v>7.09403688631562</v>
      </c>
      <c r="N185">
        <v>15.2386512653502</v>
      </c>
      <c r="O185" t="s">
        <v>931</v>
      </c>
      <c r="P185" t="s">
        <v>931</v>
      </c>
      <c r="Q185" t="s">
        <v>931</v>
      </c>
      <c r="R185">
        <v>99.447306606660007</v>
      </c>
      <c r="S185">
        <v>98.363803815915503</v>
      </c>
      <c r="T185">
        <v>100</v>
      </c>
      <c r="U185" t="s">
        <v>931</v>
      </c>
      <c r="V185" t="s">
        <v>931</v>
      </c>
      <c r="W185" t="s">
        <v>931</v>
      </c>
      <c r="X185">
        <v>15.682675036023801</v>
      </c>
      <c r="Y185">
        <v>10.426684455549101</v>
      </c>
      <c r="Z185">
        <v>20.929614672284998</v>
      </c>
      <c r="AA185">
        <v>46.574287913779798</v>
      </c>
      <c r="AB185">
        <v>39.176715940514597</v>
      </c>
      <c r="AC185">
        <v>54.001081135271598</v>
      </c>
      <c r="AD185">
        <v>7.2067270681589397</v>
      </c>
      <c r="AE185">
        <v>3.6639915878751301</v>
      </c>
      <c r="AF185">
        <v>10.743108176771299</v>
      </c>
      <c r="AG185">
        <v>55.050235881644703</v>
      </c>
      <c r="AH185">
        <v>47.363719956922402</v>
      </c>
      <c r="AI185">
        <v>62.763276482051403</v>
      </c>
      <c r="AJ185">
        <v>50.221744923731698</v>
      </c>
      <c r="AK185">
        <v>40.729505340995203</v>
      </c>
      <c r="AL185">
        <v>59.715918608922799</v>
      </c>
      <c r="AM185">
        <v>48.632738698963898</v>
      </c>
      <c r="AN185">
        <v>39.173884230771698</v>
      </c>
      <c r="AO185">
        <v>58.091709260767203</v>
      </c>
      <c r="AP185">
        <v>54.312590736431801</v>
      </c>
      <c r="AQ185">
        <v>44.893696842282402</v>
      </c>
      <c r="AR185">
        <v>63.727333311773002</v>
      </c>
      <c r="AS185">
        <v>44.808384543483903</v>
      </c>
      <c r="AT185">
        <v>35.383924823968599</v>
      </c>
      <c r="AU185">
        <v>54.236359754477697</v>
      </c>
      <c r="AV185">
        <v>3.4424902785179898</v>
      </c>
      <c r="AW185">
        <v>0.73990442435992998</v>
      </c>
      <c r="AX185">
        <v>6.1449229780558197</v>
      </c>
      <c r="AY185">
        <v>96.557509721482006</v>
      </c>
      <c r="AZ185">
        <v>93.855077022006299</v>
      </c>
      <c r="BA185">
        <v>99.260095575577907</v>
      </c>
    </row>
    <row r="186" spans="1:53" x14ac:dyDescent="0.3">
      <c r="A186" t="s">
        <v>607</v>
      </c>
      <c r="B186" t="s">
        <v>606</v>
      </c>
      <c r="C186">
        <v>87.1016691957511</v>
      </c>
      <c r="D186">
        <v>83.033060400758103</v>
      </c>
      <c r="E186">
        <v>91.169756523770801</v>
      </c>
      <c r="F186">
        <v>11.9809628914333</v>
      </c>
      <c r="G186">
        <v>8.0326281176584402</v>
      </c>
      <c r="H186">
        <v>15.929907007447801</v>
      </c>
      <c r="I186">
        <v>5.4536257874649401</v>
      </c>
      <c r="J186">
        <v>2.7629565118127699</v>
      </c>
      <c r="K186">
        <v>8.1537360978005093</v>
      </c>
      <c r="L186">
        <v>15.6849220582149</v>
      </c>
      <c r="M186">
        <v>11.6072670520904</v>
      </c>
      <c r="N186">
        <v>19.767571776938802</v>
      </c>
      <c r="O186">
        <v>1.40479146548949</v>
      </c>
      <c r="P186">
        <v>3.1302621098129799E-2</v>
      </c>
      <c r="Q186">
        <v>2.7748578012861098</v>
      </c>
      <c r="R186">
        <v>96.555846783464403</v>
      </c>
      <c r="S186">
        <v>93.992254832433801</v>
      </c>
      <c r="T186">
        <v>99.123081182999798</v>
      </c>
      <c r="U186">
        <v>3.4441532165356099</v>
      </c>
      <c r="V186">
        <v>0.87691881701091201</v>
      </c>
      <c r="W186">
        <v>6.0077451675554698</v>
      </c>
      <c r="X186">
        <v>9.2265599852853306</v>
      </c>
      <c r="Y186">
        <v>5.7061653337371503</v>
      </c>
      <c r="Z186">
        <v>12.7449163609311</v>
      </c>
      <c r="AA186">
        <v>60.481905550190803</v>
      </c>
      <c r="AB186">
        <v>54.172721769209502</v>
      </c>
      <c r="AC186">
        <v>66.788277820610702</v>
      </c>
      <c r="AD186">
        <v>14.080103002713001</v>
      </c>
      <c r="AE186">
        <v>9.5935150056152594</v>
      </c>
      <c r="AF186">
        <v>18.564531698618602</v>
      </c>
      <c r="AG186">
        <v>55.628362532763099</v>
      </c>
      <c r="AH186">
        <v>49.188991585687504</v>
      </c>
      <c r="AI186">
        <v>62.065042994567001</v>
      </c>
      <c r="AJ186">
        <v>52.362727485745502</v>
      </c>
      <c r="AK186">
        <v>44.395926833761699</v>
      </c>
      <c r="AL186">
        <v>60.334221250042901</v>
      </c>
      <c r="AM186">
        <v>46.791116665364903</v>
      </c>
      <c r="AN186">
        <v>38.867803381463403</v>
      </c>
      <c r="AO186">
        <v>54.708900309954302</v>
      </c>
      <c r="AP186">
        <v>49.457158478481603</v>
      </c>
      <c r="AQ186">
        <v>40.745558201183201</v>
      </c>
      <c r="AR186">
        <v>58.167353118189503</v>
      </c>
      <c r="AS186">
        <v>50.269468093415597</v>
      </c>
      <c r="AT186">
        <v>41.549339527604403</v>
      </c>
      <c r="AU186">
        <v>58.992997436308897</v>
      </c>
      <c r="AV186">
        <v>4.4350944957925202</v>
      </c>
      <c r="AW186">
        <v>1.20903087815926</v>
      </c>
      <c r="AX186">
        <v>7.6622235498700304</v>
      </c>
      <c r="AY186">
        <v>95.564905504207502</v>
      </c>
      <c r="AZ186">
        <v>92.337776450203805</v>
      </c>
      <c r="BA186">
        <v>98.790969121766906</v>
      </c>
    </row>
    <row r="187" spans="1:53" x14ac:dyDescent="0.3">
      <c r="A187" t="s">
        <v>594</v>
      </c>
      <c r="B187" t="s">
        <v>593</v>
      </c>
      <c r="C187">
        <v>86.1806856296554</v>
      </c>
      <c r="D187">
        <v>80.935686619472193</v>
      </c>
      <c r="E187">
        <v>91.422265244410397</v>
      </c>
      <c r="F187">
        <v>13.8193143703446</v>
      </c>
      <c r="G187">
        <v>8.5777347554165502</v>
      </c>
      <c r="H187">
        <v>19.064313380700799</v>
      </c>
      <c r="I187">
        <v>10.0949601428758</v>
      </c>
      <c r="J187">
        <v>5.0523534580909999</v>
      </c>
      <c r="K187">
        <v>15.1343826807267</v>
      </c>
      <c r="L187">
        <v>18.955002831380401</v>
      </c>
      <c r="M187">
        <v>13.5384848069715</v>
      </c>
      <c r="N187">
        <v>24.3728777863838</v>
      </c>
      <c r="O187">
        <v>2.9664154724049299</v>
      </c>
      <c r="P187">
        <v>0.44121577858789701</v>
      </c>
      <c r="Q187">
        <v>5.4935614384826996</v>
      </c>
      <c r="R187">
        <v>98.839134033192494</v>
      </c>
      <c r="S187">
        <v>97.212640972031494</v>
      </c>
      <c r="T187">
        <v>100</v>
      </c>
      <c r="U187" t="s">
        <v>931</v>
      </c>
      <c r="V187" t="s">
        <v>931</v>
      </c>
      <c r="W187" t="s">
        <v>931</v>
      </c>
      <c r="X187">
        <v>12.5408372174065</v>
      </c>
      <c r="Y187">
        <v>7.6613656497626597</v>
      </c>
      <c r="Z187">
        <v>17.421305938936602</v>
      </c>
      <c r="AA187">
        <v>63.305309927255301</v>
      </c>
      <c r="AB187">
        <v>56.233546437460298</v>
      </c>
      <c r="AC187">
        <v>70.384235434716103</v>
      </c>
      <c r="AD187">
        <v>12.854467047088001</v>
      </c>
      <c r="AE187">
        <v>7.9509959475670096</v>
      </c>
      <c r="AF187">
        <v>17.759573077546801</v>
      </c>
      <c r="AG187">
        <v>62.991680097573699</v>
      </c>
      <c r="AH187">
        <v>55.918397544320001</v>
      </c>
      <c r="AI187">
        <v>70.071486891441893</v>
      </c>
      <c r="AJ187">
        <v>53.400871661721098</v>
      </c>
      <c r="AK187">
        <v>43.815705613082201</v>
      </c>
      <c r="AL187">
        <v>62.983440610616697</v>
      </c>
      <c r="AM187">
        <v>44.633252967358999</v>
      </c>
      <c r="AN187">
        <v>35.161260856905997</v>
      </c>
      <c r="AO187">
        <v>54.109953269639099</v>
      </c>
      <c r="AP187">
        <v>48.034124629080097</v>
      </c>
      <c r="AQ187">
        <v>38.7641068509527</v>
      </c>
      <c r="AR187">
        <v>57.301231158380801</v>
      </c>
      <c r="AS187">
        <v>48.583549703264097</v>
      </c>
      <c r="AT187">
        <v>39.190299684486803</v>
      </c>
      <c r="AU187">
        <v>57.979939883549797</v>
      </c>
      <c r="AV187">
        <v>2.7159472056453402</v>
      </c>
      <c r="AW187">
        <v>0.33839051014192201</v>
      </c>
      <c r="AX187">
        <v>5.0911757296295699</v>
      </c>
      <c r="AY187">
        <v>97.284052794354693</v>
      </c>
      <c r="AZ187">
        <v>94.908824270404295</v>
      </c>
      <c r="BA187">
        <v>99.661609489824201</v>
      </c>
    </row>
    <row r="188" spans="1:53" x14ac:dyDescent="0.3">
      <c r="A188" t="s">
        <v>609</v>
      </c>
      <c r="B188" t="s">
        <v>608</v>
      </c>
      <c r="C188">
        <v>84.050944946589993</v>
      </c>
      <c r="D188">
        <v>79.040438027393904</v>
      </c>
      <c r="E188">
        <v>89.037736079846596</v>
      </c>
      <c r="F188">
        <v>15.6505067104903</v>
      </c>
      <c r="G188">
        <v>10.664034365475</v>
      </c>
      <c r="H188">
        <v>20.657925449969898</v>
      </c>
      <c r="I188">
        <v>7.2856751574910996</v>
      </c>
      <c r="J188">
        <v>3.10707490084868</v>
      </c>
      <c r="K188">
        <v>11.4568263943566</v>
      </c>
      <c r="L188">
        <v>25.1355792933443</v>
      </c>
      <c r="M188">
        <v>19.468502137429901</v>
      </c>
      <c r="N188">
        <v>30.809636888796799</v>
      </c>
      <c r="O188">
        <v>2.1062722541769401</v>
      </c>
      <c r="P188">
        <v>0.248535801791442</v>
      </c>
      <c r="Q188">
        <v>3.96727852960236</v>
      </c>
      <c r="R188">
        <v>98.918104628868804</v>
      </c>
      <c r="S188">
        <v>97.384380765528107</v>
      </c>
      <c r="T188">
        <v>100</v>
      </c>
      <c r="U188" t="s">
        <v>931</v>
      </c>
      <c r="V188" t="s">
        <v>931</v>
      </c>
      <c r="W188" t="s">
        <v>931</v>
      </c>
      <c r="X188">
        <v>6.32155573815393</v>
      </c>
      <c r="Y188">
        <v>2.6872178548063701</v>
      </c>
      <c r="Z188">
        <v>9.9486885753950993</v>
      </c>
      <c r="AA188">
        <v>60.758696247603403</v>
      </c>
      <c r="AB188">
        <v>52.651580420050699</v>
      </c>
      <c r="AC188">
        <v>68.880814055353298</v>
      </c>
      <c r="AD188">
        <v>18.093672966310599</v>
      </c>
      <c r="AE188">
        <v>12.0546299840098</v>
      </c>
      <c r="AF188">
        <v>24.125970158253001</v>
      </c>
      <c r="AG188">
        <v>48.986579019446701</v>
      </c>
      <c r="AH188">
        <v>41.234335360289002</v>
      </c>
      <c r="AI188">
        <v>56.7533654030536</v>
      </c>
      <c r="AJ188">
        <v>60.813651197521999</v>
      </c>
      <c r="AK188">
        <v>50.856055047340398</v>
      </c>
      <c r="AL188">
        <v>70.768172105797206</v>
      </c>
      <c r="AM188">
        <v>36.611538248796897</v>
      </c>
      <c r="AN188">
        <v>26.868340116991501</v>
      </c>
      <c r="AO188">
        <v>46.360977211351802</v>
      </c>
      <c r="AP188">
        <v>59.638254328226097</v>
      </c>
      <c r="AQ188">
        <v>50.724348543566201</v>
      </c>
      <c r="AR188">
        <v>68.543860742720497</v>
      </c>
      <c r="AS188">
        <v>38.240500027656402</v>
      </c>
      <c r="AT188">
        <v>29.4424270898222</v>
      </c>
      <c r="AU188">
        <v>47.051240683292697</v>
      </c>
      <c r="AV188">
        <v>1.76663927691044</v>
      </c>
      <c r="AW188">
        <v>0</v>
      </c>
      <c r="AX188">
        <v>3.88120851201383</v>
      </c>
      <c r="AY188">
        <v>97.847165160230105</v>
      </c>
      <c r="AZ188">
        <v>95.6002164538221</v>
      </c>
      <c r="BA188">
        <v>100</v>
      </c>
    </row>
    <row r="189" spans="1:53" x14ac:dyDescent="0.3">
      <c r="A189" t="s">
        <v>596</v>
      </c>
      <c r="B189" t="s">
        <v>595</v>
      </c>
      <c r="C189">
        <v>83.772185366598507</v>
      </c>
      <c r="D189">
        <v>79.559227756887907</v>
      </c>
      <c r="E189">
        <v>87.987307156473705</v>
      </c>
      <c r="F189">
        <v>15.4430644234517</v>
      </c>
      <c r="G189">
        <v>11.304982476078999</v>
      </c>
      <c r="H189">
        <v>19.578949166637798</v>
      </c>
      <c r="I189">
        <v>6.5106541995989904</v>
      </c>
      <c r="J189">
        <v>3.4480259888788498</v>
      </c>
      <c r="K189">
        <v>9.5740807793592797</v>
      </c>
      <c r="L189">
        <v>22.388083690616298</v>
      </c>
      <c r="M189">
        <v>17.379833164411199</v>
      </c>
      <c r="N189">
        <v>27.394737092063998</v>
      </c>
      <c r="O189">
        <v>0.48499411336888099</v>
      </c>
      <c r="P189">
        <v>0</v>
      </c>
      <c r="Q189">
        <v>1.0450688850549299</v>
      </c>
      <c r="R189">
        <v>97.697583869425301</v>
      </c>
      <c r="S189">
        <v>95.943589490906902</v>
      </c>
      <c r="T189">
        <v>99.452361805136206</v>
      </c>
      <c r="U189">
        <v>2.06494179668822</v>
      </c>
      <c r="V189">
        <v>0.36623447844092899</v>
      </c>
      <c r="W189">
        <v>3.7627665869808098</v>
      </c>
      <c r="X189">
        <v>6.5347632690290904</v>
      </c>
      <c r="Y189">
        <v>3.43154128780473</v>
      </c>
      <c r="Z189">
        <v>9.6390132873445395</v>
      </c>
      <c r="AA189">
        <v>62.119428293600201</v>
      </c>
      <c r="AB189">
        <v>56.180214987867998</v>
      </c>
      <c r="AC189">
        <v>68.057191771445503</v>
      </c>
      <c r="AD189">
        <v>13.596309705105901</v>
      </c>
      <c r="AE189">
        <v>9.1683348044674595</v>
      </c>
      <c r="AF189">
        <v>18.025126095645302</v>
      </c>
      <c r="AG189">
        <v>55.057881857523398</v>
      </c>
      <c r="AH189">
        <v>48.778627301804804</v>
      </c>
      <c r="AI189">
        <v>61.335873132545203</v>
      </c>
      <c r="AJ189">
        <v>61.951206157236797</v>
      </c>
      <c r="AK189">
        <v>52.999187522510802</v>
      </c>
      <c r="AL189">
        <v>70.906085277656899</v>
      </c>
      <c r="AM189">
        <v>34.896597982950603</v>
      </c>
      <c r="AN189">
        <v>26.032364115773301</v>
      </c>
      <c r="AO189">
        <v>43.757457445137803</v>
      </c>
      <c r="AP189">
        <v>58.333932219746799</v>
      </c>
      <c r="AQ189">
        <v>49.000814569040699</v>
      </c>
      <c r="AR189">
        <v>67.669456018747695</v>
      </c>
      <c r="AS189">
        <v>39.033020885735901</v>
      </c>
      <c r="AT189">
        <v>29.707548326323</v>
      </c>
      <c r="AU189">
        <v>48.354988645531598</v>
      </c>
      <c r="AV189">
        <v>1.77442751005549</v>
      </c>
      <c r="AW189">
        <v>0.246723313963327</v>
      </c>
      <c r="AX189">
        <v>3.30237039249148</v>
      </c>
      <c r="AY189">
        <v>98.225572489944497</v>
      </c>
      <c r="AZ189">
        <v>96.697629607546503</v>
      </c>
      <c r="BA189">
        <v>99.7532766859986</v>
      </c>
    </row>
    <row r="190" spans="1:53" x14ac:dyDescent="0.3">
      <c r="A190" t="s">
        <v>634</v>
      </c>
      <c r="B190" t="s">
        <v>633</v>
      </c>
      <c r="C190">
        <v>87.902130882794296</v>
      </c>
      <c r="D190">
        <v>83.200288033190901</v>
      </c>
      <c r="E190">
        <v>92.596072284474801</v>
      </c>
      <c r="F190">
        <v>12.0978691172057</v>
      </c>
      <c r="G190">
        <v>7.4039277155210099</v>
      </c>
      <c r="H190">
        <v>16.799711966813302</v>
      </c>
      <c r="I190">
        <v>16.2510182790013</v>
      </c>
      <c r="J190">
        <v>11.127342924770399</v>
      </c>
      <c r="K190">
        <v>21.375048496662799</v>
      </c>
      <c r="L190">
        <v>11.1646253447857</v>
      </c>
      <c r="M190">
        <v>6.9938540103137399</v>
      </c>
      <c r="N190">
        <v>15.3322485681499</v>
      </c>
      <c r="O190">
        <v>1.53349244687085</v>
      </c>
      <c r="P190">
        <v>0</v>
      </c>
      <c r="Q190">
        <v>3.1620398480666299</v>
      </c>
      <c r="R190">
        <v>96.741507195838295</v>
      </c>
      <c r="S190">
        <v>94.519005184284495</v>
      </c>
      <c r="T190">
        <v>98.964688451229804</v>
      </c>
      <c r="U190">
        <v>3.2584928041617198</v>
      </c>
      <c r="V190">
        <v>1.0353115487003</v>
      </c>
      <c r="W190">
        <v>5.4809948157853698</v>
      </c>
      <c r="X190">
        <v>14.7446799388318</v>
      </c>
      <c r="Y190">
        <v>9.8689617483289904</v>
      </c>
      <c r="Z190">
        <v>19.6213148242174</v>
      </c>
      <c r="AA190">
        <v>61.506910005573701</v>
      </c>
      <c r="AB190">
        <v>54.745609867665401</v>
      </c>
      <c r="AC190">
        <v>68.263942432909502</v>
      </c>
      <c r="AD190">
        <v>10.159923396835801</v>
      </c>
      <c r="AE190">
        <v>5.8922186964796799</v>
      </c>
      <c r="AF190">
        <v>14.424791337957</v>
      </c>
      <c r="AG190">
        <v>66.091666547569702</v>
      </c>
      <c r="AH190">
        <v>59.115626340880901</v>
      </c>
      <c r="AI190">
        <v>73.067192497803703</v>
      </c>
      <c r="AJ190">
        <v>47.381179239995497</v>
      </c>
      <c r="AK190">
        <v>36.729679834347003</v>
      </c>
      <c r="AL190">
        <v>58.029510582183597</v>
      </c>
      <c r="AM190">
        <v>52.1634345925345</v>
      </c>
      <c r="AN190">
        <v>41.534936035366798</v>
      </c>
      <c r="AO190">
        <v>62.795023562974301</v>
      </c>
      <c r="AP190">
        <v>45.559634570115499</v>
      </c>
      <c r="AQ190">
        <v>34.875958331482998</v>
      </c>
      <c r="AR190">
        <v>56.2427569138354</v>
      </c>
      <c r="AS190">
        <v>54.440365429884501</v>
      </c>
      <c r="AT190">
        <v>43.757243086187998</v>
      </c>
      <c r="AU190">
        <v>65.124041668493604</v>
      </c>
      <c r="AV190">
        <v>2.4781695273756301</v>
      </c>
      <c r="AW190">
        <v>6.62286045811811E-2</v>
      </c>
      <c r="AX190">
        <v>4.8851258911736499</v>
      </c>
      <c r="AY190">
        <v>97.521830472624401</v>
      </c>
      <c r="AZ190">
        <v>95.114874108929996</v>
      </c>
      <c r="BA190">
        <v>99.933771395315205</v>
      </c>
    </row>
    <row r="191" spans="1:53" x14ac:dyDescent="0.3">
      <c r="A191" t="s">
        <v>598</v>
      </c>
      <c r="B191" t="s">
        <v>597</v>
      </c>
      <c r="C191">
        <v>82.554938214516895</v>
      </c>
      <c r="D191">
        <v>77.978741136577298</v>
      </c>
      <c r="E191">
        <v>87.128676959778304</v>
      </c>
      <c r="F191">
        <v>17.249425540845301</v>
      </c>
      <c r="G191">
        <v>12.682548870494999</v>
      </c>
      <c r="H191">
        <v>21.818785773238901</v>
      </c>
      <c r="I191">
        <v>12.730583991975401</v>
      </c>
      <c r="J191">
        <v>8.6375854745567207</v>
      </c>
      <c r="K191">
        <v>16.825673738959999</v>
      </c>
      <c r="L191">
        <v>13.8062276352202</v>
      </c>
      <c r="M191">
        <v>9.5659986498702807</v>
      </c>
      <c r="N191">
        <v>18.047435432195201</v>
      </c>
      <c r="O191">
        <v>3.2198168844750201</v>
      </c>
      <c r="P191">
        <v>1.1976698434436499</v>
      </c>
      <c r="Q191">
        <v>5.2406736161307599</v>
      </c>
      <c r="R191">
        <v>97.808162655530793</v>
      </c>
      <c r="S191">
        <v>96.097819806632899</v>
      </c>
      <c r="T191">
        <v>99.518832807736501</v>
      </c>
      <c r="U191">
        <v>1.9962010998313999</v>
      </c>
      <c r="V191">
        <v>0.32649192228176299</v>
      </c>
      <c r="W191">
        <v>3.66560820343831</v>
      </c>
      <c r="X191">
        <v>14.2892713083441</v>
      </c>
      <c r="Y191">
        <v>9.9691053512498993</v>
      </c>
      <c r="Z191">
        <v>18.610729729643001</v>
      </c>
      <c r="AA191">
        <v>62.223708267231999</v>
      </c>
      <c r="AB191">
        <v>55.943444387505799</v>
      </c>
      <c r="AC191">
        <v>68.508249212319797</v>
      </c>
      <c r="AD191">
        <v>15.987393911800099</v>
      </c>
      <c r="AE191">
        <v>11.380223831349999</v>
      </c>
      <c r="AF191">
        <v>20.596559192319098</v>
      </c>
      <c r="AG191">
        <v>60.525585663775999</v>
      </c>
      <c r="AH191">
        <v>54.183527116557698</v>
      </c>
      <c r="AI191">
        <v>66.871218540491697</v>
      </c>
      <c r="AJ191">
        <v>51.425741873872603</v>
      </c>
      <c r="AK191">
        <v>42.247161602743802</v>
      </c>
      <c r="AL191">
        <v>60.606379055808901</v>
      </c>
      <c r="AM191">
        <v>46.393378842004701</v>
      </c>
      <c r="AN191">
        <v>37.373344064694599</v>
      </c>
      <c r="AO191">
        <v>55.411983015478597</v>
      </c>
      <c r="AP191">
        <v>45.384642591872101</v>
      </c>
      <c r="AQ191">
        <v>36.002330415704797</v>
      </c>
      <c r="AR191">
        <v>54.769472940249798</v>
      </c>
      <c r="AS191">
        <v>53.612280267392897</v>
      </c>
      <c r="AT191">
        <v>44.232571260374399</v>
      </c>
      <c r="AU191">
        <v>62.989320781497902</v>
      </c>
      <c r="AV191">
        <v>4.1681191175738297</v>
      </c>
      <c r="AW191">
        <v>1.02153332015293</v>
      </c>
      <c r="AX191">
        <v>7.3147683075195298</v>
      </c>
      <c r="AY191">
        <v>95.831880882426205</v>
      </c>
      <c r="AZ191">
        <v>92.685231692595906</v>
      </c>
      <c r="BA191">
        <v>98.978466679731596</v>
      </c>
    </row>
    <row r="192" spans="1:53" x14ac:dyDescent="0.3">
      <c r="A192" t="s">
        <v>611</v>
      </c>
      <c r="B192" t="s">
        <v>610</v>
      </c>
      <c r="C192">
        <v>81.511641935094701</v>
      </c>
      <c r="D192">
        <v>77.359536559279206</v>
      </c>
      <c r="E192">
        <v>85.663159042035502</v>
      </c>
      <c r="F192">
        <v>18.084917644220202</v>
      </c>
      <c r="G192">
        <v>13.9780305655843</v>
      </c>
      <c r="H192">
        <v>22.192165732159001</v>
      </c>
      <c r="I192">
        <v>10.0682690738257</v>
      </c>
      <c r="J192">
        <v>6.7777362557653298</v>
      </c>
      <c r="K192">
        <v>13.359472072566099</v>
      </c>
      <c r="L192">
        <v>15.623469800515201</v>
      </c>
      <c r="M192">
        <v>11.814783724193401</v>
      </c>
      <c r="N192">
        <v>19.428116249807498</v>
      </c>
      <c r="O192">
        <v>1.33734999609688</v>
      </c>
      <c r="P192">
        <v>1.6106553713313699E-2</v>
      </c>
      <c r="Q192">
        <v>2.6585945589686801</v>
      </c>
      <c r="R192">
        <v>99.096250878201403</v>
      </c>
      <c r="S192">
        <v>98.206520628657998</v>
      </c>
      <c r="T192">
        <v>99.986035801897799</v>
      </c>
      <c r="U192">
        <v>0.90374912179855604</v>
      </c>
      <c r="V192">
        <v>1.3964197935489E-2</v>
      </c>
      <c r="W192">
        <v>1.79347937150875</v>
      </c>
      <c r="X192">
        <v>7.3807952424545604</v>
      </c>
      <c r="Y192">
        <v>4.6542403229144096</v>
      </c>
      <c r="Z192">
        <v>10.107939372378199</v>
      </c>
      <c r="AA192">
        <v>51.487087777564902</v>
      </c>
      <c r="AB192">
        <v>45.682055858497101</v>
      </c>
      <c r="AC192">
        <v>57.293746394570199</v>
      </c>
      <c r="AD192">
        <v>9.2383243561630195</v>
      </c>
      <c r="AE192">
        <v>6.2849637661395503</v>
      </c>
      <c r="AF192">
        <v>12.192012993447101</v>
      </c>
      <c r="AG192">
        <v>49.6295586638564</v>
      </c>
      <c r="AH192">
        <v>43.906030691340703</v>
      </c>
      <c r="AI192">
        <v>55.3549744974326</v>
      </c>
      <c r="AJ192">
        <v>58.273586117582497</v>
      </c>
      <c r="AK192">
        <v>50.256220102662098</v>
      </c>
      <c r="AL192">
        <v>66.288481025685996</v>
      </c>
      <c r="AM192">
        <v>41.608366114735503</v>
      </c>
      <c r="AN192">
        <v>33.598410502283699</v>
      </c>
      <c r="AO192">
        <v>49.621399045605003</v>
      </c>
      <c r="AP192">
        <v>50.794912835611498</v>
      </c>
      <c r="AQ192">
        <v>42.743702578056997</v>
      </c>
      <c r="AR192">
        <v>58.843732750657402</v>
      </c>
      <c r="AS192">
        <v>48.709980938757496</v>
      </c>
      <c r="AT192">
        <v>40.649943565533</v>
      </c>
      <c r="AU192">
        <v>56.772667195795499</v>
      </c>
      <c r="AV192">
        <v>1.3955419301270999</v>
      </c>
      <c r="AW192">
        <v>0</v>
      </c>
      <c r="AX192">
        <v>2.82850196188314</v>
      </c>
      <c r="AY192">
        <v>98.604458069872905</v>
      </c>
      <c r="AZ192">
        <v>97.1714980380914</v>
      </c>
      <c r="BA192">
        <v>100</v>
      </c>
    </row>
    <row r="193" spans="1:53" x14ac:dyDescent="0.3">
      <c r="A193" t="s">
        <v>636</v>
      </c>
      <c r="B193" t="s">
        <v>635</v>
      </c>
      <c r="C193">
        <v>83.386776770872402</v>
      </c>
      <c r="D193">
        <v>77.325667721275195</v>
      </c>
      <c r="E193">
        <v>89.446140200875803</v>
      </c>
      <c r="F193">
        <v>15.981553970722301</v>
      </c>
      <c r="G193">
        <v>9.9167667464723692</v>
      </c>
      <c r="H193">
        <v>22.048810003832099</v>
      </c>
      <c r="I193">
        <v>13.1738967236849</v>
      </c>
      <c r="J193">
        <v>7.8366927601570202</v>
      </c>
      <c r="K193">
        <v>18.517202469114199</v>
      </c>
      <c r="L193">
        <v>11.586680250951799</v>
      </c>
      <c r="M193">
        <v>5.8153407867020999</v>
      </c>
      <c r="N193">
        <v>17.354728218772699</v>
      </c>
      <c r="O193" t="s">
        <v>931</v>
      </c>
      <c r="P193" t="s">
        <v>931</v>
      </c>
      <c r="Q193" t="s">
        <v>931</v>
      </c>
      <c r="R193">
        <v>98.374175559011206</v>
      </c>
      <c r="S193">
        <v>96.123819987766097</v>
      </c>
      <c r="T193">
        <v>100</v>
      </c>
      <c r="U193" t="s">
        <v>931</v>
      </c>
      <c r="V193" t="s">
        <v>931</v>
      </c>
      <c r="W193" t="s">
        <v>931</v>
      </c>
      <c r="X193">
        <v>11.4311759343665</v>
      </c>
      <c r="Y193">
        <v>5.8025397810447004</v>
      </c>
      <c r="Z193">
        <v>17.060069980804499</v>
      </c>
      <c r="AA193">
        <v>61.809212290203199</v>
      </c>
      <c r="AB193">
        <v>53.225462025419397</v>
      </c>
      <c r="AC193">
        <v>70.388441242964703</v>
      </c>
      <c r="AD193">
        <v>10.1260121186123</v>
      </c>
      <c r="AE193">
        <v>4.6054807123235202</v>
      </c>
      <c r="AF193">
        <v>15.6478137438183</v>
      </c>
      <c r="AG193">
        <v>63.114376105957398</v>
      </c>
      <c r="AH193">
        <v>54.510049810538199</v>
      </c>
      <c r="AI193">
        <v>71.713168763553199</v>
      </c>
      <c r="AJ193">
        <v>57.934549994055402</v>
      </c>
      <c r="AK193">
        <v>47.534549517067198</v>
      </c>
      <c r="AL193">
        <v>68.329607282923803</v>
      </c>
      <c r="AM193">
        <v>36.077755320413701</v>
      </c>
      <c r="AN193">
        <v>26.164885398031402</v>
      </c>
      <c r="AO193">
        <v>45.995840556484097</v>
      </c>
      <c r="AP193">
        <v>53.120913090001203</v>
      </c>
      <c r="AQ193">
        <v>42.531366538178602</v>
      </c>
      <c r="AR193">
        <v>63.710182162836503</v>
      </c>
      <c r="AS193">
        <v>43.368802758292702</v>
      </c>
      <c r="AT193">
        <v>33.034435249180198</v>
      </c>
      <c r="AU193">
        <v>53.702080713388703</v>
      </c>
      <c r="AV193">
        <v>3.6892058555418501</v>
      </c>
      <c r="AW193">
        <v>0.67302836710526903</v>
      </c>
      <c r="AX193">
        <v>6.7048823693145403</v>
      </c>
      <c r="AY193">
        <v>96.3107941444581</v>
      </c>
      <c r="AZ193">
        <v>93.295117630685596</v>
      </c>
      <c r="BA193">
        <v>99.326971632894598</v>
      </c>
    </row>
    <row r="194" spans="1:53" x14ac:dyDescent="0.3">
      <c r="A194" t="s">
        <v>613</v>
      </c>
      <c r="B194" t="s">
        <v>612</v>
      </c>
      <c r="C194">
        <v>85.640480618781893</v>
      </c>
      <c r="D194">
        <v>80.1040740603584</v>
      </c>
      <c r="E194">
        <v>91.193841169905497</v>
      </c>
      <c r="F194">
        <v>12.7505682992354</v>
      </c>
      <c r="G194">
        <v>7.8004169877307596</v>
      </c>
      <c r="H194">
        <v>17.682442106779401</v>
      </c>
      <c r="I194">
        <v>10.117202491660001</v>
      </c>
      <c r="J194">
        <v>5.5184152162054501</v>
      </c>
      <c r="K194">
        <v>14.7073002496877</v>
      </c>
      <c r="L194">
        <v>8.5997697281020304</v>
      </c>
      <c r="M194">
        <v>4.9428226730355602</v>
      </c>
      <c r="N194">
        <v>12.256349126468001</v>
      </c>
      <c r="O194">
        <v>1.93369350219939</v>
      </c>
      <c r="P194">
        <v>0</v>
      </c>
      <c r="Q194">
        <v>3.9932155134634901</v>
      </c>
      <c r="R194">
        <v>97.295781300740998</v>
      </c>
      <c r="S194">
        <v>94.672165637983198</v>
      </c>
      <c r="T194">
        <v>99.921320247935896</v>
      </c>
      <c r="U194">
        <v>2.704218699259</v>
      </c>
      <c r="V194">
        <v>7.8679751905326403E-2</v>
      </c>
      <c r="W194">
        <v>5.3278343621755404</v>
      </c>
      <c r="X194">
        <v>13.529950107755401</v>
      </c>
      <c r="Y194">
        <v>8.4810339198790903</v>
      </c>
      <c r="Z194">
        <v>18.580141741454302</v>
      </c>
      <c r="AA194">
        <v>58.258790186874499</v>
      </c>
      <c r="AB194">
        <v>50.801032883782199</v>
      </c>
      <c r="AC194">
        <v>65.703270592694395</v>
      </c>
      <c r="AD194">
        <v>11.070764325569</v>
      </c>
      <c r="AE194">
        <v>6.4623992501599901</v>
      </c>
      <c r="AF194">
        <v>15.6837673419598</v>
      </c>
      <c r="AG194">
        <v>60.717975969060902</v>
      </c>
      <c r="AH194">
        <v>53.305358420157603</v>
      </c>
      <c r="AI194">
        <v>68.113954125532601</v>
      </c>
      <c r="AJ194">
        <v>49.870704427204998</v>
      </c>
      <c r="AK194">
        <v>40.692615130932097</v>
      </c>
      <c r="AL194">
        <v>59.030659223400598</v>
      </c>
      <c r="AM194">
        <v>49.4407577032121</v>
      </c>
      <c r="AN194">
        <v>40.3534290294646</v>
      </c>
      <c r="AO194">
        <v>58.547381052408497</v>
      </c>
      <c r="AP194">
        <v>51.830389132940802</v>
      </c>
      <c r="AQ194">
        <v>42.892996618758097</v>
      </c>
      <c r="AR194">
        <v>60.754688608288298</v>
      </c>
      <c r="AS194">
        <v>47.8144374863694</v>
      </c>
      <c r="AT194">
        <v>38.790751540687602</v>
      </c>
      <c r="AU194">
        <v>56.850321907190498</v>
      </c>
      <c r="AV194">
        <v>0.99784489121128905</v>
      </c>
      <c r="AW194">
        <v>0</v>
      </c>
      <c r="AX194">
        <v>2.1816434188426301</v>
      </c>
      <c r="AY194">
        <v>99.002155108788699</v>
      </c>
      <c r="AZ194">
        <v>97.818356581239996</v>
      </c>
      <c r="BA194">
        <v>100</v>
      </c>
    </row>
    <row r="195" spans="1:53" x14ac:dyDescent="0.3">
      <c r="A195" t="s">
        <v>600</v>
      </c>
      <c r="B195" t="s">
        <v>599</v>
      </c>
      <c r="C195">
        <v>86.997602923037505</v>
      </c>
      <c r="D195">
        <v>82.155093818987297</v>
      </c>
      <c r="E195">
        <v>91.835271173653098</v>
      </c>
      <c r="F195">
        <v>11.1289534315437</v>
      </c>
      <c r="G195">
        <v>6.6644880414171297</v>
      </c>
      <c r="H195">
        <v>15.601432967924101</v>
      </c>
      <c r="I195">
        <v>10.1933952384277</v>
      </c>
      <c r="J195">
        <v>5.8068041192227202</v>
      </c>
      <c r="K195">
        <v>14.577950897485399</v>
      </c>
      <c r="L195">
        <v>15.3924922618632</v>
      </c>
      <c r="M195">
        <v>10.776896528717501</v>
      </c>
      <c r="N195">
        <v>20.0013981072204</v>
      </c>
      <c r="O195">
        <v>2.4273313318904299</v>
      </c>
      <c r="P195">
        <v>0.32043058226675503</v>
      </c>
      <c r="Q195">
        <v>4.5406739648608898</v>
      </c>
      <c r="R195">
        <v>98.163792501570896</v>
      </c>
      <c r="S195">
        <v>96.012539169560199</v>
      </c>
      <c r="T195">
        <v>100</v>
      </c>
      <c r="U195" t="s">
        <v>931</v>
      </c>
      <c r="V195" t="s">
        <v>931</v>
      </c>
      <c r="W195" t="s">
        <v>931</v>
      </c>
      <c r="X195">
        <v>11.126626172356801</v>
      </c>
      <c r="Y195">
        <v>5.8255489318889397</v>
      </c>
      <c r="Z195">
        <v>16.435095003823399</v>
      </c>
      <c r="AA195">
        <v>59.3334729688845</v>
      </c>
      <c r="AB195">
        <v>51.324209618616699</v>
      </c>
      <c r="AC195">
        <v>67.3430420923181</v>
      </c>
      <c r="AD195">
        <v>15.681072401033299</v>
      </c>
      <c r="AE195">
        <v>9.8133253226367891</v>
      </c>
      <c r="AF195">
        <v>21.5564198031392</v>
      </c>
      <c r="AG195">
        <v>54.779026740208103</v>
      </c>
      <c r="AH195">
        <v>46.917100126852397</v>
      </c>
      <c r="AI195">
        <v>62.641050394018698</v>
      </c>
      <c r="AJ195">
        <v>68.510446415151094</v>
      </c>
      <c r="AK195">
        <v>59.639948072402099</v>
      </c>
      <c r="AL195">
        <v>77.384773967580799</v>
      </c>
      <c r="AM195">
        <v>30.126759857708301</v>
      </c>
      <c r="AN195">
        <v>21.225506286012799</v>
      </c>
      <c r="AO195">
        <v>39.0244266751955</v>
      </c>
      <c r="AP195">
        <v>47.913222105315903</v>
      </c>
      <c r="AQ195">
        <v>37.521070625973699</v>
      </c>
      <c r="AR195">
        <v>58.303670519370698</v>
      </c>
      <c r="AS195">
        <v>50.9870233979658</v>
      </c>
      <c r="AT195">
        <v>40.822870910356002</v>
      </c>
      <c r="AU195">
        <v>61.149196911858802</v>
      </c>
      <c r="AV195" t="s">
        <v>931</v>
      </c>
      <c r="AW195" t="s">
        <v>931</v>
      </c>
      <c r="AX195" t="s">
        <v>931</v>
      </c>
      <c r="AY195" t="s">
        <v>931</v>
      </c>
      <c r="AZ195">
        <v>98.496562627350499</v>
      </c>
      <c r="BA195">
        <v>100</v>
      </c>
    </row>
    <row r="196" spans="1:53" x14ac:dyDescent="0.3">
      <c r="A196" t="s">
        <v>638</v>
      </c>
      <c r="B196" t="s">
        <v>637</v>
      </c>
      <c r="C196">
        <v>82.023229285492107</v>
      </c>
      <c r="D196">
        <v>76.765713588331295</v>
      </c>
      <c r="E196">
        <v>87.288992235667806</v>
      </c>
      <c r="F196">
        <v>17.9767707145079</v>
      </c>
      <c r="G196">
        <v>12.7110077643894</v>
      </c>
      <c r="H196">
        <v>23.2342864116114</v>
      </c>
      <c r="I196">
        <v>11.176501088872801</v>
      </c>
      <c r="J196">
        <v>6.8505551688820896</v>
      </c>
      <c r="K196">
        <v>15.510582357201599</v>
      </c>
      <c r="L196">
        <v>8.7913512392408997</v>
      </c>
      <c r="M196">
        <v>4.8489390877382901</v>
      </c>
      <c r="N196">
        <v>12.730568490984099</v>
      </c>
      <c r="O196">
        <v>0.76739603857720595</v>
      </c>
      <c r="P196">
        <v>0</v>
      </c>
      <c r="Q196">
        <v>1.6442828007060299</v>
      </c>
      <c r="R196">
        <v>98.644094161568006</v>
      </c>
      <c r="S196">
        <v>97.111598542691894</v>
      </c>
      <c r="T196">
        <v>100</v>
      </c>
      <c r="U196" t="s">
        <v>931</v>
      </c>
      <c r="V196" t="s">
        <v>931</v>
      </c>
      <c r="W196" t="s">
        <v>931</v>
      </c>
      <c r="X196">
        <v>13.9142383075806</v>
      </c>
      <c r="Y196">
        <v>8.9938318246113695</v>
      </c>
      <c r="Z196">
        <v>18.8254724574889</v>
      </c>
      <c r="AA196">
        <v>60.178367727885501</v>
      </c>
      <c r="AB196">
        <v>52.618972901453297</v>
      </c>
      <c r="AC196">
        <v>67.715853860242703</v>
      </c>
      <c r="AD196">
        <v>9.2372705589546804</v>
      </c>
      <c r="AE196">
        <v>5.0182807006346799</v>
      </c>
      <c r="AF196">
        <v>13.448696473943</v>
      </c>
      <c r="AG196">
        <v>64.855335476511499</v>
      </c>
      <c r="AH196">
        <v>57.215276919861402</v>
      </c>
      <c r="AI196">
        <v>72.471876949357096</v>
      </c>
      <c r="AJ196">
        <v>45.665429480381803</v>
      </c>
      <c r="AK196">
        <v>35.329027359169302</v>
      </c>
      <c r="AL196">
        <v>55.987384783444298</v>
      </c>
      <c r="AM196">
        <v>52.147401908801697</v>
      </c>
      <c r="AN196">
        <v>41.919475036395198</v>
      </c>
      <c r="AO196">
        <v>62.390183848571198</v>
      </c>
      <c r="AP196">
        <v>47.187168610816499</v>
      </c>
      <c r="AQ196">
        <v>37.667848892995799</v>
      </c>
      <c r="AR196">
        <v>56.692879461601301</v>
      </c>
      <c r="AS196">
        <v>50.047720042417801</v>
      </c>
      <c r="AT196">
        <v>40.385941457860802</v>
      </c>
      <c r="AU196">
        <v>59.719037428668798</v>
      </c>
      <c r="AV196">
        <v>2.8155138442393399</v>
      </c>
      <c r="AW196">
        <v>0.58658010894731505</v>
      </c>
      <c r="AX196">
        <v>5.0469826994141398</v>
      </c>
      <c r="AY196">
        <v>97.184486155760695</v>
      </c>
      <c r="AZ196">
        <v>94.953017300356095</v>
      </c>
      <c r="BA196">
        <v>99.413419891282402</v>
      </c>
    </row>
    <row r="197" spans="1:53" x14ac:dyDescent="0.3">
      <c r="A197" t="s">
        <v>640</v>
      </c>
      <c r="B197" t="s">
        <v>639</v>
      </c>
      <c r="C197">
        <v>84.659090909090907</v>
      </c>
      <c r="D197">
        <v>79.792711107296597</v>
      </c>
      <c r="E197">
        <v>89.535522996522303</v>
      </c>
      <c r="F197">
        <v>15.340909090909101</v>
      </c>
      <c r="G197">
        <v>10.464477003386801</v>
      </c>
      <c r="H197">
        <v>20.207288892794299</v>
      </c>
      <c r="I197">
        <v>11.9215621923203</v>
      </c>
      <c r="J197">
        <v>7.2317832205692802</v>
      </c>
      <c r="K197">
        <v>16.609201104955801</v>
      </c>
      <c r="L197">
        <v>6.2869215621923198</v>
      </c>
      <c r="M197">
        <v>3.3192504998226799</v>
      </c>
      <c r="N197">
        <v>9.2562447055779593</v>
      </c>
      <c r="P197">
        <v>0</v>
      </c>
      <c r="Q197">
        <v>0</v>
      </c>
      <c r="R197">
        <v>98.309812930751605</v>
      </c>
      <c r="S197">
        <v>96.433003185743502</v>
      </c>
      <c r="T197">
        <v>100</v>
      </c>
      <c r="U197">
        <v>1.69018706924844</v>
      </c>
      <c r="V197">
        <v>0</v>
      </c>
      <c r="W197">
        <v>3.5669968143117501</v>
      </c>
      <c r="X197">
        <v>11.3882507384312</v>
      </c>
      <c r="Y197">
        <v>7.1315795636709902</v>
      </c>
      <c r="Z197">
        <v>15.6456162416764</v>
      </c>
      <c r="AA197">
        <v>50.523055464391199</v>
      </c>
      <c r="AB197">
        <v>42.9163910277654</v>
      </c>
      <c r="AC197">
        <v>58.136131647059699</v>
      </c>
      <c r="AD197">
        <v>5.75361010830325</v>
      </c>
      <c r="AE197">
        <v>2.5219070858652901</v>
      </c>
      <c r="AF197">
        <v>8.9873798222385108</v>
      </c>
      <c r="AG197">
        <v>56.157696094519203</v>
      </c>
      <c r="AH197">
        <v>48.219278387049201</v>
      </c>
      <c r="AI197">
        <v>64.101153185019498</v>
      </c>
      <c r="AJ197">
        <v>43.544676352933898</v>
      </c>
      <c r="AK197">
        <v>34.3654839499616</v>
      </c>
      <c r="AL197">
        <v>52.721528896942303</v>
      </c>
      <c r="AM197">
        <v>55.1992870023007</v>
      </c>
      <c r="AN197">
        <v>46.048097213052401</v>
      </c>
      <c r="AO197">
        <v>64.355782577178999</v>
      </c>
      <c r="AP197">
        <v>45.507492693846302</v>
      </c>
      <c r="AQ197">
        <v>36.438252265688902</v>
      </c>
      <c r="AR197">
        <v>54.571297491241701</v>
      </c>
      <c r="AS197">
        <v>52.985677865981302</v>
      </c>
      <c r="AT197">
        <v>43.926864741746201</v>
      </c>
      <c r="AU197">
        <v>62.051865532262902</v>
      </c>
      <c r="AV197">
        <v>1.5855759763702</v>
      </c>
      <c r="AW197">
        <v>0</v>
      </c>
      <c r="AX197">
        <v>3.40374724829221</v>
      </c>
      <c r="AY197">
        <v>98.414424023629806</v>
      </c>
      <c r="AZ197">
        <v>96.596252751726794</v>
      </c>
      <c r="BA197">
        <v>100</v>
      </c>
    </row>
    <row r="198" spans="1:53" x14ac:dyDescent="0.3">
      <c r="A198" t="s">
        <v>615</v>
      </c>
      <c r="B198" t="s">
        <v>614</v>
      </c>
      <c r="C198">
        <v>87.244554544760604</v>
      </c>
      <c r="D198">
        <v>83.046497750962203</v>
      </c>
      <c r="E198">
        <v>91.440601826481796</v>
      </c>
      <c r="F198">
        <v>12.7554454552394</v>
      </c>
      <c r="G198">
        <v>8.5593981733054108</v>
      </c>
      <c r="H198">
        <v>16.9535022492507</v>
      </c>
      <c r="I198">
        <v>10.017278347940101</v>
      </c>
      <c r="J198">
        <v>5.7903626860360502</v>
      </c>
      <c r="K198">
        <v>14.244266965288899</v>
      </c>
      <c r="L198">
        <v>8.1458042758706792</v>
      </c>
      <c r="M198">
        <v>4.5265909455137798</v>
      </c>
      <c r="N198">
        <v>11.764333072867499</v>
      </c>
      <c r="O198">
        <v>1.6008493452963299</v>
      </c>
      <c r="P198">
        <v>0.14653632903671901</v>
      </c>
      <c r="Q198">
        <v>3.0548251576204102</v>
      </c>
      <c r="R198">
        <v>97.673321259307102</v>
      </c>
      <c r="S198">
        <v>95.237702778022197</v>
      </c>
      <c r="T198">
        <v>100</v>
      </c>
      <c r="U198">
        <v>2.3266787406929401</v>
      </c>
      <c r="V198">
        <v>0</v>
      </c>
      <c r="W198">
        <v>4.7622972219750297</v>
      </c>
      <c r="X198">
        <v>12.230849831033</v>
      </c>
      <c r="Y198">
        <v>7.5750679334200699</v>
      </c>
      <c r="Z198">
        <v>16.890900499254499</v>
      </c>
      <c r="AA198">
        <v>45.912525761392303</v>
      </c>
      <c r="AB198">
        <v>38.566577677906203</v>
      </c>
      <c r="AC198">
        <v>53.253334338835401</v>
      </c>
      <c r="AD198">
        <v>9.5509711264233808</v>
      </c>
      <c r="AE198">
        <v>5.3436272311340796</v>
      </c>
      <c r="AF198">
        <v>13.7623838800976</v>
      </c>
      <c r="AG198">
        <v>48.592404466001902</v>
      </c>
      <c r="AH198">
        <v>41.102142775467001</v>
      </c>
      <c r="AI198">
        <v>56.077726562717601</v>
      </c>
      <c r="AJ198">
        <v>54.492139334155397</v>
      </c>
      <c r="AK198">
        <v>45.165896789298898</v>
      </c>
      <c r="AL198">
        <v>63.815203407106097</v>
      </c>
      <c r="AM198">
        <v>44.772657213316897</v>
      </c>
      <c r="AN198">
        <v>35.5746030349801</v>
      </c>
      <c r="AO198">
        <v>53.9731918799108</v>
      </c>
      <c r="AP198">
        <v>45.338316892724997</v>
      </c>
      <c r="AQ198">
        <v>36.524844332851004</v>
      </c>
      <c r="AR198">
        <v>54.153053361445501</v>
      </c>
      <c r="AS198">
        <v>54.661683107275003</v>
      </c>
      <c r="AT198">
        <v>45.846946638591703</v>
      </c>
      <c r="AU198">
        <v>63.475155667111899</v>
      </c>
      <c r="AV198">
        <v>1.3524297243097301</v>
      </c>
      <c r="AW198">
        <v>0</v>
      </c>
      <c r="AX198">
        <v>2.9657999235999899</v>
      </c>
      <c r="AY198">
        <v>98.647570275690299</v>
      </c>
      <c r="AZ198">
        <v>97.034200076228899</v>
      </c>
      <c r="BA198">
        <v>100</v>
      </c>
    </row>
    <row r="199" spans="1:53" x14ac:dyDescent="0.3">
      <c r="A199" t="s">
        <v>642</v>
      </c>
      <c r="B199" t="s">
        <v>641</v>
      </c>
      <c r="C199">
        <v>76.467765925120304</v>
      </c>
      <c r="D199">
        <v>70.688012749289001</v>
      </c>
      <c r="E199">
        <v>82.239159341113805</v>
      </c>
      <c r="F199">
        <v>22.916500071968901</v>
      </c>
      <c r="G199">
        <v>17.207073700390001</v>
      </c>
      <c r="H199">
        <v>28.6334058010099</v>
      </c>
      <c r="I199">
        <v>14.372990867944999</v>
      </c>
      <c r="J199">
        <v>9.8461313806533592</v>
      </c>
      <c r="K199">
        <v>18.890163962736299</v>
      </c>
      <c r="L199">
        <v>16.1434260399507</v>
      </c>
      <c r="M199">
        <v>11.9232130340891</v>
      </c>
      <c r="N199">
        <v>20.3642345168582</v>
      </c>
      <c r="O199">
        <v>2.9331328865929902</v>
      </c>
      <c r="P199">
        <v>0</v>
      </c>
      <c r="Q199">
        <v>5.8663009471403003</v>
      </c>
      <c r="R199">
        <v>99.357077742415299</v>
      </c>
      <c r="S199">
        <v>98.405563698111195</v>
      </c>
      <c r="T199">
        <v>100</v>
      </c>
      <c r="U199" t="s">
        <v>931</v>
      </c>
      <c r="V199" t="s">
        <v>931</v>
      </c>
      <c r="W199" t="s">
        <v>931</v>
      </c>
      <c r="X199">
        <v>16.450493386856898</v>
      </c>
      <c r="Y199">
        <v>11.599439217080199</v>
      </c>
      <c r="Z199">
        <v>21.305704371696098</v>
      </c>
      <c r="AA199">
        <v>62.510595422777399</v>
      </c>
      <c r="AB199">
        <v>56.176939790169797</v>
      </c>
      <c r="AC199">
        <v>68.846051260337603</v>
      </c>
      <c r="AD199">
        <v>13.977961520623101</v>
      </c>
      <c r="AE199">
        <v>9.3750802905033108</v>
      </c>
      <c r="AF199">
        <v>18.585430914999598</v>
      </c>
      <c r="AG199">
        <v>64.983127289011193</v>
      </c>
      <c r="AH199">
        <v>58.662747007065803</v>
      </c>
      <c r="AI199">
        <v>71.304876426714898</v>
      </c>
      <c r="AJ199">
        <v>57.5822168087698</v>
      </c>
      <c r="AK199">
        <v>49.377012705127797</v>
      </c>
      <c r="AL199">
        <v>65.775584654261493</v>
      </c>
      <c r="AM199">
        <v>39.888685884422799</v>
      </c>
      <c r="AN199">
        <v>31.841337134148699</v>
      </c>
      <c r="AO199">
        <v>47.946859696603397</v>
      </c>
      <c r="AP199">
        <v>56.310055487887396</v>
      </c>
      <c r="AQ199">
        <v>47.926605813979499</v>
      </c>
      <c r="AR199">
        <v>64.680165625813601</v>
      </c>
      <c r="AS199">
        <v>41.553322506428501</v>
      </c>
      <c r="AT199">
        <v>33.318040200011801</v>
      </c>
      <c r="AU199">
        <v>49.800228762610097</v>
      </c>
      <c r="AV199">
        <v>2.0247253186623402</v>
      </c>
      <c r="AW199">
        <v>0.48853929390682699</v>
      </c>
      <c r="AX199">
        <v>3.5589579160392901</v>
      </c>
      <c r="AY199">
        <v>97.975274681337694</v>
      </c>
      <c r="AZ199">
        <v>96.441042083951601</v>
      </c>
      <c r="BA199">
        <v>99.511460706102298</v>
      </c>
    </row>
    <row r="200" spans="1:53" x14ac:dyDescent="0.3">
      <c r="A200" t="s">
        <v>617</v>
      </c>
      <c r="B200" t="s">
        <v>616</v>
      </c>
      <c r="C200">
        <v>83.620197911758098</v>
      </c>
      <c r="D200">
        <v>79.186991097585405</v>
      </c>
      <c r="E200">
        <v>88.058210664193297</v>
      </c>
      <c r="F200">
        <v>16.035068574688101</v>
      </c>
      <c r="G200">
        <v>11.631154748103301</v>
      </c>
      <c r="H200">
        <v>20.433351160202299</v>
      </c>
      <c r="I200">
        <v>11.259641377942</v>
      </c>
      <c r="J200">
        <v>7.1348448326633997</v>
      </c>
      <c r="K200">
        <v>15.379003273652501</v>
      </c>
      <c r="L200">
        <v>16.828699685027701</v>
      </c>
      <c r="M200">
        <v>12.010126854506</v>
      </c>
      <c r="N200">
        <v>21.643708731445201</v>
      </c>
      <c r="O200">
        <v>1.5872622206790501</v>
      </c>
      <c r="P200">
        <v>0.310791983523376</v>
      </c>
      <c r="Q200">
        <v>2.8642293652578799</v>
      </c>
      <c r="R200">
        <v>99.471739292180203</v>
      </c>
      <c r="S200">
        <v>98.723020792156404</v>
      </c>
      <c r="T200">
        <v>100</v>
      </c>
      <c r="U200" t="s">
        <v>931</v>
      </c>
      <c r="V200" t="s">
        <v>931</v>
      </c>
      <c r="W200" t="s">
        <v>931</v>
      </c>
      <c r="X200">
        <v>9.8050643585228503</v>
      </c>
      <c r="Y200">
        <v>5.6452960451582399</v>
      </c>
      <c r="Z200">
        <v>13.964161331735401</v>
      </c>
      <c r="AA200">
        <v>58.436050693187198</v>
      </c>
      <c r="AB200">
        <v>51.596203173068801</v>
      </c>
      <c r="AC200">
        <v>65.283400848788403</v>
      </c>
      <c r="AD200">
        <v>5.4363731058257496</v>
      </c>
      <c r="AE200">
        <v>2.1621154721615499</v>
      </c>
      <c r="AF200">
        <v>8.7131702173308501</v>
      </c>
      <c r="AG200">
        <v>62.804741945884302</v>
      </c>
      <c r="AH200">
        <v>55.869377198627298</v>
      </c>
      <c r="AI200">
        <v>69.7443985106312</v>
      </c>
      <c r="AJ200">
        <v>56.6939738789833</v>
      </c>
      <c r="AK200">
        <v>47.577350228204097</v>
      </c>
      <c r="AL200">
        <v>65.810336762803402</v>
      </c>
      <c r="AM200">
        <v>42.6733884420062</v>
      </c>
      <c r="AN200">
        <v>33.572097506840102</v>
      </c>
      <c r="AO200">
        <v>51.774422333279098</v>
      </c>
      <c r="AP200">
        <v>53.482596285724902</v>
      </c>
      <c r="AQ200">
        <v>44.141817264897902</v>
      </c>
      <c r="AR200">
        <v>62.821192402152903</v>
      </c>
      <c r="AS200">
        <v>44.526819142232299</v>
      </c>
      <c r="AT200">
        <v>35.213362304288601</v>
      </c>
      <c r="AU200">
        <v>53.8420716905405</v>
      </c>
      <c r="AV200">
        <v>2.0758413729818201</v>
      </c>
      <c r="AW200">
        <v>0</v>
      </c>
      <c r="AX200">
        <v>4.1590546994304898</v>
      </c>
      <c r="AY200">
        <v>97.585625356514001</v>
      </c>
      <c r="AZ200">
        <v>95.4072245051739</v>
      </c>
      <c r="BA200">
        <v>99.765714687749906</v>
      </c>
    </row>
    <row r="201" spans="1:53" x14ac:dyDescent="0.3">
      <c r="A201" t="s">
        <v>644</v>
      </c>
      <c r="B201" t="s">
        <v>643</v>
      </c>
      <c r="C201">
        <v>83.843380981976395</v>
      </c>
      <c r="D201">
        <v>78.702441697428</v>
      </c>
      <c r="E201">
        <v>88.983344353994696</v>
      </c>
      <c r="F201">
        <v>15.5574891236793</v>
      </c>
      <c r="G201">
        <v>10.451531075609999</v>
      </c>
      <c r="H201">
        <v>20.666319011931201</v>
      </c>
      <c r="I201">
        <v>3.8732131758856401</v>
      </c>
      <c r="J201">
        <v>1.1824564401889699</v>
      </c>
      <c r="K201">
        <v>6.5648406340841801</v>
      </c>
      <c r="L201">
        <v>15.455562461155999</v>
      </c>
      <c r="M201">
        <v>10.2431612506769</v>
      </c>
      <c r="N201">
        <v>20.663274705112499</v>
      </c>
      <c r="O201" t="s">
        <v>931</v>
      </c>
      <c r="P201" t="s">
        <v>931</v>
      </c>
      <c r="Q201" t="s">
        <v>931</v>
      </c>
      <c r="R201">
        <v>98.058421379739002</v>
      </c>
      <c r="S201">
        <v>96.087507035961593</v>
      </c>
      <c r="T201">
        <v>100</v>
      </c>
      <c r="U201">
        <v>1.9415786202610299</v>
      </c>
      <c r="V201">
        <v>0</v>
      </c>
      <c r="W201">
        <v>3.9124929640295298</v>
      </c>
      <c r="X201">
        <v>12.4002486016159</v>
      </c>
      <c r="Y201">
        <v>7.37524922795349</v>
      </c>
      <c r="Z201">
        <v>17.4236703972587</v>
      </c>
      <c r="AA201">
        <v>51.152268489745197</v>
      </c>
      <c r="AB201">
        <v>43.701693055921098</v>
      </c>
      <c r="AC201">
        <v>58.5849356053318</v>
      </c>
      <c r="AD201">
        <v>13.0963331261653</v>
      </c>
      <c r="AE201">
        <v>7.8610264663725902</v>
      </c>
      <c r="AF201">
        <v>18.331819771012299</v>
      </c>
      <c r="AG201">
        <v>50.456183965195798</v>
      </c>
      <c r="AH201">
        <v>42.952890275037099</v>
      </c>
      <c r="AI201">
        <v>57.9398117740431</v>
      </c>
      <c r="AJ201">
        <v>46.407425188030103</v>
      </c>
      <c r="AK201">
        <v>35.904567382995701</v>
      </c>
      <c r="AL201">
        <v>56.916145237179499</v>
      </c>
      <c r="AM201">
        <v>52.371046034032098</v>
      </c>
      <c r="AN201">
        <v>41.931674546856598</v>
      </c>
      <c r="AO201">
        <v>62.8085051575218</v>
      </c>
      <c r="AP201">
        <v>46.183389342294802</v>
      </c>
      <c r="AQ201">
        <v>35.918840854299297</v>
      </c>
      <c r="AR201">
        <v>56.448228505445698</v>
      </c>
      <c r="AS201">
        <v>53.427215021069998</v>
      </c>
      <c r="AT201">
        <v>43.185739892179598</v>
      </c>
      <c r="AU201">
        <v>63.668473702013401</v>
      </c>
      <c r="AV201">
        <v>3.42573026724674</v>
      </c>
      <c r="AW201">
        <v>0.81361430191077999</v>
      </c>
      <c r="AX201">
        <v>6.0370367454752296</v>
      </c>
      <c r="AY201">
        <v>96.574269732753294</v>
      </c>
      <c r="AZ201">
        <v>93.962963254507798</v>
      </c>
      <c r="BA201">
        <v>99.186385698106093</v>
      </c>
    </row>
    <row r="202" spans="1:53" x14ac:dyDescent="0.3">
      <c r="A202" t="s">
        <v>619</v>
      </c>
      <c r="B202" t="s">
        <v>618</v>
      </c>
      <c r="C202">
        <v>86.645018408140899</v>
      </c>
      <c r="D202">
        <v>82.417895030230795</v>
      </c>
      <c r="E202">
        <v>90.874423737243504</v>
      </c>
      <c r="F202">
        <v>12.535338645702</v>
      </c>
      <c r="G202">
        <v>8.4201096853358006</v>
      </c>
      <c r="H202">
        <v>16.647892467491999</v>
      </c>
      <c r="I202">
        <v>13.629145392267899</v>
      </c>
      <c r="J202">
        <v>8.8991198544084007</v>
      </c>
      <c r="K202">
        <v>18.354918585241801</v>
      </c>
      <c r="L202">
        <v>11.786907076274501</v>
      </c>
      <c r="M202">
        <v>7.4306451787496801</v>
      </c>
      <c r="N202">
        <v>16.1392739771096</v>
      </c>
      <c r="O202">
        <v>1.34447079265383</v>
      </c>
      <c r="P202">
        <v>6.5511869240230003E-2</v>
      </c>
      <c r="Q202">
        <v>2.6228194137218699</v>
      </c>
      <c r="R202">
        <v>99.294295256610198</v>
      </c>
      <c r="S202">
        <v>98.126974899128598</v>
      </c>
      <c r="T202">
        <v>100</v>
      </c>
      <c r="U202" t="s">
        <v>931</v>
      </c>
      <c r="V202" t="s">
        <v>931</v>
      </c>
      <c r="W202" t="s">
        <v>931</v>
      </c>
      <c r="X202">
        <v>9.8549424256019105</v>
      </c>
      <c r="Y202">
        <v>6.1381484807806999</v>
      </c>
      <c r="Z202">
        <v>13.570979736130001</v>
      </c>
      <c r="AA202">
        <v>53.518910181090497</v>
      </c>
      <c r="AB202">
        <v>46.794215157955598</v>
      </c>
      <c r="AC202">
        <v>60.237691798586297</v>
      </c>
      <c r="AD202">
        <v>6.3128885470742802</v>
      </c>
      <c r="AE202">
        <v>3.1756844303561098</v>
      </c>
      <c r="AF202">
        <v>9.4479903120949</v>
      </c>
      <c r="AG202">
        <v>57.0609640596182</v>
      </c>
      <c r="AH202">
        <v>50.339667246437401</v>
      </c>
      <c r="AI202">
        <v>63.7776931845642</v>
      </c>
      <c r="AJ202">
        <v>45.258113145282898</v>
      </c>
      <c r="AK202">
        <v>36.204939206202098</v>
      </c>
      <c r="AL202">
        <v>54.313541948236796</v>
      </c>
      <c r="AM202">
        <v>51.684879212197998</v>
      </c>
      <c r="AN202">
        <v>42.541706150762103</v>
      </c>
      <c r="AO202">
        <v>60.827075090838299</v>
      </c>
      <c r="AP202">
        <v>47.393368483421199</v>
      </c>
      <c r="AQ202">
        <v>39.1682810918171</v>
      </c>
      <c r="AR202">
        <v>55.619519379024801</v>
      </c>
      <c r="AS202">
        <v>52.167880419701</v>
      </c>
      <c r="AT202">
        <v>43.946543857149798</v>
      </c>
      <c r="AU202">
        <v>60.388486250738801</v>
      </c>
      <c r="AV202">
        <v>0.76196173100614595</v>
      </c>
      <c r="AW202">
        <v>0</v>
      </c>
      <c r="AX202">
        <v>1.9330772144430299</v>
      </c>
      <c r="AY202">
        <v>99.238038268993904</v>
      </c>
      <c r="AZ202">
        <v>98.066922785508595</v>
      </c>
      <c r="BA202">
        <v>100</v>
      </c>
    </row>
    <row r="203" spans="1:53" x14ac:dyDescent="0.3">
      <c r="A203" t="s">
        <v>646</v>
      </c>
      <c r="B203" t="s">
        <v>645</v>
      </c>
      <c r="C203">
        <v>88.462128181539398</v>
      </c>
      <c r="D203">
        <v>83.6799466161266</v>
      </c>
      <c r="E203">
        <v>93.242687582517405</v>
      </c>
      <c r="F203">
        <v>11.5378718184606</v>
      </c>
      <c r="G203">
        <v>6.7573124176338997</v>
      </c>
      <c r="H203">
        <v>16.320053383722101</v>
      </c>
      <c r="I203">
        <v>5.7369927425125198</v>
      </c>
      <c r="J203">
        <v>2.6341151346078799</v>
      </c>
      <c r="K203">
        <v>8.8390443468512796</v>
      </c>
      <c r="L203">
        <v>21.0441582336707</v>
      </c>
      <c r="M203">
        <v>14.906864657990999</v>
      </c>
      <c r="N203">
        <v>27.166029547619502</v>
      </c>
      <c r="O203">
        <v>1.1576203618521901</v>
      </c>
      <c r="P203">
        <v>0</v>
      </c>
      <c r="Q203">
        <v>2.5220122217151499</v>
      </c>
      <c r="R203">
        <v>98.579167944393305</v>
      </c>
      <c r="S203">
        <v>96.686431004585202</v>
      </c>
      <c r="T203">
        <v>100</v>
      </c>
      <c r="U203">
        <v>1.42083205560666</v>
      </c>
      <c r="V203">
        <v>0</v>
      </c>
      <c r="W203">
        <v>3.31356899531675</v>
      </c>
      <c r="X203">
        <v>14.389757743023599</v>
      </c>
      <c r="Y203">
        <v>8.7958535241004405</v>
      </c>
      <c r="Z203">
        <v>19.994686891740301</v>
      </c>
      <c r="AA203">
        <v>56.475518757027501</v>
      </c>
      <c r="AB203">
        <v>48.4102982717122</v>
      </c>
      <c r="AC203">
        <v>64.539699803936898</v>
      </c>
      <c r="AD203">
        <v>16.449453132985798</v>
      </c>
      <c r="AE203">
        <v>10.761417430108301</v>
      </c>
      <c r="AF203">
        <v>22.147137903705801</v>
      </c>
      <c r="AG203">
        <v>54.4158233670653</v>
      </c>
      <c r="AH203">
        <v>46.498196149400698</v>
      </c>
      <c r="AI203">
        <v>62.333787008275003</v>
      </c>
      <c r="AJ203">
        <v>45.9555305375739</v>
      </c>
      <c r="AK203">
        <v>36.127963774846599</v>
      </c>
      <c r="AL203">
        <v>55.769995355352599</v>
      </c>
      <c r="AM203">
        <v>51.851956093442197</v>
      </c>
      <c r="AN203">
        <v>41.931011916254299</v>
      </c>
      <c r="AO203">
        <v>61.7792396045865</v>
      </c>
      <c r="AP203">
        <v>45.859836757669598</v>
      </c>
      <c r="AQ203">
        <v>35.645713336512401</v>
      </c>
      <c r="AR203">
        <v>56.090654539264001</v>
      </c>
      <c r="AS203">
        <v>53.135378553335201</v>
      </c>
      <c r="AT203">
        <v>42.871418648924902</v>
      </c>
      <c r="AU203">
        <v>63.378677202347198</v>
      </c>
      <c r="AV203">
        <v>2.5145660840233099</v>
      </c>
      <c r="AW203">
        <v>0.16520402652885</v>
      </c>
      <c r="AX203">
        <v>4.86740434679235</v>
      </c>
      <c r="AY203">
        <v>97.485433915976699</v>
      </c>
      <c r="AZ203">
        <v>95.132595653189099</v>
      </c>
      <c r="BA203">
        <v>99.834795973489705</v>
      </c>
    </row>
    <row r="204" spans="1:53" x14ac:dyDescent="0.3">
      <c r="A204" t="s">
        <v>602</v>
      </c>
      <c r="B204" t="s">
        <v>3</v>
      </c>
      <c r="C204">
        <v>82.030221419391694</v>
      </c>
      <c r="D204">
        <v>81.6497773700073</v>
      </c>
      <c r="E204">
        <v>82.410483069041703</v>
      </c>
      <c r="F204">
        <v>17.357391338670102</v>
      </c>
      <c r="G204">
        <v>16.983847438904501</v>
      </c>
      <c r="H204">
        <v>17.731174068264199</v>
      </c>
      <c r="I204">
        <v>11.0840498338719</v>
      </c>
      <c r="J204">
        <v>10.776502137884099</v>
      </c>
      <c r="K204">
        <v>11.391830565139401</v>
      </c>
      <c r="L204">
        <v>16.8196918026145</v>
      </c>
      <c r="M204">
        <v>16.453793009548399</v>
      </c>
      <c r="N204">
        <v>17.185669646076501</v>
      </c>
      <c r="O204">
        <v>1.7827032708667701</v>
      </c>
      <c r="P204">
        <v>1.66040573790013</v>
      </c>
      <c r="Q204">
        <v>1.90507927868458</v>
      </c>
      <c r="R204">
        <v>98.264282581388699</v>
      </c>
      <c r="S204">
        <v>98.129599235390998</v>
      </c>
      <c r="T204">
        <v>98.399025748085094</v>
      </c>
      <c r="U204">
        <v>1.6093772094474299</v>
      </c>
      <c r="V204">
        <v>1.47883851265766</v>
      </c>
      <c r="W204">
        <v>1.7398880761594699</v>
      </c>
      <c r="X204">
        <v>13.1396159371753</v>
      </c>
      <c r="Y204">
        <v>12.8079002063968</v>
      </c>
      <c r="Z204">
        <v>13.471274135319</v>
      </c>
      <c r="AA204">
        <v>58.6592583865488</v>
      </c>
      <c r="AB204">
        <v>58.143169259634803</v>
      </c>
      <c r="AC204">
        <v>59.175402493463899</v>
      </c>
      <c r="AD204">
        <v>12.8941143269039</v>
      </c>
      <c r="AE204">
        <v>12.549379138448799</v>
      </c>
      <c r="AF204">
        <v>13.238875608681401</v>
      </c>
      <c r="AG204">
        <v>58.904759996820196</v>
      </c>
      <c r="AH204">
        <v>58.386435781528</v>
      </c>
      <c r="AI204">
        <v>59.423055566156201</v>
      </c>
      <c r="AJ204">
        <v>54.9978689428916</v>
      </c>
      <c r="AK204">
        <v>54.283793313856798</v>
      </c>
      <c r="AL204">
        <v>55.712109011872201</v>
      </c>
      <c r="AM204">
        <v>42.718329735890599</v>
      </c>
      <c r="AN204">
        <v>42.0074251843605</v>
      </c>
      <c r="AO204">
        <v>43.429080914751196</v>
      </c>
      <c r="AP204">
        <v>54.287661415407101</v>
      </c>
      <c r="AQ204">
        <v>53.571598643242801</v>
      </c>
      <c r="AR204">
        <v>55.003802157629998</v>
      </c>
      <c r="AS204">
        <v>43.522574519208597</v>
      </c>
      <c r="AT204">
        <v>42.809072605183601</v>
      </c>
      <c r="AU204">
        <v>44.235977083615701</v>
      </c>
      <c r="AV204">
        <v>2.9297712025308198</v>
      </c>
      <c r="AW204">
        <v>2.75486718955734</v>
      </c>
      <c r="AX204">
        <v>3.1046253589069499</v>
      </c>
      <c r="AY204">
        <v>97.005117093555199</v>
      </c>
      <c r="AZ204">
        <v>96.827807988514394</v>
      </c>
      <c r="BA204">
        <v>97.1824557884283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ABFA4-D82F-435C-AD8F-C22D63D34414}">
  <sheetPr codeName="Sheet11"/>
  <dimension ref="A1:BB404"/>
  <sheetViews>
    <sheetView topLeftCell="A188" workbookViewId="0">
      <selection activeCell="B204" sqref="B204:BB204"/>
    </sheetView>
  </sheetViews>
  <sheetFormatPr defaultColWidth="12.21875" defaultRowHeight="14.4" x14ac:dyDescent="0.3"/>
  <cols>
    <col min="2" max="2" width="28.5546875" customWidth="1"/>
    <col min="4" max="4" width="18.88671875" bestFit="1" customWidth="1"/>
    <col min="7" max="7" width="22.44140625" bestFit="1" customWidth="1"/>
    <col min="10" max="10" width="15.33203125" bestFit="1" customWidth="1"/>
    <col min="13" max="13" width="17.77734375" bestFit="1" customWidth="1"/>
    <col min="16" max="16" width="29.33203125" bestFit="1" customWidth="1"/>
    <col min="19" max="19" width="17.6640625" bestFit="1" customWidth="1"/>
    <col min="22" max="22" width="22.5546875" bestFit="1" customWidth="1"/>
    <col min="25" max="25" width="14.77734375" bestFit="1" customWidth="1"/>
    <col min="28" max="28" width="19.88671875" bestFit="1" customWidth="1"/>
    <col min="31" max="31" width="16.33203125" bestFit="1" customWidth="1"/>
    <col min="34" max="34" width="21.5546875" bestFit="1" customWidth="1"/>
    <col min="37" max="37" width="34.21875" bestFit="1" customWidth="1"/>
    <col min="40" max="40" width="36.88671875" bestFit="1" customWidth="1"/>
    <col min="43" max="43" width="27.77734375" bestFit="1" customWidth="1"/>
    <col min="46" max="46" width="31.109375" bestFit="1" customWidth="1"/>
    <col min="49" max="49" width="20.44140625" bestFit="1" customWidth="1"/>
    <col min="52" max="52" width="25.5546875" bestFit="1" customWidth="1"/>
  </cols>
  <sheetData>
    <row r="1" spans="1:54" x14ac:dyDescent="0.3">
      <c r="A1" t="s">
        <v>962</v>
      </c>
    </row>
    <row r="2" spans="1:54" x14ac:dyDescent="0.3">
      <c r="A2" t="s">
        <v>867</v>
      </c>
    </row>
    <row r="3" spans="1:54" x14ac:dyDescent="0.3">
      <c r="A3" t="s">
        <v>868</v>
      </c>
    </row>
    <row r="4" spans="1:54" x14ac:dyDescent="0.3">
      <c r="A4" t="s">
        <v>869</v>
      </c>
      <c r="B4" t="s">
        <v>870</v>
      </c>
      <c r="C4" t="s">
        <v>393</v>
      </c>
      <c r="D4" t="s">
        <v>871</v>
      </c>
      <c r="E4" t="s">
        <v>872</v>
      </c>
      <c r="F4" t="s">
        <v>873</v>
      </c>
      <c r="G4" t="s">
        <v>874</v>
      </c>
      <c r="H4" t="s">
        <v>875</v>
      </c>
      <c r="I4" t="s">
        <v>876</v>
      </c>
      <c r="J4" t="s">
        <v>877</v>
      </c>
      <c r="K4" t="s">
        <v>878</v>
      </c>
      <c r="L4" t="s">
        <v>879</v>
      </c>
      <c r="M4" t="s">
        <v>880</v>
      </c>
      <c r="N4" t="s">
        <v>881</v>
      </c>
      <c r="O4" t="s">
        <v>882</v>
      </c>
      <c r="P4" t="s">
        <v>883</v>
      </c>
      <c r="Q4" t="s">
        <v>884</v>
      </c>
      <c r="R4" t="s">
        <v>885</v>
      </c>
      <c r="S4" t="s">
        <v>886</v>
      </c>
      <c r="T4" t="s">
        <v>887</v>
      </c>
      <c r="U4" t="s">
        <v>888</v>
      </c>
      <c r="V4" t="s">
        <v>889</v>
      </c>
      <c r="W4" t="s">
        <v>890</v>
      </c>
      <c r="X4" t="s">
        <v>891</v>
      </c>
      <c r="Y4" t="s">
        <v>892</v>
      </c>
      <c r="Z4" t="s">
        <v>893</v>
      </c>
      <c r="AA4" t="s">
        <v>894</v>
      </c>
      <c r="AB4" t="s">
        <v>895</v>
      </c>
      <c r="AC4" t="s">
        <v>896</v>
      </c>
      <c r="AD4" t="s">
        <v>897</v>
      </c>
      <c r="AE4" t="s">
        <v>898</v>
      </c>
      <c r="AF4" t="s">
        <v>899</v>
      </c>
      <c r="AG4" t="s">
        <v>900</v>
      </c>
      <c r="AH4" t="s">
        <v>901</v>
      </c>
      <c r="AI4" t="s">
        <v>902</v>
      </c>
      <c r="AJ4" t="s">
        <v>903</v>
      </c>
      <c r="AK4" t="s">
        <v>904</v>
      </c>
      <c r="AL4" t="s">
        <v>905</v>
      </c>
      <c r="AM4" t="s">
        <v>906</v>
      </c>
      <c r="AN4" t="s">
        <v>907</v>
      </c>
      <c r="AO4" t="s">
        <v>908</v>
      </c>
      <c r="AP4" t="s">
        <v>909</v>
      </c>
      <c r="AQ4" t="s">
        <v>910</v>
      </c>
      <c r="AR4" t="s">
        <v>911</v>
      </c>
      <c r="AS4" t="s">
        <v>912</v>
      </c>
      <c r="AT4" t="s">
        <v>913</v>
      </c>
      <c r="AU4" t="s">
        <v>914</v>
      </c>
      <c r="AV4" t="s">
        <v>915</v>
      </c>
      <c r="AW4" t="s">
        <v>916</v>
      </c>
      <c r="AX4" t="s">
        <v>917</v>
      </c>
      <c r="AY4" t="s">
        <v>918</v>
      </c>
      <c r="AZ4" t="s">
        <v>919</v>
      </c>
      <c r="BA4" t="s">
        <v>920</v>
      </c>
      <c r="BB4" t="s">
        <v>921</v>
      </c>
    </row>
    <row r="5" spans="1:54" x14ac:dyDescent="0.3">
      <c r="A5" t="s">
        <v>922</v>
      </c>
      <c r="B5" t="s">
        <v>492</v>
      </c>
      <c r="C5" t="s">
        <v>964</v>
      </c>
      <c r="D5">
        <v>76.452565926250102</v>
      </c>
      <c r="E5">
        <v>70.703116539834497</v>
      </c>
      <c r="F5">
        <v>82.202682381865898</v>
      </c>
      <c r="G5">
        <v>23.547434073749901</v>
      </c>
      <c r="H5">
        <v>17.797317618015398</v>
      </c>
      <c r="I5">
        <v>29.296883460284299</v>
      </c>
      <c r="J5">
        <v>12.0463580989897</v>
      </c>
      <c r="K5">
        <v>7.4335181221966096</v>
      </c>
      <c r="L5">
        <v>16.660389220026602</v>
      </c>
      <c r="M5">
        <v>22.930116351169001</v>
      </c>
      <c r="N5">
        <v>17.236526219561899</v>
      </c>
      <c r="O5">
        <v>28.629340786078298</v>
      </c>
      <c r="P5">
        <v>1.9932888353941001</v>
      </c>
      <c r="Q5">
        <v>0</v>
      </c>
      <c r="R5">
        <v>4.0334688090831703</v>
      </c>
      <c r="S5">
        <v>98.870226501805405</v>
      </c>
      <c r="T5">
        <v>97.104905018277293</v>
      </c>
      <c r="U5">
        <v>100</v>
      </c>
      <c r="V5" t="s">
        <v>931</v>
      </c>
      <c r="W5" t="s">
        <v>931</v>
      </c>
      <c r="X5" t="s">
        <v>931</v>
      </c>
      <c r="Y5">
        <v>6.3309260677681696</v>
      </c>
      <c r="Z5">
        <v>2.8283103947968602</v>
      </c>
      <c r="AA5">
        <v>9.8318568597014995</v>
      </c>
      <c r="AB5">
        <v>71.082722398511905</v>
      </c>
      <c r="AC5">
        <v>64.711782330574394</v>
      </c>
      <c r="AD5">
        <v>77.457691250270102</v>
      </c>
      <c r="AE5">
        <v>12.2104898420688</v>
      </c>
      <c r="AF5">
        <v>7.5133210344517396</v>
      </c>
      <c r="AG5">
        <v>16.904283087194401</v>
      </c>
      <c r="AH5">
        <v>65.203158624211298</v>
      </c>
      <c r="AI5">
        <v>58.6125830637192</v>
      </c>
      <c r="AJ5">
        <v>71.799453649977593</v>
      </c>
      <c r="AK5">
        <v>62.204942372540103</v>
      </c>
      <c r="AL5">
        <v>51.8547607949859</v>
      </c>
      <c r="AM5">
        <v>72.551877078387605</v>
      </c>
      <c r="AN5">
        <v>36.557786837116403</v>
      </c>
      <c r="AO5">
        <v>26.288523495898701</v>
      </c>
      <c r="AP5">
        <v>46.830357225012399</v>
      </c>
      <c r="AQ5">
        <v>53.285687922559397</v>
      </c>
      <c r="AR5">
        <v>41.832037083585298</v>
      </c>
      <c r="AS5">
        <v>64.741769679423896</v>
      </c>
      <c r="AT5">
        <v>44.743905917090302</v>
      </c>
      <c r="AU5">
        <v>33.301333925437604</v>
      </c>
      <c r="AV5">
        <v>56.184564232591597</v>
      </c>
      <c r="AW5">
        <v>1.70058722690302</v>
      </c>
      <c r="AX5">
        <v>0</v>
      </c>
      <c r="AY5">
        <v>3.7725292694597798</v>
      </c>
      <c r="AZ5">
        <v>98.299412773097004</v>
      </c>
      <c r="BA5">
        <v>96.227470730783097</v>
      </c>
      <c r="BB5">
        <v>100</v>
      </c>
    </row>
    <row r="6" spans="1:54" x14ac:dyDescent="0.3">
      <c r="A6" t="s">
        <v>923</v>
      </c>
      <c r="B6" t="s">
        <v>305</v>
      </c>
      <c r="C6" t="s">
        <v>964</v>
      </c>
      <c r="D6">
        <v>72.688697903556402</v>
      </c>
      <c r="E6">
        <v>67.182884688059005</v>
      </c>
      <c r="F6">
        <v>78.195992737078001</v>
      </c>
      <c r="G6">
        <v>27.311302096443601</v>
      </c>
      <c r="H6">
        <v>21.804007263011901</v>
      </c>
      <c r="I6">
        <v>32.817115311851097</v>
      </c>
      <c r="J6">
        <v>12.9894998022223</v>
      </c>
      <c r="K6">
        <v>8.7653092694664103</v>
      </c>
      <c r="L6">
        <v>17.214386760295302</v>
      </c>
      <c r="M6">
        <v>23.4366571973102</v>
      </c>
      <c r="N6">
        <v>18.216555120468101</v>
      </c>
      <c r="O6">
        <v>28.656121321549701</v>
      </c>
      <c r="P6">
        <v>2.2474738394045102</v>
      </c>
      <c r="Q6">
        <v>0.35344730835114602</v>
      </c>
      <c r="R6">
        <v>4.1440066625657801</v>
      </c>
      <c r="S6">
        <v>99.122586213096497</v>
      </c>
      <c r="T6">
        <v>97.847680329810203</v>
      </c>
      <c r="U6">
        <v>100</v>
      </c>
      <c r="V6" t="s">
        <v>931</v>
      </c>
      <c r="W6" t="s">
        <v>931</v>
      </c>
      <c r="X6" t="s">
        <v>931</v>
      </c>
      <c r="Y6">
        <v>9.7702182746592801</v>
      </c>
      <c r="Z6">
        <v>6.1309601119177497</v>
      </c>
      <c r="AA6">
        <v>13.410550189998</v>
      </c>
      <c r="AB6">
        <v>59.3207235067784</v>
      </c>
      <c r="AC6">
        <v>53.158063440376999</v>
      </c>
      <c r="AD6">
        <v>65.484200490330693</v>
      </c>
      <c r="AE6">
        <v>13.898378222877501</v>
      </c>
      <c r="AF6">
        <v>9.5026862906634992</v>
      </c>
      <c r="AG6">
        <v>18.2928990314931</v>
      </c>
      <c r="AH6">
        <v>55.192563558560202</v>
      </c>
      <c r="AI6">
        <v>49.040058220128302</v>
      </c>
      <c r="AJ6">
        <v>61.348130690338699</v>
      </c>
      <c r="AK6">
        <v>62.345859434864003</v>
      </c>
      <c r="AL6">
        <v>52.6101831989224</v>
      </c>
      <c r="AM6">
        <v>72.084354461340098</v>
      </c>
      <c r="AN6">
        <v>35.706893963930497</v>
      </c>
      <c r="AO6">
        <v>26.101608659784201</v>
      </c>
      <c r="AP6">
        <v>45.308547903944003</v>
      </c>
      <c r="AQ6">
        <v>60.186904075393599</v>
      </c>
      <c r="AR6">
        <v>50.068282682391398</v>
      </c>
      <c r="AS6">
        <v>70.306502179956993</v>
      </c>
      <c r="AT6">
        <v>37.015854458128302</v>
      </c>
      <c r="AU6">
        <v>26.921009892551499</v>
      </c>
      <c r="AV6">
        <v>47.109288546218501</v>
      </c>
      <c r="AW6">
        <v>1.38264590600165</v>
      </c>
      <c r="AX6">
        <v>8.3617212302059707E-2</v>
      </c>
      <c r="AY6">
        <v>2.6795263618862499</v>
      </c>
      <c r="AZ6">
        <v>98.617354093998301</v>
      </c>
      <c r="BA6">
        <v>97.320473638125705</v>
      </c>
      <c r="BB6">
        <v>99.916382787686004</v>
      </c>
    </row>
    <row r="7" spans="1:54" x14ac:dyDescent="0.3">
      <c r="A7" t="s">
        <v>924</v>
      </c>
      <c r="B7" t="s">
        <v>341</v>
      </c>
      <c r="C7" t="s">
        <v>964</v>
      </c>
      <c r="D7">
        <v>78.277448876709499</v>
      </c>
      <c r="E7">
        <v>73.285260292165106</v>
      </c>
      <c r="F7">
        <v>83.2681681031045</v>
      </c>
      <c r="G7">
        <v>20.7239988624906</v>
      </c>
      <c r="H7">
        <v>15.840779400674499</v>
      </c>
      <c r="I7">
        <v>25.608941755458599</v>
      </c>
      <c r="J7">
        <v>11.681445671001301</v>
      </c>
      <c r="K7">
        <v>7.5788034971324798</v>
      </c>
      <c r="L7">
        <v>15.7854045206442</v>
      </c>
      <c r="M7">
        <v>21.083348413949999</v>
      </c>
      <c r="N7">
        <v>16.522427960698</v>
      </c>
      <c r="O7">
        <v>25.644816292556602</v>
      </c>
      <c r="P7">
        <v>1.2809906672526601</v>
      </c>
      <c r="Q7">
        <v>0</v>
      </c>
      <c r="R7">
        <v>2.9101137728181099</v>
      </c>
      <c r="S7">
        <v>98.136035779840199</v>
      </c>
      <c r="T7">
        <v>95.958706696951793</v>
      </c>
      <c r="U7">
        <v>100</v>
      </c>
      <c r="V7">
        <v>1.8639642201597699</v>
      </c>
      <c r="W7">
        <v>0</v>
      </c>
      <c r="X7">
        <v>4.0412933031767002</v>
      </c>
      <c r="Y7">
        <v>4.39750782037693</v>
      </c>
      <c r="Z7">
        <v>1.6564146230310499</v>
      </c>
      <c r="AA7">
        <v>7.1386713373505604</v>
      </c>
      <c r="AB7">
        <v>65.560611152762306</v>
      </c>
      <c r="AC7">
        <v>59.433797900897403</v>
      </c>
      <c r="AD7">
        <v>71.689353957246794</v>
      </c>
      <c r="AE7">
        <v>11.488844652413301</v>
      </c>
      <c r="AF7">
        <v>6.9801074197643098</v>
      </c>
      <c r="AG7">
        <v>15.997503149336</v>
      </c>
      <c r="AH7">
        <v>58.469274320725901</v>
      </c>
      <c r="AI7">
        <v>52.278198103778102</v>
      </c>
      <c r="AJ7">
        <v>64.662429145647295</v>
      </c>
      <c r="AK7">
        <v>69.6222102370496</v>
      </c>
      <c r="AL7">
        <v>61.928139930741999</v>
      </c>
      <c r="AM7">
        <v>77.315651740258701</v>
      </c>
      <c r="AN7">
        <v>29.6936076225698</v>
      </c>
      <c r="AO7">
        <v>22.069716400416599</v>
      </c>
      <c r="AP7">
        <v>37.317325512792699</v>
      </c>
      <c r="AQ7">
        <v>62.195341192182198</v>
      </c>
      <c r="AR7">
        <v>53.674866147181703</v>
      </c>
      <c r="AS7">
        <v>70.715652588353507</v>
      </c>
      <c r="AT7">
        <v>36.334078126203899</v>
      </c>
      <c r="AU7">
        <v>27.9067025502512</v>
      </c>
      <c r="AV7">
        <v>44.761009055002603</v>
      </c>
      <c r="AW7">
        <v>1.80321087872599</v>
      </c>
      <c r="AX7">
        <v>0.31491527085757998</v>
      </c>
      <c r="AY7">
        <v>3.28961473494217</v>
      </c>
      <c r="AZ7">
        <v>98.196789121273994</v>
      </c>
      <c r="BA7">
        <v>96.710385264980005</v>
      </c>
      <c r="BB7">
        <v>99.685084729220193</v>
      </c>
    </row>
    <row r="8" spans="1:54" x14ac:dyDescent="0.3">
      <c r="A8" t="s">
        <v>925</v>
      </c>
      <c r="B8" t="s">
        <v>493</v>
      </c>
      <c r="C8" t="s">
        <v>964</v>
      </c>
      <c r="D8">
        <v>83.158626821154101</v>
      </c>
      <c r="E8">
        <v>78.462875436487394</v>
      </c>
      <c r="F8">
        <v>87.852245801729197</v>
      </c>
      <c r="G8">
        <v>16.2469886428817</v>
      </c>
      <c r="H8">
        <v>11.658864190255199</v>
      </c>
      <c r="I8">
        <v>20.836765411951301</v>
      </c>
      <c r="J8">
        <v>10.216387518641699</v>
      </c>
      <c r="K8">
        <v>5.9932911960475899</v>
      </c>
      <c r="L8">
        <v>14.439386390341999</v>
      </c>
      <c r="M8">
        <v>20.5690030973959</v>
      </c>
      <c r="N8">
        <v>15.376570692743</v>
      </c>
      <c r="O8">
        <v>25.7590244437738</v>
      </c>
      <c r="P8">
        <v>0.87257657450957904</v>
      </c>
      <c r="Q8">
        <v>0</v>
      </c>
      <c r="R8">
        <v>1.9230259149278801</v>
      </c>
      <c r="S8">
        <v>99.3317655156591</v>
      </c>
      <c r="T8">
        <v>98.562725955124606</v>
      </c>
      <c r="U8">
        <v>100</v>
      </c>
      <c r="V8">
        <v>0.66823448434094301</v>
      </c>
      <c r="W8">
        <v>0</v>
      </c>
      <c r="X8">
        <v>1.4372740449157599</v>
      </c>
      <c r="Y8">
        <v>10.213519559481499</v>
      </c>
      <c r="Z8">
        <v>5.7023388751987198</v>
      </c>
      <c r="AA8">
        <v>14.721192477576301</v>
      </c>
      <c r="AB8">
        <v>60.323935987151501</v>
      </c>
      <c r="AC8">
        <v>53.771028750592201</v>
      </c>
      <c r="AD8">
        <v>66.879344649614495</v>
      </c>
      <c r="AE8">
        <v>10.4106917517495</v>
      </c>
      <c r="AF8">
        <v>5.8893640880396001</v>
      </c>
      <c r="AG8">
        <v>14.928850821801401</v>
      </c>
      <c r="AH8">
        <v>60.126763794883601</v>
      </c>
      <c r="AI8">
        <v>53.575905279188902</v>
      </c>
      <c r="AJ8">
        <v>66.679784563951699</v>
      </c>
      <c r="AK8">
        <v>52.769556299815697</v>
      </c>
      <c r="AL8">
        <v>42.481591602036701</v>
      </c>
      <c r="AM8">
        <v>63.0549032384165</v>
      </c>
      <c r="AN8">
        <v>46.140665160838097</v>
      </c>
      <c r="AO8">
        <v>35.850071707923497</v>
      </c>
      <c r="AP8">
        <v>56.433128440996803</v>
      </c>
      <c r="AQ8">
        <v>50.974894202559902</v>
      </c>
      <c r="AR8">
        <v>40.5921543030029</v>
      </c>
      <c r="AS8">
        <v>61.357671597452203</v>
      </c>
      <c r="AT8">
        <v>48.031388737440601</v>
      </c>
      <c r="AU8">
        <v>37.642232453348797</v>
      </c>
      <c r="AV8">
        <v>58.420497894063502</v>
      </c>
      <c r="AW8" t="s">
        <v>931</v>
      </c>
      <c r="AX8" t="s">
        <v>931</v>
      </c>
      <c r="AY8" t="s">
        <v>931</v>
      </c>
      <c r="AZ8">
        <v>99.503126075484701</v>
      </c>
      <c r="BA8">
        <v>98.743940089838901</v>
      </c>
      <c r="BB8">
        <v>100</v>
      </c>
    </row>
    <row r="9" spans="1:54" x14ac:dyDescent="0.3">
      <c r="A9" t="s">
        <v>926</v>
      </c>
      <c r="B9" t="s">
        <v>494</v>
      </c>
      <c r="C9" t="s">
        <v>964</v>
      </c>
      <c r="D9">
        <v>76.698293862448693</v>
      </c>
      <c r="E9">
        <v>70.144417204617199</v>
      </c>
      <c r="F9">
        <v>83.248222693923296</v>
      </c>
      <c r="G9">
        <v>23.301706137551299</v>
      </c>
      <c r="H9">
        <v>16.7517773062274</v>
      </c>
      <c r="I9">
        <v>29.855582795232099</v>
      </c>
      <c r="J9">
        <v>12.6029146065714</v>
      </c>
      <c r="K9">
        <v>7.7611082807874299</v>
      </c>
      <c r="L9">
        <v>17.4443741178981</v>
      </c>
      <c r="M9">
        <v>8.2439874068223897</v>
      </c>
      <c r="N9">
        <v>4.0639398912919003</v>
      </c>
      <c r="O9">
        <v>12.4313486239502</v>
      </c>
      <c r="P9" t="s">
        <v>931</v>
      </c>
      <c r="Q9" t="s">
        <v>931</v>
      </c>
      <c r="R9" t="s">
        <v>931</v>
      </c>
      <c r="S9">
        <v>99.291363287208796</v>
      </c>
      <c r="T9">
        <v>97.924690495315403</v>
      </c>
      <c r="U9">
        <v>100</v>
      </c>
      <c r="V9" t="s">
        <v>931</v>
      </c>
      <c r="W9" t="s">
        <v>931</v>
      </c>
      <c r="X9" t="s">
        <v>931</v>
      </c>
      <c r="Y9">
        <v>17.696443833778702</v>
      </c>
      <c r="Z9">
        <v>11.8363012836518</v>
      </c>
      <c r="AA9">
        <v>23.5558061173044</v>
      </c>
      <c r="AB9">
        <v>54.365959472471403</v>
      </c>
      <c r="AC9">
        <v>46.973571051294101</v>
      </c>
      <c r="AD9">
        <v>61.759239299354903</v>
      </c>
      <c r="AE9">
        <v>9.9241596434096806</v>
      </c>
      <c r="AF9">
        <v>5.5091950241124001</v>
      </c>
      <c r="AG9">
        <v>14.342062288452899</v>
      </c>
      <c r="AH9">
        <v>62.138243662840402</v>
      </c>
      <c r="AI9">
        <v>55.055816796900501</v>
      </c>
      <c r="AJ9">
        <v>69.2178436421393</v>
      </c>
      <c r="AK9">
        <v>47.139621954411503</v>
      </c>
      <c r="AL9">
        <v>32.1550473479152</v>
      </c>
      <c r="AM9">
        <v>62.123259435814397</v>
      </c>
      <c r="AN9">
        <v>48.855734981166002</v>
      </c>
      <c r="AO9">
        <v>33.773815374678598</v>
      </c>
      <c r="AP9">
        <v>63.938004681323903</v>
      </c>
      <c r="AQ9">
        <v>51.634745598761803</v>
      </c>
      <c r="AR9">
        <v>35.3964088845823</v>
      </c>
      <c r="AS9">
        <v>67.873590603153403</v>
      </c>
      <c r="AT9">
        <v>44.209256540689402</v>
      </c>
      <c r="AU9">
        <v>27.8359337477366</v>
      </c>
      <c r="AV9">
        <v>60.581421178988599</v>
      </c>
      <c r="AW9">
        <v>3.4988261513994199</v>
      </c>
      <c r="AX9">
        <v>0.81159731219013698</v>
      </c>
      <c r="AY9">
        <v>6.1863306959401303</v>
      </c>
      <c r="AZ9">
        <v>96.501173848600601</v>
      </c>
      <c r="BA9">
        <v>93.813669304131906</v>
      </c>
      <c r="BB9">
        <v>99.188402687737806</v>
      </c>
    </row>
    <row r="10" spans="1:54" x14ac:dyDescent="0.3">
      <c r="A10" t="s">
        <v>927</v>
      </c>
      <c r="B10" t="s">
        <v>342</v>
      </c>
      <c r="C10" t="s">
        <v>964</v>
      </c>
      <c r="D10">
        <v>73.513496671271199</v>
      </c>
      <c r="E10">
        <v>67.381195030554096</v>
      </c>
      <c r="F10">
        <v>79.643989148095699</v>
      </c>
      <c r="G10">
        <v>25.937081312381199</v>
      </c>
      <c r="H10">
        <v>19.841844703720898</v>
      </c>
      <c r="I10">
        <v>32.034643989204298</v>
      </c>
      <c r="J10">
        <v>22.067239284193501</v>
      </c>
      <c r="K10">
        <v>16.359173475357501</v>
      </c>
      <c r="L10">
        <v>27.776946948921399</v>
      </c>
      <c r="M10">
        <v>11.8577526666182</v>
      </c>
      <c r="N10">
        <v>7.8262166063984999</v>
      </c>
      <c r="O10">
        <v>15.8889256887015</v>
      </c>
      <c r="P10">
        <v>2.51965559859996</v>
      </c>
      <c r="Q10">
        <v>0.42582825366799598</v>
      </c>
      <c r="R10">
        <v>4.6111488508472203</v>
      </c>
      <c r="S10">
        <v>99.553399873290203</v>
      </c>
      <c r="T10">
        <v>98.687120287859997</v>
      </c>
      <c r="U10">
        <v>100</v>
      </c>
      <c r="V10" t="s">
        <v>931</v>
      </c>
      <c r="W10" t="s">
        <v>931</v>
      </c>
      <c r="X10" t="s">
        <v>931</v>
      </c>
      <c r="Y10">
        <v>15.147014530083201</v>
      </c>
      <c r="Z10">
        <v>10.0768331681197</v>
      </c>
      <c r="AA10">
        <v>20.214091520506901</v>
      </c>
      <c r="AB10">
        <v>55.165501698119101</v>
      </c>
      <c r="AC10">
        <v>48.906399676703103</v>
      </c>
      <c r="AD10">
        <v>61.429235945106697</v>
      </c>
      <c r="AE10">
        <v>9.670450650686</v>
      </c>
      <c r="AF10">
        <v>5.0991462480895198</v>
      </c>
      <c r="AG10">
        <v>14.241918507350199</v>
      </c>
      <c r="AH10">
        <v>60.642065577516298</v>
      </c>
      <c r="AI10">
        <v>54.259666475816601</v>
      </c>
      <c r="AJ10">
        <v>67.025829079180099</v>
      </c>
      <c r="AK10">
        <v>58.230020197376</v>
      </c>
      <c r="AL10">
        <v>46.225330451316303</v>
      </c>
      <c r="AM10">
        <v>70.2347564037306</v>
      </c>
      <c r="AN10">
        <v>39.604098589467803</v>
      </c>
      <c r="AO10">
        <v>27.761538894638502</v>
      </c>
      <c r="AP10">
        <v>51.446482726431498</v>
      </c>
      <c r="AQ10">
        <v>57.481239429218903</v>
      </c>
      <c r="AR10">
        <v>45.166652354411099</v>
      </c>
      <c r="AS10">
        <v>69.789195390589001</v>
      </c>
      <c r="AT10">
        <v>40.630388019507699</v>
      </c>
      <c r="AU10">
        <v>28.372898536241401</v>
      </c>
      <c r="AV10">
        <v>52.894439614125503</v>
      </c>
      <c r="AW10">
        <v>2.8530477862135601</v>
      </c>
      <c r="AX10">
        <v>0.87150478540662302</v>
      </c>
      <c r="AY10">
        <v>4.8338190030708699</v>
      </c>
      <c r="AZ10">
        <v>97.146952213786406</v>
      </c>
      <c r="BA10">
        <v>95.166180997004204</v>
      </c>
      <c r="BB10">
        <v>99.128495214518296</v>
      </c>
    </row>
    <row r="11" spans="1:54" x14ac:dyDescent="0.3">
      <c r="A11" t="s">
        <v>928</v>
      </c>
      <c r="B11" t="s">
        <v>343</v>
      </c>
      <c r="C11" t="s">
        <v>964</v>
      </c>
      <c r="D11">
        <v>75.730869109817803</v>
      </c>
      <c r="E11">
        <v>70.475423383764806</v>
      </c>
      <c r="F11">
        <v>80.989439270978195</v>
      </c>
      <c r="G11">
        <v>23.994570775151999</v>
      </c>
      <c r="H11">
        <v>18.751080873203001</v>
      </c>
      <c r="I11">
        <v>29.235209467653998</v>
      </c>
      <c r="J11">
        <v>14.013721808006199</v>
      </c>
      <c r="K11">
        <v>9.6104430589536207</v>
      </c>
      <c r="L11">
        <v>18.4187470984816</v>
      </c>
      <c r="M11">
        <v>16.067654587261199</v>
      </c>
      <c r="N11">
        <v>11.818584565186301</v>
      </c>
      <c r="O11">
        <v>20.317106350767599</v>
      </c>
      <c r="P11">
        <v>1.06601218476718</v>
      </c>
      <c r="Q11">
        <v>0</v>
      </c>
      <c r="R11">
        <v>2.1591964186933601</v>
      </c>
      <c r="S11">
        <v>98.332806524986196</v>
      </c>
      <c r="T11">
        <v>96.630269635236601</v>
      </c>
      <c r="U11">
        <v>100</v>
      </c>
      <c r="V11">
        <v>1.66719347501379</v>
      </c>
      <c r="W11">
        <v>0</v>
      </c>
      <c r="X11">
        <v>3.36973036496678</v>
      </c>
      <c r="Y11">
        <v>10.5541404037211</v>
      </c>
      <c r="Z11">
        <v>6.3864469190292104</v>
      </c>
      <c r="AA11">
        <v>14.721834641473301</v>
      </c>
      <c r="AB11">
        <v>61.250457083713002</v>
      </c>
      <c r="AC11">
        <v>55.2221577795667</v>
      </c>
      <c r="AD11">
        <v>67.2791420203516</v>
      </c>
      <c r="AE11">
        <v>5.8754625067400497</v>
      </c>
      <c r="AF11">
        <v>2.7132965700974601</v>
      </c>
      <c r="AG11">
        <v>9.0367507869823296</v>
      </c>
      <c r="AH11">
        <v>65.929134980694002</v>
      </c>
      <c r="AI11">
        <v>60.225315583779398</v>
      </c>
      <c r="AJ11">
        <v>71.634218419561606</v>
      </c>
      <c r="AK11">
        <v>56.0105299565735</v>
      </c>
      <c r="AL11">
        <v>45.417031042702</v>
      </c>
      <c r="AM11">
        <v>66.604559530080493</v>
      </c>
      <c r="AN11">
        <v>41.871309070878603</v>
      </c>
      <c r="AO11">
        <v>31.367372861961201</v>
      </c>
      <c r="AP11">
        <v>52.375583063873101</v>
      </c>
      <c r="AQ11">
        <v>53.466430959609497</v>
      </c>
      <c r="AR11">
        <v>42.625300020255501</v>
      </c>
      <c r="AS11">
        <v>64.304953284778307</v>
      </c>
      <c r="AT11">
        <v>43.964490219438098</v>
      </c>
      <c r="AU11">
        <v>33.197368818809103</v>
      </c>
      <c r="AV11">
        <v>54.7355548099816</v>
      </c>
      <c r="AW11">
        <v>2.3619607186905398</v>
      </c>
      <c r="AX11">
        <v>0.45059083032853797</v>
      </c>
      <c r="AY11">
        <v>4.2718328470349096</v>
      </c>
      <c r="AZ11">
        <v>97.335589312608107</v>
      </c>
      <c r="BA11">
        <v>95.335658392821202</v>
      </c>
      <c r="BB11">
        <v>99.336474465693101</v>
      </c>
    </row>
    <row r="12" spans="1:54" x14ac:dyDescent="0.3">
      <c r="A12" t="s">
        <v>929</v>
      </c>
      <c r="B12" t="s">
        <v>344</v>
      </c>
      <c r="C12" t="s">
        <v>964</v>
      </c>
      <c r="D12">
        <v>78.519833971092893</v>
      </c>
      <c r="E12">
        <v>73.480830429940795</v>
      </c>
      <c r="F12">
        <v>83.556160529827196</v>
      </c>
      <c r="G12">
        <v>21.480166028907099</v>
      </c>
      <c r="H12">
        <v>16.443839470069801</v>
      </c>
      <c r="I12">
        <v>26.519169570162099</v>
      </c>
      <c r="J12">
        <v>19.9424959303186</v>
      </c>
      <c r="K12">
        <v>14.711632441955</v>
      </c>
      <c r="L12">
        <v>25.1737353233822</v>
      </c>
      <c r="M12">
        <v>13.528255216591599</v>
      </c>
      <c r="N12">
        <v>9.5999235790428195</v>
      </c>
      <c r="O12">
        <v>17.455794899387602</v>
      </c>
      <c r="P12">
        <v>1.6581749504943499</v>
      </c>
      <c r="Q12">
        <v>0</v>
      </c>
      <c r="R12">
        <v>3.3602310756811802</v>
      </c>
      <c r="S12">
        <v>99.393952206789194</v>
      </c>
      <c r="T12">
        <v>98.265293325433603</v>
      </c>
      <c r="U12">
        <v>100</v>
      </c>
      <c r="V12" t="s">
        <v>931</v>
      </c>
      <c r="W12" t="s">
        <v>931</v>
      </c>
      <c r="X12" t="s">
        <v>931</v>
      </c>
      <c r="Y12">
        <v>13.646645948288599</v>
      </c>
      <c r="Z12">
        <v>9.1347699323383296</v>
      </c>
      <c r="AA12">
        <v>18.157486661531902</v>
      </c>
      <c r="AB12">
        <v>57.468129637851199</v>
      </c>
      <c r="AC12">
        <v>51.251890840604297</v>
      </c>
      <c r="AD12">
        <v>63.686304511133798</v>
      </c>
      <c r="AE12">
        <v>6.85538713064558</v>
      </c>
      <c r="AF12">
        <v>3.5943609836695698</v>
      </c>
      <c r="AG12">
        <v>10.1164705142949</v>
      </c>
      <c r="AH12">
        <v>64.259388455494204</v>
      </c>
      <c r="AI12">
        <v>58.166399499616503</v>
      </c>
      <c r="AJ12">
        <v>70.3532209480273</v>
      </c>
      <c r="AK12">
        <v>44.361515162846402</v>
      </c>
      <c r="AL12">
        <v>33.363155546149898</v>
      </c>
      <c r="AM12">
        <v>55.363656076772401</v>
      </c>
      <c r="AN12">
        <v>48.898029390868601</v>
      </c>
      <c r="AO12">
        <v>37.501243285373299</v>
      </c>
      <c r="AP12">
        <v>60.291338322790097</v>
      </c>
      <c r="AQ12">
        <v>53.587106906480201</v>
      </c>
      <c r="AR12">
        <v>42.661367302708697</v>
      </c>
      <c r="AS12">
        <v>64.514897821521004</v>
      </c>
      <c r="AT12">
        <v>42.448491193957302</v>
      </c>
      <c r="AU12">
        <v>31.392579808738699</v>
      </c>
      <c r="AV12">
        <v>53.502019674082298</v>
      </c>
      <c r="AW12">
        <v>2.0112330253764901</v>
      </c>
      <c r="AX12">
        <v>0.434625544942427</v>
      </c>
      <c r="AY12">
        <v>3.5876169560345499</v>
      </c>
      <c r="AZ12">
        <v>97.988766974623502</v>
      </c>
      <c r="BA12">
        <v>96.412383044244507</v>
      </c>
      <c r="BB12">
        <v>99.565374454778507</v>
      </c>
    </row>
    <row r="13" spans="1:54" x14ac:dyDescent="0.3">
      <c r="A13" t="s">
        <v>930</v>
      </c>
      <c r="B13" t="s">
        <v>317</v>
      </c>
      <c r="C13" t="s">
        <v>964</v>
      </c>
      <c r="D13">
        <v>78.996969781212599</v>
      </c>
      <c r="E13">
        <v>72.141915227121601</v>
      </c>
      <c r="F13">
        <v>85.862843947129903</v>
      </c>
      <c r="G13">
        <v>20.324706013177298</v>
      </c>
      <c r="H13">
        <v>13.588458122961899</v>
      </c>
      <c r="I13">
        <v>27.051367205636598</v>
      </c>
      <c r="J13">
        <v>11.2993800561563</v>
      </c>
      <c r="K13">
        <v>6.1532864164362202</v>
      </c>
      <c r="L13">
        <v>16.446710807124301</v>
      </c>
      <c r="M13">
        <v>17.967251396958702</v>
      </c>
      <c r="N13">
        <v>11.7901119950864</v>
      </c>
      <c r="O13">
        <v>24.1395306046422</v>
      </c>
      <c r="S13">
        <v>98.644741597397896</v>
      </c>
      <c r="T13">
        <v>96.773118460503795</v>
      </c>
      <c r="U13">
        <v>100</v>
      </c>
      <c r="V13" t="s">
        <v>931</v>
      </c>
      <c r="W13" t="s">
        <v>931</v>
      </c>
      <c r="X13" t="s">
        <v>931</v>
      </c>
      <c r="Y13">
        <v>15.1205137471852</v>
      </c>
      <c r="Z13">
        <v>9.6352098178853698</v>
      </c>
      <c r="AA13">
        <v>20.6032906254291</v>
      </c>
      <c r="AB13">
        <v>56.663701314948199</v>
      </c>
      <c r="AC13">
        <v>49.008291834116903</v>
      </c>
      <c r="AD13">
        <v>64.314831625473502</v>
      </c>
      <c r="AE13">
        <v>13.185621750854899</v>
      </c>
      <c r="AF13">
        <v>7.9936656024558204</v>
      </c>
      <c r="AG13">
        <v>18.3755106699602</v>
      </c>
      <c r="AH13">
        <v>58.598593311278499</v>
      </c>
      <c r="AI13">
        <v>50.8664543643727</v>
      </c>
      <c r="AJ13">
        <v>66.3259932661161</v>
      </c>
      <c r="AK13">
        <v>58.526932758901403</v>
      </c>
      <c r="AL13">
        <v>46.054975491484697</v>
      </c>
      <c r="AM13">
        <v>71.002221580244296</v>
      </c>
      <c r="AN13">
        <v>37.1435370145403</v>
      </c>
      <c r="AO13">
        <v>25.054501227686799</v>
      </c>
      <c r="AP13">
        <v>49.229013396539401</v>
      </c>
      <c r="AQ13">
        <v>65.524064773879999</v>
      </c>
      <c r="AR13">
        <v>53.905870993630899</v>
      </c>
      <c r="AS13">
        <v>77.1375983530409</v>
      </c>
      <c r="AT13">
        <v>31.8133430185229</v>
      </c>
      <c r="AU13">
        <v>20.632645810587402</v>
      </c>
      <c r="AV13">
        <v>42.998128487568202</v>
      </c>
      <c r="AW13">
        <v>5.8741764198938</v>
      </c>
      <c r="AX13">
        <v>1.3387997005366601</v>
      </c>
      <c r="AY13">
        <v>10.4111217628944</v>
      </c>
      <c r="AZ13">
        <v>94.1258235801062</v>
      </c>
      <c r="BA13">
        <v>89.588878238087602</v>
      </c>
      <c r="BB13">
        <v>98.661200298481404</v>
      </c>
    </row>
    <row r="14" spans="1:54" x14ac:dyDescent="0.3">
      <c r="A14" t="s">
        <v>932</v>
      </c>
      <c r="B14" t="s">
        <v>266</v>
      </c>
      <c r="C14" t="s">
        <v>964</v>
      </c>
      <c r="D14">
        <v>82.842151024658506</v>
      </c>
      <c r="E14">
        <v>77.558842884517205</v>
      </c>
      <c r="F14">
        <v>88.121004014724903</v>
      </c>
      <c r="G14">
        <v>16.927338718646102</v>
      </c>
      <c r="H14">
        <v>11.662191839551101</v>
      </c>
      <c r="I14">
        <v>22.197610168292801</v>
      </c>
      <c r="J14">
        <v>18.450930634610899</v>
      </c>
      <c r="K14">
        <v>13.0183560057999</v>
      </c>
      <c r="L14">
        <v>23.878803731269802</v>
      </c>
      <c r="M14">
        <v>11.1999676476833</v>
      </c>
      <c r="N14">
        <v>7.0837495021941699</v>
      </c>
      <c r="O14">
        <v>15.3185917860558</v>
      </c>
      <c r="P14">
        <v>2.3435209430700299</v>
      </c>
      <c r="Q14">
        <v>0.58353066158536604</v>
      </c>
      <c r="R14">
        <v>4.1079466084810399</v>
      </c>
      <c r="S14">
        <v>98.308580441002505</v>
      </c>
      <c r="T14">
        <v>96.580111522020204</v>
      </c>
      <c r="U14">
        <v>100</v>
      </c>
      <c r="V14">
        <v>1.4609093023020701</v>
      </c>
      <c r="W14">
        <v>0</v>
      </c>
      <c r="X14">
        <v>3.1320038443569098</v>
      </c>
      <c r="Y14">
        <v>17.356006915307699</v>
      </c>
      <c r="Z14">
        <v>11.8921383107942</v>
      </c>
      <c r="AA14">
        <v>22.822789108139101</v>
      </c>
      <c r="AB14">
        <v>56.311229286934697</v>
      </c>
      <c r="AC14">
        <v>49.6746583278534</v>
      </c>
      <c r="AD14">
        <v>62.945894689999498</v>
      </c>
      <c r="AE14">
        <v>10.228387135910101</v>
      </c>
      <c r="AF14">
        <v>5.7577939866215004</v>
      </c>
      <c r="AG14">
        <v>14.702018341420001</v>
      </c>
      <c r="AH14">
        <v>63.438849066332402</v>
      </c>
      <c r="AI14">
        <v>56.9235336225385</v>
      </c>
      <c r="AJ14">
        <v>69.952134486206106</v>
      </c>
      <c r="AK14">
        <v>48.846373447401199</v>
      </c>
      <c r="AL14">
        <v>36.969597703866498</v>
      </c>
      <c r="AM14">
        <v>60.724755931404999</v>
      </c>
      <c r="AN14">
        <v>51.153626552598801</v>
      </c>
      <c r="AO14">
        <v>39.2752440694697</v>
      </c>
      <c r="AP14">
        <v>63.030402295258803</v>
      </c>
      <c r="AQ14">
        <v>50.327133858120298</v>
      </c>
      <c r="AR14">
        <v>38.604974973835603</v>
      </c>
      <c r="AS14">
        <v>62.0536003228192</v>
      </c>
      <c r="AT14">
        <v>49.672866141879702</v>
      </c>
      <c r="AU14">
        <v>37.946399677492103</v>
      </c>
      <c r="AV14">
        <v>61.395025025853101</v>
      </c>
      <c r="AW14">
        <v>2.7024294567843801</v>
      </c>
      <c r="AX14">
        <v>0.39634696170449901</v>
      </c>
      <c r="AY14">
        <v>5.0087858587063003</v>
      </c>
      <c r="AZ14">
        <v>97.297570543215599</v>
      </c>
      <c r="BA14">
        <v>94.991214141306799</v>
      </c>
      <c r="BB14">
        <v>99.603653038282403</v>
      </c>
    </row>
    <row r="15" spans="1:54" x14ac:dyDescent="0.3">
      <c r="A15" t="s">
        <v>933</v>
      </c>
      <c r="B15" t="s">
        <v>345</v>
      </c>
      <c r="C15" t="s">
        <v>964</v>
      </c>
      <c r="D15">
        <v>84.706023206856301</v>
      </c>
      <c r="E15">
        <v>79.528910095341104</v>
      </c>
      <c r="F15">
        <v>89.888852036733098</v>
      </c>
      <c r="G15">
        <v>15.293976793143701</v>
      </c>
      <c r="H15">
        <v>10.1111479631781</v>
      </c>
      <c r="I15">
        <v>20.4710899047477</v>
      </c>
      <c r="J15">
        <v>12.5402827524968</v>
      </c>
      <c r="K15">
        <v>7.4179401842802699</v>
      </c>
      <c r="L15">
        <v>17.656100981652202</v>
      </c>
      <c r="M15">
        <v>12.923405401630299</v>
      </c>
      <c r="N15">
        <v>7.7180085024356604</v>
      </c>
      <c r="O15">
        <v>18.130108658534201</v>
      </c>
      <c r="P15">
        <v>2.85346556385876</v>
      </c>
      <c r="Q15">
        <v>0.15115817065183901</v>
      </c>
      <c r="R15">
        <v>5.5543780935445097</v>
      </c>
      <c r="S15">
        <v>97.796047052250302</v>
      </c>
      <c r="T15">
        <v>95.082662154299996</v>
      </c>
      <c r="U15">
        <v>100</v>
      </c>
      <c r="V15">
        <v>2.20395294774965</v>
      </c>
      <c r="W15">
        <v>0</v>
      </c>
      <c r="X15">
        <v>4.9173378455255099</v>
      </c>
      <c r="Y15">
        <v>15.3029562302328</v>
      </c>
      <c r="Z15">
        <v>9.1986513926441802</v>
      </c>
      <c r="AA15">
        <v>21.400737505322802</v>
      </c>
      <c r="AB15">
        <v>59.537658761436298</v>
      </c>
      <c r="AC15">
        <v>51.642042869573302</v>
      </c>
      <c r="AD15">
        <v>67.440637410630799</v>
      </c>
      <c r="AE15">
        <v>13.064083249358999</v>
      </c>
      <c r="AF15">
        <v>7.1072676197255404</v>
      </c>
      <c r="AG15">
        <v>19.014756355506702</v>
      </c>
      <c r="AH15">
        <v>61.776531742310098</v>
      </c>
      <c r="AI15">
        <v>53.8593531430651</v>
      </c>
      <c r="AJ15">
        <v>69.700692059873802</v>
      </c>
      <c r="AK15">
        <v>56.202579907225001</v>
      </c>
      <c r="AL15">
        <v>44.808375102631402</v>
      </c>
      <c r="AM15">
        <v>67.594835325346807</v>
      </c>
      <c r="AN15">
        <v>37.474741056109799</v>
      </c>
      <c r="AO15">
        <v>26.266674524260299</v>
      </c>
      <c r="AP15">
        <v>48.682917480100599</v>
      </c>
      <c r="AQ15">
        <v>52.433119400139802</v>
      </c>
      <c r="AR15">
        <v>41.126820216673998</v>
      </c>
      <c r="AS15">
        <v>63.739848514926898</v>
      </c>
      <c r="AT15">
        <v>40.208426002414697</v>
      </c>
      <c r="AU15">
        <v>29.153522478958799</v>
      </c>
      <c r="AV15">
        <v>51.263785193903701</v>
      </c>
      <c r="AW15">
        <v>5.2709295712817603</v>
      </c>
      <c r="AX15">
        <v>1.84430326001198</v>
      </c>
      <c r="AY15">
        <v>8.6968626908858102</v>
      </c>
      <c r="AZ15">
        <v>94.729070428718202</v>
      </c>
      <c r="BA15">
        <v>91.303137309361404</v>
      </c>
      <c r="BB15">
        <v>98.155696739740804</v>
      </c>
    </row>
    <row r="16" spans="1:54" x14ac:dyDescent="0.3">
      <c r="A16" t="s">
        <v>934</v>
      </c>
      <c r="B16" t="s">
        <v>346</v>
      </c>
      <c r="C16" t="s">
        <v>964</v>
      </c>
      <c r="D16">
        <v>80.286136867853699</v>
      </c>
      <c r="E16">
        <v>76.667512434246206</v>
      </c>
      <c r="F16">
        <v>83.906971387867998</v>
      </c>
      <c r="G16">
        <v>19.3380991207944</v>
      </c>
      <c r="H16">
        <v>15.738053590136101</v>
      </c>
      <c r="I16">
        <v>22.935679594218701</v>
      </c>
      <c r="J16">
        <v>12.73204770844</v>
      </c>
      <c r="K16">
        <v>9.6179191670404105</v>
      </c>
      <c r="L16">
        <v>15.844946251637801</v>
      </c>
      <c r="M16">
        <v>16.473254072093599</v>
      </c>
      <c r="N16">
        <v>13.2876975722615</v>
      </c>
      <c r="O16">
        <v>19.657945615633601</v>
      </c>
      <c r="P16">
        <v>2.9697682209201601</v>
      </c>
      <c r="Q16">
        <v>1.3834000733884</v>
      </c>
      <c r="R16">
        <v>4.5562214915192198</v>
      </c>
      <c r="S16">
        <v>99.600533464803306</v>
      </c>
      <c r="T16">
        <v>99.043770763076296</v>
      </c>
      <c r="U16">
        <v>100</v>
      </c>
      <c r="V16" t="s">
        <v>931</v>
      </c>
      <c r="W16" t="s">
        <v>931</v>
      </c>
      <c r="X16" t="s">
        <v>931</v>
      </c>
      <c r="Y16">
        <v>5.2818704135616397</v>
      </c>
      <c r="Z16">
        <v>3.2785515548653801</v>
      </c>
      <c r="AA16">
        <v>7.2855050113881896</v>
      </c>
      <c r="AB16">
        <v>56.776393550385201</v>
      </c>
      <c r="AC16">
        <v>52.113428052024901</v>
      </c>
      <c r="AD16">
        <v>61.43575894656</v>
      </c>
      <c r="AE16">
        <v>8.1441871930523195</v>
      </c>
      <c r="AF16">
        <v>5.7181158517098796</v>
      </c>
      <c r="AG16">
        <v>10.571294077446799</v>
      </c>
      <c r="AH16">
        <v>53.914076770894603</v>
      </c>
      <c r="AI16">
        <v>49.358931755390799</v>
      </c>
      <c r="AJ16">
        <v>58.464901880290903</v>
      </c>
      <c r="AK16">
        <v>63.066669929103199</v>
      </c>
      <c r="AL16">
        <v>56.390546613279298</v>
      </c>
      <c r="AM16">
        <v>69.743478292511</v>
      </c>
      <c r="AN16">
        <v>34.674296690054298</v>
      </c>
      <c r="AO16">
        <v>28.1138331901528</v>
      </c>
      <c r="AP16">
        <v>41.234435639649803</v>
      </c>
      <c r="AQ16">
        <v>54.643772518458299</v>
      </c>
      <c r="AR16">
        <v>47.139954975836403</v>
      </c>
      <c r="AS16">
        <v>62.1476063265617</v>
      </c>
      <c r="AT16">
        <v>43.067526318687001</v>
      </c>
      <c r="AU16">
        <v>35.557530238507297</v>
      </c>
      <c r="AV16">
        <v>50.577761881906802</v>
      </c>
      <c r="AW16">
        <v>1.4072978490749699</v>
      </c>
      <c r="AX16">
        <v>0.23032146624743299</v>
      </c>
      <c r="AY16">
        <v>2.58450499644059</v>
      </c>
      <c r="AZ16">
        <v>98.592702150925007</v>
      </c>
      <c r="BA16">
        <v>97.415495003650705</v>
      </c>
      <c r="BB16">
        <v>99.769678533661207</v>
      </c>
    </row>
    <row r="17" spans="1:54" x14ac:dyDescent="0.3">
      <c r="A17" t="s">
        <v>935</v>
      </c>
      <c r="B17" t="s">
        <v>347</v>
      </c>
      <c r="C17" t="s">
        <v>964</v>
      </c>
      <c r="D17">
        <v>81.532393019364093</v>
      </c>
      <c r="E17">
        <v>77.256414877854596</v>
      </c>
      <c r="F17">
        <v>85.809965264883601</v>
      </c>
      <c r="G17">
        <v>18.4676069806359</v>
      </c>
      <c r="H17">
        <v>14.190034735067099</v>
      </c>
      <c r="I17">
        <v>22.743585122194801</v>
      </c>
      <c r="J17">
        <v>10.6405390867798</v>
      </c>
      <c r="K17">
        <v>6.9297263694995896</v>
      </c>
      <c r="L17">
        <v>14.3537898158622</v>
      </c>
      <c r="M17">
        <v>17.522561558689901</v>
      </c>
      <c r="N17">
        <v>13.378098903305199</v>
      </c>
      <c r="O17">
        <v>21.664164135460101</v>
      </c>
      <c r="P17">
        <v>1.7175173320583299</v>
      </c>
      <c r="Q17">
        <v>0.36619139859220901</v>
      </c>
      <c r="R17">
        <v>3.0702011023201701</v>
      </c>
      <c r="S17">
        <v>99.530092039206295</v>
      </c>
      <c r="T17">
        <v>98.636501040846895</v>
      </c>
      <c r="U17">
        <v>100</v>
      </c>
      <c r="V17" t="s">
        <v>931</v>
      </c>
      <c r="W17" t="s">
        <v>931</v>
      </c>
      <c r="X17" t="s">
        <v>931</v>
      </c>
      <c r="Y17">
        <v>8.8640031078173607</v>
      </c>
      <c r="Z17">
        <v>5.6159459448504299</v>
      </c>
      <c r="AA17">
        <v>12.1121923007781</v>
      </c>
      <c r="AB17">
        <v>67.152014104709494</v>
      </c>
      <c r="AC17">
        <v>61.581611510111003</v>
      </c>
      <c r="AD17">
        <v>72.7254371313051</v>
      </c>
      <c r="AE17">
        <v>8.0384891226392501</v>
      </c>
      <c r="AF17">
        <v>4.9511417977118697</v>
      </c>
      <c r="AG17">
        <v>11.1261006864504</v>
      </c>
      <c r="AH17">
        <v>67.977528089887599</v>
      </c>
      <c r="AI17">
        <v>62.395582160009397</v>
      </c>
      <c r="AJ17">
        <v>73.562362242872993</v>
      </c>
      <c r="AK17">
        <v>59.239447100365801</v>
      </c>
      <c r="AL17">
        <v>48.0998181566573</v>
      </c>
      <c r="AM17">
        <v>70.378762958351402</v>
      </c>
      <c r="AN17">
        <v>36.811069224775203</v>
      </c>
      <c r="AO17">
        <v>26.151509325700101</v>
      </c>
      <c r="AP17">
        <v>47.470885229341903</v>
      </c>
      <c r="AQ17">
        <v>62.4209366159117</v>
      </c>
      <c r="AR17">
        <v>52.372119783214103</v>
      </c>
      <c r="AS17">
        <v>72.473122917518495</v>
      </c>
      <c r="AT17">
        <v>34.179250117585902</v>
      </c>
      <c r="AU17">
        <v>24.443366027327901</v>
      </c>
      <c r="AV17">
        <v>43.912234252127703</v>
      </c>
      <c r="AW17">
        <v>1.3514523069567299</v>
      </c>
      <c r="AX17">
        <v>0.206653402720122</v>
      </c>
      <c r="AY17">
        <v>2.4967163293077301</v>
      </c>
      <c r="AZ17">
        <v>98.648547693043298</v>
      </c>
      <c r="BA17">
        <v>97.503283670592097</v>
      </c>
      <c r="BB17">
        <v>99.793346597380093</v>
      </c>
    </row>
    <row r="18" spans="1:54" x14ac:dyDescent="0.3">
      <c r="A18" t="s">
        <v>936</v>
      </c>
      <c r="B18" t="s">
        <v>348</v>
      </c>
      <c r="C18" t="s">
        <v>964</v>
      </c>
      <c r="D18">
        <v>78.709240924092398</v>
      </c>
      <c r="E18">
        <v>75.175890540311499</v>
      </c>
      <c r="F18">
        <v>82.239340974297605</v>
      </c>
      <c r="G18">
        <v>20.5594059405941</v>
      </c>
      <c r="H18">
        <v>17.094867741032498</v>
      </c>
      <c r="I18">
        <v>24.027016247892998</v>
      </c>
      <c r="J18">
        <v>12.4085808580858</v>
      </c>
      <c r="K18">
        <v>9.44207402882137</v>
      </c>
      <c r="L18">
        <v>15.3740618638775</v>
      </c>
      <c r="M18">
        <v>16.462376237623801</v>
      </c>
      <c r="N18">
        <v>13.392746958967599</v>
      </c>
      <c r="O18">
        <v>19.532096166765299</v>
      </c>
      <c r="P18">
        <v>0.76666666666666705</v>
      </c>
      <c r="Q18">
        <v>6.7066585150554497E-2</v>
      </c>
      <c r="R18">
        <v>1.46724159227607</v>
      </c>
      <c r="S18">
        <v>98.936303630363</v>
      </c>
      <c r="T18">
        <v>97.977388914364994</v>
      </c>
      <c r="U18">
        <v>99.895114412640595</v>
      </c>
      <c r="V18">
        <v>0.93663366336633702</v>
      </c>
      <c r="W18">
        <v>1.00732030660888E-2</v>
      </c>
      <c r="X18">
        <v>1.8635993873628001</v>
      </c>
      <c r="Y18">
        <v>8.8501650165016503</v>
      </c>
      <c r="Z18">
        <v>6.4427223880628697</v>
      </c>
      <c r="AA18">
        <v>11.2572964930176</v>
      </c>
      <c r="AB18">
        <v>60.228712871287101</v>
      </c>
      <c r="AC18">
        <v>55.931205198408598</v>
      </c>
      <c r="AD18">
        <v>64.528433661814304</v>
      </c>
      <c r="AE18">
        <v>10.668976897689801</v>
      </c>
      <c r="AF18">
        <v>8.0248064743485799</v>
      </c>
      <c r="AG18">
        <v>13.3122255663834</v>
      </c>
      <c r="AH18">
        <v>58.409900990098997</v>
      </c>
      <c r="AI18">
        <v>54.142305656636402</v>
      </c>
      <c r="AJ18">
        <v>62.680320043934998</v>
      </c>
      <c r="AK18">
        <v>55.017700429513901</v>
      </c>
      <c r="AL18">
        <v>47.1948639281024</v>
      </c>
      <c r="AM18">
        <v>62.840218616731001</v>
      </c>
      <c r="AN18">
        <v>40.363168253103801</v>
      </c>
      <c r="AO18">
        <v>32.545379649713901</v>
      </c>
      <c r="AP18">
        <v>48.180982458284397</v>
      </c>
      <c r="AQ18">
        <v>57.258104444912</v>
      </c>
      <c r="AR18">
        <v>49.656219953876104</v>
      </c>
      <c r="AS18">
        <v>64.859526175580299</v>
      </c>
      <c r="AT18">
        <v>38.729901347955803</v>
      </c>
      <c r="AU18">
        <v>31.1997343227413</v>
      </c>
      <c r="AV18">
        <v>46.259575399851798</v>
      </c>
      <c r="AW18">
        <v>2.8884488448844898</v>
      </c>
      <c r="AX18">
        <v>1.2817935388675401</v>
      </c>
      <c r="AY18">
        <v>4.4964426843155696</v>
      </c>
      <c r="AZ18">
        <v>97.111551155115507</v>
      </c>
      <c r="BA18">
        <v>95.503557315730006</v>
      </c>
      <c r="BB18">
        <v>98.718206461086893</v>
      </c>
    </row>
    <row r="19" spans="1:54" x14ac:dyDescent="0.3">
      <c r="A19" t="s">
        <v>937</v>
      </c>
      <c r="B19" t="s">
        <v>349</v>
      </c>
      <c r="C19" t="s">
        <v>964</v>
      </c>
      <c r="D19">
        <v>78.370774737821193</v>
      </c>
      <c r="E19">
        <v>74.282214202856295</v>
      </c>
      <c r="F19">
        <v>82.458369996527495</v>
      </c>
      <c r="G19">
        <v>20.8515521060075</v>
      </c>
      <c r="H19">
        <v>17.126439918625401</v>
      </c>
      <c r="I19">
        <v>24.577841799293999</v>
      </c>
      <c r="J19">
        <v>9.3820166894758703</v>
      </c>
      <c r="K19">
        <v>6.5746666614388998</v>
      </c>
      <c r="L19">
        <v>12.1921140678743</v>
      </c>
      <c r="M19">
        <v>20.927413359967399</v>
      </c>
      <c r="N19">
        <v>17.164535428371099</v>
      </c>
      <c r="O19">
        <v>24.690173407816399</v>
      </c>
      <c r="P19">
        <v>1.5599208603199901</v>
      </c>
      <c r="Q19">
        <v>0.35544008597712501</v>
      </c>
      <c r="R19">
        <v>2.7645043307177501</v>
      </c>
      <c r="S19">
        <v>99.551313085875705</v>
      </c>
      <c r="T19">
        <v>98.934963016634896</v>
      </c>
      <c r="U19">
        <v>100</v>
      </c>
      <c r="V19" t="s">
        <v>931</v>
      </c>
      <c r="W19" t="s">
        <v>931</v>
      </c>
      <c r="X19" t="s">
        <v>931</v>
      </c>
      <c r="Y19">
        <v>6.1207451938655302</v>
      </c>
      <c r="Z19">
        <v>4.1023672689866899</v>
      </c>
      <c r="AA19">
        <v>8.1396744882115097</v>
      </c>
      <c r="AB19">
        <v>66.228780768600302</v>
      </c>
      <c r="AC19">
        <v>61.602033967329803</v>
      </c>
      <c r="AD19">
        <v>70.856850103819696</v>
      </c>
      <c r="AE19">
        <v>13.510546239149701</v>
      </c>
      <c r="AF19">
        <v>10.2536755461977</v>
      </c>
      <c r="AG19">
        <v>16.768251155703702</v>
      </c>
      <c r="AH19">
        <v>58.8389797233161</v>
      </c>
      <c r="AI19">
        <v>54.224506158909797</v>
      </c>
      <c r="AJ19">
        <v>63.454492967536503</v>
      </c>
      <c r="AK19">
        <v>55.118671044800102</v>
      </c>
      <c r="AL19">
        <v>47.818976117957199</v>
      </c>
      <c r="AM19">
        <v>62.419203523845098</v>
      </c>
      <c r="AN19">
        <v>40.424059225177402</v>
      </c>
      <c r="AO19">
        <v>33.248693662176798</v>
      </c>
      <c r="AP19">
        <v>47.599250903321099</v>
      </c>
      <c r="AQ19">
        <v>53.507633868562401</v>
      </c>
      <c r="AR19">
        <v>46.239291020670599</v>
      </c>
      <c r="AS19">
        <v>60.779454937853998</v>
      </c>
      <c r="AT19">
        <v>43.007135644113902</v>
      </c>
      <c r="AU19">
        <v>35.6254028327591</v>
      </c>
      <c r="AV19">
        <v>50.386087645140798</v>
      </c>
      <c r="AW19">
        <v>2.3867704072491298</v>
      </c>
      <c r="AX19">
        <v>0.487718939849005</v>
      </c>
      <c r="AY19">
        <v>4.2859545342740004</v>
      </c>
      <c r="AZ19">
        <v>97.613229592750898</v>
      </c>
      <c r="BA19">
        <v>95.7140454649699</v>
      </c>
      <c r="BB19">
        <v>99.5122810609071</v>
      </c>
    </row>
    <row r="20" spans="1:54" x14ac:dyDescent="0.3">
      <c r="A20" t="s">
        <v>938</v>
      </c>
      <c r="B20" t="s">
        <v>350</v>
      </c>
      <c r="C20" t="s">
        <v>964</v>
      </c>
      <c r="D20">
        <v>75.044626218638996</v>
      </c>
      <c r="E20">
        <v>70.587939934956196</v>
      </c>
      <c r="F20">
        <v>79.501050663326893</v>
      </c>
      <c r="G20">
        <v>24.236450303066</v>
      </c>
      <c r="H20">
        <v>19.822538855531299</v>
      </c>
      <c r="I20">
        <v>28.650711584943299</v>
      </c>
      <c r="J20">
        <v>12.9219874850429</v>
      </c>
      <c r="K20">
        <v>9.3241663583368801</v>
      </c>
      <c r="L20">
        <v>16.519595860353601</v>
      </c>
      <c r="M20">
        <v>13.6082177628697</v>
      </c>
      <c r="N20">
        <v>10.352776037158399</v>
      </c>
      <c r="O20">
        <v>16.865331701063202</v>
      </c>
      <c r="P20">
        <v>2.30977461307597</v>
      </c>
      <c r="Q20">
        <v>0.83100702490529499</v>
      </c>
      <c r="R20">
        <v>3.788173694413</v>
      </c>
      <c r="S20">
        <v>98.951529060985905</v>
      </c>
      <c r="T20">
        <v>98.033486814555104</v>
      </c>
      <c r="U20">
        <v>99.868573245389001</v>
      </c>
      <c r="V20">
        <v>1.0484709390141</v>
      </c>
      <c r="W20">
        <v>0.131426754595733</v>
      </c>
      <c r="X20">
        <v>1.9665131854601401</v>
      </c>
      <c r="Y20">
        <v>9.0037074089330904</v>
      </c>
      <c r="Z20">
        <v>5.9139430957459496</v>
      </c>
      <c r="AA20">
        <v>12.093887980234999</v>
      </c>
      <c r="AB20">
        <v>60.921817480400399</v>
      </c>
      <c r="AC20">
        <v>56.026676053266698</v>
      </c>
      <c r="AD20">
        <v>65.817839777241304</v>
      </c>
      <c r="AE20">
        <v>9.8030561603797608</v>
      </c>
      <c r="AF20">
        <v>6.6283778075217201</v>
      </c>
      <c r="AG20">
        <v>12.9777942292093</v>
      </c>
      <c r="AH20">
        <v>60.122468728953699</v>
      </c>
      <c r="AI20">
        <v>55.267881499693601</v>
      </c>
      <c r="AJ20">
        <v>64.978293370064307</v>
      </c>
      <c r="AK20">
        <v>64.006876346171893</v>
      </c>
      <c r="AL20">
        <v>55.940679415433401</v>
      </c>
      <c r="AM20">
        <v>72.072764530564896</v>
      </c>
      <c r="AN20">
        <v>32.963651687648003</v>
      </c>
      <c r="AO20">
        <v>24.996029897169599</v>
      </c>
      <c r="AP20">
        <v>40.931253143784701</v>
      </c>
      <c r="AQ20">
        <v>58.6021217675153</v>
      </c>
      <c r="AR20">
        <v>50.548538389123301</v>
      </c>
      <c r="AS20">
        <v>66.656499948978905</v>
      </c>
      <c r="AT20">
        <v>38.376433129540203</v>
      </c>
      <c r="AU20">
        <v>30.3791444917367</v>
      </c>
      <c r="AV20">
        <v>46.3724815448182</v>
      </c>
      <c r="AW20">
        <v>3.1110849565507399</v>
      </c>
      <c r="AX20">
        <v>1.17219161130775</v>
      </c>
      <c r="AY20">
        <v>5.0502017870228402</v>
      </c>
      <c r="AZ20">
        <v>96.560675310748906</v>
      </c>
      <c r="BA20">
        <v>94.520191034272599</v>
      </c>
      <c r="BB20">
        <v>98.601230115556007</v>
      </c>
    </row>
    <row r="21" spans="1:54" x14ac:dyDescent="0.3">
      <c r="A21" t="s">
        <v>939</v>
      </c>
      <c r="B21" t="s">
        <v>351</v>
      </c>
      <c r="C21" t="s">
        <v>964</v>
      </c>
      <c r="D21">
        <v>80.4145008400981</v>
      </c>
      <c r="E21">
        <v>76.680321220522899</v>
      </c>
      <c r="F21">
        <v>84.151148668047696</v>
      </c>
      <c r="G21">
        <v>19.4540739837174</v>
      </c>
      <c r="H21">
        <v>15.7240578862479</v>
      </c>
      <c r="I21">
        <v>23.1819280039043</v>
      </c>
      <c r="J21">
        <v>16.709097848798098</v>
      </c>
      <c r="K21">
        <v>12.8771881329602</v>
      </c>
      <c r="L21">
        <v>20.539661298487399</v>
      </c>
      <c r="M21">
        <v>11.9364752082538</v>
      </c>
      <c r="N21">
        <v>9.08520160482127</v>
      </c>
      <c r="O21">
        <v>14.786795707564799</v>
      </c>
      <c r="P21">
        <v>2.20707728508639</v>
      </c>
      <c r="Q21">
        <v>0.66805997325697897</v>
      </c>
      <c r="R21">
        <v>3.7450478541374901</v>
      </c>
      <c r="S21">
        <v>98.840389238875105</v>
      </c>
      <c r="T21">
        <v>97.749399072608298</v>
      </c>
      <c r="U21">
        <v>99.931111404373894</v>
      </c>
      <c r="V21">
        <v>1.15961076112491</v>
      </c>
      <c r="W21">
        <v>6.8888595598112903E-2</v>
      </c>
      <c r="X21">
        <v>2.2506009274196499</v>
      </c>
      <c r="Y21">
        <v>12.6573462345113</v>
      </c>
      <c r="Z21">
        <v>9.0928664631026805</v>
      </c>
      <c r="AA21">
        <v>16.218952489262499</v>
      </c>
      <c r="AB21">
        <v>55.336688479048703</v>
      </c>
      <c r="AC21">
        <v>50.458316044673097</v>
      </c>
      <c r="AD21">
        <v>60.214673537722597</v>
      </c>
      <c r="AE21">
        <v>7.5006787677512499</v>
      </c>
      <c r="AF21">
        <v>4.5996411271261897</v>
      </c>
      <c r="AG21">
        <v>10.401126163281299</v>
      </c>
      <c r="AH21">
        <v>60.493355945808801</v>
      </c>
      <c r="AI21">
        <v>55.598927272418599</v>
      </c>
      <c r="AJ21">
        <v>65.3851139719348</v>
      </c>
      <c r="AK21">
        <v>55.1258168595337</v>
      </c>
      <c r="AL21">
        <v>46.564154278312003</v>
      </c>
      <c r="AM21">
        <v>63.687178109046499</v>
      </c>
      <c r="AN21">
        <v>43.781435586387801</v>
      </c>
      <c r="AO21">
        <v>35.278865780241901</v>
      </c>
      <c r="AP21">
        <v>52.284112096228597</v>
      </c>
      <c r="AQ21">
        <v>57.633584942214398</v>
      </c>
      <c r="AR21">
        <v>49.307019495551202</v>
      </c>
      <c r="AS21">
        <v>65.958987335188098</v>
      </c>
      <c r="AT21">
        <v>41.447285083045799</v>
      </c>
      <c r="AU21">
        <v>33.240446153344102</v>
      </c>
      <c r="AV21">
        <v>49.6556079668824</v>
      </c>
      <c r="AW21">
        <v>2.12523166638467</v>
      </c>
      <c r="AX21">
        <v>0.71656190915268403</v>
      </c>
      <c r="AY21">
        <v>3.5339398719764801</v>
      </c>
      <c r="AZ21">
        <v>97.874768333615293</v>
      </c>
      <c r="BA21">
        <v>96.466060128076705</v>
      </c>
      <c r="BB21">
        <v>99.283438090794107</v>
      </c>
    </row>
    <row r="22" spans="1:54" x14ac:dyDescent="0.3">
      <c r="A22" t="s">
        <v>940</v>
      </c>
      <c r="B22" t="s">
        <v>352</v>
      </c>
      <c r="C22" t="s">
        <v>964</v>
      </c>
      <c r="D22">
        <v>76.288099169221894</v>
      </c>
      <c r="E22">
        <v>71.106514414403406</v>
      </c>
      <c r="F22">
        <v>81.465491933823898</v>
      </c>
      <c r="G22">
        <v>23.2414760070236</v>
      </c>
      <c r="H22">
        <v>18.078602919240399</v>
      </c>
      <c r="I22">
        <v>28.4085902208788</v>
      </c>
      <c r="J22">
        <v>15.415913200723301</v>
      </c>
      <c r="K22">
        <v>11.103560069960601</v>
      </c>
      <c r="L22">
        <v>19.7270866865755</v>
      </c>
      <c r="M22">
        <v>18.428466598527098</v>
      </c>
      <c r="N22">
        <v>13.934865474488101</v>
      </c>
      <c r="O22">
        <v>22.920437376918901</v>
      </c>
      <c r="P22">
        <v>1.48072437560605</v>
      </c>
      <c r="Q22">
        <v>0.26168532023236302</v>
      </c>
      <c r="R22">
        <v>2.6979000689538601</v>
      </c>
      <c r="S22">
        <v>99.141048824593099</v>
      </c>
      <c r="T22">
        <v>97.902382867267093</v>
      </c>
      <c r="U22">
        <v>100</v>
      </c>
      <c r="V22" t="s">
        <v>931</v>
      </c>
      <c r="W22" t="s">
        <v>931</v>
      </c>
      <c r="X22" t="s">
        <v>931</v>
      </c>
      <c r="Y22">
        <v>7.2188589249678996</v>
      </c>
      <c r="Z22">
        <v>4.0716572425979702</v>
      </c>
      <c r="AA22">
        <v>10.366630460343</v>
      </c>
      <c r="AB22">
        <v>56.744502974552503</v>
      </c>
      <c r="AC22">
        <v>50.623949937488099</v>
      </c>
      <c r="AD22">
        <v>62.863628112209703</v>
      </c>
      <c r="AE22">
        <v>7.6244201588175198</v>
      </c>
      <c r="AF22">
        <v>4.4059089510468397</v>
      </c>
      <c r="AG22">
        <v>10.8432112275992</v>
      </c>
      <c r="AH22">
        <v>56.3389417407029</v>
      </c>
      <c r="AI22">
        <v>50.2583941022028</v>
      </c>
      <c r="AJ22">
        <v>62.418351471789897</v>
      </c>
      <c r="AK22">
        <v>47.142452781637601</v>
      </c>
      <c r="AL22">
        <v>36.5163296160597</v>
      </c>
      <c r="AM22">
        <v>57.770101429593097</v>
      </c>
      <c r="AN22">
        <v>47.388837424733701</v>
      </c>
      <c r="AO22">
        <v>36.362275680310297</v>
      </c>
      <c r="AP22">
        <v>58.412473146758799</v>
      </c>
      <c r="AQ22">
        <v>54.752071432247398</v>
      </c>
      <c r="AR22">
        <v>44.077017500861203</v>
      </c>
      <c r="AS22">
        <v>65.424548809492407</v>
      </c>
      <c r="AT22">
        <v>40.208944470176498</v>
      </c>
      <c r="AU22">
        <v>29.646598095705201</v>
      </c>
      <c r="AV22">
        <v>50.772730786217103</v>
      </c>
      <c r="AW22">
        <v>2.0992216369211398</v>
      </c>
      <c r="AX22">
        <v>0</v>
      </c>
      <c r="AY22">
        <v>4.2529557495026902</v>
      </c>
      <c r="AZ22">
        <v>97.900778363078899</v>
      </c>
      <c r="BA22">
        <v>95.747044250986207</v>
      </c>
      <c r="BB22">
        <v>100</v>
      </c>
    </row>
    <row r="23" spans="1:54" x14ac:dyDescent="0.3">
      <c r="A23" t="s">
        <v>941</v>
      </c>
      <c r="B23" t="s">
        <v>353</v>
      </c>
      <c r="C23" t="s">
        <v>964</v>
      </c>
      <c r="D23">
        <v>77.540482485128905</v>
      </c>
      <c r="E23">
        <v>71.871798295460295</v>
      </c>
      <c r="F23">
        <v>83.207186312437102</v>
      </c>
      <c r="G23">
        <v>21.648490857016998</v>
      </c>
      <c r="H23">
        <v>16.109966230399401</v>
      </c>
      <c r="I23">
        <v>27.1893530654296</v>
      </c>
      <c r="J23">
        <v>13.6759198061247</v>
      </c>
      <c r="K23">
        <v>9.1605939167943191</v>
      </c>
      <c r="L23">
        <v>18.1940653261153</v>
      </c>
      <c r="M23">
        <v>15.698667107292399</v>
      </c>
      <c r="N23">
        <v>10.9511012689134</v>
      </c>
      <c r="O23">
        <v>20.447634042809799</v>
      </c>
      <c r="P23">
        <v>0.79519167217448805</v>
      </c>
      <c r="Q23">
        <v>0</v>
      </c>
      <c r="R23">
        <v>1.7009862690314199</v>
      </c>
      <c r="S23">
        <v>98.578982154659599</v>
      </c>
      <c r="T23">
        <v>97.139220146074805</v>
      </c>
      <c r="U23">
        <v>100</v>
      </c>
      <c r="V23">
        <v>1.4210178453403799</v>
      </c>
      <c r="W23">
        <v>0</v>
      </c>
      <c r="X23">
        <v>2.8607798539165099</v>
      </c>
      <c r="Y23">
        <v>14.390559594624399</v>
      </c>
      <c r="Z23">
        <v>9.3128198263295197</v>
      </c>
      <c r="AA23">
        <v>19.468659207794602</v>
      </c>
      <c r="AB23">
        <v>53.556675479180399</v>
      </c>
      <c r="AC23">
        <v>46.594532863673003</v>
      </c>
      <c r="AD23">
        <v>60.515390150395298</v>
      </c>
      <c r="AE23">
        <v>5.8699603436880397</v>
      </c>
      <c r="AF23">
        <v>2.7933726611820702</v>
      </c>
      <c r="AG23">
        <v>8.9491834428405106</v>
      </c>
      <c r="AH23">
        <v>62.077274730116798</v>
      </c>
      <c r="AI23">
        <v>55.222758310597499</v>
      </c>
      <c r="AJ23">
        <v>68.926087633572294</v>
      </c>
      <c r="AK23">
        <v>44.994438639657602</v>
      </c>
      <c r="AL23">
        <v>33.8938455170018</v>
      </c>
      <c r="AM23">
        <v>56.095080048067601</v>
      </c>
      <c r="AN23">
        <v>53.313559607671301</v>
      </c>
      <c r="AO23">
        <v>42.109329675038502</v>
      </c>
      <c r="AP23">
        <v>64.517985414437007</v>
      </c>
      <c r="AQ23">
        <v>51.8581684586606</v>
      </c>
      <c r="AR23">
        <v>40.209936723441103</v>
      </c>
      <c r="AS23">
        <v>63.504102656255597</v>
      </c>
      <c r="AT23">
        <v>46.8913680946442</v>
      </c>
      <c r="AU23">
        <v>35.240911728014098</v>
      </c>
      <c r="AV23">
        <v>58.544279634833799</v>
      </c>
      <c r="AW23">
        <v>1.83066204009694</v>
      </c>
      <c r="AX23">
        <v>0</v>
      </c>
      <c r="AY23">
        <v>3.7762491036981598</v>
      </c>
      <c r="AZ23">
        <v>98.169337959903103</v>
      </c>
      <c r="BA23">
        <v>96.223750895675494</v>
      </c>
      <c r="BB23">
        <v>100</v>
      </c>
    </row>
    <row r="24" spans="1:54" x14ac:dyDescent="0.3">
      <c r="A24" t="s">
        <v>942</v>
      </c>
      <c r="B24" t="s">
        <v>354</v>
      </c>
      <c r="C24" t="s">
        <v>964</v>
      </c>
      <c r="D24">
        <v>78.333369286191896</v>
      </c>
      <c r="E24">
        <v>73.601324132935602</v>
      </c>
      <c r="F24">
        <v>83.066252598460494</v>
      </c>
      <c r="G24">
        <v>21.195828030286702</v>
      </c>
      <c r="H24">
        <v>16.477951053560702</v>
      </c>
      <c r="I24">
        <v>25.912323580145401</v>
      </c>
      <c r="J24">
        <v>13.2245399831741</v>
      </c>
      <c r="K24">
        <v>9.5070912141659107</v>
      </c>
      <c r="L24">
        <v>16.943009641718401</v>
      </c>
      <c r="M24">
        <v>11.3467221778804</v>
      </c>
      <c r="N24">
        <v>8.0504219927214802</v>
      </c>
      <c r="O24">
        <v>14.6436708367835</v>
      </c>
      <c r="P24">
        <v>2.98336820760619</v>
      </c>
      <c r="Q24">
        <v>0.84143087231725</v>
      </c>
      <c r="R24">
        <v>5.1247005423151704</v>
      </c>
      <c r="S24">
        <v>97.810470910542094</v>
      </c>
      <c r="T24">
        <v>95.888216581436097</v>
      </c>
      <c r="U24">
        <v>99.732262466864398</v>
      </c>
      <c r="V24">
        <v>2.1895290894579</v>
      </c>
      <c r="W24">
        <v>0.267737533185395</v>
      </c>
      <c r="X24">
        <v>4.1117834185140696</v>
      </c>
      <c r="Y24">
        <v>10.854347779191899</v>
      </c>
      <c r="Z24">
        <v>6.8934111986089501</v>
      </c>
      <c r="AA24">
        <v>14.8136880878357</v>
      </c>
      <c r="AB24">
        <v>49.719567702828101</v>
      </c>
      <c r="AC24">
        <v>43.971008727296102</v>
      </c>
      <c r="AD24">
        <v>55.468418504605602</v>
      </c>
      <c r="AE24">
        <v>5.7440084561123497</v>
      </c>
      <c r="AF24">
        <v>2.4855354530367801</v>
      </c>
      <c r="AG24">
        <v>9.0008066279768606</v>
      </c>
      <c r="AH24">
        <v>54.829907025907602</v>
      </c>
      <c r="AI24">
        <v>48.841799069927198</v>
      </c>
      <c r="AJ24">
        <v>60.818385367405497</v>
      </c>
      <c r="AK24">
        <v>48.008450424351402</v>
      </c>
      <c r="AL24">
        <v>37.931771969023899</v>
      </c>
      <c r="AM24">
        <v>58.084776509270696</v>
      </c>
      <c r="AN24">
        <v>48.913106001579202</v>
      </c>
      <c r="AO24">
        <v>38.692518980011897</v>
      </c>
      <c r="AP24">
        <v>59.134233691261002</v>
      </c>
      <c r="AQ24">
        <v>51.617660131881003</v>
      </c>
      <c r="AR24">
        <v>41.153580780404198</v>
      </c>
      <c r="AS24">
        <v>62.084303124818099</v>
      </c>
      <c r="AT24">
        <v>47.634560980583899</v>
      </c>
      <c r="AU24">
        <v>37.163147112204797</v>
      </c>
      <c r="AV24">
        <v>58.103714375201498</v>
      </c>
      <c r="AW24">
        <v>2.9391461915136898</v>
      </c>
      <c r="AX24">
        <v>1.00585901711679</v>
      </c>
      <c r="AY24">
        <v>4.8738127711320303</v>
      </c>
      <c r="AZ24">
        <v>97.0608538084863</v>
      </c>
      <c r="BA24">
        <v>95.126187228763996</v>
      </c>
      <c r="BB24">
        <v>98.994140982987204</v>
      </c>
    </row>
    <row r="25" spans="1:54" x14ac:dyDescent="0.3">
      <c r="A25" t="s">
        <v>943</v>
      </c>
      <c r="B25" t="s">
        <v>355</v>
      </c>
      <c r="C25" t="s">
        <v>964</v>
      </c>
      <c r="D25">
        <v>82.331765995132301</v>
      </c>
      <c r="E25">
        <v>77.483883575939799</v>
      </c>
      <c r="F25">
        <v>87.181359737384199</v>
      </c>
      <c r="G25">
        <v>17.668234004867699</v>
      </c>
      <c r="H25">
        <v>12.8186402627114</v>
      </c>
      <c r="I25">
        <v>22.516116423964601</v>
      </c>
      <c r="J25">
        <v>16.809383641066798</v>
      </c>
      <c r="K25">
        <v>12.340796836629799</v>
      </c>
      <c r="L25">
        <v>21.274443333047898</v>
      </c>
      <c r="M25">
        <v>15.426812951565401</v>
      </c>
      <c r="N25">
        <v>11.339273506581099</v>
      </c>
      <c r="O25">
        <v>19.5161758187045</v>
      </c>
      <c r="P25">
        <v>0.53072874855053098</v>
      </c>
      <c r="Q25">
        <v>0</v>
      </c>
      <c r="R25">
        <v>1.1545003606573701</v>
      </c>
      <c r="S25">
        <v>97.287103227697301</v>
      </c>
      <c r="T25">
        <v>94.835776429539706</v>
      </c>
      <c r="U25">
        <v>99.738693718517098</v>
      </c>
      <c r="V25">
        <v>2.4108974604024098</v>
      </c>
      <c r="W25">
        <v>9.5712745696668895E-3</v>
      </c>
      <c r="X25">
        <v>4.81245569852363</v>
      </c>
      <c r="Y25">
        <v>10.7426379703607</v>
      </c>
      <c r="Z25">
        <v>6.78002386668377</v>
      </c>
      <c r="AA25">
        <v>14.706853462495699</v>
      </c>
      <c r="AB25">
        <v>66.836780203116803</v>
      </c>
      <c r="AC25">
        <v>60.8675646320319</v>
      </c>
      <c r="AD25">
        <v>72.802584904361296</v>
      </c>
      <c r="AE25">
        <v>8.0877199689080896</v>
      </c>
      <c r="AF25">
        <v>4.5360840047457804</v>
      </c>
      <c r="AG25">
        <v>11.6398791975653</v>
      </c>
      <c r="AH25">
        <v>69.491698204569502</v>
      </c>
      <c r="AI25">
        <v>63.531102890062897</v>
      </c>
      <c r="AJ25">
        <v>75.449960773198796</v>
      </c>
      <c r="AK25">
        <v>48.601473639029997</v>
      </c>
      <c r="AL25">
        <v>38.154395841579301</v>
      </c>
      <c r="AM25">
        <v>59.049567019044602</v>
      </c>
      <c r="AN25">
        <v>50.319985472714599</v>
      </c>
      <c r="AO25">
        <v>39.880220139919501</v>
      </c>
      <c r="AP25">
        <v>60.759429755766</v>
      </c>
      <c r="AQ25">
        <v>64.168230367529304</v>
      </c>
      <c r="AR25">
        <v>53.7764253537351</v>
      </c>
      <c r="AS25">
        <v>74.559567338287593</v>
      </c>
      <c r="AT25">
        <v>34.387845504520499</v>
      </c>
      <c r="AU25">
        <v>24.047928061371401</v>
      </c>
      <c r="AV25">
        <v>44.730021194299297</v>
      </c>
      <c r="AW25">
        <v>1.7973418963518</v>
      </c>
      <c r="AX25">
        <v>0</v>
      </c>
      <c r="AY25">
        <v>4.2491073595684803</v>
      </c>
      <c r="AZ25">
        <v>98.202658103648204</v>
      </c>
      <c r="BA25">
        <v>95.750892640620194</v>
      </c>
      <c r="BB25">
        <v>100</v>
      </c>
    </row>
    <row r="26" spans="1:54" x14ac:dyDescent="0.3">
      <c r="A26" t="s">
        <v>944</v>
      </c>
      <c r="B26" t="s">
        <v>267</v>
      </c>
      <c r="C26" t="s">
        <v>964</v>
      </c>
      <c r="D26">
        <v>74.310685292181702</v>
      </c>
      <c r="E26">
        <v>67.481228247302298</v>
      </c>
      <c r="F26">
        <v>81.137097666118393</v>
      </c>
      <c r="G26">
        <v>25.689314707818301</v>
      </c>
      <c r="H26">
        <v>18.8629023342747</v>
      </c>
      <c r="I26">
        <v>32.518771752304701</v>
      </c>
      <c r="J26">
        <v>18.6041834271923</v>
      </c>
      <c r="K26">
        <v>12.3118719336794</v>
      </c>
      <c r="L26">
        <v>24.895584659227499</v>
      </c>
      <c r="M26">
        <v>11.8042858187669</v>
      </c>
      <c r="N26">
        <v>7.4016031967413198</v>
      </c>
      <c r="O26">
        <v>16.207030277096401</v>
      </c>
      <c r="P26">
        <v>2.8870767205441399</v>
      </c>
      <c r="Q26">
        <v>0</v>
      </c>
      <c r="R26">
        <v>6.2593242789914996</v>
      </c>
      <c r="S26">
        <v>100</v>
      </c>
      <c r="T26">
        <v>99.999999949493798</v>
      </c>
      <c r="U26">
        <v>100</v>
      </c>
      <c r="W26">
        <v>0</v>
      </c>
      <c r="X26">
        <v>0</v>
      </c>
      <c r="Y26">
        <v>15.962115117384601</v>
      </c>
      <c r="Z26">
        <v>9.9959566853755497</v>
      </c>
      <c r="AA26">
        <v>21.9209782677496</v>
      </c>
      <c r="AB26">
        <v>63.003729978790297</v>
      </c>
      <c r="AC26">
        <v>55.450746797997098</v>
      </c>
      <c r="AD26">
        <v>70.5666586481141</v>
      </c>
      <c r="AE26">
        <v>11.043662692898399</v>
      </c>
      <c r="AF26">
        <v>5.6880584931177598</v>
      </c>
      <c r="AG26">
        <v>16.393605168227101</v>
      </c>
      <c r="AH26">
        <v>67.922182403276494</v>
      </c>
      <c r="AI26">
        <v>60.519625143117501</v>
      </c>
      <c r="AJ26">
        <v>75.333051594774005</v>
      </c>
      <c r="AK26">
        <v>49.0103969909499</v>
      </c>
      <c r="AL26">
        <v>34.842748713610497</v>
      </c>
      <c r="AM26">
        <v>63.180651463085603</v>
      </c>
      <c r="AN26">
        <v>48.622768260433901</v>
      </c>
      <c r="AO26">
        <v>34.252778528851699</v>
      </c>
      <c r="AP26">
        <v>62.991237946702398</v>
      </c>
      <c r="AQ26">
        <v>48.924987270666698</v>
      </c>
      <c r="AR26">
        <v>34.6334822432487</v>
      </c>
      <c r="AS26">
        <v>63.215953266242103</v>
      </c>
      <c r="AT26">
        <v>48.414171443588501</v>
      </c>
      <c r="AU26">
        <v>33.919234143891302</v>
      </c>
      <c r="AV26">
        <v>62.909280608276298</v>
      </c>
      <c r="AW26">
        <v>4.5253419147224498</v>
      </c>
      <c r="AX26">
        <v>0.911230812906617</v>
      </c>
      <c r="AY26">
        <v>8.1394000872621497</v>
      </c>
      <c r="AZ26">
        <v>95.474658085277596</v>
      </c>
      <c r="BA26">
        <v>91.860599913816102</v>
      </c>
      <c r="BB26">
        <v>99.088769186015199</v>
      </c>
    </row>
    <row r="27" spans="1:54" x14ac:dyDescent="0.3">
      <c r="A27" t="s">
        <v>945</v>
      </c>
      <c r="B27" t="s">
        <v>356</v>
      </c>
      <c r="C27" t="s">
        <v>964</v>
      </c>
      <c r="D27">
        <v>82.518195415841504</v>
      </c>
      <c r="E27">
        <v>77.899331605927998</v>
      </c>
      <c r="F27">
        <v>87.136982879703496</v>
      </c>
      <c r="G27">
        <v>17.153409708121298</v>
      </c>
      <c r="H27">
        <v>12.5441867798966</v>
      </c>
      <c r="I27">
        <v>21.762218349113098</v>
      </c>
      <c r="J27">
        <v>13.9371453878486</v>
      </c>
      <c r="K27">
        <v>9.2736192098314696</v>
      </c>
      <c r="L27">
        <v>18.602826398783801</v>
      </c>
      <c r="M27">
        <v>14.8195499402539</v>
      </c>
      <c r="N27">
        <v>10.7880764590862</v>
      </c>
      <c r="O27">
        <v>18.850329604969701</v>
      </c>
      <c r="P27">
        <v>1.37040100941733</v>
      </c>
      <c r="Q27">
        <v>6.0375102618647602E-3</v>
      </c>
      <c r="R27">
        <v>2.7359822777142799</v>
      </c>
      <c r="S27">
        <v>99.162718407660904</v>
      </c>
      <c r="T27">
        <v>98.018468855851495</v>
      </c>
      <c r="U27">
        <v>100</v>
      </c>
      <c r="V27" t="s">
        <v>931</v>
      </c>
      <c r="W27" t="s">
        <v>931</v>
      </c>
      <c r="X27" t="s">
        <v>931</v>
      </c>
      <c r="Y27">
        <v>13.688969107484599</v>
      </c>
      <c r="Z27">
        <v>9.1732274235713707</v>
      </c>
      <c r="AA27">
        <v>18.204834766467599</v>
      </c>
      <c r="AB27">
        <v>62.709215946788298</v>
      </c>
      <c r="AC27">
        <v>56.502204011028603</v>
      </c>
      <c r="AD27">
        <v>68.919049916396204</v>
      </c>
      <c r="AE27">
        <v>10.238733883165001</v>
      </c>
      <c r="AF27">
        <v>6.5367093358292099</v>
      </c>
      <c r="AG27">
        <v>13.940614604952399</v>
      </c>
      <c r="AH27">
        <v>66.159451171107904</v>
      </c>
      <c r="AI27">
        <v>60.098809754997397</v>
      </c>
      <c r="AJ27">
        <v>72.223182421684697</v>
      </c>
      <c r="AK27">
        <v>46.111266034578897</v>
      </c>
      <c r="AL27">
        <v>35.464752117605997</v>
      </c>
      <c r="AM27">
        <v>56.758144485381798</v>
      </c>
      <c r="AN27">
        <v>49.346765197992198</v>
      </c>
      <c r="AO27">
        <v>38.428672687326497</v>
      </c>
      <c r="AP27">
        <v>60.264033117924797</v>
      </c>
      <c r="AQ27">
        <v>53.581985499163402</v>
      </c>
      <c r="AR27">
        <v>42.614292654785899</v>
      </c>
      <c r="AS27">
        <v>64.548288848596897</v>
      </c>
      <c r="AT27">
        <v>44.719743446737297</v>
      </c>
      <c r="AU27">
        <v>33.629081680770298</v>
      </c>
      <c r="AV27">
        <v>55.810602482990497</v>
      </c>
      <c r="AW27">
        <v>3.6006450912068702</v>
      </c>
      <c r="AX27">
        <v>0.72631419732756497</v>
      </c>
      <c r="AY27">
        <v>6.4771427469899603</v>
      </c>
      <c r="AZ27">
        <v>96.3993549087931</v>
      </c>
      <c r="BA27">
        <v>93.522857252380504</v>
      </c>
      <c r="BB27">
        <v>99.273685803302001</v>
      </c>
    </row>
    <row r="28" spans="1:54" x14ac:dyDescent="0.3">
      <c r="A28" t="s">
        <v>946</v>
      </c>
      <c r="B28" t="s">
        <v>357</v>
      </c>
      <c r="C28" t="s">
        <v>964</v>
      </c>
      <c r="D28">
        <v>77.709349474055401</v>
      </c>
      <c r="E28">
        <v>72.850595615605101</v>
      </c>
      <c r="F28">
        <v>82.564335849679196</v>
      </c>
      <c r="G28">
        <v>21.721807604160499</v>
      </c>
      <c r="H28">
        <v>16.930770069499602</v>
      </c>
      <c r="I28">
        <v>26.516261511600501</v>
      </c>
      <c r="J28">
        <v>14.916260210377899</v>
      </c>
      <c r="K28">
        <v>10.594129890830301</v>
      </c>
      <c r="L28">
        <v>19.236860248560301</v>
      </c>
      <c r="M28">
        <v>15.209496385967</v>
      </c>
      <c r="N28">
        <v>11.211401283290799</v>
      </c>
      <c r="O28">
        <v>19.2092255083871</v>
      </c>
      <c r="P28" t="s">
        <v>931</v>
      </c>
      <c r="Q28" t="s">
        <v>931</v>
      </c>
      <c r="R28" t="s">
        <v>931</v>
      </c>
      <c r="S28">
        <v>99.600399600399598</v>
      </c>
      <c r="T28">
        <v>98.840326056381798</v>
      </c>
      <c r="U28">
        <v>100</v>
      </c>
      <c r="V28" t="s">
        <v>931</v>
      </c>
      <c r="W28" t="s">
        <v>931</v>
      </c>
      <c r="X28" t="s">
        <v>931</v>
      </c>
      <c r="Y28">
        <v>11.6753834400893</v>
      </c>
      <c r="Z28">
        <v>7.3673433335752003</v>
      </c>
      <c r="AA28">
        <v>15.981997824555901</v>
      </c>
      <c r="AB28">
        <v>53.079861315155398</v>
      </c>
      <c r="AC28">
        <v>46.790537459946101</v>
      </c>
      <c r="AD28">
        <v>59.371346065427403</v>
      </c>
      <c r="AE28">
        <v>9.3482987600634697</v>
      </c>
      <c r="AF28">
        <v>5.56385218844225</v>
      </c>
      <c r="AG28">
        <v>13.1316566965038</v>
      </c>
      <c r="AH28">
        <v>55.406945995181303</v>
      </c>
      <c r="AI28">
        <v>49.045110956110399</v>
      </c>
      <c r="AJ28">
        <v>61.770604842448101</v>
      </c>
      <c r="AK28">
        <v>45.221205483716702</v>
      </c>
      <c r="AL28">
        <v>33.699348272282798</v>
      </c>
      <c r="AM28">
        <v>56.7440727060985</v>
      </c>
      <c r="AN28">
        <v>53.688055237438697</v>
      </c>
      <c r="AO28">
        <v>42.018342471580198</v>
      </c>
      <c r="AP28">
        <v>65.356090517294305</v>
      </c>
      <c r="AQ28">
        <v>46.528758380680202</v>
      </c>
      <c r="AR28">
        <v>35.437589000112098</v>
      </c>
      <c r="AS28">
        <v>57.623293596913598</v>
      </c>
      <c r="AT28">
        <v>52.006359866131497</v>
      </c>
      <c r="AU28">
        <v>40.933495857998203</v>
      </c>
      <c r="AV28">
        <v>63.075426489151297</v>
      </c>
      <c r="AW28">
        <v>2.0785097255685501</v>
      </c>
      <c r="AX28">
        <v>0.26754919761922402</v>
      </c>
      <c r="AY28">
        <v>3.88898379149756</v>
      </c>
      <c r="AZ28">
        <v>97.675853558206498</v>
      </c>
      <c r="BA28">
        <v>95.798992970642402</v>
      </c>
      <c r="BB28">
        <v>99.553755166119501</v>
      </c>
    </row>
    <row r="29" spans="1:54" x14ac:dyDescent="0.3">
      <c r="A29" t="s">
        <v>947</v>
      </c>
      <c r="B29" t="s">
        <v>358</v>
      </c>
      <c r="C29" t="s">
        <v>964</v>
      </c>
      <c r="D29">
        <v>77.999353949805894</v>
      </c>
      <c r="E29">
        <v>73.0169275197715</v>
      </c>
      <c r="F29">
        <v>82.9851912103438</v>
      </c>
      <c r="G29">
        <v>22.000646050194099</v>
      </c>
      <c r="H29">
        <v>17.014808789873499</v>
      </c>
      <c r="I29">
        <v>26.983072480011199</v>
      </c>
      <c r="J29">
        <v>8.80935586158704</v>
      </c>
      <c r="K29">
        <v>5.2624392855859199</v>
      </c>
      <c r="L29">
        <v>12.3565220211823</v>
      </c>
      <c r="M29">
        <v>18.743366448899401</v>
      </c>
      <c r="N29">
        <v>13.916053945535699</v>
      </c>
      <c r="O29">
        <v>23.567625568347299</v>
      </c>
      <c r="P29">
        <v>1.20178520808749</v>
      </c>
      <c r="Q29">
        <v>1.0018131407969101E-2</v>
      </c>
      <c r="R29">
        <v>2.3947290305245801</v>
      </c>
      <c r="S29">
        <v>95.182970644270299</v>
      </c>
      <c r="T29">
        <v>91.981941646967698</v>
      </c>
      <c r="U29">
        <v>98.383096862306004</v>
      </c>
      <c r="V29">
        <v>4.0628646392996304</v>
      </c>
      <c r="W29">
        <v>1.0351544742712999</v>
      </c>
      <c r="X29">
        <v>7.0914644668798301</v>
      </c>
      <c r="Y29">
        <v>3.9389284796065702</v>
      </c>
      <c r="Z29">
        <v>1.7805934325122501</v>
      </c>
      <c r="AA29">
        <v>6.09702764454192</v>
      </c>
      <c r="AB29">
        <v>70.442544382989098</v>
      </c>
      <c r="AC29">
        <v>64.608859119088393</v>
      </c>
      <c r="AD29">
        <v>76.274517226027001</v>
      </c>
      <c r="AE29">
        <v>5.8131332775181104</v>
      </c>
      <c r="AF29">
        <v>3.1990458531757899</v>
      </c>
      <c r="AG29">
        <v>8.4275785267502901</v>
      </c>
      <c r="AH29">
        <v>68.568339585077595</v>
      </c>
      <c r="AI29">
        <v>62.705839562616902</v>
      </c>
      <c r="AJ29">
        <v>74.428533479626594</v>
      </c>
      <c r="AK29">
        <v>67.041564202709907</v>
      </c>
      <c r="AL29">
        <v>58.3174508486359</v>
      </c>
      <c r="AM29">
        <v>75.764292603324094</v>
      </c>
      <c r="AN29">
        <v>30.788610829837499</v>
      </c>
      <c r="AO29">
        <v>22.337285973145899</v>
      </c>
      <c r="AP29">
        <v>39.241139339156199</v>
      </c>
      <c r="AQ29">
        <v>58.524398476300703</v>
      </c>
      <c r="AR29">
        <v>48.739155804216402</v>
      </c>
      <c r="AS29">
        <v>68.311860049577604</v>
      </c>
      <c r="AT29">
        <v>39.825931819277699</v>
      </c>
      <c r="AU29">
        <v>30.091025054950499</v>
      </c>
      <c r="AV29">
        <v>49.558571577192701</v>
      </c>
      <c r="AW29">
        <v>2.3917041881192702</v>
      </c>
      <c r="AX29">
        <v>0.41512053598784698</v>
      </c>
      <c r="AY29">
        <v>4.3683760265601999</v>
      </c>
      <c r="AZ29">
        <v>97.608295811880694</v>
      </c>
      <c r="BA29">
        <v>95.631623973247102</v>
      </c>
      <c r="BB29">
        <v>99.584879464204803</v>
      </c>
    </row>
    <row r="30" spans="1:54" x14ac:dyDescent="0.3">
      <c r="A30" t="s">
        <v>948</v>
      </c>
      <c r="B30" t="s">
        <v>286</v>
      </c>
      <c r="C30" t="s">
        <v>964</v>
      </c>
      <c r="D30">
        <v>77.853347502656703</v>
      </c>
      <c r="E30">
        <v>70.942483240308903</v>
      </c>
      <c r="F30">
        <v>84.756551079655594</v>
      </c>
      <c r="G30">
        <v>22.1466524973433</v>
      </c>
      <c r="H30">
        <v>15.24344892049</v>
      </c>
      <c r="I30">
        <v>29.057516759545599</v>
      </c>
      <c r="J30">
        <v>12.1128393391943</v>
      </c>
      <c r="K30">
        <v>6.3673175070010899</v>
      </c>
      <c r="L30">
        <v>17.8562274127138</v>
      </c>
      <c r="M30">
        <v>23.564872959134401</v>
      </c>
      <c r="N30">
        <v>15.870085167788201</v>
      </c>
      <c r="O30">
        <v>31.264469581772101</v>
      </c>
      <c r="P30" t="s">
        <v>931</v>
      </c>
      <c r="Q30" t="s">
        <v>931</v>
      </c>
      <c r="R30" t="s">
        <v>931</v>
      </c>
      <c r="S30">
        <v>100</v>
      </c>
      <c r="T30">
        <v>99.9999999769299</v>
      </c>
      <c r="U30">
        <v>100</v>
      </c>
      <c r="Y30">
        <v>7.7422471258815602</v>
      </c>
      <c r="Z30">
        <v>3.5408140104262502</v>
      </c>
      <c r="AA30">
        <v>11.940277080335701</v>
      </c>
      <c r="AB30">
        <v>54.609216500821198</v>
      </c>
      <c r="AC30">
        <v>46.389534096846702</v>
      </c>
      <c r="AD30">
        <v>62.827641703824199</v>
      </c>
      <c r="AE30">
        <v>5.8371171867452398</v>
      </c>
      <c r="AF30">
        <v>2.19123298881629</v>
      </c>
      <c r="AG30">
        <v>9.47759836690574</v>
      </c>
      <c r="AH30">
        <v>56.5143464399575</v>
      </c>
      <c r="AI30">
        <v>48.5273870864023</v>
      </c>
      <c r="AJ30">
        <v>64.502048449308404</v>
      </c>
      <c r="AK30">
        <v>56.817398157726203</v>
      </c>
      <c r="AL30">
        <v>43.294304230671599</v>
      </c>
      <c r="AM30">
        <v>70.340097532548597</v>
      </c>
      <c r="AN30">
        <v>39.187724742623502</v>
      </c>
      <c r="AO30">
        <v>25.853044813392099</v>
      </c>
      <c r="AP30">
        <v>52.530693342629</v>
      </c>
      <c r="AQ30">
        <v>55.861780207871497</v>
      </c>
      <c r="AR30">
        <v>42.402406294203203</v>
      </c>
      <c r="AS30">
        <v>69.316804548581501</v>
      </c>
      <c r="AT30">
        <v>42.500369439929102</v>
      </c>
      <c r="AU30">
        <v>29.1042391330116</v>
      </c>
      <c r="AV30">
        <v>55.904112785173403</v>
      </c>
      <c r="AW30">
        <v>2.1099410684958002</v>
      </c>
      <c r="AX30">
        <v>0</v>
      </c>
      <c r="AY30">
        <v>4.3535911581289497</v>
      </c>
      <c r="AZ30">
        <v>97.8900589315042</v>
      </c>
      <c r="BA30">
        <v>95.646408841819195</v>
      </c>
      <c r="BB30">
        <v>100</v>
      </c>
    </row>
    <row r="31" spans="1:54" x14ac:dyDescent="0.3">
      <c r="A31" t="s">
        <v>949</v>
      </c>
      <c r="B31" t="s">
        <v>359</v>
      </c>
      <c r="C31" t="s">
        <v>964</v>
      </c>
      <c r="D31">
        <v>75.880976620407594</v>
      </c>
      <c r="E31">
        <v>70.413315010606297</v>
      </c>
      <c r="F31">
        <v>81.346094170943999</v>
      </c>
      <c r="G31">
        <v>23.0741752844309</v>
      </c>
      <c r="H31">
        <v>17.742569454179101</v>
      </c>
      <c r="I31">
        <v>28.407507364636</v>
      </c>
      <c r="J31">
        <v>17.021200592973599</v>
      </c>
      <c r="K31">
        <v>12.018257557851401</v>
      </c>
      <c r="L31">
        <v>22.022712165757898</v>
      </c>
      <c r="M31">
        <v>14.906499490971401</v>
      </c>
      <c r="N31">
        <v>10.534341980359899</v>
      </c>
      <c r="O31">
        <v>19.2788894901859</v>
      </c>
      <c r="P31">
        <v>0.68049081069495798</v>
      </c>
      <c r="Q31">
        <v>0</v>
      </c>
      <c r="R31">
        <v>1.4841960583738401</v>
      </c>
      <c r="S31">
        <v>98.818517923163498</v>
      </c>
      <c r="T31">
        <v>97.366664888643797</v>
      </c>
      <c r="U31">
        <v>100</v>
      </c>
      <c r="V31" t="s">
        <v>931</v>
      </c>
      <c r="W31" t="s">
        <v>931</v>
      </c>
      <c r="X31" t="s">
        <v>931</v>
      </c>
      <c r="Y31">
        <v>15.260140384718399</v>
      </c>
      <c r="Z31">
        <v>10.416832340009</v>
      </c>
      <c r="AA31">
        <v>20.103195286892401</v>
      </c>
      <c r="AB31">
        <v>51.9637785993677</v>
      </c>
      <c r="AC31">
        <v>45.482722591549802</v>
      </c>
      <c r="AD31">
        <v>58.441732848711801</v>
      </c>
      <c r="AE31">
        <v>9.6608262337244799</v>
      </c>
      <c r="AF31">
        <v>5.9417034239088</v>
      </c>
      <c r="AG31">
        <v>13.3787325471462</v>
      </c>
      <c r="AH31">
        <v>57.563092750361697</v>
      </c>
      <c r="AI31">
        <v>51.040896376880298</v>
      </c>
      <c r="AJ31">
        <v>64.083150719227703</v>
      </c>
      <c r="AK31">
        <v>59.5694972275871</v>
      </c>
      <c r="AL31">
        <v>48.175267551580603</v>
      </c>
      <c r="AM31">
        <v>70.965021320740306</v>
      </c>
      <c r="AN31">
        <v>36.921375615226502</v>
      </c>
      <c r="AO31">
        <v>25.876835195508502</v>
      </c>
      <c r="AP31">
        <v>47.965265410525497</v>
      </c>
      <c r="AQ31">
        <v>56.336053828421903</v>
      </c>
      <c r="AR31">
        <v>44.303461132495897</v>
      </c>
      <c r="AS31">
        <v>68.369667516034099</v>
      </c>
      <c r="AT31">
        <v>39.780231761261</v>
      </c>
      <c r="AU31">
        <v>28.099905872209501</v>
      </c>
      <c r="AV31">
        <v>51.461440547344203</v>
      </c>
      <c r="AW31">
        <v>1.5270856775438</v>
      </c>
      <c r="AX31">
        <v>0.14734039462558399</v>
      </c>
      <c r="AY31">
        <v>2.9052178106001598</v>
      </c>
      <c r="AZ31">
        <v>98.472914322456205</v>
      </c>
      <c r="BA31">
        <v>97.094782189619707</v>
      </c>
      <c r="BB31">
        <v>99.852659605154599</v>
      </c>
    </row>
    <row r="32" spans="1:54" x14ac:dyDescent="0.3">
      <c r="A32" t="s">
        <v>950</v>
      </c>
      <c r="B32" t="s">
        <v>360</v>
      </c>
      <c r="C32" t="s">
        <v>964</v>
      </c>
      <c r="D32">
        <v>80.290317167309993</v>
      </c>
      <c r="E32">
        <v>75.966757922502296</v>
      </c>
      <c r="F32">
        <v>84.614313983996794</v>
      </c>
      <c r="G32">
        <v>19.3936342786821</v>
      </c>
      <c r="H32">
        <v>15.107724711980801</v>
      </c>
      <c r="I32">
        <v>23.6792322191931</v>
      </c>
      <c r="J32">
        <v>17.829054091849901</v>
      </c>
      <c r="K32">
        <v>13.399174440804201</v>
      </c>
      <c r="L32">
        <v>22.2607042772526</v>
      </c>
      <c r="M32">
        <v>17.391061140012301</v>
      </c>
      <c r="N32">
        <v>13.4051511068864</v>
      </c>
      <c r="O32">
        <v>21.3759594606523</v>
      </c>
      <c r="P32">
        <v>1.1014152262683901</v>
      </c>
      <c r="Q32">
        <v>0</v>
      </c>
      <c r="R32">
        <v>2.33336932910633</v>
      </c>
      <c r="S32">
        <v>99.525647480002206</v>
      </c>
      <c r="T32">
        <v>98.628524443845293</v>
      </c>
      <c r="U32">
        <v>100</v>
      </c>
      <c r="V32" t="s">
        <v>931</v>
      </c>
      <c r="W32" t="s">
        <v>931</v>
      </c>
      <c r="X32" t="s">
        <v>931</v>
      </c>
      <c r="Y32">
        <v>14.4638362141299</v>
      </c>
      <c r="Z32">
        <v>10.5699932531309</v>
      </c>
      <c r="AA32">
        <v>18.355284014275199</v>
      </c>
      <c r="AB32">
        <v>55.010348492476403</v>
      </c>
      <c r="AC32">
        <v>49.448118731320299</v>
      </c>
      <c r="AD32">
        <v>60.573451018235801</v>
      </c>
      <c r="AE32">
        <v>12.4254628852716</v>
      </c>
      <c r="AF32">
        <v>8.7995597977041502</v>
      </c>
      <c r="AG32">
        <v>16.049116305143901</v>
      </c>
      <c r="AH32">
        <v>57.048721821334702</v>
      </c>
      <c r="AI32">
        <v>51.5212984756837</v>
      </c>
      <c r="AJ32">
        <v>62.576872438430499</v>
      </c>
      <c r="AK32">
        <v>55.696803219594997</v>
      </c>
      <c r="AL32">
        <v>45.294267332694297</v>
      </c>
      <c r="AM32">
        <v>66.095496571439796</v>
      </c>
      <c r="AN32">
        <v>42.1987789631225</v>
      </c>
      <c r="AO32">
        <v>31.806085526647799</v>
      </c>
      <c r="AP32">
        <v>52.594944373635698</v>
      </c>
      <c r="AQ32">
        <v>58.030279524361397</v>
      </c>
      <c r="AR32">
        <v>48.3434112584712</v>
      </c>
      <c r="AS32">
        <v>67.716373170350806</v>
      </c>
      <c r="AT32">
        <v>40.147747287345197</v>
      </c>
      <c r="AU32">
        <v>30.499310554517301</v>
      </c>
      <c r="AV32">
        <v>49.795785224219898</v>
      </c>
      <c r="AW32">
        <v>1.54612071376629</v>
      </c>
      <c r="AX32">
        <v>0.27033582876885398</v>
      </c>
      <c r="AY32">
        <v>2.8223848637942801</v>
      </c>
      <c r="AZ32">
        <v>98.4538792862337</v>
      </c>
      <c r="BA32">
        <v>97.177615136322103</v>
      </c>
      <c r="BB32">
        <v>99.729664171114806</v>
      </c>
    </row>
    <row r="33" spans="1:54" x14ac:dyDescent="0.3">
      <c r="A33" t="s">
        <v>951</v>
      </c>
      <c r="B33" t="s">
        <v>361</v>
      </c>
      <c r="C33" t="s">
        <v>964</v>
      </c>
      <c r="D33">
        <v>76.298434988024496</v>
      </c>
      <c r="E33">
        <v>70.9811524999038</v>
      </c>
      <c r="F33">
        <v>81.620793321722701</v>
      </c>
      <c r="G33">
        <v>23.319006529085598</v>
      </c>
      <c r="H33">
        <v>18.0146008943262</v>
      </c>
      <c r="I33">
        <v>28.618473968416499</v>
      </c>
      <c r="J33">
        <v>13.810820564979201</v>
      </c>
      <c r="K33">
        <v>9.5655340394523893</v>
      </c>
      <c r="L33">
        <v>18.0595470943945</v>
      </c>
      <c r="M33">
        <v>14.1992847534368</v>
      </c>
      <c r="N33">
        <v>10.185808609176799</v>
      </c>
      <c r="O33">
        <v>18.215283167707401</v>
      </c>
      <c r="P33">
        <v>1.1161783523081501</v>
      </c>
      <c r="Q33">
        <v>0</v>
      </c>
      <c r="R33">
        <v>2.2425245614606601</v>
      </c>
      <c r="S33">
        <v>99.137766987105906</v>
      </c>
      <c r="T33">
        <v>97.9473071564191</v>
      </c>
      <c r="U33">
        <v>100</v>
      </c>
      <c r="V33" t="s">
        <v>931</v>
      </c>
      <c r="Y33">
        <v>10.971488565897801</v>
      </c>
      <c r="Z33">
        <v>7.0679161176053498</v>
      </c>
      <c r="AA33">
        <v>14.8748723866326</v>
      </c>
      <c r="AB33">
        <v>57.623937793234703</v>
      </c>
      <c r="AC33">
        <v>51.684870775533298</v>
      </c>
      <c r="AD33">
        <v>63.561316465264198</v>
      </c>
      <c r="AE33">
        <v>10.347452344237</v>
      </c>
      <c r="AF33">
        <v>6.4953508740546297</v>
      </c>
      <c r="AG33">
        <v>14.1996167194227</v>
      </c>
      <c r="AH33">
        <v>58.247974014895497</v>
      </c>
      <c r="AI33">
        <v>52.316893817664798</v>
      </c>
      <c r="AJ33">
        <v>64.1771143338933</v>
      </c>
      <c r="AK33">
        <v>54.654221841800499</v>
      </c>
      <c r="AL33">
        <v>44.501290342524598</v>
      </c>
      <c r="AM33">
        <v>64.801349586801706</v>
      </c>
      <c r="AN33">
        <v>41.527994562207297</v>
      </c>
      <c r="AO33">
        <v>31.5626324671634</v>
      </c>
      <c r="AP33">
        <v>51.498076008501798</v>
      </c>
      <c r="AQ33">
        <v>54.350234127183903</v>
      </c>
      <c r="AR33">
        <v>43.966794834604201</v>
      </c>
      <c r="AS33">
        <v>64.733440248696496</v>
      </c>
      <c r="AT33">
        <v>43.041639393786802</v>
      </c>
      <c r="AU33">
        <v>32.798574168107002</v>
      </c>
      <c r="AV33">
        <v>53.284722122771797</v>
      </c>
      <c r="AW33">
        <v>1.92919715213754</v>
      </c>
      <c r="AX33">
        <v>0.27753589853217597</v>
      </c>
      <c r="AY33">
        <v>3.5801931410049401</v>
      </c>
      <c r="AZ33">
        <v>98.070802847862495</v>
      </c>
      <c r="BA33">
        <v>96.419806859031198</v>
      </c>
      <c r="BB33">
        <v>99.722464101431697</v>
      </c>
    </row>
    <row r="34" spans="1:54" x14ac:dyDescent="0.3">
      <c r="A34" t="s">
        <v>952</v>
      </c>
      <c r="B34" t="s">
        <v>362</v>
      </c>
      <c r="C34" t="s">
        <v>964</v>
      </c>
      <c r="D34">
        <v>78.165170597751896</v>
      </c>
      <c r="E34">
        <v>74.192153049324801</v>
      </c>
      <c r="F34">
        <v>82.138248303391705</v>
      </c>
      <c r="G34">
        <v>21.834829402248101</v>
      </c>
      <c r="H34">
        <v>17.861751696793402</v>
      </c>
      <c r="I34">
        <v>25.807846950490099</v>
      </c>
      <c r="J34">
        <v>6.73250134818311</v>
      </c>
      <c r="K34">
        <v>4.1429977602252803</v>
      </c>
      <c r="L34">
        <v>9.32366438518706</v>
      </c>
      <c r="M34">
        <v>24.711335829543799</v>
      </c>
      <c r="N34">
        <v>20.483868401966902</v>
      </c>
      <c r="O34">
        <v>28.935523775012001</v>
      </c>
      <c r="P34">
        <v>1.3676887360735599</v>
      </c>
      <c r="Q34">
        <v>5.86173470180021E-2</v>
      </c>
      <c r="R34">
        <v>2.67712114385413</v>
      </c>
      <c r="S34">
        <v>98.615865342323801</v>
      </c>
      <c r="T34">
        <v>97.350104336784398</v>
      </c>
      <c r="U34">
        <v>99.881109306141994</v>
      </c>
      <c r="V34">
        <v>1.3841346576762299</v>
      </c>
      <c r="W34">
        <v>0.11889069386272599</v>
      </c>
      <c r="X34">
        <v>2.6498956632108599</v>
      </c>
      <c r="Y34">
        <v>7.0178189648248503</v>
      </c>
      <c r="Z34">
        <v>4.6141326321110796</v>
      </c>
      <c r="AA34">
        <v>9.4209385145476805</v>
      </c>
      <c r="AB34">
        <v>63.761220516860902</v>
      </c>
      <c r="AC34">
        <v>59.151917908823101</v>
      </c>
      <c r="AD34">
        <v>68.368516262653998</v>
      </c>
      <c r="AE34">
        <v>14.7649954295636</v>
      </c>
      <c r="AF34">
        <v>11.3601795782522</v>
      </c>
      <c r="AG34">
        <v>18.169581656344299</v>
      </c>
      <c r="AH34">
        <v>56.014044052122102</v>
      </c>
      <c r="AI34">
        <v>51.268246587654197</v>
      </c>
      <c r="AJ34">
        <v>60.757497495885097</v>
      </c>
      <c r="AK34">
        <v>64.467709478818307</v>
      </c>
      <c r="AL34">
        <v>56.831529086313402</v>
      </c>
      <c r="AM34">
        <v>72.102457693424299</v>
      </c>
      <c r="AN34">
        <v>32.730761462330797</v>
      </c>
      <c r="AO34">
        <v>25.356225338768098</v>
      </c>
      <c r="AP34">
        <v>40.106583451962102</v>
      </c>
      <c r="AQ34">
        <v>57.768352072532998</v>
      </c>
      <c r="AR34">
        <v>49.764731476213903</v>
      </c>
      <c r="AS34">
        <v>65.770769893854606</v>
      </c>
      <c r="AT34">
        <v>38.343918549937499</v>
      </c>
      <c r="AU34">
        <v>30.4776416874925</v>
      </c>
      <c r="AV34">
        <v>46.211056983421301</v>
      </c>
      <c r="AW34">
        <v>1.88133693868731</v>
      </c>
      <c r="AX34">
        <v>0.41761356478318101</v>
      </c>
      <c r="AY34">
        <v>3.34464073565402</v>
      </c>
      <c r="AZ34">
        <v>98.118663061312702</v>
      </c>
      <c r="BA34">
        <v>96.655359264410095</v>
      </c>
      <c r="BB34">
        <v>99.582386435152699</v>
      </c>
    </row>
    <row r="35" spans="1:54" x14ac:dyDescent="0.3">
      <c r="A35" t="s">
        <v>953</v>
      </c>
      <c r="B35" t="s">
        <v>363</v>
      </c>
      <c r="C35" t="s">
        <v>964</v>
      </c>
      <c r="D35">
        <v>81.370128375106205</v>
      </c>
      <c r="E35">
        <v>76.929272200842703</v>
      </c>
      <c r="F35">
        <v>85.810464870960203</v>
      </c>
      <c r="G35">
        <v>18.3591486118499</v>
      </c>
      <c r="H35">
        <v>13.9372739084857</v>
      </c>
      <c r="I35">
        <v>22.781165416634199</v>
      </c>
      <c r="J35">
        <v>14.878650989607699</v>
      </c>
      <c r="K35">
        <v>10.653556340837</v>
      </c>
      <c r="L35">
        <v>19.103505471970699</v>
      </c>
      <c r="M35">
        <v>17.377083019077599</v>
      </c>
      <c r="N35">
        <v>13.195699337298199</v>
      </c>
      <c r="O35">
        <v>21.5565288218157</v>
      </c>
      <c r="P35">
        <v>0.95507268238077503</v>
      </c>
      <c r="Q35">
        <v>0</v>
      </c>
      <c r="R35">
        <v>1.9511804629409499</v>
      </c>
      <c r="S35">
        <v>98.586841750093299</v>
      </c>
      <c r="T35">
        <v>97.177344767658596</v>
      </c>
      <c r="U35">
        <v>99.997203008194603</v>
      </c>
      <c r="V35">
        <v>1.4131582499067199</v>
      </c>
      <c r="W35">
        <v>2.7969917406892699E-3</v>
      </c>
      <c r="X35">
        <v>2.8226552324061802</v>
      </c>
      <c r="Y35">
        <v>7.2420390762073401</v>
      </c>
      <c r="Z35">
        <v>4.0501351765326596</v>
      </c>
      <c r="AA35">
        <v>10.4373424757385</v>
      </c>
      <c r="AB35">
        <v>57.136052207464303</v>
      </c>
      <c r="AC35">
        <v>51.076573844785798</v>
      </c>
      <c r="AD35">
        <v>63.1937739795884</v>
      </c>
      <c r="AE35">
        <v>8.2487158519835795</v>
      </c>
      <c r="AF35">
        <v>4.8013494462319697</v>
      </c>
      <c r="AG35">
        <v>11.700106583983199</v>
      </c>
      <c r="AH35">
        <v>56.129375431688104</v>
      </c>
      <c r="AI35">
        <v>50.036227018601302</v>
      </c>
      <c r="AJ35">
        <v>62.220142427829003</v>
      </c>
      <c r="AK35">
        <v>56.590025906735796</v>
      </c>
      <c r="AL35">
        <v>47.177151380736298</v>
      </c>
      <c r="AM35">
        <v>65.999973611599998</v>
      </c>
      <c r="AN35">
        <v>40.829420336787599</v>
      </c>
      <c r="AO35">
        <v>31.492875195658499</v>
      </c>
      <c r="AP35">
        <v>50.1678836038936</v>
      </c>
      <c r="AQ35">
        <v>68.214998920552702</v>
      </c>
      <c r="AR35">
        <v>59.409335419766798</v>
      </c>
      <c r="AS35">
        <v>77.018720652194304</v>
      </c>
      <c r="AT35">
        <v>29.4405764248705</v>
      </c>
      <c r="AU35">
        <v>20.800788603347101</v>
      </c>
      <c r="AV35">
        <v>38.0804373076204</v>
      </c>
      <c r="AW35">
        <v>1.9903301868068199</v>
      </c>
      <c r="AX35">
        <v>0.453328311450231</v>
      </c>
      <c r="AY35">
        <v>3.5288142743178499</v>
      </c>
      <c r="AZ35">
        <v>97.595249247771093</v>
      </c>
      <c r="BA35">
        <v>95.873933770817601</v>
      </c>
      <c r="BB35">
        <v>99.315720965328694</v>
      </c>
    </row>
    <row r="36" spans="1:54" x14ac:dyDescent="0.3">
      <c r="A36" t="s">
        <v>954</v>
      </c>
      <c r="B36" t="s">
        <v>364</v>
      </c>
      <c r="C36" t="s">
        <v>964</v>
      </c>
      <c r="D36">
        <v>73.735142641575493</v>
      </c>
      <c r="E36">
        <v>67.842754572592199</v>
      </c>
      <c r="F36">
        <v>79.627289572448007</v>
      </c>
      <c r="G36">
        <v>26.2648573584245</v>
      </c>
      <c r="H36">
        <v>20.372710428797902</v>
      </c>
      <c r="I36">
        <v>32.1572454261619</v>
      </c>
      <c r="J36">
        <v>12.6611483494254</v>
      </c>
      <c r="K36">
        <v>8.5854992264761201</v>
      </c>
      <c r="L36">
        <v>16.7390434059099</v>
      </c>
      <c r="M36">
        <v>19.238843996369699</v>
      </c>
      <c r="N36">
        <v>14.375229814547399</v>
      </c>
      <c r="O36">
        <v>24.104065480485001</v>
      </c>
      <c r="P36">
        <v>1.51662602648355</v>
      </c>
      <c r="Q36">
        <v>0.171108836826493</v>
      </c>
      <c r="R36">
        <v>2.8626975116275002</v>
      </c>
      <c r="S36">
        <v>96.702677878254406</v>
      </c>
      <c r="T36">
        <v>94.363829376311401</v>
      </c>
      <c r="U36">
        <v>99.041740926768796</v>
      </c>
      <c r="V36">
        <v>3.2973221217456001</v>
      </c>
      <c r="W36">
        <v>0.95825907331593096</v>
      </c>
      <c r="X36">
        <v>5.6361706236038804</v>
      </c>
      <c r="Y36">
        <v>11.868938143089901</v>
      </c>
      <c r="Z36">
        <v>8.0348729103320302</v>
      </c>
      <c r="AA36">
        <v>15.704258390912299</v>
      </c>
      <c r="AB36">
        <v>61.553475555749898</v>
      </c>
      <c r="AC36">
        <v>54.891015114767001</v>
      </c>
      <c r="AD36">
        <v>68.215172523519001</v>
      </c>
      <c r="AE36">
        <v>13.374629591156101</v>
      </c>
      <c r="AF36">
        <v>9.2203581219937494</v>
      </c>
      <c r="AG36">
        <v>17.5305802560936</v>
      </c>
      <c r="AH36">
        <v>60.047784107683697</v>
      </c>
      <c r="AI36">
        <v>53.316994896188298</v>
      </c>
      <c r="AJ36">
        <v>66.777385665254698</v>
      </c>
      <c r="AK36">
        <v>68.066199961592901</v>
      </c>
      <c r="AL36">
        <v>59.655501821574603</v>
      </c>
      <c r="AM36">
        <v>76.479698701810094</v>
      </c>
      <c r="AN36">
        <v>29.917424625966699</v>
      </c>
      <c r="AO36">
        <v>21.713635908092002</v>
      </c>
      <c r="AP36">
        <v>38.118726339626399</v>
      </c>
      <c r="AQ36">
        <v>58.358501655581001</v>
      </c>
      <c r="AR36">
        <v>48.452685195635901</v>
      </c>
      <c r="AS36">
        <v>68.265347641282005</v>
      </c>
      <c r="AT36">
        <v>39.678660172366598</v>
      </c>
      <c r="AU36">
        <v>29.852526937362398</v>
      </c>
      <c r="AV36">
        <v>49.504614489965903</v>
      </c>
      <c r="AW36">
        <v>3.2989623085081998</v>
      </c>
      <c r="AX36">
        <v>0.95543713749613701</v>
      </c>
      <c r="AY36">
        <v>5.6411830313724201</v>
      </c>
      <c r="AZ36">
        <v>95.886411599400802</v>
      </c>
      <c r="BA36">
        <v>93.127172610750904</v>
      </c>
      <c r="BB36">
        <v>98.6467867585081</v>
      </c>
    </row>
    <row r="37" spans="1:54" x14ac:dyDescent="0.3">
      <c r="A37" t="s">
        <v>955</v>
      </c>
      <c r="B37" t="s">
        <v>315</v>
      </c>
      <c r="C37" t="s">
        <v>964</v>
      </c>
      <c r="D37">
        <v>76.296539893877096</v>
      </c>
      <c r="E37">
        <v>70.951682082842694</v>
      </c>
      <c r="F37">
        <v>81.641962283040499</v>
      </c>
      <c r="G37">
        <v>22.789771666770399</v>
      </c>
      <c r="H37">
        <v>17.506688688946301</v>
      </c>
      <c r="I37">
        <v>28.072627702030399</v>
      </c>
      <c r="J37">
        <v>12.525886357778401</v>
      </c>
      <c r="K37">
        <v>8.1584342063202904</v>
      </c>
      <c r="L37">
        <v>16.894570351690501</v>
      </c>
      <c r="M37">
        <v>18.7012825412626</v>
      </c>
      <c r="N37">
        <v>14.1250687134934</v>
      </c>
      <c r="O37">
        <v>23.290138191390302</v>
      </c>
      <c r="P37">
        <v>3.9445032041311499</v>
      </c>
      <c r="Q37">
        <v>1.4071263714575399</v>
      </c>
      <c r="R37">
        <v>6.4815963976277997</v>
      </c>
      <c r="S37">
        <v>99.370728195465304</v>
      </c>
      <c r="T37">
        <v>98.511423194159406</v>
      </c>
      <c r="U37">
        <v>100</v>
      </c>
      <c r="V37" t="s">
        <v>931</v>
      </c>
      <c r="W37" t="s">
        <v>931</v>
      </c>
      <c r="X37" t="s">
        <v>931</v>
      </c>
      <c r="Y37">
        <v>12.4005652780617</v>
      </c>
      <c r="Z37">
        <v>8.3229023863316307</v>
      </c>
      <c r="AA37">
        <v>16.474397764553</v>
      </c>
      <c r="AB37">
        <v>61.745962616988599</v>
      </c>
      <c r="AC37">
        <v>55.575001778238601</v>
      </c>
      <c r="AD37">
        <v>67.920209891534299</v>
      </c>
      <c r="AE37">
        <v>13.0707219738514</v>
      </c>
      <c r="AF37">
        <v>8.9092698122409093</v>
      </c>
      <c r="AG37">
        <v>17.226738926697099</v>
      </c>
      <c r="AH37">
        <v>61.0758059211988</v>
      </c>
      <c r="AI37">
        <v>54.8984926944158</v>
      </c>
      <c r="AJ37">
        <v>67.258010387303798</v>
      </c>
      <c r="AK37">
        <v>50.257201195306401</v>
      </c>
      <c r="AL37">
        <v>37.807665508091198</v>
      </c>
      <c r="AM37">
        <v>62.704781273829198</v>
      </c>
      <c r="AN37">
        <v>46.263791154382098</v>
      </c>
      <c r="AO37">
        <v>33.733929049774098</v>
      </c>
      <c r="AP37">
        <v>58.7947534938491</v>
      </c>
      <c r="AQ37">
        <v>49.1556614934319</v>
      </c>
      <c r="AR37">
        <v>35.983134182068802</v>
      </c>
      <c r="AS37">
        <v>62.328068650579098</v>
      </c>
      <c r="AT37">
        <v>48.8953931629175</v>
      </c>
      <c r="AU37">
        <v>35.594136996229501</v>
      </c>
      <c r="AV37">
        <v>62.196608972095603</v>
      </c>
      <c r="AW37">
        <v>3.7480779657100198</v>
      </c>
      <c r="AX37">
        <v>1.63569775656189</v>
      </c>
      <c r="AY37">
        <v>5.8565377804752998</v>
      </c>
      <c r="AZ37">
        <v>95.693754388459794</v>
      </c>
      <c r="BA37">
        <v>93.337942006757402</v>
      </c>
      <c r="BB37">
        <v>98.053370121331099</v>
      </c>
    </row>
    <row r="38" spans="1:54" x14ac:dyDescent="0.3">
      <c r="A38" t="s">
        <v>956</v>
      </c>
      <c r="B38" t="s">
        <v>957</v>
      </c>
      <c r="C38" t="s">
        <v>964</v>
      </c>
      <c r="D38">
        <v>83.068165691669705</v>
      </c>
      <c r="E38">
        <v>78.740684219255698</v>
      </c>
      <c r="F38">
        <v>87.397994406582498</v>
      </c>
      <c r="G38">
        <v>16.931834308330298</v>
      </c>
      <c r="H38">
        <v>12.6020055931704</v>
      </c>
      <c r="I38">
        <v>21.2593157809914</v>
      </c>
      <c r="J38">
        <v>8.9405383244768899</v>
      </c>
      <c r="K38">
        <v>5.1511694069883003</v>
      </c>
      <c r="L38">
        <v>12.7273415695393</v>
      </c>
      <c r="M38">
        <v>14.3766063797915</v>
      </c>
      <c r="N38">
        <v>10.316322629824301</v>
      </c>
      <c r="O38">
        <v>18.438669022364</v>
      </c>
      <c r="P38">
        <v>1.88429335057317</v>
      </c>
      <c r="Q38">
        <v>0.366804865532743</v>
      </c>
      <c r="R38">
        <v>3.4044964483934002</v>
      </c>
      <c r="S38">
        <v>99.021586590769303</v>
      </c>
      <c r="T38">
        <v>97.901368070645205</v>
      </c>
      <c r="U38">
        <v>100</v>
      </c>
      <c r="V38">
        <v>0.97841340923067199</v>
      </c>
      <c r="W38">
        <v>0</v>
      </c>
      <c r="X38">
        <v>2.09863192937445</v>
      </c>
      <c r="Y38">
        <v>7.9274349958214403</v>
      </c>
      <c r="Z38">
        <v>4.7152530259944898</v>
      </c>
      <c r="AA38">
        <v>11.1402570014498</v>
      </c>
      <c r="AB38">
        <v>61.491824216717397</v>
      </c>
      <c r="AC38">
        <v>55.335544742219298</v>
      </c>
      <c r="AD38">
        <v>67.644459344209807</v>
      </c>
      <c r="AE38">
        <v>10.644286412589301</v>
      </c>
      <c r="AF38">
        <v>6.8208126310075601</v>
      </c>
      <c r="AG38">
        <v>14.468774099356899</v>
      </c>
      <c r="AH38">
        <v>58.774972799949502</v>
      </c>
      <c r="AI38">
        <v>52.683793446215098</v>
      </c>
      <c r="AJ38">
        <v>64.862133937293805</v>
      </c>
      <c r="AK38">
        <v>59.756557332902503</v>
      </c>
      <c r="AL38">
        <v>49.908791630489901</v>
      </c>
      <c r="AM38">
        <v>69.607482463646903</v>
      </c>
      <c r="AN38">
        <v>37.643591933461103</v>
      </c>
      <c r="AO38">
        <v>27.986237482108798</v>
      </c>
      <c r="AP38">
        <v>47.295738215245699</v>
      </c>
      <c r="AQ38">
        <v>60.522124506613103</v>
      </c>
      <c r="AR38">
        <v>50.511176423029497</v>
      </c>
      <c r="AS38">
        <v>70.5323586697683</v>
      </c>
      <c r="AT38">
        <v>37.432772430348798</v>
      </c>
      <c r="AU38">
        <v>27.483995255348699</v>
      </c>
      <c r="AV38">
        <v>47.381274186621603</v>
      </c>
      <c r="AW38">
        <v>1.3355618978539601</v>
      </c>
      <c r="AX38">
        <v>0.127127861155276</v>
      </c>
      <c r="AY38">
        <v>2.5425615472009402</v>
      </c>
      <c r="AZ38">
        <v>98.664438102146093</v>
      </c>
      <c r="BA38">
        <v>97.457438452866498</v>
      </c>
      <c r="BB38">
        <v>99.872872138777296</v>
      </c>
    </row>
    <row r="39" spans="1:54" x14ac:dyDescent="0.3">
      <c r="A39" t="s">
        <v>958</v>
      </c>
      <c r="B39" t="s">
        <v>959</v>
      </c>
      <c r="C39" t="s">
        <v>964</v>
      </c>
      <c r="D39">
        <v>82.921434019832205</v>
      </c>
      <c r="E39">
        <v>73.030810286114601</v>
      </c>
      <c r="F39">
        <v>92.814154961572001</v>
      </c>
      <c r="G39">
        <v>15.9115179252479</v>
      </c>
      <c r="H39">
        <v>6.1733716199044597</v>
      </c>
      <c r="I39">
        <v>25.641422633982799</v>
      </c>
      <c r="J39">
        <v>21.807780320366099</v>
      </c>
      <c r="K39">
        <v>9.6327845765682607</v>
      </c>
      <c r="L39">
        <v>33.977758468721397</v>
      </c>
      <c r="M39">
        <v>21.540808543096901</v>
      </c>
      <c r="N39">
        <v>9.7074338636982809</v>
      </c>
      <c r="O39">
        <v>33.352834462642697</v>
      </c>
      <c r="P39" t="s">
        <v>931</v>
      </c>
      <c r="Q39" t="s">
        <v>931</v>
      </c>
      <c r="R39" t="s">
        <v>931</v>
      </c>
      <c r="S39">
        <v>97.223493516399699</v>
      </c>
      <c r="T39">
        <v>91.856944427116304</v>
      </c>
      <c r="U39">
        <v>100</v>
      </c>
      <c r="V39" t="s">
        <v>931</v>
      </c>
      <c r="W39" t="s">
        <v>931</v>
      </c>
      <c r="X39" t="s">
        <v>931</v>
      </c>
      <c r="Y39">
        <v>3.9282990083905398</v>
      </c>
      <c r="Z39">
        <v>0.13543001730861901</v>
      </c>
      <c r="AA39">
        <v>7.7150207792974799</v>
      </c>
      <c r="AB39">
        <v>71.784897025171603</v>
      </c>
      <c r="AC39">
        <v>59.534074643169703</v>
      </c>
      <c r="AD39">
        <v>84.060072724208695</v>
      </c>
      <c r="AE39">
        <v>3.9282990083905398</v>
      </c>
      <c r="AF39">
        <v>0.13543001723381701</v>
      </c>
      <c r="AG39">
        <v>7.7150207793722796</v>
      </c>
      <c r="AH39">
        <v>71.784897025171603</v>
      </c>
      <c r="AI39">
        <v>59.534074643584198</v>
      </c>
      <c r="AJ39">
        <v>84.060072723794207</v>
      </c>
      <c r="AK39">
        <v>53.060197302194503</v>
      </c>
      <c r="AL39">
        <v>35.004808436163898</v>
      </c>
      <c r="AM39">
        <v>71.105317714261005</v>
      </c>
      <c r="AN39">
        <v>44.221864304409102</v>
      </c>
      <c r="AO39">
        <v>26.202117801477801</v>
      </c>
      <c r="AP39">
        <v>62.245980430290402</v>
      </c>
      <c r="AQ39">
        <v>63.388363197100901</v>
      </c>
      <c r="AR39">
        <v>45.6605622793493</v>
      </c>
      <c r="AS39">
        <v>81.115033776991396</v>
      </c>
      <c r="AT39">
        <v>36.611636802899099</v>
      </c>
      <c r="AU39">
        <v>18.8849662227409</v>
      </c>
      <c r="AV39">
        <v>54.339437720918397</v>
      </c>
      <c r="AW39">
        <v>9.27536231884058</v>
      </c>
      <c r="AX39">
        <v>0</v>
      </c>
      <c r="AY39">
        <v>19.979543357569899</v>
      </c>
      <c r="AZ39">
        <v>90.724637681159393</v>
      </c>
      <c r="BA39">
        <v>80.020456643644806</v>
      </c>
      <c r="BB39">
        <v>100</v>
      </c>
    </row>
    <row r="40" spans="1:54" x14ac:dyDescent="0.3">
      <c r="A40" t="s">
        <v>413</v>
      </c>
      <c r="B40" t="s">
        <v>5</v>
      </c>
      <c r="C40" t="s">
        <v>964</v>
      </c>
      <c r="D40">
        <v>79.034464261767496</v>
      </c>
      <c r="E40">
        <v>67.755513754728497</v>
      </c>
      <c r="F40">
        <v>90.315940774062099</v>
      </c>
      <c r="G40">
        <v>19.729113584551399</v>
      </c>
      <c r="H40">
        <v>8.6112182721870703</v>
      </c>
      <c r="I40">
        <v>30.8466805418498</v>
      </c>
      <c r="J40">
        <v>16.0305752983774</v>
      </c>
      <c r="K40">
        <v>4.9703564028424303</v>
      </c>
      <c r="L40">
        <v>27.093352270767301</v>
      </c>
      <c r="M40" t="s">
        <v>931</v>
      </c>
      <c r="N40" t="s">
        <v>931</v>
      </c>
      <c r="O40" t="s">
        <v>931</v>
      </c>
      <c r="S40">
        <v>97.478878905726205</v>
      </c>
      <c r="T40">
        <v>92.510864286546294</v>
      </c>
      <c r="U40">
        <v>100</v>
      </c>
      <c r="V40" t="s">
        <v>931</v>
      </c>
      <c r="W40" t="s">
        <v>931</v>
      </c>
      <c r="X40" t="s">
        <v>931</v>
      </c>
      <c r="Y40">
        <v>10.186402038353201</v>
      </c>
      <c r="Z40">
        <v>1.2410390197663099</v>
      </c>
      <c r="AA40">
        <v>19.1309433950527</v>
      </c>
      <c r="AB40">
        <v>49.140404988601297</v>
      </c>
      <c r="AC40">
        <v>34.819047895299597</v>
      </c>
      <c r="AD40">
        <v>63.473174780814801</v>
      </c>
      <c r="AE40">
        <v>8.7005498189620507</v>
      </c>
      <c r="AF40">
        <v>0.160107399537396</v>
      </c>
      <c r="AG40">
        <v>17.242662762760698</v>
      </c>
      <c r="AH40">
        <v>50.626257207992502</v>
      </c>
      <c r="AI40">
        <v>36.283282896878802</v>
      </c>
      <c r="AJ40">
        <v>64.978152031756593</v>
      </c>
      <c r="AK40">
        <v>66.6403984365149</v>
      </c>
      <c r="AL40">
        <v>47.052213176417403</v>
      </c>
      <c r="AM40">
        <v>86.227124090215</v>
      </c>
      <c r="AN40">
        <v>31.572311183961698</v>
      </c>
      <c r="AO40">
        <v>12.1489989211258</v>
      </c>
      <c r="AP40">
        <v>50.998071661363703</v>
      </c>
      <c r="AQ40">
        <v>63.948430210566102</v>
      </c>
      <c r="AR40">
        <v>43.803453090976802</v>
      </c>
      <c r="AS40">
        <v>84.092921333547395</v>
      </c>
      <c r="AT40">
        <v>36.051569789433898</v>
      </c>
      <c r="AU40">
        <v>15.907078666158901</v>
      </c>
      <c r="AV40">
        <v>56.196546909316901</v>
      </c>
      <c r="AW40" t="s">
        <v>931</v>
      </c>
      <c r="AX40" t="s">
        <v>931</v>
      </c>
      <c r="AY40" t="s">
        <v>931</v>
      </c>
      <c r="AZ40">
        <v>96.132492959635201</v>
      </c>
      <c r="BA40">
        <v>90.515546896996696</v>
      </c>
      <c r="BB40">
        <v>100</v>
      </c>
    </row>
    <row r="41" spans="1:54" x14ac:dyDescent="0.3">
      <c r="A41" t="s">
        <v>414</v>
      </c>
      <c r="B41" t="s">
        <v>6</v>
      </c>
      <c r="C41" t="s">
        <v>964</v>
      </c>
      <c r="D41">
        <v>76.1459238118873</v>
      </c>
      <c r="E41">
        <v>66.776863268901906</v>
      </c>
      <c r="F41">
        <v>85.517016497054698</v>
      </c>
      <c r="G41">
        <v>22.505273607147299</v>
      </c>
      <c r="H41">
        <v>13.3176145880643</v>
      </c>
      <c r="I41">
        <v>31.689921431206301</v>
      </c>
      <c r="J41">
        <v>2.6231542374984498</v>
      </c>
      <c r="K41">
        <v>0</v>
      </c>
      <c r="L41">
        <v>5.3074275262922903</v>
      </c>
      <c r="M41">
        <v>24.1568432808041</v>
      </c>
      <c r="N41">
        <v>14.983111658811699</v>
      </c>
      <c r="O41">
        <v>33.328130985297697</v>
      </c>
      <c r="S41">
        <v>97.419034619679906</v>
      </c>
      <c r="T41">
        <v>92.473362001095694</v>
      </c>
      <c r="U41">
        <v>100</v>
      </c>
      <c r="V41" t="s">
        <v>931</v>
      </c>
      <c r="W41" t="s">
        <v>931</v>
      </c>
      <c r="X41" t="s">
        <v>931</v>
      </c>
      <c r="Y41">
        <v>7.3085990817719297</v>
      </c>
      <c r="Z41">
        <v>1.8753808900972599</v>
      </c>
      <c r="AA41">
        <v>12.740997943782601</v>
      </c>
      <c r="AB41">
        <v>55.348058071721098</v>
      </c>
      <c r="AC41">
        <v>43.6722376065254</v>
      </c>
      <c r="AD41">
        <v>67.0216489759827</v>
      </c>
      <c r="AE41">
        <v>18.8981263184018</v>
      </c>
      <c r="AF41">
        <v>10.235465884073699</v>
      </c>
      <c r="AG41">
        <v>27.559452269487</v>
      </c>
      <c r="AH41">
        <v>43.7585308350912</v>
      </c>
      <c r="AI41">
        <v>32.612021294202599</v>
      </c>
      <c r="AJ41">
        <v>54.903325968624699</v>
      </c>
      <c r="AK41">
        <v>63.598363870678497</v>
      </c>
      <c r="AL41">
        <v>49.336314784955</v>
      </c>
      <c r="AM41">
        <v>77.857736225790902</v>
      </c>
      <c r="AN41">
        <v>34.157001176668402</v>
      </c>
      <c r="AO41">
        <v>20.0086002670017</v>
      </c>
      <c r="AP41">
        <v>48.307579520884502</v>
      </c>
      <c r="AQ41">
        <v>60.192749481705597</v>
      </c>
      <c r="AR41">
        <v>44.971419678367702</v>
      </c>
      <c r="AS41">
        <v>75.410781481038597</v>
      </c>
      <c r="AT41">
        <v>35.947778338096001</v>
      </c>
      <c r="AU41">
        <v>20.769169255092599</v>
      </c>
      <c r="AV41">
        <v>51.128793061392898</v>
      </c>
      <c r="AW41" t="s">
        <v>931</v>
      </c>
      <c r="AX41" t="s">
        <v>931</v>
      </c>
      <c r="AY41" t="s">
        <v>931</v>
      </c>
      <c r="AZ41">
        <v>98.122595855565194</v>
      </c>
      <c r="BA41">
        <v>95.183671345355407</v>
      </c>
      <c r="BB41">
        <v>100</v>
      </c>
    </row>
    <row r="42" spans="1:54" x14ac:dyDescent="0.3">
      <c r="A42" t="s">
        <v>415</v>
      </c>
      <c r="B42" t="s">
        <v>7</v>
      </c>
      <c r="C42" t="s">
        <v>964</v>
      </c>
      <c r="D42">
        <v>69.826027562377007</v>
      </c>
      <c r="E42">
        <v>60.400255099330501</v>
      </c>
      <c r="F42">
        <v>79.2471928209319</v>
      </c>
      <c r="G42">
        <v>28.928442283739798</v>
      </c>
      <c r="H42">
        <v>19.651865885628901</v>
      </c>
      <c r="I42">
        <v>38.211230827205497</v>
      </c>
      <c r="J42">
        <v>15.595242878380001</v>
      </c>
      <c r="K42">
        <v>7.88706276933768</v>
      </c>
      <c r="L42">
        <v>23.303943037207301</v>
      </c>
      <c r="M42">
        <v>17.6363051950661</v>
      </c>
      <c r="N42">
        <v>10.384083848482</v>
      </c>
      <c r="O42">
        <v>24.889541679736698</v>
      </c>
      <c r="P42" t="s">
        <v>931</v>
      </c>
      <c r="Q42" t="s">
        <v>931</v>
      </c>
      <c r="R42" t="s">
        <v>931</v>
      </c>
      <c r="S42">
        <v>100</v>
      </c>
      <c r="T42">
        <v>99.999999949434397</v>
      </c>
      <c r="U42">
        <v>100</v>
      </c>
      <c r="Y42">
        <v>5.5827875768411799</v>
      </c>
      <c r="Z42">
        <v>0.43632045293358102</v>
      </c>
      <c r="AA42">
        <v>10.7324860038251</v>
      </c>
      <c r="AB42">
        <v>53.877214833862404</v>
      </c>
      <c r="AC42">
        <v>43.3675875805638</v>
      </c>
      <c r="AD42">
        <v>64.376821111730195</v>
      </c>
      <c r="AE42">
        <v>8.5901402225882908</v>
      </c>
      <c r="AF42">
        <v>2.1558368667904699</v>
      </c>
      <c r="AG42">
        <v>15.027643278601699</v>
      </c>
      <c r="AH42">
        <v>50.869862188115199</v>
      </c>
      <c r="AI42">
        <v>40.530001236571401</v>
      </c>
      <c r="AJ42">
        <v>61.1997337670891</v>
      </c>
      <c r="AK42">
        <v>70.466215248654905</v>
      </c>
      <c r="AL42">
        <v>57.523112879608199</v>
      </c>
      <c r="AM42">
        <v>83.408140988549704</v>
      </c>
      <c r="AN42">
        <v>28.7993781069083</v>
      </c>
      <c r="AO42">
        <v>15.893970166649</v>
      </c>
      <c r="AP42">
        <v>41.706472453451497</v>
      </c>
      <c r="AQ42">
        <v>59.922672503733402</v>
      </c>
      <c r="AR42">
        <v>42.127770872190297</v>
      </c>
      <c r="AS42">
        <v>77.714398176309601</v>
      </c>
      <c r="AT42">
        <v>33.168995356258797</v>
      </c>
      <c r="AU42">
        <v>16.795963863531998</v>
      </c>
      <c r="AV42">
        <v>49.5456395986741</v>
      </c>
      <c r="AW42" t="s">
        <v>931</v>
      </c>
      <c r="AX42" t="s">
        <v>931</v>
      </c>
      <c r="AY42" t="s">
        <v>931</v>
      </c>
      <c r="AZ42">
        <v>97.981035798947303</v>
      </c>
      <c r="BA42">
        <v>95.277692026784493</v>
      </c>
      <c r="BB42">
        <v>100</v>
      </c>
    </row>
    <row r="43" spans="1:54" x14ac:dyDescent="0.3">
      <c r="A43" t="s">
        <v>416</v>
      </c>
      <c r="B43" t="s">
        <v>8</v>
      </c>
      <c r="C43" t="s">
        <v>964</v>
      </c>
      <c r="D43">
        <v>77.229227034223499</v>
      </c>
      <c r="E43">
        <v>64.858828725716094</v>
      </c>
      <c r="F43">
        <v>89.596817464516704</v>
      </c>
      <c r="G43">
        <v>18.454068447020099</v>
      </c>
      <c r="H43">
        <v>6.54449942509292</v>
      </c>
      <c r="I43">
        <v>30.368023807085699</v>
      </c>
      <c r="K43">
        <v>0</v>
      </c>
      <c r="L43">
        <v>0</v>
      </c>
      <c r="M43">
        <v>14.032422272691701</v>
      </c>
      <c r="N43">
        <v>3.7498819116740898</v>
      </c>
      <c r="O43">
        <v>24.313379318852199</v>
      </c>
      <c r="Q43">
        <v>0</v>
      </c>
      <c r="R43">
        <v>0</v>
      </c>
      <c r="S43">
        <v>100</v>
      </c>
      <c r="T43">
        <v>99.999999887771693</v>
      </c>
      <c r="U43">
        <v>100</v>
      </c>
      <c r="Y43">
        <v>6.2338475996554203</v>
      </c>
      <c r="Z43">
        <v>0</v>
      </c>
      <c r="AA43">
        <v>13.1647559954841</v>
      </c>
      <c r="AB43">
        <v>54.7012295402929</v>
      </c>
      <c r="AC43">
        <v>40.292282293775898</v>
      </c>
      <c r="AD43">
        <v>69.108657119606605</v>
      </c>
      <c r="AE43" t="s">
        <v>931</v>
      </c>
      <c r="AF43" t="s">
        <v>931</v>
      </c>
      <c r="AG43" t="s">
        <v>931</v>
      </c>
      <c r="AH43">
        <v>57.1587438327199</v>
      </c>
      <c r="AI43">
        <v>42.927816752775797</v>
      </c>
      <c r="AJ43">
        <v>71.387447033182497</v>
      </c>
      <c r="AK43">
        <v>45.719570953309599</v>
      </c>
      <c r="AL43">
        <v>26.224201535558802</v>
      </c>
      <c r="AM43">
        <v>65.215618144304997</v>
      </c>
      <c r="AN43">
        <v>38.285820809911698</v>
      </c>
      <c r="AO43">
        <v>19.411166337787702</v>
      </c>
      <c r="AP43">
        <v>57.159751613335899</v>
      </c>
      <c r="AQ43">
        <v>39.008546518297599</v>
      </c>
      <c r="AR43">
        <v>19.910531872700599</v>
      </c>
      <c r="AS43">
        <v>58.108785011854003</v>
      </c>
      <c r="AT43">
        <v>41.288574050705499</v>
      </c>
      <c r="AU43">
        <v>22.214526842302401</v>
      </c>
      <c r="AV43">
        <v>60.361473412168401</v>
      </c>
      <c r="AW43">
        <v>4.3229696922233503</v>
      </c>
      <c r="AX43">
        <v>0</v>
      </c>
      <c r="AY43">
        <v>9.3428541912702805</v>
      </c>
      <c r="AZ43">
        <v>95.677030307776604</v>
      </c>
      <c r="BA43">
        <v>90.657145809335503</v>
      </c>
      <c r="BB43">
        <v>100</v>
      </c>
    </row>
    <row r="44" spans="1:54" x14ac:dyDescent="0.3">
      <c r="A44" t="s">
        <v>418</v>
      </c>
      <c r="B44" t="s">
        <v>9</v>
      </c>
      <c r="C44" t="s">
        <v>964</v>
      </c>
      <c r="D44">
        <v>77.631099781500396</v>
      </c>
      <c r="E44">
        <v>68.944427643268796</v>
      </c>
      <c r="F44">
        <v>86.315209534072693</v>
      </c>
      <c r="G44">
        <v>20.138383102694799</v>
      </c>
      <c r="H44">
        <v>12.3696677865131</v>
      </c>
      <c r="I44">
        <v>27.910575630494201</v>
      </c>
      <c r="J44">
        <v>5.3363333680158096</v>
      </c>
      <c r="K44">
        <v>1.34520278185542</v>
      </c>
      <c r="L44">
        <v>9.3266043933141507</v>
      </c>
      <c r="M44">
        <v>32.959629591093503</v>
      </c>
      <c r="N44">
        <v>24.11934394775</v>
      </c>
      <c r="O44">
        <v>41.800389439832998</v>
      </c>
      <c r="P44">
        <v>4.1319841847882604</v>
      </c>
      <c r="Q44">
        <v>7.9190229872845602E-2</v>
      </c>
      <c r="R44">
        <v>8.1852385508611203</v>
      </c>
      <c r="S44">
        <v>97.930756424929797</v>
      </c>
      <c r="T44">
        <v>95.127621055942299</v>
      </c>
      <c r="U44">
        <v>100</v>
      </c>
      <c r="V44" t="s">
        <v>931</v>
      </c>
      <c r="W44" t="s">
        <v>931</v>
      </c>
      <c r="X44" t="s">
        <v>931</v>
      </c>
      <c r="Y44">
        <v>2.89902195401103</v>
      </c>
      <c r="Z44">
        <v>5.0451682003419002E-3</v>
      </c>
      <c r="AA44">
        <v>5.7947946073225296</v>
      </c>
      <c r="AB44">
        <v>63.3219748205182</v>
      </c>
      <c r="AC44">
        <v>53.9090327538526</v>
      </c>
      <c r="AD44">
        <v>72.739550056828605</v>
      </c>
      <c r="AE44">
        <v>11.7105400062428</v>
      </c>
      <c r="AF44">
        <v>5.7450553818216497</v>
      </c>
      <c r="AG44">
        <v>17.6817361633993</v>
      </c>
      <c r="AH44">
        <v>54.510456768286303</v>
      </c>
      <c r="AI44">
        <v>45.304097015960998</v>
      </c>
      <c r="AJ44">
        <v>63.717534025022097</v>
      </c>
      <c r="AK44">
        <v>56.445016162016003</v>
      </c>
      <c r="AL44">
        <v>40.414512101052303</v>
      </c>
      <c r="AM44">
        <v>72.479693103766607</v>
      </c>
      <c r="AN44">
        <v>42.408800052773898</v>
      </c>
      <c r="AO44">
        <v>26.467126066701798</v>
      </c>
      <c r="AP44">
        <v>58.347337411370802</v>
      </c>
      <c r="AQ44">
        <v>52.600765221980303</v>
      </c>
      <c r="AR44">
        <v>36.559964830582302</v>
      </c>
      <c r="AS44">
        <v>68.643245087683496</v>
      </c>
      <c r="AT44">
        <v>45.103568836994498</v>
      </c>
      <c r="AU44">
        <v>29.083635810973998</v>
      </c>
      <c r="AV44">
        <v>61.123883663969103</v>
      </c>
      <c r="AW44">
        <v>3.8965768390386</v>
      </c>
      <c r="AX44">
        <v>0</v>
      </c>
      <c r="AY44">
        <v>7.8641669795908404</v>
      </c>
      <c r="AZ44">
        <v>96.103423160961398</v>
      </c>
      <c r="BA44">
        <v>92.135833020611898</v>
      </c>
      <c r="BB44">
        <v>100</v>
      </c>
    </row>
    <row r="45" spans="1:54" x14ac:dyDescent="0.3">
      <c r="A45" t="s">
        <v>419</v>
      </c>
      <c r="B45" t="s">
        <v>10</v>
      </c>
      <c r="C45" t="s">
        <v>964</v>
      </c>
      <c r="D45">
        <v>68.387654377146504</v>
      </c>
      <c r="E45">
        <v>52.340902486131696</v>
      </c>
      <c r="F45">
        <v>84.433544080034494</v>
      </c>
      <c r="G45">
        <v>28.414492687697599</v>
      </c>
      <c r="H45">
        <v>12.9359998152147</v>
      </c>
      <c r="I45">
        <v>43.894224548870902</v>
      </c>
      <c r="J45" t="s">
        <v>931</v>
      </c>
      <c r="K45" t="s">
        <v>931</v>
      </c>
      <c r="L45" t="s">
        <v>931</v>
      </c>
      <c r="M45">
        <v>20.187868173857701</v>
      </c>
      <c r="N45">
        <v>6.8226129513024203</v>
      </c>
      <c r="O45">
        <v>33.558115522706601</v>
      </c>
      <c r="P45" t="s">
        <v>931</v>
      </c>
      <c r="Q45" t="s">
        <v>931</v>
      </c>
      <c r="R45" t="s">
        <v>931</v>
      </c>
      <c r="S45">
        <v>97.479928127914107</v>
      </c>
      <c r="T45">
        <v>92.474887408188195</v>
      </c>
      <c r="U45">
        <v>100</v>
      </c>
      <c r="V45" t="s">
        <v>931</v>
      </c>
      <c r="W45" t="s">
        <v>931</v>
      </c>
      <c r="X45" t="s">
        <v>931</v>
      </c>
      <c r="Y45" t="s">
        <v>931</v>
      </c>
      <c r="Z45">
        <v>0</v>
      </c>
      <c r="AA45">
        <v>25.366432175937401</v>
      </c>
      <c r="AB45">
        <v>73.184433779880393</v>
      </c>
      <c r="AC45">
        <v>55.809940298027101</v>
      </c>
      <c r="AD45">
        <v>90.5611340841849</v>
      </c>
      <c r="AE45">
        <v>17.501762685650601</v>
      </c>
      <c r="AF45">
        <v>1.6195472731592699</v>
      </c>
      <c r="AG45">
        <v>33.3822092646895</v>
      </c>
      <c r="AH45">
        <v>66.240589533058895</v>
      </c>
      <c r="AI45">
        <v>48.534400703619703</v>
      </c>
      <c r="AJ45">
        <v>83.950024174334501</v>
      </c>
      <c r="AK45">
        <v>74.917676732291696</v>
      </c>
      <c r="AL45">
        <v>58.096491511678302</v>
      </c>
      <c r="AM45">
        <v>91.738903121563595</v>
      </c>
      <c r="AN45">
        <v>18.6576052686891</v>
      </c>
      <c r="AO45">
        <v>3.3344592649881299</v>
      </c>
      <c r="AP45">
        <v>33.976885266684299</v>
      </c>
      <c r="AQ45">
        <v>92.736869146874</v>
      </c>
      <c r="AR45">
        <v>85.048559263662995</v>
      </c>
      <c r="AS45">
        <v>100</v>
      </c>
      <c r="AT45">
        <v>7.2631308531259497</v>
      </c>
      <c r="AU45">
        <v>0</v>
      </c>
      <c r="AV45">
        <v>14.951440736856799</v>
      </c>
      <c r="AW45" t="s">
        <v>931</v>
      </c>
      <c r="AX45" t="s">
        <v>931</v>
      </c>
      <c r="AY45" t="s">
        <v>931</v>
      </c>
      <c r="AZ45">
        <v>97.443537198353297</v>
      </c>
      <c r="BA45">
        <v>92.339212759599903</v>
      </c>
      <c r="BB45">
        <v>100</v>
      </c>
    </row>
    <row r="46" spans="1:54" x14ac:dyDescent="0.3">
      <c r="A46" t="s">
        <v>420</v>
      </c>
      <c r="B46" t="s">
        <v>11</v>
      </c>
      <c r="C46" t="s">
        <v>964</v>
      </c>
      <c r="D46">
        <v>72.655594506062897</v>
      </c>
      <c r="E46">
        <v>63.837349455456497</v>
      </c>
      <c r="F46">
        <v>81.476201834162694</v>
      </c>
      <c r="G46">
        <v>26.061720590770602</v>
      </c>
      <c r="H46">
        <v>17.392514983727501</v>
      </c>
      <c r="I46">
        <v>34.727814163656198</v>
      </c>
      <c r="J46">
        <v>12.918797770243099</v>
      </c>
      <c r="K46">
        <v>6.5010793885586997</v>
      </c>
      <c r="L46">
        <v>19.3348499119843</v>
      </c>
      <c r="M46">
        <v>22.623987127176601</v>
      </c>
      <c r="N46">
        <v>14.248254330675101</v>
      </c>
      <c r="O46">
        <v>31.004633871509402</v>
      </c>
      <c r="P46" t="s">
        <v>931</v>
      </c>
      <c r="Q46" t="s">
        <v>931</v>
      </c>
      <c r="R46" t="s">
        <v>931</v>
      </c>
      <c r="S46">
        <v>97.490948796046197</v>
      </c>
      <c r="T46">
        <v>94.087014793065904</v>
      </c>
      <c r="U46">
        <v>100</v>
      </c>
      <c r="V46" t="s">
        <v>931</v>
      </c>
      <c r="W46" t="s">
        <v>931</v>
      </c>
      <c r="X46" t="s">
        <v>931</v>
      </c>
      <c r="Y46">
        <v>9.5557726567438603</v>
      </c>
      <c r="Z46">
        <v>3.96609704062229</v>
      </c>
      <c r="AA46">
        <v>15.1456743866156</v>
      </c>
      <c r="AB46">
        <v>70.669501752772803</v>
      </c>
      <c r="AC46">
        <v>62.273204721573599</v>
      </c>
      <c r="AD46">
        <v>79.061291065450206</v>
      </c>
      <c r="AE46">
        <v>18.794322165392799</v>
      </c>
      <c r="AF46">
        <v>11.196072108424801</v>
      </c>
      <c r="AG46">
        <v>26.3912902735877</v>
      </c>
      <c r="AH46">
        <v>61.430952244123901</v>
      </c>
      <c r="AI46">
        <v>52.588726767783101</v>
      </c>
      <c r="AJ46">
        <v>70.270178064466094</v>
      </c>
      <c r="AK46">
        <v>58.5634837355719</v>
      </c>
      <c r="AL46">
        <v>43.087367574834602</v>
      </c>
      <c r="AM46">
        <v>74.038617623334801</v>
      </c>
      <c r="AN46">
        <v>41.1143756558237</v>
      </c>
      <c r="AO46">
        <v>25.6033893169189</v>
      </c>
      <c r="AP46">
        <v>56.626614911190103</v>
      </c>
      <c r="AQ46">
        <v>50.993704092340003</v>
      </c>
      <c r="AR46">
        <v>36.790408532704902</v>
      </c>
      <c r="AS46">
        <v>65.200321807856497</v>
      </c>
      <c r="AT46">
        <v>45.321091290661101</v>
      </c>
      <c r="AU46">
        <v>31.367495387327399</v>
      </c>
      <c r="AV46">
        <v>59.271195579239802</v>
      </c>
      <c r="AW46">
        <v>3.86759381644733</v>
      </c>
      <c r="AX46">
        <v>0.74830604054439098</v>
      </c>
      <c r="AY46">
        <v>6.9876346076454796</v>
      </c>
      <c r="AZ46">
        <v>96.132406183552703</v>
      </c>
      <c r="BA46">
        <v>93.012365392575006</v>
      </c>
      <c r="BB46">
        <v>99.251693959235098</v>
      </c>
    </row>
    <row r="47" spans="1:54" x14ac:dyDescent="0.3">
      <c r="A47" t="s">
        <v>421</v>
      </c>
      <c r="B47" t="s">
        <v>12</v>
      </c>
      <c r="C47" t="s">
        <v>964</v>
      </c>
      <c r="D47">
        <v>76.157212590472994</v>
      </c>
      <c r="E47">
        <v>67.127578542672794</v>
      </c>
      <c r="F47">
        <v>85.186669310382001</v>
      </c>
      <c r="G47">
        <v>22.1427369129776</v>
      </c>
      <c r="H47">
        <v>13.4651883702816</v>
      </c>
      <c r="I47">
        <v>30.8211788749623</v>
      </c>
      <c r="J47">
        <v>7.11400197177002</v>
      </c>
      <c r="K47">
        <v>0.55526089354661401</v>
      </c>
      <c r="L47">
        <v>13.670627327523</v>
      </c>
      <c r="M47">
        <v>17.028157837785798</v>
      </c>
      <c r="N47">
        <v>9.2089239185586305</v>
      </c>
      <c r="O47">
        <v>24.8454410603273</v>
      </c>
      <c r="P47" t="s">
        <v>931</v>
      </c>
      <c r="Q47" t="s">
        <v>931</v>
      </c>
      <c r="R47" t="s">
        <v>931</v>
      </c>
      <c r="S47">
        <v>98.405751797436693</v>
      </c>
      <c r="T47">
        <v>95.282632723845893</v>
      </c>
      <c r="U47">
        <v>100</v>
      </c>
      <c r="V47" t="s">
        <v>931</v>
      </c>
      <c r="W47" t="s">
        <v>931</v>
      </c>
      <c r="X47" t="s">
        <v>931</v>
      </c>
      <c r="Y47">
        <v>2.7929401014740201</v>
      </c>
      <c r="Z47">
        <v>0</v>
      </c>
      <c r="AA47">
        <v>5.5874115653776899</v>
      </c>
      <c r="AB47">
        <v>55.308149181234498</v>
      </c>
      <c r="AC47">
        <v>43.463186594545803</v>
      </c>
      <c r="AD47">
        <v>67.157749160903805</v>
      </c>
      <c r="AE47">
        <v>6.8927789934354502</v>
      </c>
      <c r="AF47">
        <v>1.58680526489934</v>
      </c>
      <c r="AG47">
        <v>12.2006091970512</v>
      </c>
      <c r="AH47">
        <v>51.208310289273101</v>
      </c>
      <c r="AI47">
        <v>39.153158512220699</v>
      </c>
      <c r="AJ47">
        <v>63.266689849544598</v>
      </c>
      <c r="AK47">
        <v>69.613004998770805</v>
      </c>
      <c r="AL47">
        <v>58.581638682946299</v>
      </c>
      <c r="AM47">
        <v>80.640559500530898</v>
      </c>
      <c r="AN47">
        <v>26.523191018601999</v>
      </c>
      <c r="AO47">
        <v>15.6470607805805</v>
      </c>
      <c r="AP47">
        <v>37.402517294948296</v>
      </c>
      <c r="AQ47">
        <v>63.807055642055197</v>
      </c>
      <c r="AR47">
        <v>51.360441537320497</v>
      </c>
      <c r="AS47">
        <v>76.251627554227198</v>
      </c>
      <c r="AT47">
        <v>34.007006473817903</v>
      </c>
      <c r="AU47">
        <v>21.779915860551899</v>
      </c>
      <c r="AV47">
        <v>46.235794872565002</v>
      </c>
      <c r="AW47" t="s">
        <v>931</v>
      </c>
      <c r="AX47" t="s">
        <v>931</v>
      </c>
      <c r="AY47" t="s">
        <v>931</v>
      </c>
      <c r="AZ47">
        <v>99.432514968619998</v>
      </c>
      <c r="BA47">
        <v>98.304835685746198</v>
      </c>
      <c r="BB47">
        <v>100</v>
      </c>
    </row>
    <row r="48" spans="1:54" x14ac:dyDescent="0.3">
      <c r="A48" t="s">
        <v>422</v>
      </c>
      <c r="B48" t="s">
        <v>13</v>
      </c>
      <c r="C48" t="s">
        <v>964</v>
      </c>
      <c r="D48">
        <v>80.798803929944498</v>
      </c>
      <c r="E48">
        <v>72.302866872476699</v>
      </c>
      <c r="F48">
        <v>89.288583195034903</v>
      </c>
      <c r="G48">
        <v>18.094831268688601</v>
      </c>
      <c r="H48">
        <v>9.7297727414565998</v>
      </c>
      <c r="I48">
        <v>26.465464540459699</v>
      </c>
      <c r="J48">
        <v>10.7988039299445</v>
      </c>
      <c r="K48">
        <v>4.0266869579523599</v>
      </c>
      <c r="L48">
        <v>17.5676333527393</v>
      </c>
      <c r="M48">
        <v>21.648868005126001</v>
      </c>
      <c r="N48">
        <v>12.776073067751399</v>
      </c>
      <c r="O48">
        <v>30.5319721462788</v>
      </c>
      <c r="P48" t="s">
        <v>931</v>
      </c>
      <c r="Q48" t="s">
        <v>931</v>
      </c>
      <c r="R48" t="s">
        <v>931</v>
      </c>
      <c r="S48">
        <v>99.309411932222702</v>
      </c>
      <c r="T48">
        <v>97.934131232655801</v>
      </c>
      <c r="U48">
        <v>100</v>
      </c>
      <c r="V48" t="s">
        <v>931</v>
      </c>
      <c r="W48" t="s">
        <v>931</v>
      </c>
      <c r="X48" t="s">
        <v>931</v>
      </c>
      <c r="Y48">
        <v>9.6967108073472907</v>
      </c>
      <c r="Z48">
        <v>3.5957682190752802</v>
      </c>
      <c r="AA48">
        <v>15.7996926172014</v>
      </c>
      <c r="AB48">
        <v>69.206891641748499</v>
      </c>
      <c r="AC48">
        <v>58.566920931195902</v>
      </c>
      <c r="AD48">
        <v>79.8483107344167</v>
      </c>
      <c r="AE48">
        <v>18.033603872988799</v>
      </c>
      <c r="AF48">
        <v>9.6424964871200896</v>
      </c>
      <c r="AG48">
        <v>26.429936422139001</v>
      </c>
      <c r="AH48">
        <v>60.869998576107101</v>
      </c>
      <c r="AI48">
        <v>49.573604882687498</v>
      </c>
      <c r="AJ48">
        <v>72.164654709942596</v>
      </c>
      <c r="AK48">
        <v>54.816360601001698</v>
      </c>
      <c r="AL48">
        <v>40.393537648232098</v>
      </c>
      <c r="AM48">
        <v>69.238432303354401</v>
      </c>
      <c r="AN48">
        <v>40.521702838063398</v>
      </c>
      <c r="AO48">
        <v>26.364826395377801</v>
      </c>
      <c r="AP48">
        <v>54.679662056453502</v>
      </c>
      <c r="AQ48">
        <v>52.977184195882003</v>
      </c>
      <c r="AR48">
        <v>38.487087035903798</v>
      </c>
      <c r="AS48">
        <v>67.465687456314797</v>
      </c>
      <c r="AT48">
        <v>40.955759599332197</v>
      </c>
      <c r="AU48">
        <v>26.646915505500399</v>
      </c>
      <c r="AV48">
        <v>55.265868498142297</v>
      </c>
      <c r="AW48">
        <v>4.1947885519009001</v>
      </c>
      <c r="AX48">
        <v>0</v>
      </c>
      <c r="AY48">
        <v>9.1035036587627705</v>
      </c>
      <c r="AZ48">
        <v>95.805211448099101</v>
      </c>
      <c r="BA48">
        <v>90.896496341267607</v>
      </c>
      <c r="BB48">
        <v>100</v>
      </c>
    </row>
    <row r="49" spans="1:54" x14ac:dyDescent="0.3">
      <c r="A49" t="s">
        <v>423</v>
      </c>
      <c r="B49" t="s">
        <v>14</v>
      </c>
      <c r="C49" t="s">
        <v>964</v>
      </c>
      <c r="D49">
        <v>71.444158205788796</v>
      </c>
      <c r="E49">
        <v>61.726395660140703</v>
      </c>
      <c r="F49">
        <v>81.162788934039995</v>
      </c>
      <c r="G49">
        <v>28.555841794211201</v>
      </c>
      <c r="H49">
        <v>18.8372110659793</v>
      </c>
      <c r="I49">
        <v>38.273604339839999</v>
      </c>
      <c r="J49">
        <v>12.8504318836187</v>
      </c>
      <c r="K49">
        <v>6.1665729093646702</v>
      </c>
      <c r="L49">
        <v>19.5308012165438</v>
      </c>
      <c r="M49">
        <v>36.144870434914402</v>
      </c>
      <c r="N49">
        <v>26.322462646667201</v>
      </c>
      <c r="O49">
        <v>45.967190833266798</v>
      </c>
      <c r="S49">
        <v>99.2877708743749</v>
      </c>
      <c r="T49">
        <v>97.886800653789095</v>
      </c>
      <c r="U49">
        <v>100</v>
      </c>
      <c r="V49" t="s">
        <v>931</v>
      </c>
      <c r="W49" t="s">
        <v>931</v>
      </c>
      <c r="X49" t="s">
        <v>931</v>
      </c>
      <c r="Y49">
        <v>3.3080769813608102</v>
      </c>
      <c r="Z49">
        <v>0</v>
      </c>
      <c r="AA49">
        <v>6.8091657026728001</v>
      </c>
      <c r="AB49">
        <v>71.645703894529504</v>
      </c>
      <c r="AC49">
        <v>62.596147221880798</v>
      </c>
      <c r="AD49">
        <v>80.700207812341105</v>
      </c>
      <c r="AE49">
        <v>11.2365509925746</v>
      </c>
      <c r="AF49">
        <v>2.89723685882021</v>
      </c>
      <c r="AG49">
        <v>19.575592700217399</v>
      </c>
      <c r="AH49">
        <v>63.717229883315703</v>
      </c>
      <c r="AI49">
        <v>53.278400746552201</v>
      </c>
      <c r="AJ49">
        <v>74.1614687195964</v>
      </c>
      <c r="AK49">
        <v>50.434866875015103</v>
      </c>
      <c r="AL49">
        <v>34.759504301821302</v>
      </c>
      <c r="AM49">
        <v>66.109635347959397</v>
      </c>
      <c r="AN49">
        <v>49.565133124984897</v>
      </c>
      <c r="AO49">
        <v>33.890364651136203</v>
      </c>
      <c r="AP49">
        <v>65.240495699083098</v>
      </c>
      <c r="AQ49">
        <v>45.346076507498097</v>
      </c>
      <c r="AR49">
        <v>29.934311998661901</v>
      </c>
      <c r="AS49">
        <v>60.755096615644199</v>
      </c>
      <c r="AT49">
        <v>53.908956561765599</v>
      </c>
      <c r="AU49">
        <v>38.463711852143497</v>
      </c>
      <c r="AV49">
        <v>69.355796281269306</v>
      </c>
      <c r="AW49" t="s">
        <v>931</v>
      </c>
      <c r="AX49" t="s">
        <v>931</v>
      </c>
      <c r="AY49" t="s">
        <v>931</v>
      </c>
      <c r="AZ49">
        <v>99.512047279890893</v>
      </c>
      <c r="BA49">
        <v>98.437183051248098</v>
      </c>
      <c r="BB49">
        <v>100</v>
      </c>
    </row>
    <row r="50" spans="1:54" x14ac:dyDescent="0.3">
      <c r="A50" t="s">
        <v>424</v>
      </c>
      <c r="B50" t="s">
        <v>15</v>
      </c>
      <c r="C50" t="s">
        <v>964</v>
      </c>
      <c r="D50">
        <v>67.089206738947198</v>
      </c>
      <c r="E50">
        <v>53.658739649162399</v>
      </c>
      <c r="F50">
        <v>80.521978095100394</v>
      </c>
      <c r="G50">
        <v>31.2659931663881</v>
      </c>
      <c r="H50">
        <v>17.690349806580699</v>
      </c>
      <c r="I50">
        <v>44.839830890399497</v>
      </c>
      <c r="K50">
        <v>0</v>
      </c>
      <c r="L50">
        <v>0</v>
      </c>
      <c r="M50">
        <v>37.960566213557797</v>
      </c>
      <c r="N50">
        <v>23.463972934459601</v>
      </c>
      <c r="O50">
        <v>52.461195051476103</v>
      </c>
      <c r="S50">
        <v>100</v>
      </c>
      <c r="T50">
        <v>99.999999977803</v>
      </c>
      <c r="U50">
        <v>100</v>
      </c>
      <c r="Y50">
        <v>8.5198278284793005</v>
      </c>
      <c r="Z50">
        <v>0.97377150117133204</v>
      </c>
      <c r="AA50">
        <v>16.065703563280199</v>
      </c>
      <c r="AB50">
        <v>51.663289304362003</v>
      </c>
      <c r="AC50">
        <v>36.868800721345401</v>
      </c>
      <c r="AD50">
        <v>66.461438528489694</v>
      </c>
      <c r="AE50">
        <v>11.370124395402801</v>
      </c>
      <c r="AF50">
        <v>2.9366021912840701</v>
      </c>
      <c r="AG50">
        <v>19.802119237910301</v>
      </c>
      <c r="AH50">
        <v>48.8129927374384</v>
      </c>
      <c r="AI50">
        <v>34.053203162461202</v>
      </c>
      <c r="AJ50">
        <v>63.577789722631103</v>
      </c>
      <c r="AK50">
        <v>65.207227932173197</v>
      </c>
      <c r="AL50">
        <v>45.361985102806997</v>
      </c>
      <c r="AM50">
        <v>85.051387673883994</v>
      </c>
      <c r="AN50">
        <v>34.792772067826803</v>
      </c>
      <c r="AO50">
        <v>14.948612326776299</v>
      </c>
      <c r="AP50">
        <v>54.638014896532702</v>
      </c>
      <c r="AQ50">
        <v>55.385699974026899</v>
      </c>
      <c r="AR50">
        <v>34.334533850928601</v>
      </c>
      <c r="AS50">
        <v>76.439534990988506</v>
      </c>
      <c r="AT50">
        <v>44.614300025973101</v>
      </c>
      <c r="AU50">
        <v>23.560465009136699</v>
      </c>
      <c r="AV50">
        <v>65.665466148946194</v>
      </c>
      <c r="AW50" t="s">
        <v>931</v>
      </c>
      <c r="AX50" t="s">
        <v>931</v>
      </c>
      <c r="AY50" t="s">
        <v>931</v>
      </c>
      <c r="AZ50">
        <v>98.074163917937497</v>
      </c>
      <c r="BA50">
        <v>94.245591044202001</v>
      </c>
      <c r="BB50">
        <v>100</v>
      </c>
    </row>
    <row r="51" spans="1:54" x14ac:dyDescent="0.3">
      <c r="A51" t="s">
        <v>425</v>
      </c>
      <c r="B51" t="s">
        <v>16</v>
      </c>
      <c r="C51" t="s">
        <v>964</v>
      </c>
      <c r="D51">
        <v>66.274404407671199</v>
      </c>
      <c r="E51">
        <v>54.3718289839451</v>
      </c>
      <c r="F51">
        <v>78.172043802165206</v>
      </c>
      <c r="G51">
        <v>32.923153711773601</v>
      </c>
      <c r="H51">
        <v>21.0760584952322</v>
      </c>
      <c r="I51">
        <v>44.776535905429903</v>
      </c>
      <c r="J51">
        <v>12.0366282083277</v>
      </c>
      <c r="K51">
        <v>4.1748573967250797</v>
      </c>
      <c r="L51">
        <v>19.908584425285198</v>
      </c>
      <c r="M51">
        <v>23.2688948186827</v>
      </c>
      <c r="N51">
        <v>12.725626412210699</v>
      </c>
      <c r="O51">
        <v>33.803851979064397</v>
      </c>
      <c r="P51" t="s">
        <v>931</v>
      </c>
      <c r="Q51" t="s">
        <v>931</v>
      </c>
      <c r="R51" t="s">
        <v>931</v>
      </c>
      <c r="S51">
        <v>98.329845846691398</v>
      </c>
      <c r="T51">
        <v>95.734995891640494</v>
      </c>
      <c r="U51">
        <v>100</v>
      </c>
      <c r="V51" t="s">
        <v>931</v>
      </c>
      <c r="W51" t="s">
        <v>931</v>
      </c>
      <c r="X51" t="s">
        <v>931</v>
      </c>
      <c r="Y51" t="s">
        <v>931</v>
      </c>
      <c r="Z51">
        <v>0</v>
      </c>
      <c r="AA51">
        <v>5.2148308391184504</v>
      </c>
      <c r="AB51">
        <v>57.432185982223402</v>
      </c>
      <c r="AC51">
        <v>45.163878414860498</v>
      </c>
      <c r="AD51">
        <v>69.697123659248703</v>
      </c>
      <c r="AE51">
        <v>12.827551784377301</v>
      </c>
      <c r="AF51">
        <v>4.2917892311545396</v>
      </c>
      <c r="AG51">
        <v>21.3659929223342</v>
      </c>
      <c r="AH51">
        <v>46.810389510664002</v>
      </c>
      <c r="AI51">
        <v>34.375066173020898</v>
      </c>
      <c r="AJ51">
        <v>59.240267315566797</v>
      </c>
      <c r="AK51">
        <v>54.9745196549799</v>
      </c>
      <c r="AL51">
        <v>38.2552719509304</v>
      </c>
      <c r="AM51">
        <v>71.690142783273302</v>
      </c>
      <c r="AN51">
        <v>40.716330830317098</v>
      </c>
      <c r="AO51">
        <v>23.911889450251099</v>
      </c>
      <c r="AP51">
        <v>57.524120941314102</v>
      </c>
      <c r="AQ51">
        <v>56.870689499937001</v>
      </c>
      <c r="AR51">
        <v>40.092688558906801</v>
      </c>
      <c r="AS51">
        <v>73.645984446219799</v>
      </c>
      <c r="AT51">
        <v>36.459402517422099</v>
      </c>
      <c r="AU51">
        <v>19.4824659488084</v>
      </c>
      <c r="AV51">
        <v>53.440812174617797</v>
      </c>
      <c r="AW51" t="s">
        <v>931</v>
      </c>
      <c r="AX51" t="s">
        <v>931</v>
      </c>
      <c r="AY51" t="s">
        <v>931</v>
      </c>
      <c r="AZ51">
        <v>99.568063581040903</v>
      </c>
      <c r="BA51">
        <v>98.6287600726601</v>
      </c>
      <c r="BB51">
        <v>100</v>
      </c>
    </row>
    <row r="52" spans="1:54" x14ac:dyDescent="0.3">
      <c r="A52" t="s">
        <v>426</v>
      </c>
      <c r="B52" t="s">
        <v>17</v>
      </c>
      <c r="C52" t="s">
        <v>964</v>
      </c>
      <c r="D52">
        <v>75.346981969148104</v>
      </c>
      <c r="E52">
        <v>65.663684565146397</v>
      </c>
      <c r="F52">
        <v>85.032454306148495</v>
      </c>
      <c r="G52">
        <v>24.6530180308519</v>
      </c>
      <c r="H52">
        <v>14.967545693979501</v>
      </c>
      <c r="I52">
        <v>34.336315434725599</v>
      </c>
      <c r="J52">
        <v>2.7853528158790901</v>
      </c>
      <c r="K52">
        <v>0</v>
      </c>
      <c r="L52">
        <v>5.74279754826021</v>
      </c>
      <c r="M52">
        <v>16.4855441138562</v>
      </c>
      <c r="N52">
        <v>8.4718006191309208</v>
      </c>
      <c r="O52">
        <v>24.496186025734101</v>
      </c>
      <c r="P52" t="s">
        <v>931</v>
      </c>
      <c r="Q52" t="s">
        <v>931</v>
      </c>
      <c r="R52" t="s">
        <v>931</v>
      </c>
      <c r="S52">
        <v>99.005521863595007</v>
      </c>
      <c r="T52">
        <v>97.1303915787351</v>
      </c>
      <c r="U52">
        <v>100</v>
      </c>
      <c r="Y52">
        <v>9.3111916100234708</v>
      </c>
      <c r="Z52">
        <v>2.1763885544920898</v>
      </c>
      <c r="AA52">
        <v>16.445730973062499</v>
      </c>
      <c r="AB52">
        <v>64.759113788378301</v>
      </c>
      <c r="AC52">
        <v>54.046429792472601</v>
      </c>
      <c r="AD52">
        <v>75.475950864070398</v>
      </c>
      <c r="AE52">
        <v>19.626358419146101</v>
      </c>
      <c r="AF52">
        <v>8.9158296441349396</v>
      </c>
      <c r="AG52">
        <v>30.336944432183401</v>
      </c>
      <c r="AH52">
        <v>54.443946979255699</v>
      </c>
      <c r="AI52">
        <v>42.334516037896996</v>
      </c>
      <c r="AJ52">
        <v>66.557210069882203</v>
      </c>
      <c r="AK52">
        <v>82.749841626525495</v>
      </c>
      <c r="AL52">
        <v>72.7979800862296</v>
      </c>
      <c r="AM52">
        <v>92.701525309777395</v>
      </c>
      <c r="AN52">
        <v>16.143336958990201</v>
      </c>
      <c r="AO52">
        <v>6.4172648400350196</v>
      </c>
      <c r="AP52">
        <v>25.869046316367601</v>
      </c>
      <c r="AQ52">
        <v>57.7089035774476</v>
      </c>
      <c r="AR52">
        <v>41.530728871083198</v>
      </c>
      <c r="AS52">
        <v>73.891394728041305</v>
      </c>
      <c r="AT52">
        <v>41.184275008068099</v>
      </c>
      <c r="AU52">
        <v>25.157913996242399</v>
      </c>
      <c r="AV52">
        <v>57.205778957042597</v>
      </c>
      <c r="AW52" t="s">
        <v>931</v>
      </c>
      <c r="AX52" t="s">
        <v>931</v>
      </c>
      <c r="AY52" t="s">
        <v>931</v>
      </c>
      <c r="AZ52">
        <v>97.764120097141401</v>
      </c>
      <c r="BA52">
        <v>94.348417646676396</v>
      </c>
      <c r="BB52">
        <v>100</v>
      </c>
    </row>
    <row r="53" spans="1:54" x14ac:dyDescent="0.3">
      <c r="A53" t="s">
        <v>427</v>
      </c>
      <c r="B53" t="s">
        <v>18</v>
      </c>
      <c r="C53" t="s">
        <v>964</v>
      </c>
      <c r="D53">
        <v>82.671004570767096</v>
      </c>
      <c r="E53">
        <v>74.593020981607197</v>
      </c>
      <c r="F53">
        <v>90.752228562465206</v>
      </c>
      <c r="G53">
        <v>16.853955010878</v>
      </c>
      <c r="H53">
        <v>8.8275605767490894</v>
      </c>
      <c r="I53">
        <v>24.878424753791698</v>
      </c>
      <c r="J53">
        <v>6.91004171573422</v>
      </c>
      <c r="K53">
        <v>1.64844451299615</v>
      </c>
      <c r="L53">
        <v>12.1696149875218</v>
      </c>
      <c r="M53">
        <v>14.818067503642601</v>
      </c>
      <c r="N53">
        <v>7.0133839827484197</v>
      </c>
      <c r="O53">
        <v>22.614688257732201</v>
      </c>
      <c r="P53" t="s">
        <v>931</v>
      </c>
      <c r="Q53" t="s">
        <v>931</v>
      </c>
      <c r="R53" t="s">
        <v>931</v>
      </c>
      <c r="S53">
        <v>98.461108560707402</v>
      </c>
      <c r="T53">
        <v>96.180824817233201</v>
      </c>
      <c r="U53">
        <v>100</v>
      </c>
      <c r="V53" t="s">
        <v>931</v>
      </c>
      <c r="W53" t="s">
        <v>931</v>
      </c>
      <c r="X53" t="s">
        <v>931</v>
      </c>
      <c r="Y53">
        <v>4.4130855671543499</v>
      </c>
      <c r="Z53">
        <v>0</v>
      </c>
      <c r="AA53">
        <v>9.5933428050878309</v>
      </c>
      <c r="AB53">
        <v>63.3280772838866</v>
      </c>
      <c r="AC53">
        <v>52.569456365848303</v>
      </c>
      <c r="AD53">
        <v>74.093214707289704</v>
      </c>
      <c r="AE53">
        <v>12.917905830223001</v>
      </c>
      <c r="AF53">
        <v>4.7142689646193796</v>
      </c>
      <c r="AG53">
        <v>21.129008077966301</v>
      </c>
      <c r="AH53">
        <v>54.823257020817898</v>
      </c>
      <c r="AI53">
        <v>43.667038793129002</v>
      </c>
      <c r="AJ53">
        <v>65.977349605267307</v>
      </c>
      <c r="AK53">
        <v>72.074157614609902</v>
      </c>
      <c r="AL53">
        <v>59.523225912268501</v>
      </c>
      <c r="AM53">
        <v>84.613323195015795</v>
      </c>
      <c r="AN53">
        <v>25.4249025543618</v>
      </c>
      <c r="AO53">
        <v>13.3038428967371</v>
      </c>
      <c r="AP53">
        <v>37.559200389099999</v>
      </c>
      <c r="AQ53">
        <v>74.929265348924602</v>
      </c>
      <c r="AR53">
        <v>62.950244092877199</v>
      </c>
      <c r="AS53">
        <v>86.907065275558907</v>
      </c>
      <c r="AT53">
        <v>22.5697948200471</v>
      </c>
      <c r="AU53">
        <v>11.0599393815725</v>
      </c>
      <c r="AV53">
        <v>34.0823436431129</v>
      </c>
      <c r="AZ53">
        <v>100</v>
      </c>
      <c r="BA53">
        <v>99.999999987901404</v>
      </c>
      <c r="BB53">
        <v>100</v>
      </c>
    </row>
    <row r="54" spans="1:54" x14ac:dyDescent="0.3">
      <c r="A54" t="s">
        <v>428</v>
      </c>
      <c r="B54" t="s">
        <v>19</v>
      </c>
      <c r="C54" t="s">
        <v>964</v>
      </c>
      <c r="D54">
        <v>78.670271480906706</v>
      </c>
      <c r="E54">
        <v>70.948149786239298</v>
      </c>
      <c r="F54">
        <v>86.395381887450995</v>
      </c>
      <c r="G54">
        <v>18.371754467356698</v>
      </c>
      <c r="H54">
        <v>11.0547698173502</v>
      </c>
      <c r="I54">
        <v>25.684738931937801</v>
      </c>
      <c r="J54">
        <v>11.863891599609699</v>
      </c>
      <c r="K54">
        <v>5.8140847400511504</v>
      </c>
      <c r="L54">
        <v>17.911274362666401</v>
      </c>
      <c r="M54">
        <v>11.1999872018429</v>
      </c>
      <c r="N54">
        <v>5.2686015002091802</v>
      </c>
      <c r="O54">
        <v>17.1280318598115</v>
      </c>
      <c r="P54" t="s">
        <v>931</v>
      </c>
      <c r="Q54" t="s">
        <v>931</v>
      </c>
      <c r="R54" t="s">
        <v>931</v>
      </c>
      <c r="S54">
        <v>98.238653633876694</v>
      </c>
      <c r="T54">
        <v>95.793969303755603</v>
      </c>
      <c r="U54">
        <v>100</v>
      </c>
      <c r="V54" t="s">
        <v>931</v>
      </c>
      <c r="W54" t="s">
        <v>931</v>
      </c>
      <c r="X54" t="s">
        <v>931</v>
      </c>
      <c r="Y54">
        <v>8.3092034746996397</v>
      </c>
      <c r="Z54">
        <v>2.6439235825113201</v>
      </c>
      <c r="AA54">
        <v>13.9748878496803</v>
      </c>
      <c r="AB54">
        <v>64.152362059863407</v>
      </c>
      <c r="AC54">
        <v>54.5604948204872</v>
      </c>
      <c r="AD54">
        <v>73.741600445494001</v>
      </c>
      <c r="AE54">
        <v>16.248860164136399</v>
      </c>
      <c r="AF54">
        <v>8.8012316118447593</v>
      </c>
      <c r="AG54">
        <v>23.700171832231</v>
      </c>
      <c r="AH54">
        <v>56.212705370426697</v>
      </c>
      <c r="AI54">
        <v>46.486113540819296</v>
      </c>
      <c r="AJ54">
        <v>65.933389713277805</v>
      </c>
      <c r="AK54">
        <v>58.795726453645798</v>
      </c>
      <c r="AL54">
        <v>43.407701006538304</v>
      </c>
      <c r="AM54">
        <v>74.184826149332494</v>
      </c>
      <c r="AN54">
        <v>41.204273546354202</v>
      </c>
      <c r="AO54">
        <v>25.8151738507879</v>
      </c>
      <c r="AP54">
        <v>56.592298993341203</v>
      </c>
      <c r="AQ54">
        <v>52.7415357852067</v>
      </c>
      <c r="AR54">
        <v>37.800875769693</v>
      </c>
      <c r="AS54">
        <v>67.681007405276702</v>
      </c>
      <c r="AT54">
        <v>46.393579833587701</v>
      </c>
      <c r="AU54">
        <v>31.3940590445022</v>
      </c>
      <c r="AV54">
        <v>61.393393733667899</v>
      </c>
      <c r="AZ54">
        <v>100</v>
      </c>
      <c r="BA54">
        <v>99.9999999765284</v>
      </c>
      <c r="BB54">
        <v>100</v>
      </c>
    </row>
    <row r="55" spans="1:54" x14ac:dyDescent="0.3">
      <c r="A55" t="s">
        <v>429</v>
      </c>
      <c r="B55" t="s">
        <v>20</v>
      </c>
      <c r="C55" t="s">
        <v>964</v>
      </c>
      <c r="D55">
        <v>76.809496236247796</v>
      </c>
      <c r="E55">
        <v>66.702566770304998</v>
      </c>
      <c r="F55">
        <v>86.9204212712839</v>
      </c>
      <c r="G55">
        <v>23.190503763752201</v>
      </c>
      <c r="H55">
        <v>13.079578728819101</v>
      </c>
      <c r="I55">
        <v>33.297433229592002</v>
      </c>
      <c r="J55">
        <v>9.5791440753803201</v>
      </c>
      <c r="K55">
        <v>3.4588860854993801</v>
      </c>
      <c r="L55">
        <v>15.697248310848099</v>
      </c>
      <c r="M55">
        <v>15.037900721166499</v>
      </c>
      <c r="N55">
        <v>7.9513164194561901</v>
      </c>
      <c r="O55">
        <v>22.127142301223699</v>
      </c>
      <c r="S55">
        <v>98.772174553876894</v>
      </c>
      <c r="T55">
        <v>96.340784342070506</v>
      </c>
      <c r="U55">
        <v>100</v>
      </c>
      <c r="V55" t="s">
        <v>931</v>
      </c>
      <c r="W55" t="s">
        <v>931</v>
      </c>
      <c r="X55" t="s">
        <v>931</v>
      </c>
      <c r="Y55">
        <v>4.6257303784808101</v>
      </c>
      <c r="Z55">
        <v>0</v>
      </c>
      <c r="AA55">
        <v>9.37001747497008</v>
      </c>
      <c r="AB55">
        <v>62.242722535137098</v>
      </c>
      <c r="AC55">
        <v>51.156886846692203</v>
      </c>
      <c r="AD55">
        <v>73.329867040110301</v>
      </c>
      <c r="AE55">
        <v>5.7943359477812297</v>
      </c>
      <c r="AF55">
        <v>0.56448866337349901</v>
      </c>
      <c r="AG55">
        <v>11.0209024342512</v>
      </c>
      <c r="AH55">
        <v>61.074116965836701</v>
      </c>
      <c r="AI55">
        <v>49.925775771263602</v>
      </c>
      <c r="AJ55">
        <v>72.223494648893293</v>
      </c>
      <c r="AK55">
        <v>48.6904490251261</v>
      </c>
      <c r="AL55">
        <v>32.866884969191403</v>
      </c>
      <c r="AM55">
        <v>64.5134859890576</v>
      </c>
      <c r="AN55">
        <v>50.354960574022002</v>
      </c>
      <c r="AO55">
        <v>34.578103428545496</v>
      </c>
      <c r="AP55">
        <v>66.1323677597955</v>
      </c>
      <c r="AQ55">
        <v>51.882558758652202</v>
      </c>
      <c r="AR55">
        <v>36.168227303232896</v>
      </c>
      <c r="AS55">
        <v>67.597649691956903</v>
      </c>
      <c r="AT55">
        <v>46.460535990466802</v>
      </c>
      <c r="AU55">
        <v>30.765662546851701</v>
      </c>
      <c r="AV55">
        <v>62.155531880029599</v>
      </c>
      <c r="AW55">
        <v>5.11791335474022</v>
      </c>
      <c r="AX55">
        <v>1.7614492719518499E-2</v>
      </c>
      <c r="AY55">
        <v>10.217501636694401</v>
      </c>
      <c r="AZ55">
        <v>94.882086645259804</v>
      </c>
      <c r="BA55">
        <v>89.782498363151106</v>
      </c>
      <c r="BB55">
        <v>99.982385507434998</v>
      </c>
    </row>
    <row r="56" spans="1:54" x14ac:dyDescent="0.3">
      <c r="A56" t="s">
        <v>430</v>
      </c>
      <c r="B56" t="s">
        <v>21</v>
      </c>
      <c r="C56" t="s">
        <v>964</v>
      </c>
      <c r="D56">
        <v>78.609069991835497</v>
      </c>
      <c r="E56">
        <v>68.998909277455795</v>
      </c>
      <c r="F56">
        <v>88.217878157518498</v>
      </c>
      <c r="G56">
        <v>19.3869219921324</v>
      </c>
      <c r="H56">
        <v>10.263751177793001</v>
      </c>
      <c r="I56">
        <v>28.5118746491835</v>
      </c>
      <c r="J56">
        <v>13.2502041119276</v>
      </c>
      <c r="K56">
        <v>5.5642104662608096</v>
      </c>
      <c r="L56">
        <v>20.9382505752037</v>
      </c>
      <c r="M56">
        <v>11.605433088399</v>
      </c>
      <c r="N56">
        <v>4.4519877714766896</v>
      </c>
      <c r="O56">
        <v>18.757040844877402</v>
      </c>
      <c r="P56" t="s">
        <v>931</v>
      </c>
      <c r="Q56" t="s">
        <v>931</v>
      </c>
      <c r="R56" t="s">
        <v>931</v>
      </c>
      <c r="S56">
        <v>100</v>
      </c>
      <c r="T56">
        <v>99.999999991067895</v>
      </c>
      <c r="U56">
        <v>100</v>
      </c>
      <c r="W56">
        <v>0</v>
      </c>
      <c r="X56">
        <v>0</v>
      </c>
      <c r="Y56">
        <v>5.2549543531507501</v>
      </c>
      <c r="Z56">
        <v>0.65383137374870504</v>
      </c>
      <c r="AA56">
        <v>9.8549064906914499</v>
      </c>
      <c r="AB56">
        <v>53.998367104579501</v>
      </c>
      <c r="AC56">
        <v>41.862661456643401</v>
      </c>
      <c r="AD56">
        <v>66.135688494839002</v>
      </c>
      <c r="AE56">
        <v>7.3109181325614196</v>
      </c>
      <c r="AF56">
        <v>1.9574563710994899</v>
      </c>
      <c r="AG56">
        <v>12.6623900085964</v>
      </c>
      <c r="AH56">
        <v>51.942403325168897</v>
      </c>
      <c r="AI56">
        <v>39.819856681942902</v>
      </c>
      <c r="AJ56">
        <v>64.067384754283694</v>
      </c>
      <c r="AK56">
        <v>64.770042072503003</v>
      </c>
      <c r="AL56">
        <v>50.653458354061101</v>
      </c>
      <c r="AM56">
        <v>78.886077015463499</v>
      </c>
      <c r="AN56">
        <v>34.420206328165499</v>
      </c>
      <c r="AO56">
        <v>20.367227501714599</v>
      </c>
      <c r="AP56">
        <v>48.474721419895602</v>
      </c>
      <c r="AQ56">
        <v>61.724108120569397</v>
      </c>
      <c r="AR56">
        <v>47.006398048781897</v>
      </c>
      <c r="AS56">
        <v>76.443832639308397</v>
      </c>
      <c r="AT56">
        <v>33.593164659097503</v>
      </c>
      <c r="AU56">
        <v>19.153536302513398</v>
      </c>
      <c r="AV56">
        <v>48.032305401536902</v>
      </c>
      <c r="AW56" t="s">
        <v>931</v>
      </c>
      <c r="AX56" t="s">
        <v>931</v>
      </c>
      <c r="AY56" t="s">
        <v>931</v>
      </c>
      <c r="AZ56">
        <v>98.934164625547396</v>
      </c>
      <c r="BA56">
        <v>96.830886835330801</v>
      </c>
      <c r="BB56">
        <v>100</v>
      </c>
    </row>
    <row r="57" spans="1:54" x14ac:dyDescent="0.3">
      <c r="A57" t="s">
        <v>431</v>
      </c>
      <c r="B57" t="s">
        <v>22</v>
      </c>
      <c r="C57" t="s">
        <v>964</v>
      </c>
      <c r="D57">
        <v>69.632896415016006</v>
      </c>
      <c r="E57">
        <v>58.477303805056103</v>
      </c>
      <c r="F57">
        <v>80.794659907857096</v>
      </c>
      <c r="G57">
        <v>29.652565422499499</v>
      </c>
      <c r="H57">
        <v>18.522932638541501</v>
      </c>
      <c r="I57">
        <v>40.775874182924902</v>
      </c>
      <c r="J57">
        <v>6.7566113988044902</v>
      </c>
      <c r="K57">
        <v>1.10114059642845</v>
      </c>
      <c r="L57">
        <v>12.412397668960599</v>
      </c>
      <c r="M57">
        <v>24.282004394793901</v>
      </c>
      <c r="N57">
        <v>13.276756393816299</v>
      </c>
      <c r="O57">
        <v>35.286887077263501</v>
      </c>
      <c r="P57">
        <v>3.7893572229820101</v>
      </c>
      <c r="Q57">
        <v>0</v>
      </c>
      <c r="R57">
        <v>7.71747266778537</v>
      </c>
      <c r="S57">
        <v>98.165250395685106</v>
      </c>
      <c r="T57">
        <v>95.561153165854805</v>
      </c>
      <c r="U57">
        <v>100</v>
      </c>
      <c r="V57" t="s">
        <v>931</v>
      </c>
      <c r="W57" t="s">
        <v>931</v>
      </c>
      <c r="X57" t="s">
        <v>931</v>
      </c>
      <c r="Y57">
        <v>4.08439233523365</v>
      </c>
      <c r="Z57">
        <v>0</v>
      </c>
      <c r="AA57">
        <v>8.1806119446969596</v>
      </c>
      <c r="AB57">
        <v>66.004886519046707</v>
      </c>
      <c r="AC57">
        <v>54.735904807898301</v>
      </c>
      <c r="AD57">
        <v>77.272023098204102</v>
      </c>
      <c r="AE57">
        <v>13.241237303502</v>
      </c>
      <c r="AF57">
        <v>4.9218688235870802</v>
      </c>
      <c r="AG57">
        <v>21.5559587298998</v>
      </c>
      <c r="AH57">
        <v>56.848041550778298</v>
      </c>
      <c r="AI57">
        <v>44.878144313160597</v>
      </c>
      <c r="AJ57">
        <v>68.818719291537505</v>
      </c>
      <c r="AK57">
        <v>78.950703706432805</v>
      </c>
      <c r="AL57">
        <v>66.758383929436803</v>
      </c>
      <c r="AM57">
        <v>91.1451319990569</v>
      </c>
      <c r="AN57">
        <v>16.6251565838921</v>
      </c>
      <c r="AO57">
        <v>5.3593301138732397</v>
      </c>
      <c r="AP57">
        <v>27.8880888880032</v>
      </c>
      <c r="AQ57">
        <v>59.453245891975499</v>
      </c>
      <c r="AR57">
        <v>43.020885530640797</v>
      </c>
      <c r="AS57">
        <v>75.884335588556098</v>
      </c>
      <c r="AT57">
        <v>37.194016653157497</v>
      </c>
      <c r="AU57">
        <v>21.1524966894724</v>
      </c>
      <c r="AV57">
        <v>53.2349177813186</v>
      </c>
      <c r="AW57" t="s">
        <v>931</v>
      </c>
      <c r="AX57" t="s">
        <v>931</v>
      </c>
      <c r="AY57" t="s">
        <v>931</v>
      </c>
      <c r="AZ57">
        <v>97.983926732947097</v>
      </c>
      <c r="BA57">
        <v>95.086870517924098</v>
      </c>
      <c r="BB57">
        <v>100</v>
      </c>
    </row>
    <row r="58" spans="1:54" x14ac:dyDescent="0.3">
      <c r="A58" t="s">
        <v>432</v>
      </c>
      <c r="B58" t="s">
        <v>23</v>
      </c>
      <c r="C58" t="s">
        <v>964</v>
      </c>
      <c r="D58">
        <v>59.574090505767501</v>
      </c>
      <c r="E58">
        <v>45.526416586913797</v>
      </c>
      <c r="F58">
        <v>73.620576194987706</v>
      </c>
      <c r="G58">
        <v>40.425909494232499</v>
      </c>
      <c r="H58">
        <v>26.379423805038702</v>
      </c>
      <c r="I58">
        <v>54.473583413059799</v>
      </c>
      <c r="J58">
        <v>6.3664596273291902</v>
      </c>
      <c r="K58">
        <v>0</v>
      </c>
      <c r="L58">
        <v>13.5943432704183</v>
      </c>
      <c r="M58">
        <v>25.900621118012399</v>
      </c>
      <c r="N58">
        <v>13.9872024727329</v>
      </c>
      <c r="O58">
        <v>37.807229932543102</v>
      </c>
      <c r="Q58">
        <v>0</v>
      </c>
      <c r="R58">
        <v>0</v>
      </c>
      <c r="S58">
        <v>97.772848269742695</v>
      </c>
      <c r="T58">
        <v>93.343265190605294</v>
      </c>
      <c r="U58">
        <v>100</v>
      </c>
      <c r="V58" t="s">
        <v>931</v>
      </c>
      <c r="W58" t="s">
        <v>931</v>
      </c>
      <c r="X58" t="s">
        <v>931</v>
      </c>
      <c r="Y58" t="s">
        <v>931</v>
      </c>
      <c r="Z58">
        <v>0</v>
      </c>
      <c r="AA58">
        <v>8.6094977101370507</v>
      </c>
      <c r="AB58">
        <v>77.870452528837603</v>
      </c>
      <c r="AC58">
        <v>67.154978896537301</v>
      </c>
      <c r="AD58">
        <v>88.580437816685006</v>
      </c>
      <c r="AE58">
        <v>14.547471162378001</v>
      </c>
      <c r="AF58">
        <v>4.0643164003055601</v>
      </c>
      <c r="AG58">
        <v>25.025741914496901</v>
      </c>
      <c r="AH58">
        <v>66.903283052351398</v>
      </c>
      <c r="AI58">
        <v>54.002301281435003</v>
      </c>
      <c r="AJ58">
        <v>79.803345756690305</v>
      </c>
      <c r="AK58">
        <v>45.079264712524299</v>
      </c>
      <c r="AL58">
        <v>24.774996948256</v>
      </c>
      <c r="AM58">
        <v>65.393690044901405</v>
      </c>
      <c r="AN58">
        <v>48.3446998780543</v>
      </c>
      <c r="AO58">
        <v>28.218245809584399</v>
      </c>
      <c r="AP58">
        <v>68.468155842169907</v>
      </c>
      <c r="AQ58">
        <v>66.555259473375202</v>
      </c>
      <c r="AR58">
        <v>47.817322865838797</v>
      </c>
      <c r="AS58">
        <v>85.288178641370706</v>
      </c>
      <c r="AT58">
        <v>32.414976739984603</v>
      </c>
      <c r="AU58">
        <v>13.743865881751599</v>
      </c>
      <c r="AV58">
        <v>51.094487193263397</v>
      </c>
      <c r="AZ58">
        <v>100</v>
      </c>
      <c r="BA58">
        <v>99.999999964007799</v>
      </c>
      <c r="BB58">
        <v>100</v>
      </c>
    </row>
    <row r="59" spans="1:54" x14ac:dyDescent="0.3">
      <c r="A59" t="s">
        <v>433</v>
      </c>
      <c r="B59" t="s">
        <v>24</v>
      </c>
      <c r="C59" t="s">
        <v>964</v>
      </c>
      <c r="D59">
        <v>74.931275843747798</v>
      </c>
      <c r="E59">
        <v>66.629560182279306</v>
      </c>
      <c r="F59">
        <v>83.231249184572803</v>
      </c>
      <c r="G59">
        <v>23.661900251796101</v>
      </c>
      <c r="H59">
        <v>15.4963595135187</v>
      </c>
      <c r="I59">
        <v>31.829865530275701</v>
      </c>
      <c r="J59">
        <v>9.5220494813925001</v>
      </c>
      <c r="K59">
        <v>3.1584377055256301</v>
      </c>
      <c r="L59">
        <v>15.885248967389201</v>
      </c>
      <c r="M59">
        <v>31.654692878098398</v>
      </c>
      <c r="N59">
        <v>22.958269175930798</v>
      </c>
      <c r="O59">
        <v>40.347481223601697</v>
      </c>
      <c r="P59" t="s">
        <v>931</v>
      </c>
      <c r="Q59" t="s">
        <v>931</v>
      </c>
      <c r="R59" t="s">
        <v>931</v>
      </c>
      <c r="S59">
        <v>98.244357689020305</v>
      </c>
      <c r="T59">
        <v>95.661641496790395</v>
      </c>
      <c r="U59">
        <v>100</v>
      </c>
      <c r="V59" t="s">
        <v>931</v>
      </c>
      <c r="W59" t="s">
        <v>931</v>
      </c>
      <c r="X59" t="s">
        <v>931</v>
      </c>
      <c r="Y59" t="s">
        <v>931</v>
      </c>
      <c r="Z59">
        <v>0</v>
      </c>
      <c r="AA59">
        <v>6.7430283131823998</v>
      </c>
      <c r="AB59">
        <v>65.448497308785093</v>
      </c>
      <c r="AC59">
        <v>56.072997954561799</v>
      </c>
      <c r="AD59">
        <v>74.819410553824994</v>
      </c>
      <c r="AE59">
        <v>9.5405299267712405</v>
      </c>
      <c r="AF59">
        <v>3.3904805490549501</v>
      </c>
      <c r="AG59">
        <v>15.693294192056101</v>
      </c>
      <c r="AH59">
        <v>58.686964355840999</v>
      </c>
      <c r="AI59">
        <v>49.139696296367099</v>
      </c>
      <c r="AJ59">
        <v>68.227413615739394</v>
      </c>
      <c r="AK59">
        <v>69.081867575283198</v>
      </c>
      <c r="AL59">
        <v>56.717625362476298</v>
      </c>
      <c r="AM59">
        <v>81.447507073426294</v>
      </c>
      <c r="AN59">
        <v>30.918132424716799</v>
      </c>
      <c r="AO59">
        <v>18.552492929681701</v>
      </c>
      <c r="AP59">
        <v>43.282374634415802</v>
      </c>
      <c r="AQ59">
        <v>52.785707707892101</v>
      </c>
      <c r="AR59">
        <v>37.603658126777802</v>
      </c>
      <c r="AS59">
        <v>67.969089062459901</v>
      </c>
      <c r="AT59">
        <v>45.751910857353302</v>
      </c>
      <c r="AU59">
        <v>30.5676409010999</v>
      </c>
      <c r="AV59">
        <v>60.933864376519203</v>
      </c>
      <c r="AW59" t="s">
        <v>931</v>
      </c>
      <c r="AX59" t="s">
        <v>931</v>
      </c>
      <c r="AY59" t="s">
        <v>931</v>
      </c>
      <c r="AZ59">
        <v>97.837787890688205</v>
      </c>
      <c r="BA59">
        <v>94.838057864050697</v>
      </c>
      <c r="BB59">
        <v>100</v>
      </c>
    </row>
    <row r="60" spans="1:54" x14ac:dyDescent="0.3">
      <c r="A60" t="s">
        <v>434</v>
      </c>
      <c r="B60" t="s">
        <v>25</v>
      </c>
      <c r="C60" t="s">
        <v>964</v>
      </c>
      <c r="D60">
        <v>80.928525730012893</v>
      </c>
      <c r="E60">
        <v>72.242063180391497</v>
      </c>
      <c r="F60">
        <v>89.614301411709206</v>
      </c>
      <c r="G60">
        <v>19.0714742699871</v>
      </c>
      <c r="H60">
        <v>10.3856985884126</v>
      </c>
      <c r="I60">
        <v>27.757936819486702</v>
      </c>
      <c r="J60">
        <v>6.4195265629338101</v>
      </c>
      <c r="K60">
        <v>1.1149031289739</v>
      </c>
      <c r="L60">
        <v>11.7257206163259</v>
      </c>
      <c r="M60">
        <v>25.617749665020899</v>
      </c>
      <c r="N60">
        <v>16.584129993115798</v>
      </c>
      <c r="O60">
        <v>34.652741616604303</v>
      </c>
      <c r="P60" t="s">
        <v>931</v>
      </c>
      <c r="Q60" t="s">
        <v>931</v>
      </c>
      <c r="R60" t="s">
        <v>931</v>
      </c>
      <c r="S60">
        <v>100</v>
      </c>
      <c r="T60">
        <v>99.999999988964603</v>
      </c>
      <c r="U60">
        <v>100</v>
      </c>
      <c r="Y60" t="s">
        <v>931</v>
      </c>
      <c r="Z60">
        <v>0</v>
      </c>
      <c r="AA60">
        <v>6.2910170508153298</v>
      </c>
      <c r="AB60">
        <v>66.231696865078902</v>
      </c>
      <c r="AC60">
        <v>55.528008036522998</v>
      </c>
      <c r="AD60">
        <v>76.936367469655707</v>
      </c>
      <c r="AE60">
        <v>13.094965053536299</v>
      </c>
      <c r="AF60">
        <v>3.3612312368993802</v>
      </c>
      <c r="AG60">
        <v>22.825893970276201</v>
      </c>
      <c r="AH60">
        <v>55.412175130671997</v>
      </c>
      <c r="AI60">
        <v>43.824163569327702</v>
      </c>
      <c r="AJ60">
        <v>67.002849140096799</v>
      </c>
      <c r="AK60">
        <v>69.322274252951004</v>
      </c>
      <c r="AL60">
        <v>56.086117838797598</v>
      </c>
      <c r="AM60">
        <v>82.558106610635804</v>
      </c>
      <c r="AN60">
        <v>30.677725747048999</v>
      </c>
      <c r="AO60">
        <v>17.441893387780301</v>
      </c>
      <c r="AP60">
        <v>43.913882162786301</v>
      </c>
      <c r="AQ60">
        <v>44.7607096583315</v>
      </c>
      <c r="AR60">
        <v>31.162122263233101</v>
      </c>
      <c r="AS60">
        <v>58.359492404677397</v>
      </c>
      <c r="AT60">
        <v>54.150725879676401</v>
      </c>
      <c r="AU60">
        <v>40.488943902437697</v>
      </c>
      <c r="AV60">
        <v>67.812637454417498</v>
      </c>
      <c r="AW60" t="s">
        <v>931</v>
      </c>
      <c r="AX60" t="s">
        <v>931</v>
      </c>
      <c r="AY60" t="s">
        <v>931</v>
      </c>
      <c r="AZ60">
        <v>98.148259919604996</v>
      </c>
      <c r="BA60">
        <v>95.561125434708202</v>
      </c>
      <c r="BB60">
        <v>100</v>
      </c>
    </row>
    <row r="61" spans="1:54" x14ac:dyDescent="0.3">
      <c r="A61" t="s">
        <v>435</v>
      </c>
      <c r="B61" t="s">
        <v>26</v>
      </c>
      <c r="C61" t="s">
        <v>964</v>
      </c>
      <c r="D61">
        <v>85.179404921894204</v>
      </c>
      <c r="E61">
        <v>78.011521575380598</v>
      </c>
      <c r="F61">
        <v>92.349615144073994</v>
      </c>
      <c r="G61">
        <v>14.8205950781058</v>
      </c>
      <c r="H61">
        <v>7.6503848557451004</v>
      </c>
      <c r="I61">
        <v>21.988478424800402</v>
      </c>
      <c r="J61">
        <v>7.6024912934784199</v>
      </c>
      <c r="K61">
        <v>0.41590484293383001</v>
      </c>
      <c r="L61">
        <v>14.7881303565274</v>
      </c>
      <c r="M61">
        <v>22.358058409560599</v>
      </c>
      <c r="N61">
        <v>13.6924274969363</v>
      </c>
      <c r="O61">
        <v>31.021183402155799</v>
      </c>
      <c r="S61">
        <v>99.455210184823898</v>
      </c>
      <c r="T61">
        <v>98.341311874484902</v>
      </c>
      <c r="U61">
        <v>100</v>
      </c>
      <c r="V61" t="s">
        <v>931</v>
      </c>
      <c r="W61" t="s">
        <v>931</v>
      </c>
      <c r="X61" t="s">
        <v>931</v>
      </c>
      <c r="Y61">
        <v>3.28896981257496</v>
      </c>
      <c r="Z61">
        <v>0</v>
      </c>
      <c r="AA61">
        <v>7.0815609334354397</v>
      </c>
      <c r="AB61">
        <v>71.951272380456899</v>
      </c>
      <c r="AC61">
        <v>61.769731548859298</v>
      </c>
      <c r="AD61">
        <v>82.128680016293004</v>
      </c>
      <c r="AE61">
        <v>17.150041184375901</v>
      </c>
      <c r="AF61">
        <v>9.1627352114915297</v>
      </c>
      <c r="AG61">
        <v>25.134040843691999</v>
      </c>
      <c r="AH61">
        <v>58.090201008655903</v>
      </c>
      <c r="AI61">
        <v>47.455729033171501</v>
      </c>
      <c r="AJ61">
        <v>68.722334843621198</v>
      </c>
      <c r="AK61">
        <v>64.381680151832995</v>
      </c>
      <c r="AL61">
        <v>47.887840834500302</v>
      </c>
      <c r="AM61">
        <v>80.876653174715997</v>
      </c>
      <c r="AN61">
        <v>34.869143941664198</v>
      </c>
      <c r="AO61">
        <v>18.3796155989927</v>
      </c>
      <c r="AP61">
        <v>51.358333882398703</v>
      </c>
      <c r="AQ61">
        <v>52.363649985016501</v>
      </c>
      <c r="AR61">
        <v>36.8443816358443</v>
      </c>
      <c r="AS61">
        <v>67.883638530593203</v>
      </c>
      <c r="AT61">
        <v>46.8871741084807</v>
      </c>
      <c r="AU61">
        <v>31.311402506396298</v>
      </c>
      <c r="AV61">
        <v>62.463020817773803</v>
      </c>
      <c r="AW61" t="s">
        <v>931</v>
      </c>
      <c r="AX61" t="s">
        <v>931</v>
      </c>
      <c r="AY61" t="s">
        <v>931</v>
      </c>
      <c r="AZ61">
        <v>98.398867068395006</v>
      </c>
      <c r="BA61">
        <v>96.032273806262097</v>
      </c>
      <c r="BB61">
        <v>100</v>
      </c>
    </row>
    <row r="62" spans="1:54" x14ac:dyDescent="0.3">
      <c r="A62" t="s">
        <v>436</v>
      </c>
      <c r="B62" t="s">
        <v>27</v>
      </c>
      <c r="C62" t="s">
        <v>964</v>
      </c>
      <c r="D62">
        <v>71.567485734249402</v>
      </c>
      <c r="E62">
        <v>62.069882735697099</v>
      </c>
      <c r="F62">
        <v>81.062073384578795</v>
      </c>
      <c r="G62">
        <v>28.432514265750601</v>
      </c>
      <c r="H62">
        <v>18.937926615272801</v>
      </c>
      <c r="I62">
        <v>37.930117264451297</v>
      </c>
      <c r="J62">
        <v>8.0742207212452897</v>
      </c>
      <c r="K62">
        <v>2.1593276670189798</v>
      </c>
      <c r="L62">
        <v>13.9920310548753</v>
      </c>
      <c r="M62">
        <v>25.986957028065699</v>
      </c>
      <c r="N62">
        <v>17.132203338231101</v>
      </c>
      <c r="O62">
        <v>34.839619579827897</v>
      </c>
      <c r="P62" t="s">
        <v>931</v>
      </c>
      <c r="Q62" t="s">
        <v>931</v>
      </c>
      <c r="R62" t="s">
        <v>931</v>
      </c>
      <c r="S62">
        <v>94.811925002911394</v>
      </c>
      <c r="T62">
        <v>90.365553969848804</v>
      </c>
      <c r="U62">
        <v>99.255891831979099</v>
      </c>
      <c r="V62">
        <v>5.18807499708862</v>
      </c>
      <c r="W62">
        <v>0.74410816793141499</v>
      </c>
      <c r="X62">
        <v>9.6344460302407207</v>
      </c>
      <c r="Y62" t="s">
        <v>931</v>
      </c>
      <c r="Z62">
        <v>0</v>
      </c>
      <c r="AA62">
        <v>3.8019132101773701</v>
      </c>
      <c r="AB62">
        <v>71.594658592445995</v>
      </c>
      <c r="AC62">
        <v>62.784525654386201</v>
      </c>
      <c r="AD62">
        <v>80.404797091242003</v>
      </c>
      <c r="AE62">
        <v>12.2141997593261</v>
      </c>
      <c r="AF62">
        <v>5.1898345848437097</v>
      </c>
      <c r="AG62">
        <v>19.2384394276765</v>
      </c>
      <c r="AH62">
        <v>60.948720934746298</v>
      </c>
      <c r="AI62">
        <v>50.365424078584503</v>
      </c>
      <c r="AJ62">
        <v>71.530963702873194</v>
      </c>
      <c r="AK62">
        <v>66.313761750654905</v>
      </c>
      <c r="AL62">
        <v>54.511783619120202</v>
      </c>
      <c r="AM62">
        <v>78.113480829503303</v>
      </c>
      <c r="AN62">
        <v>28.690090923100598</v>
      </c>
      <c r="AO62">
        <v>17.813372341179399</v>
      </c>
      <c r="AP62">
        <v>39.567962572271597</v>
      </c>
      <c r="AQ62">
        <v>57.329326552627499</v>
      </c>
      <c r="AR62">
        <v>43.903786335786101</v>
      </c>
      <c r="AS62">
        <v>70.759669763896895</v>
      </c>
      <c r="AT62">
        <v>38.908922792417897</v>
      </c>
      <c r="AU62">
        <v>25.723077810989601</v>
      </c>
      <c r="AV62">
        <v>52.0899326756061</v>
      </c>
      <c r="AW62">
        <v>4.3728892511936603</v>
      </c>
      <c r="AX62">
        <v>0.10021745594017099</v>
      </c>
      <c r="AY62">
        <v>8.6458767376968808</v>
      </c>
      <c r="AZ62">
        <v>95.627110748806302</v>
      </c>
      <c r="BA62">
        <v>91.354123262774905</v>
      </c>
      <c r="BB62">
        <v>99.899782543588003</v>
      </c>
    </row>
    <row r="63" spans="1:54" x14ac:dyDescent="0.3">
      <c r="A63" t="s">
        <v>437</v>
      </c>
      <c r="B63" t="s">
        <v>28</v>
      </c>
      <c r="C63" t="s">
        <v>964</v>
      </c>
      <c r="D63">
        <v>75.879840332246602</v>
      </c>
      <c r="E63">
        <v>64.725080467074207</v>
      </c>
      <c r="F63">
        <v>87.033471630656507</v>
      </c>
      <c r="G63">
        <v>24.120159667753398</v>
      </c>
      <c r="H63">
        <v>12.966528369469801</v>
      </c>
      <c r="I63">
        <v>35.274919532799501</v>
      </c>
      <c r="J63">
        <v>6.3522804299409303</v>
      </c>
      <c r="K63">
        <v>0.44005466044008901</v>
      </c>
      <c r="L63">
        <v>12.263561229498601</v>
      </c>
      <c r="M63">
        <v>12.365643458894199</v>
      </c>
      <c r="N63">
        <v>4.0751753252832597</v>
      </c>
      <c r="O63">
        <v>20.656883486649399</v>
      </c>
      <c r="S63">
        <v>100</v>
      </c>
      <c r="T63">
        <v>99.999999974130006</v>
      </c>
      <c r="U63">
        <v>100</v>
      </c>
      <c r="Y63">
        <v>11.513508279267899</v>
      </c>
      <c r="Z63">
        <v>4.4417289629600196</v>
      </c>
      <c r="AA63">
        <v>18.585567317831401</v>
      </c>
      <c r="AB63">
        <v>61.675435481962097</v>
      </c>
      <c r="AC63">
        <v>49.122608060883799</v>
      </c>
      <c r="AD63">
        <v>74.227110924875603</v>
      </c>
      <c r="AE63">
        <v>9.0636196378425495</v>
      </c>
      <c r="AF63">
        <v>2.7463106375348501</v>
      </c>
      <c r="AG63">
        <v>15.3792948212132</v>
      </c>
      <c r="AH63">
        <v>64.1253241233875</v>
      </c>
      <c r="AI63">
        <v>51.562251565226802</v>
      </c>
      <c r="AJ63">
        <v>76.6891582425759</v>
      </c>
      <c r="AK63">
        <v>77.783264798336205</v>
      </c>
      <c r="AL63">
        <v>64.500384872671702</v>
      </c>
      <c r="AM63">
        <v>91.066208623220305</v>
      </c>
      <c r="AN63">
        <v>22.216735201663798</v>
      </c>
      <c r="AO63">
        <v>8.9337913773793201</v>
      </c>
      <c r="AP63">
        <v>35.499615126728699</v>
      </c>
      <c r="AQ63">
        <v>69.937986115727597</v>
      </c>
      <c r="AR63">
        <v>54.199360322460798</v>
      </c>
      <c r="AS63">
        <v>85.677139489174607</v>
      </c>
      <c r="AT63">
        <v>29.2215500622038</v>
      </c>
      <c r="AU63">
        <v>13.621333134947401</v>
      </c>
      <c r="AV63">
        <v>44.820722994765603</v>
      </c>
      <c r="AZ63">
        <v>100</v>
      </c>
      <c r="BA63">
        <v>99.999999975928205</v>
      </c>
      <c r="BB63">
        <v>100</v>
      </c>
    </row>
    <row r="64" spans="1:54" x14ac:dyDescent="0.3">
      <c r="A64" t="s">
        <v>438</v>
      </c>
      <c r="B64" t="s">
        <v>29</v>
      </c>
      <c r="C64" t="s">
        <v>964</v>
      </c>
      <c r="D64">
        <v>76.163661809500297</v>
      </c>
      <c r="E64">
        <v>66.601753879085507</v>
      </c>
      <c r="F64">
        <v>85.734784125124406</v>
      </c>
      <c r="G64">
        <v>23.836338190499699</v>
      </c>
      <c r="H64">
        <v>14.2652158746828</v>
      </c>
      <c r="I64">
        <v>33.398246121107199</v>
      </c>
      <c r="J64">
        <v>7.1457973162097597</v>
      </c>
      <c r="K64">
        <v>1.9900773908499001</v>
      </c>
      <c r="L64">
        <v>12.300262034916701</v>
      </c>
      <c r="M64">
        <v>16.797563184325298</v>
      </c>
      <c r="N64">
        <v>7.7468233542539897</v>
      </c>
      <c r="O64">
        <v>25.849307562636501</v>
      </c>
      <c r="P64" t="s">
        <v>931</v>
      </c>
      <c r="Q64" t="s">
        <v>931</v>
      </c>
      <c r="R64" t="s">
        <v>931</v>
      </c>
      <c r="S64">
        <v>98.885321478554403</v>
      </c>
      <c r="T64">
        <v>96.6840665621867</v>
      </c>
      <c r="U64">
        <v>100</v>
      </c>
      <c r="V64" t="s">
        <v>931</v>
      </c>
      <c r="W64" t="s">
        <v>931</v>
      </c>
      <c r="X64" t="s">
        <v>931</v>
      </c>
      <c r="Y64">
        <v>9.8707499794187896</v>
      </c>
      <c r="Z64">
        <v>3.3369148384588501</v>
      </c>
      <c r="AA64">
        <v>16.402424599576701</v>
      </c>
      <c r="AB64">
        <v>61.396229521692597</v>
      </c>
      <c r="AC64">
        <v>50.028879074655897</v>
      </c>
      <c r="AD64">
        <v>72.770791642435199</v>
      </c>
      <c r="AE64">
        <v>21.318844159051601</v>
      </c>
      <c r="AF64">
        <v>12.2686593821426</v>
      </c>
      <c r="AG64">
        <v>30.369790486092899</v>
      </c>
      <c r="AH64">
        <v>49.9481353420598</v>
      </c>
      <c r="AI64">
        <v>38.668199133753099</v>
      </c>
      <c r="AJ64">
        <v>61.232361153138001</v>
      </c>
      <c r="AK64">
        <v>56.798869008710497</v>
      </c>
      <c r="AL64">
        <v>38.872375030257899</v>
      </c>
      <c r="AM64">
        <v>74.7273540759941</v>
      </c>
      <c r="AN64">
        <v>43.201130991289503</v>
      </c>
      <c r="AO64">
        <v>25.272645925753402</v>
      </c>
      <c r="AP64">
        <v>61.1276249679945</v>
      </c>
      <c r="AQ64">
        <v>56.765425717890601</v>
      </c>
      <c r="AR64">
        <v>38.699446972325198</v>
      </c>
      <c r="AS64">
        <v>74.8365796934862</v>
      </c>
      <c r="AT64">
        <v>42.436495751181901</v>
      </c>
      <c r="AU64">
        <v>24.2763953858158</v>
      </c>
      <c r="AV64">
        <v>60.590982474846903</v>
      </c>
      <c r="AW64" t="s">
        <v>931</v>
      </c>
      <c r="AX64" t="s">
        <v>931</v>
      </c>
      <c r="AY64" t="s">
        <v>931</v>
      </c>
      <c r="AZ64">
        <v>98.472050712110004</v>
      </c>
      <c r="BA64">
        <v>96.2799136116017</v>
      </c>
      <c r="BB64">
        <v>100</v>
      </c>
    </row>
    <row r="65" spans="1:54" x14ac:dyDescent="0.3">
      <c r="A65" t="s">
        <v>439</v>
      </c>
      <c r="B65" t="s">
        <v>30</v>
      </c>
      <c r="C65" t="s">
        <v>964</v>
      </c>
      <c r="D65">
        <v>62.746658947266901</v>
      </c>
      <c r="E65">
        <v>52.781331654611002</v>
      </c>
      <c r="F65">
        <v>72.716972923840999</v>
      </c>
      <c r="G65">
        <v>35.4682298451295</v>
      </c>
      <c r="H65">
        <v>25.705524183735001</v>
      </c>
      <c r="I65">
        <v>45.2264478383143</v>
      </c>
      <c r="J65">
        <v>5.5386693684566</v>
      </c>
      <c r="K65">
        <v>0.34552309817319399</v>
      </c>
      <c r="L65">
        <v>10.726045568753101</v>
      </c>
      <c r="M65">
        <v>37.9794470979881</v>
      </c>
      <c r="N65">
        <v>28.3016072227203</v>
      </c>
      <c r="O65">
        <v>47.6631916099753</v>
      </c>
      <c r="P65" t="s">
        <v>931</v>
      </c>
      <c r="Q65" t="s">
        <v>931</v>
      </c>
      <c r="R65" t="s">
        <v>931</v>
      </c>
      <c r="S65">
        <v>100</v>
      </c>
      <c r="T65">
        <v>99.999999923293302</v>
      </c>
      <c r="U65">
        <v>100</v>
      </c>
      <c r="Y65">
        <v>6.8075457133207902</v>
      </c>
      <c r="Z65">
        <v>1.23396207707135</v>
      </c>
      <c r="AA65">
        <v>12.378252834522</v>
      </c>
      <c r="AB65">
        <v>67.450668210546596</v>
      </c>
      <c r="AC65">
        <v>57.607901272335901</v>
      </c>
      <c r="AD65">
        <v>77.293150981491806</v>
      </c>
      <c r="AE65">
        <v>16.4809186085782</v>
      </c>
      <c r="AF65">
        <v>8.3917483790248895</v>
      </c>
      <c r="AG65">
        <v>24.569105071349501</v>
      </c>
      <c r="AH65">
        <v>57.777295315289201</v>
      </c>
      <c r="AI65">
        <v>47.576854850303299</v>
      </c>
      <c r="AJ65">
        <v>67.975558864743405</v>
      </c>
      <c r="AK65">
        <v>62.514070482292802</v>
      </c>
      <c r="AL65">
        <v>47.735567947644</v>
      </c>
      <c r="AM65">
        <v>77.297433600825698</v>
      </c>
      <c r="AN65">
        <v>36.849510780154098</v>
      </c>
      <c r="AO65">
        <v>22.102467801636401</v>
      </c>
      <c r="AP65">
        <v>51.592940634791802</v>
      </c>
      <c r="AQ65">
        <v>50.186163304182202</v>
      </c>
      <c r="AR65">
        <v>34.580458850582097</v>
      </c>
      <c r="AS65">
        <v>65.798196392554502</v>
      </c>
      <c r="AT65">
        <v>49.108147891592303</v>
      </c>
      <c r="AU65">
        <v>33.492665760405998</v>
      </c>
      <c r="AV65">
        <v>64.716564508587894</v>
      </c>
      <c r="AW65" t="s">
        <v>931</v>
      </c>
      <c r="AX65" t="s">
        <v>931</v>
      </c>
      <c r="AY65" t="s">
        <v>931</v>
      </c>
      <c r="AZ65">
        <v>97.563564432865306</v>
      </c>
      <c r="BA65">
        <v>93.606882560960997</v>
      </c>
      <c r="BB65">
        <v>100</v>
      </c>
    </row>
    <row r="66" spans="1:54" x14ac:dyDescent="0.3">
      <c r="A66" t="s">
        <v>440</v>
      </c>
      <c r="B66" t="s">
        <v>31</v>
      </c>
      <c r="C66" t="s">
        <v>964</v>
      </c>
      <c r="D66">
        <v>75.612985423250393</v>
      </c>
      <c r="E66">
        <v>66.665301261665704</v>
      </c>
      <c r="F66">
        <v>84.555874957976201</v>
      </c>
      <c r="G66">
        <v>23.214129579435198</v>
      </c>
      <c r="H66">
        <v>14.4570405758188</v>
      </c>
      <c r="I66">
        <v>31.975057968385901</v>
      </c>
      <c r="J66">
        <v>3.2101325272611398</v>
      </c>
      <c r="K66">
        <v>0</v>
      </c>
      <c r="L66">
        <v>7.1898491015936798</v>
      </c>
      <c r="M66">
        <v>17.7818858591789</v>
      </c>
      <c r="N66">
        <v>9.6458285993696293</v>
      </c>
      <c r="O66">
        <v>25.913490411710701</v>
      </c>
      <c r="P66">
        <v>4.5116726414269497</v>
      </c>
      <c r="Q66">
        <v>0.17521848225733999</v>
      </c>
      <c r="R66">
        <v>8.8463663529834307</v>
      </c>
      <c r="S66">
        <v>96.682446695562007</v>
      </c>
      <c r="T66">
        <v>92.950964149011398</v>
      </c>
      <c r="U66">
        <v>100</v>
      </c>
      <c r="V66">
        <v>3.3175533044379799</v>
      </c>
      <c r="W66">
        <v>0</v>
      </c>
      <c r="X66">
        <v>7.0490358510317304</v>
      </c>
      <c r="Y66">
        <v>5.4359909566694604</v>
      </c>
      <c r="Z66">
        <v>0.28543008857049801</v>
      </c>
      <c r="AA66">
        <v>10.585987773421699</v>
      </c>
      <c r="AB66">
        <v>67.580159632271204</v>
      </c>
      <c r="AC66">
        <v>57.134967969393202</v>
      </c>
      <c r="AD66">
        <v>78.022548474550405</v>
      </c>
      <c r="AE66">
        <v>16.229280905332299</v>
      </c>
      <c r="AF66">
        <v>7.8847887284831701</v>
      </c>
      <c r="AG66">
        <v>24.573515742462501</v>
      </c>
      <c r="AH66">
        <v>56.786869683608302</v>
      </c>
      <c r="AI66">
        <v>45.728545288708403</v>
      </c>
      <c r="AJ66">
        <v>67.842084546281797</v>
      </c>
      <c r="AK66">
        <v>68.910995667262995</v>
      </c>
      <c r="AL66">
        <v>55.588787547756098</v>
      </c>
      <c r="AM66">
        <v>82.230830542422396</v>
      </c>
      <c r="AN66">
        <v>29.938996788170101</v>
      </c>
      <c r="AO66">
        <v>16.756575746813802</v>
      </c>
      <c r="AP66">
        <v>43.124859006906497</v>
      </c>
      <c r="AQ66">
        <v>55.988230475738803</v>
      </c>
      <c r="AR66">
        <v>40.808871921727999</v>
      </c>
      <c r="AS66">
        <v>71.167930781726298</v>
      </c>
      <c r="AT66">
        <v>42.8617619796943</v>
      </c>
      <c r="AU66">
        <v>27.642221109613399</v>
      </c>
      <c r="AV66">
        <v>58.082029030831201</v>
      </c>
      <c r="AW66">
        <v>3.0527485979090399</v>
      </c>
      <c r="AX66">
        <v>0</v>
      </c>
      <c r="AY66">
        <v>6.1993636285634102</v>
      </c>
      <c r="AZ66">
        <v>96.947251402090998</v>
      </c>
      <c r="BA66">
        <v>93.800636371538999</v>
      </c>
      <c r="BB66">
        <v>100</v>
      </c>
    </row>
    <row r="67" spans="1:54" x14ac:dyDescent="0.3">
      <c r="A67" t="s">
        <v>441</v>
      </c>
      <c r="B67" t="s">
        <v>32</v>
      </c>
      <c r="C67" t="s">
        <v>964</v>
      </c>
      <c r="D67">
        <v>70.636671077782694</v>
      </c>
      <c r="E67">
        <v>60.5456464440513</v>
      </c>
      <c r="F67">
        <v>80.738107039218505</v>
      </c>
      <c r="G67">
        <v>29.363328922217299</v>
      </c>
      <c r="H67">
        <v>19.261892960768598</v>
      </c>
      <c r="I67">
        <v>39.454353555961603</v>
      </c>
      <c r="J67">
        <v>13.880311718864901</v>
      </c>
      <c r="K67">
        <v>5.7584210537975098</v>
      </c>
      <c r="L67">
        <v>22.005248045206098</v>
      </c>
      <c r="M67">
        <v>22.347203842572199</v>
      </c>
      <c r="N67">
        <v>13.5851980373973</v>
      </c>
      <c r="O67">
        <v>31.107076720057002</v>
      </c>
      <c r="S67">
        <v>95.784933588197802</v>
      </c>
      <c r="T67">
        <v>91.519542416652101</v>
      </c>
      <c r="U67">
        <v>100</v>
      </c>
      <c r="V67">
        <v>4.2150664118021899</v>
      </c>
      <c r="W67">
        <v>0</v>
      </c>
      <c r="X67">
        <v>8.4804575834231404</v>
      </c>
      <c r="Y67">
        <v>4.0778316914179298</v>
      </c>
      <c r="Z67">
        <v>0</v>
      </c>
      <c r="AA67">
        <v>8.6990657591978504</v>
      </c>
      <c r="AB67">
        <v>56.820075479096197</v>
      </c>
      <c r="AC67">
        <v>45.788011972971503</v>
      </c>
      <c r="AD67">
        <v>67.847651803286894</v>
      </c>
      <c r="AE67">
        <v>15.3261775229133</v>
      </c>
      <c r="AF67">
        <v>7.2170732022468203</v>
      </c>
      <c r="AG67">
        <v>23.440196998258902</v>
      </c>
      <c r="AH67">
        <v>45.571729647600797</v>
      </c>
      <c r="AI67">
        <v>34.897394976947403</v>
      </c>
      <c r="AJ67">
        <v>56.238134637225102</v>
      </c>
      <c r="AK67">
        <v>64.439363143631397</v>
      </c>
      <c r="AL67">
        <v>47.840084348825101</v>
      </c>
      <c r="AM67">
        <v>81.035131779466099</v>
      </c>
      <c r="AN67">
        <v>24.1390018066847</v>
      </c>
      <c r="AO67">
        <v>11.473881430649699</v>
      </c>
      <c r="AP67">
        <v>36.807268001182798</v>
      </c>
      <c r="AQ67">
        <v>61.136517615176203</v>
      </c>
      <c r="AR67">
        <v>43.542875606572302</v>
      </c>
      <c r="AS67">
        <v>78.721842863932196</v>
      </c>
      <c r="AT67">
        <v>28.2322719060524</v>
      </c>
      <c r="AU67">
        <v>13.271392834946299</v>
      </c>
      <c r="AV67">
        <v>43.201435771464297</v>
      </c>
      <c r="AW67" t="s">
        <v>931</v>
      </c>
      <c r="AX67" t="s">
        <v>931</v>
      </c>
      <c r="AY67" t="s">
        <v>931</v>
      </c>
      <c r="AZ67">
        <v>98.627652796157406</v>
      </c>
      <c r="BA67">
        <v>95.927572975215398</v>
      </c>
      <c r="BB67">
        <v>100</v>
      </c>
    </row>
    <row r="68" spans="1:54" x14ac:dyDescent="0.3">
      <c r="A68" t="s">
        <v>442</v>
      </c>
      <c r="B68" t="s">
        <v>33</v>
      </c>
      <c r="C68" t="s">
        <v>964</v>
      </c>
      <c r="D68">
        <v>70.867255454454295</v>
      </c>
      <c r="E68">
        <v>61.0039138868622</v>
      </c>
      <c r="F68">
        <v>80.735409843639104</v>
      </c>
      <c r="G68">
        <v>26.8819120382229</v>
      </c>
      <c r="H68">
        <v>17.167949350044001</v>
      </c>
      <c r="I68">
        <v>36.590034957502098</v>
      </c>
      <c r="J68">
        <v>7.0999788392787497</v>
      </c>
      <c r="K68">
        <v>1.80662329178027</v>
      </c>
      <c r="L68">
        <v>12.396238165931599</v>
      </c>
      <c r="M68">
        <v>20.6940716568845</v>
      </c>
      <c r="N68">
        <v>11.884544511435999</v>
      </c>
      <c r="O68">
        <v>29.496899645560301</v>
      </c>
      <c r="S68">
        <v>97.924021873503406</v>
      </c>
      <c r="T68">
        <v>94.998083177441103</v>
      </c>
      <c r="U68">
        <v>100</v>
      </c>
      <c r="V68" t="s">
        <v>931</v>
      </c>
      <c r="W68" t="s">
        <v>931</v>
      </c>
      <c r="X68" t="s">
        <v>931</v>
      </c>
      <c r="Y68">
        <v>4.7355466705275697</v>
      </c>
      <c r="Z68">
        <v>0.100887509555463</v>
      </c>
      <c r="AA68">
        <v>9.3720671024001696</v>
      </c>
      <c r="AB68">
        <v>61.412867945962198</v>
      </c>
      <c r="AC68">
        <v>49.957229165845</v>
      </c>
      <c r="AD68">
        <v>72.860646041087193</v>
      </c>
      <c r="AE68">
        <v>14.072993351078599</v>
      </c>
      <c r="AF68">
        <v>7.00275451237097</v>
      </c>
      <c r="AG68">
        <v>21.146715615589901</v>
      </c>
      <c r="AH68">
        <v>52.075421265411102</v>
      </c>
      <c r="AI68">
        <v>40.872055372086201</v>
      </c>
      <c r="AJ68">
        <v>63.269304318840803</v>
      </c>
      <c r="AK68">
        <v>74.506320534806605</v>
      </c>
      <c r="AL68">
        <v>62.737741056474498</v>
      </c>
      <c r="AM68">
        <v>86.2752689247354</v>
      </c>
      <c r="AN68">
        <v>25.493679465193399</v>
      </c>
      <c r="AO68">
        <v>13.7247310739127</v>
      </c>
      <c r="AP68">
        <v>37.262258944877303</v>
      </c>
      <c r="AQ68">
        <v>75.899816185908904</v>
      </c>
      <c r="AR68">
        <v>64.099982961901304</v>
      </c>
      <c r="AS68">
        <v>87.701033612004807</v>
      </c>
      <c r="AT68">
        <v>21.248498166993599</v>
      </c>
      <c r="AU68">
        <v>10.1714686264517</v>
      </c>
      <c r="AV68">
        <v>32.324815919872499</v>
      </c>
      <c r="AW68">
        <v>3.15517491006693</v>
      </c>
      <c r="AX68">
        <v>0</v>
      </c>
      <c r="AY68">
        <v>6.9071606087559196</v>
      </c>
      <c r="AZ68">
        <v>96.844825089933096</v>
      </c>
      <c r="BA68">
        <v>93.092839391204095</v>
      </c>
      <c r="BB68">
        <v>100</v>
      </c>
    </row>
    <row r="69" spans="1:54" x14ac:dyDescent="0.3">
      <c r="A69" t="s">
        <v>443</v>
      </c>
      <c r="B69" t="s">
        <v>34</v>
      </c>
      <c r="C69" t="s">
        <v>964</v>
      </c>
      <c r="D69">
        <v>77.891038496916295</v>
      </c>
      <c r="E69">
        <v>67.260077309526906</v>
      </c>
      <c r="F69">
        <v>88.520483852876296</v>
      </c>
      <c r="G69">
        <v>19.370598790656999</v>
      </c>
      <c r="H69">
        <v>9.2900901911907905</v>
      </c>
      <c r="I69">
        <v>29.4533236602785</v>
      </c>
      <c r="J69">
        <v>9.4168915964232394</v>
      </c>
      <c r="K69">
        <v>1.7811438181835499</v>
      </c>
      <c r="L69">
        <v>17.0546186381772</v>
      </c>
      <c r="M69">
        <v>16.574935536891001</v>
      </c>
      <c r="N69">
        <v>8.4972505259840201</v>
      </c>
      <c r="O69">
        <v>24.658681435305901</v>
      </c>
      <c r="P69" t="s">
        <v>931</v>
      </c>
      <c r="Q69" t="s">
        <v>931</v>
      </c>
      <c r="R69" t="s">
        <v>931</v>
      </c>
      <c r="S69">
        <v>98.172414313072096</v>
      </c>
      <c r="T69">
        <v>95.648368661256299</v>
      </c>
      <c r="U69">
        <v>100</v>
      </c>
      <c r="V69" t="s">
        <v>931</v>
      </c>
      <c r="W69" t="s">
        <v>931</v>
      </c>
      <c r="X69" t="s">
        <v>931</v>
      </c>
      <c r="Y69">
        <v>6.9966976793280802</v>
      </c>
      <c r="Z69">
        <v>0</v>
      </c>
      <c r="AA69">
        <v>14.1350018277464</v>
      </c>
      <c r="AB69">
        <v>67.6794788666556</v>
      </c>
      <c r="AC69">
        <v>55.648544776677298</v>
      </c>
      <c r="AD69">
        <v>79.709148325242396</v>
      </c>
      <c r="AE69">
        <v>16.252243014611601</v>
      </c>
      <c r="AF69">
        <v>7.3025180535083196</v>
      </c>
      <c r="AG69">
        <v>25.200720637775898</v>
      </c>
      <c r="AH69">
        <v>58.423933531372001</v>
      </c>
      <c r="AI69">
        <v>46.6780414450092</v>
      </c>
      <c r="AJ69">
        <v>70.171192616803197</v>
      </c>
      <c r="AK69">
        <v>59.616216593398903</v>
      </c>
      <c r="AL69">
        <v>42.524038768915801</v>
      </c>
      <c r="AM69">
        <v>76.712930090678796</v>
      </c>
      <c r="AN69">
        <v>35.433675249459199</v>
      </c>
      <c r="AO69">
        <v>18.818032653523101</v>
      </c>
      <c r="AP69">
        <v>52.045974819253402</v>
      </c>
      <c r="AQ69">
        <v>56.403600586141899</v>
      </c>
      <c r="AR69">
        <v>40.015698457443698</v>
      </c>
      <c r="AS69">
        <v>72.793215844467696</v>
      </c>
      <c r="AT69">
        <v>40.923871327890602</v>
      </c>
      <c r="AU69">
        <v>24.612779388107</v>
      </c>
      <c r="AV69">
        <v>57.234125233676998</v>
      </c>
      <c r="AZ69">
        <v>100</v>
      </c>
      <c r="BA69">
        <v>99.999999946937294</v>
      </c>
      <c r="BB69">
        <v>100</v>
      </c>
    </row>
    <row r="70" spans="1:54" x14ac:dyDescent="0.3">
      <c r="A70" t="s">
        <v>444</v>
      </c>
      <c r="B70" t="s">
        <v>35</v>
      </c>
      <c r="C70" t="s">
        <v>964</v>
      </c>
      <c r="D70">
        <v>69.700118374325896</v>
      </c>
      <c r="E70">
        <v>60.118778759298102</v>
      </c>
      <c r="F70">
        <v>79.284022840408795</v>
      </c>
      <c r="G70">
        <v>29.259502827831099</v>
      </c>
      <c r="H70">
        <v>19.784031327783001</v>
      </c>
      <c r="I70">
        <v>38.733677281534398</v>
      </c>
      <c r="J70">
        <v>3.8287518084966501</v>
      </c>
      <c r="K70">
        <v>0</v>
      </c>
      <c r="L70">
        <v>8.3872393632690798</v>
      </c>
      <c r="M70">
        <v>35.078258582138602</v>
      </c>
      <c r="N70">
        <v>24.938867914565702</v>
      </c>
      <c r="O70">
        <v>45.218261267826598</v>
      </c>
      <c r="P70">
        <v>2.75154544258845</v>
      </c>
      <c r="Q70">
        <v>0</v>
      </c>
      <c r="R70">
        <v>5.9141059429456604</v>
      </c>
      <c r="S70">
        <v>98.810995659608096</v>
      </c>
      <c r="T70">
        <v>96.485433713326998</v>
      </c>
      <c r="U70">
        <v>100</v>
      </c>
      <c r="W70">
        <v>0</v>
      </c>
      <c r="X70">
        <v>0</v>
      </c>
      <c r="Y70">
        <v>5.31369196369854</v>
      </c>
      <c r="Z70">
        <v>0.961153845100986</v>
      </c>
      <c r="AA70">
        <v>9.6649420795981307</v>
      </c>
      <c r="AB70">
        <v>71.495462317506195</v>
      </c>
      <c r="AC70">
        <v>62.231111929063999</v>
      </c>
      <c r="AD70">
        <v>80.762840974760095</v>
      </c>
      <c r="AE70">
        <v>19.154281204787601</v>
      </c>
      <c r="AF70">
        <v>10.709838327180501</v>
      </c>
      <c r="AG70">
        <v>27.599533816189201</v>
      </c>
      <c r="AH70">
        <v>57.654873076417203</v>
      </c>
      <c r="AI70">
        <v>47.321957143686902</v>
      </c>
      <c r="AJ70">
        <v>67.988719541466494</v>
      </c>
      <c r="AK70">
        <v>71.3805309734513</v>
      </c>
      <c r="AL70">
        <v>58.608931466991301</v>
      </c>
      <c r="AM70">
        <v>84.152208761411899</v>
      </c>
      <c r="AN70">
        <v>26.819364914107201</v>
      </c>
      <c r="AO70">
        <v>14.3274619399202</v>
      </c>
      <c r="AP70">
        <v>39.311132281166998</v>
      </c>
      <c r="AQ70">
        <v>67.5720978656949</v>
      </c>
      <c r="AR70">
        <v>53.901985529031101</v>
      </c>
      <c r="AS70">
        <v>81.240900639708101</v>
      </c>
      <c r="AT70">
        <v>32.4279021343051</v>
      </c>
      <c r="AU70">
        <v>18.759099359697998</v>
      </c>
      <c r="AV70">
        <v>46.098014471562799</v>
      </c>
      <c r="AW70" t="s">
        <v>931</v>
      </c>
      <c r="AX70" t="s">
        <v>931</v>
      </c>
      <c r="AY70" t="s">
        <v>931</v>
      </c>
      <c r="AZ70">
        <v>97.272129422596294</v>
      </c>
      <c r="BA70">
        <v>93.335877617351798</v>
      </c>
      <c r="BB70">
        <v>100</v>
      </c>
    </row>
    <row r="71" spans="1:54" x14ac:dyDescent="0.3">
      <c r="A71" t="s">
        <v>446</v>
      </c>
      <c r="B71" t="s">
        <v>36</v>
      </c>
      <c r="C71" t="s">
        <v>964</v>
      </c>
      <c r="D71">
        <v>70.273557216754</v>
      </c>
      <c r="E71">
        <v>57.205664801734102</v>
      </c>
      <c r="F71">
        <v>83.343719170460204</v>
      </c>
      <c r="G71">
        <v>29.726442783246</v>
      </c>
      <c r="H71">
        <v>16.656280829408299</v>
      </c>
      <c r="I71">
        <v>42.794335198397398</v>
      </c>
      <c r="J71" t="s">
        <v>931</v>
      </c>
      <c r="K71" t="s">
        <v>931</v>
      </c>
      <c r="L71" t="s">
        <v>931</v>
      </c>
      <c r="M71">
        <v>12.8314063792181</v>
      </c>
      <c r="N71">
        <v>4.4059531287351197</v>
      </c>
      <c r="O71">
        <v>21.256732269470799</v>
      </c>
      <c r="P71" t="s">
        <v>931</v>
      </c>
      <c r="Q71" t="s">
        <v>931</v>
      </c>
      <c r="R71" t="s">
        <v>931</v>
      </c>
      <c r="S71">
        <v>96.588237201835597</v>
      </c>
      <c r="T71">
        <v>90.251413458348196</v>
      </c>
      <c r="U71">
        <v>100</v>
      </c>
      <c r="V71" t="s">
        <v>931</v>
      </c>
      <c r="W71" t="s">
        <v>931</v>
      </c>
      <c r="X71" t="s">
        <v>931</v>
      </c>
      <c r="Y71">
        <v>4.5014512964374296</v>
      </c>
      <c r="Z71">
        <v>0.137601977397391</v>
      </c>
      <c r="AA71">
        <v>8.8640285664097203</v>
      </c>
      <c r="AB71">
        <v>58.633997632521996</v>
      </c>
      <c r="AC71">
        <v>45.005191018363</v>
      </c>
      <c r="AD71">
        <v>72.265874880107603</v>
      </c>
      <c r="AE71">
        <v>11.848740858454001</v>
      </c>
      <c r="AF71">
        <v>3.0577526392601602</v>
      </c>
      <c r="AG71">
        <v>20.6368296678726</v>
      </c>
      <c r="AH71">
        <v>51.286708070505398</v>
      </c>
      <c r="AI71">
        <v>35.3599573850437</v>
      </c>
      <c r="AJ71">
        <v>67.218156750101201</v>
      </c>
      <c r="AK71">
        <v>42.238545980411502</v>
      </c>
      <c r="AL71">
        <v>19.626498933953901</v>
      </c>
      <c r="AM71">
        <v>64.850177157678303</v>
      </c>
      <c r="AN71">
        <v>56.571682113981502</v>
      </c>
      <c r="AO71">
        <v>33.714083724655403</v>
      </c>
      <c r="AP71">
        <v>79.428856779983306</v>
      </c>
      <c r="AQ71">
        <v>43.738907513310998</v>
      </c>
      <c r="AR71">
        <v>20.789959607922999</v>
      </c>
      <c r="AS71">
        <v>66.691795851331506</v>
      </c>
      <c r="AT71">
        <v>53.768158811542797</v>
      </c>
      <c r="AU71">
        <v>30.180862287852602</v>
      </c>
      <c r="AV71">
        <v>77.351376332399298</v>
      </c>
      <c r="AW71">
        <v>6.4959704227407604</v>
      </c>
      <c r="AX71">
        <v>0</v>
      </c>
      <c r="AY71">
        <v>14.2953943132182</v>
      </c>
      <c r="AZ71">
        <v>93.504029577259203</v>
      </c>
      <c r="BA71">
        <v>85.704605686852901</v>
      </c>
      <c r="BB71">
        <v>100</v>
      </c>
    </row>
    <row r="72" spans="1:54" x14ac:dyDescent="0.3">
      <c r="A72" t="s">
        <v>448</v>
      </c>
      <c r="B72" t="s">
        <v>42</v>
      </c>
      <c r="C72" t="s">
        <v>964</v>
      </c>
      <c r="D72">
        <v>79.222972972972997</v>
      </c>
      <c r="E72">
        <v>72.347913176071501</v>
      </c>
      <c r="F72">
        <v>86.100847629590007</v>
      </c>
      <c r="G72">
        <v>20.777027027027</v>
      </c>
      <c r="H72">
        <v>13.8991523704165</v>
      </c>
      <c r="I72">
        <v>27.652086823922001</v>
      </c>
      <c r="J72">
        <v>14.883225616921299</v>
      </c>
      <c r="K72">
        <v>8.8925562867437602</v>
      </c>
      <c r="L72">
        <v>20.873874692689</v>
      </c>
      <c r="M72">
        <v>9.3603113983548791</v>
      </c>
      <c r="N72">
        <v>4.8100222758391897</v>
      </c>
      <c r="O72">
        <v>13.9034515629809</v>
      </c>
      <c r="P72">
        <v>2.4346357226792001</v>
      </c>
      <c r="Q72">
        <v>0</v>
      </c>
      <c r="R72">
        <v>5.0965074169407201</v>
      </c>
      <c r="S72">
        <v>97.561692126909506</v>
      </c>
      <c r="T72">
        <v>94.825254254271599</v>
      </c>
      <c r="U72">
        <v>100</v>
      </c>
      <c r="V72" t="s">
        <v>931</v>
      </c>
      <c r="W72" t="s">
        <v>931</v>
      </c>
      <c r="X72" t="s">
        <v>931</v>
      </c>
      <c r="Y72">
        <v>7.0597091656874298</v>
      </c>
      <c r="Z72">
        <v>2.9068874040756199</v>
      </c>
      <c r="AA72">
        <v>11.2139122280034</v>
      </c>
      <c r="AB72">
        <v>54.628745593419502</v>
      </c>
      <c r="AC72">
        <v>45.371088188501403</v>
      </c>
      <c r="AD72">
        <v>63.876414071599001</v>
      </c>
      <c r="AE72">
        <v>5.2162896592244401</v>
      </c>
      <c r="AF72">
        <v>1.67515764834681</v>
      </c>
      <c r="AG72">
        <v>8.7579300231381492</v>
      </c>
      <c r="AH72">
        <v>56.472165099882503</v>
      </c>
      <c r="AI72">
        <v>47.1736869256167</v>
      </c>
      <c r="AJ72">
        <v>65.761527295077698</v>
      </c>
      <c r="AK72">
        <v>51.618384686252398</v>
      </c>
      <c r="AL72">
        <v>39.255040895488499</v>
      </c>
      <c r="AM72">
        <v>63.9787083067949</v>
      </c>
      <c r="AN72">
        <v>43.810011260108503</v>
      </c>
      <c r="AO72">
        <v>31.5998248134382</v>
      </c>
      <c r="AP72">
        <v>56.017959923508499</v>
      </c>
      <c r="AQ72">
        <v>44.301361449483103</v>
      </c>
      <c r="AR72">
        <v>32.0044461204333</v>
      </c>
      <c r="AS72">
        <v>56.5998817340054</v>
      </c>
      <c r="AT72">
        <v>54.574674992322699</v>
      </c>
      <c r="AU72">
        <v>42.2608794779484</v>
      </c>
      <c r="AV72">
        <v>66.884677380497493</v>
      </c>
      <c r="AW72">
        <v>2.3630287896592201</v>
      </c>
      <c r="AX72">
        <v>8.3646402226149705E-2</v>
      </c>
      <c r="AY72">
        <v>4.6391042470088601</v>
      </c>
      <c r="AZ72">
        <v>97.636971210340803</v>
      </c>
      <c r="BA72">
        <v>95.360895752477802</v>
      </c>
      <c r="BB72">
        <v>99.916353598287202</v>
      </c>
    </row>
    <row r="73" spans="1:54" x14ac:dyDescent="0.3">
      <c r="A73" t="s">
        <v>449</v>
      </c>
      <c r="B73" t="s">
        <v>43</v>
      </c>
      <c r="C73" t="s">
        <v>964</v>
      </c>
      <c r="D73">
        <v>78.997493734335805</v>
      </c>
      <c r="E73">
        <v>72.487510226350594</v>
      </c>
      <c r="F73">
        <v>85.511064413563901</v>
      </c>
      <c r="G73">
        <v>20.2374356944994</v>
      </c>
      <c r="H73">
        <v>13.788421495656699</v>
      </c>
      <c r="I73">
        <v>26.683685516224401</v>
      </c>
      <c r="J73">
        <v>8.8035879171613196</v>
      </c>
      <c r="K73">
        <v>3.95735864646461</v>
      </c>
      <c r="L73">
        <v>13.6531357924292</v>
      </c>
      <c r="M73">
        <v>18.989579211185902</v>
      </c>
      <c r="N73">
        <v>12.7915504473665</v>
      </c>
      <c r="O73">
        <v>25.1701911352717</v>
      </c>
      <c r="P73">
        <v>2.0709668909114902</v>
      </c>
      <c r="Q73">
        <v>0</v>
      </c>
      <c r="R73">
        <v>4.5674884141647096</v>
      </c>
      <c r="S73">
        <v>98.182297849887902</v>
      </c>
      <c r="T73">
        <v>96.106219057978294</v>
      </c>
      <c r="U73">
        <v>100</v>
      </c>
      <c r="V73">
        <v>1.81770215011212</v>
      </c>
      <c r="W73">
        <v>0</v>
      </c>
      <c r="X73">
        <v>3.89378094193026</v>
      </c>
      <c r="Y73">
        <v>9.0726817042606491</v>
      </c>
      <c r="Z73">
        <v>4.0521157853497298</v>
      </c>
      <c r="AA73">
        <v>14.094672654072401</v>
      </c>
      <c r="AB73">
        <v>54.810710987996302</v>
      </c>
      <c r="AC73">
        <v>46.359353849003298</v>
      </c>
      <c r="AD73">
        <v>63.267544939243599</v>
      </c>
      <c r="AE73">
        <v>11.2702809655718</v>
      </c>
      <c r="AF73">
        <v>5.7228230255081698</v>
      </c>
      <c r="AG73">
        <v>16.8213550375701</v>
      </c>
      <c r="AH73">
        <v>52.613111726685098</v>
      </c>
      <c r="AI73">
        <v>44.162130255843302</v>
      </c>
      <c r="AJ73">
        <v>61.0673789087475</v>
      </c>
      <c r="AK73">
        <v>57.739850475084097</v>
      </c>
      <c r="AL73">
        <v>46.111395523584697</v>
      </c>
      <c r="AM73">
        <v>69.363832700906997</v>
      </c>
      <c r="AN73">
        <v>42.260149524915903</v>
      </c>
      <c r="AO73">
        <v>30.636167299398799</v>
      </c>
      <c r="AP73">
        <v>53.888604476109599</v>
      </c>
      <c r="AQ73">
        <v>50.227861674559897</v>
      </c>
      <c r="AR73">
        <v>38.421005360974803</v>
      </c>
      <c r="AS73">
        <v>62.0294811527625</v>
      </c>
      <c r="AT73">
        <v>47.868823161469003</v>
      </c>
      <c r="AU73">
        <v>36.099087384643603</v>
      </c>
      <c r="AV73">
        <v>59.647334441505798</v>
      </c>
      <c r="AW73">
        <v>2.59068724442686</v>
      </c>
      <c r="AX73">
        <v>1.0931239362404701E-2</v>
      </c>
      <c r="AY73">
        <v>5.1715943106894304</v>
      </c>
      <c r="AZ73">
        <v>97.409312755573097</v>
      </c>
      <c r="BA73">
        <v>94.828405689424997</v>
      </c>
      <c r="BB73">
        <v>99.989068760523196</v>
      </c>
    </row>
    <row r="74" spans="1:54" x14ac:dyDescent="0.3">
      <c r="A74" t="s">
        <v>450</v>
      </c>
      <c r="B74" t="s">
        <v>44</v>
      </c>
      <c r="C74" t="s">
        <v>964</v>
      </c>
      <c r="D74">
        <v>87.002218752567998</v>
      </c>
      <c r="E74">
        <v>81.540069022075897</v>
      </c>
      <c r="F74">
        <v>92.465197990245002</v>
      </c>
      <c r="G74">
        <v>12.997781247432</v>
      </c>
      <c r="H74">
        <v>7.5348020095975903</v>
      </c>
      <c r="I74">
        <v>18.459930978081601</v>
      </c>
      <c r="J74">
        <v>8.1403566439313</v>
      </c>
      <c r="K74">
        <v>3.6987992708881001</v>
      </c>
      <c r="L74">
        <v>12.5784108542674</v>
      </c>
      <c r="M74">
        <v>15.9273563974032</v>
      </c>
      <c r="N74">
        <v>10.0502793097405</v>
      </c>
      <c r="O74">
        <v>21.806196859316699</v>
      </c>
      <c r="P74">
        <v>1.91305776974279</v>
      </c>
      <c r="Q74">
        <v>0</v>
      </c>
      <c r="R74">
        <v>4.2788744364560802</v>
      </c>
      <c r="S74">
        <v>99.315473744761306</v>
      </c>
      <c r="T74">
        <v>97.988013457928702</v>
      </c>
      <c r="U74">
        <v>100</v>
      </c>
      <c r="V74" t="s">
        <v>931</v>
      </c>
      <c r="W74" t="s">
        <v>931</v>
      </c>
      <c r="X74" t="s">
        <v>931</v>
      </c>
      <c r="Y74">
        <v>12.120141342756201</v>
      </c>
      <c r="Z74">
        <v>6.7223448630203499</v>
      </c>
      <c r="AA74">
        <v>17.515099473491802</v>
      </c>
      <c r="AB74">
        <v>65.618374558303898</v>
      </c>
      <c r="AC74">
        <v>56.947562074704997</v>
      </c>
      <c r="AD74">
        <v>74.291806019179603</v>
      </c>
      <c r="AE74">
        <v>8.9678691757745099</v>
      </c>
      <c r="AF74">
        <v>3.9870912621693102</v>
      </c>
      <c r="AG74">
        <v>13.9483987887249</v>
      </c>
      <c r="AH74">
        <v>68.770646725285602</v>
      </c>
      <c r="AI74">
        <v>60.017968471217699</v>
      </c>
      <c r="AJ74">
        <v>77.523353908284804</v>
      </c>
      <c r="AK74">
        <v>50.458351461305398</v>
      </c>
      <c r="AL74">
        <v>38.4261018203253</v>
      </c>
      <c r="AM74">
        <v>62.492583688649503</v>
      </c>
      <c r="AN74">
        <v>44.090281117140997</v>
      </c>
      <c r="AO74">
        <v>32.018401880260001</v>
      </c>
      <c r="AP74">
        <v>56.160176132540201</v>
      </c>
      <c r="AQ74">
        <v>55.368551212475097</v>
      </c>
      <c r="AR74">
        <v>43.629048328060698</v>
      </c>
      <c r="AS74">
        <v>67.111447780312702</v>
      </c>
      <c r="AT74">
        <v>43.442253822139797</v>
      </c>
      <c r="AU74">
        <v>31.752197594682599</v>
      </c>
      <c r="AV74">
        <v>55.1291189131938</v>
      </c>
      <c r="AW74" t="s">
        <v>931</v>
      </c>
      <c r="AX74" t="s">
        <v>931</v>
      </c>
      <c r="AY74" t="s">
        <v>931</v>
      </c>
      <c r="AZ74">
        <v>98.646560933519595</v>
      </c>
      <c r="BA74">
        <v>96.812533909319697</v>
      </c>
      <c r="BB74">
        <v>100</v>
      </c>
    </row>
    <row r="75" spans="1:54" x14ac:dyDescent="0.3">
      <c r="A75" t="s">
        <v>451</v>
      </c>
      <c r="B75" t="s">
        <v>45</v>
      </c>
      <c r="C75" t="s">
        <v>964</v>
      </c>
      <c r="D75">
        <v>81.612237465096499</v>
      </c>
      <c r="E75">
        <v>75.139595948033104</v>
      </c>
      <c r="F75">
        <v>88.089480958506201</v>
      </c>
      <c r="G75">
        <v>17.938569867670299</v>
      </c>
      <c r="H75">
        <v>11.5066846465594</v>
      </c>
      <c r="I75">
        <v>24.367845692491201</v>
      </c>
      <c r="J75">
        <v>17.671482335801901</v>
      </c>
      <c r="K75">
        <v>10.530748238458701</v>
      </c>
      <c r="L75">
        <v>24.811881526189499</v>
      </c>
      <c r="M75">
        <v>10.807332766784</v>
      </c>
      <c r="N75">
        <v>5.6382516382599404</v>
      </c>
      <c r="O75">
        <v>15.9747279030196</v>
      </c>
      <c r="P75">
        <v>3.2560398203229299</v>
      </c>
      <c r="Q75">
        <v>0</v>
      </c>
      <c r="R75">
        <v>6.7002936461445</v>
      </c>
      <c r="S75">
        <v>96.7561005220347</v>
      </c>
      <c r="T75">
        <v>93.555030677561504</v>
      </c>
      <c r="U75">
        <v>99.958256176148097</v>
      </c>
      <c r="V75">
        <v>2.58832099065194</v>
      </c>
      <c r="W75">
        <v>0</v>
      </c>
      <c r="X75">
        <v>5.5418945150220997</v>
      </c>
      <c r="Y75">
        <v>14.2697584071871</v>
      </c>
      <c r="Z75">
        <v>8.2114926418210992</v>
      </c>
      <c r="AA75">
        <v>20.3313876931091</v>
      </c>
      <c r="AB75">
        <v>58.6864149569018</v>
      </c>
      <c r="AC75">
        <v>49.937352417142797</v>
      </c>
      <c r="AD75">
        <v>67.438359106590795</v>
      </c>
      <c r="AE75">
        <v>2.87483307029258</v>
      </c>
      <c r="AF75">
        <v>0</v>
      </c>
      <c r="AG75">
        <v>5.9056631131363799</v>
      </c>
      <c r="AH75">
        <v>70.081340293796302</v>
      </c>
      <c r="AI75">
        <v>61.6480164550849</v>
      </c>
      <c r="AJ75">
        <v>78.520175083013299</v>
      </c>
      <c r="AK75">
        <v>54.179950838423899</v>
      </c>
      <c r="AL75">
        <v>40.190519116624003</v>
      </c>
      <c r="AM75">
        <v>68.166752072168293</v>
      </c>
      <c r="AN75">
        <v>45.323565917885603</v>
      </c>
      <c r="AO75">
        <v>31.392134758064401</v>
      </c>
      <c r="AP75">
        <v>59.258476287788</v>
      </c>
      <c r="AQ75">
        <v>45.803012971841603</v>
      </c>
      <c r="AR75">
        <v>31.857621876464499</v>
      </c>
      <c r="AS75">
        <v>59.743163592287203</v>
      </c>
      <c r="AT75">
        <v>53.700503784467898</v>
      </c>
      <c r="AU75">
        <v>39.710921739883901</v>
      </c>
      <c r="AV75">
        <v>67.696175026009101</v>
      </c>
      <c r="AW75" t="s">
        <v>931</v>
      </c>
      <c r="AX75" t="s">
        <v>931</v>
      </c>
      <c r="AY75" t="s">
        <v>931</v>
      </c>
      <c r="AZ75">
        <v>99.473109141677796</v>
      </c>
      <c r="BA75">
        <v>98.430346621846098</v>
      </c>
      <c r="BB75">
        <v>100</v>
      </c>
    </row>
    <row r="76" spans="1:54" x14ac:dyDescent="0.3">
      <c r="A76" t="s">
        <v>452</v>
      </c>
      <c r="B76" t="s">
        <v>46</v>
      </c>
      <c r="C76" t="s">
        <v>964</v>
      </c>
      <c r="D76">
        <v>85.748168449902494</v>
      </c>
      <c r="E76">
        <v>79.731283140483598</v>
      </c>
      <c r="F76">
        <v>91.766348114926998</v>
      </c>
      <c r="G76">
        <v>13.7353080693617</v>
      </c>
      <c r="H76">
        <v>7.7847059145733599</v>
      </c>
      <c r="I76">
        <v>19.6836397066917</v>
      </c>
      <c r="J76">
        <v>13.1766194065251</v>
      </c>
      <c r="K76">
        <v>7.41328902168339</v>
      </c>
      <c r="L76">
        <v>18.949701128623399</v>
      </c>
      <c r="M76">
        <v>8.3829652664312402</v>
      </c>
      <c r="N76">
        <v>3.9220365306822398</v>
      </c>
      <c r="O76">
        <v>12.8455905168095</v>
      </c>
      <c r="P76" t="s">
        <v>931</v>
      </c>
      <c r="Q76" t="s">
        <v>931</v>
      </c>
      <c r="R76" t="s">
        <v>931</v>
      </c>
      <c r="S76">
        <v>97.435829863490198</v>
      </c>
      <c r="T76">
        <v>94.526765882136502</v>
      </c>
      <c r="U76">
        <v>100</v>
      </c>
      <c r="V76" t="s">
        <v>931</v>
      </c>
      <c r="W76" t="s">
        <v>931</v>
      </c>
      <c r="X76" t="s">
        <v>931</v>
      </c>
      <c r="Y76">
        <v>14.0726295261688</v>
      </c>
      <c r="Z76">
        <v>7.7965844363110497</v>
      </c>
      <c r="AA76">
        <v>20.349921200527401</v>
      </c>
      <c r="AB76">
        <v>54.601275496758497</v>
      </c>
      <c r="AC76">
        <v>45.813896640711398</v>
      </c>
      <c r="AD76">
        <v>63.3839035537626</v>
      </c>
      <c r="AE76">
        <v>6.3010594002002804</v>
      </c>
      <c r="AF76">
        <v>1.8357560789384699</v>
      </c>
      <c r="AG76">
        <v>10.765305760850501</v>
      </c>
      <c r="AH76">
        <v>62.372845622726999</v>
      </c>
      <c r="AI76">
        <v>53.577286041144603</v>
      </c>
      <c r="AJ76">
        <v>71.165957950378996</v>
      </c>
      <c r="AK76">
        <v>59.221663127890402</v>
      </c>
      <c r="AL76">
        <v>44.923456200915503</v>
      </c>
      <c r="AM76">
        <v>73.515115265717697</v>
      </c>
      <c r="AN76">
        <v>38.916843605479798</v>
      </c>
      <c r="AO76">
        <v>24.9654244326954</v>
      </c>
      <c r="AP76">
        <v>52.869915592941801</v>
      </c>
      <c r="AQ76">
        <v>51.679706814810501</v>
      </c>
      <c r="AR76">
        <v>36.102919333453002</v>
      </c>
      <c r="AS76">
        <v>67.272309419053101</v>
      </c>
      <c r="AT76">
        <v>47.331374887292398</v>
      </c>
      <c r="AU76">
        <v>31.710772909955601</v>
      </c>
      <c r="AV76">
        <v>62.936310934286801</v>
      </c>
      <c r="AW76" t="s">
        <v>931</v>
      </c>
      <c r="AX76" t="s">
        <v>931</v>
      </c>
      <c r="AY76" t="s">
        <v>931</v>
      </c>
      <c r="AZ76">
        <v>99.367522268486795</v>
      </c>
      <c r="BA76">
        <v>98.115938125807503</v>
      </c>
      <c r="BB76">
        <v>100</v>
      </c>
    </row>
    <row r="77" spans="1:54" x14ac:dyDescent="0.3">
      <c r="A77" t="s">
        <v>453</v>
      </c>
      <c r="B77" t="s">
        <v>47</v>
      </c>
      <c r="C77" t="s">
        <v>964</v>
      </c>
      <c r="D77">
        <v>77.028660834933504</v>
      </c>
      <c r="E77">
        <v>69.352892190524003</v>
      </c>
      <c r="F77">
        <v>84.700163721966803</v>
      </c>
      <c r="G77">
        <v>21.047578408363599</v>
      </c>
      <c r="H77">
        <v>13.3654967599867</v>
      </c>
      <c r="I77">
        <v>28.7338910441688</v>
      </c>
      <c r="J77">
        <v>8.9200625844534507</v>
      </c>
      <c r="K77">
        <v>3.6925415992247399</v>
      </c>
      <c r="L77">
        <v>14.147068082905401</v>
      </c>
      <c r="M77">
        <v>13.6850152905199</v>
      </c>
      <c r="N77">
        <v>7.1741633107645297</v>
      </c>
      <c r="O77">
        <v>20.1991842990554</v>
      </c>
      <c r="P77" t="s">
        <v>931</v>
      </c>
      <c r="Q77" t="s">
        <v>931</v>
      </c>
      <c r="R77" t="s">
        <v>931</v>
      </c>
      <c r="S77">
        <v>96.933006187326697</v>
      </c>
      <c r="T77">
        <v>93.850182906205106</v>
      </c>
      <c r="U77">
        <v>100</v>
      </c>
      <c r="V77">
        <v>3.06699381267335</v>
      </c>
      <c r="W77">
        <v>0</v>
      </c>
      <c r="X77">
        <v>6.1498170937967904</v>
      </c>
      <c r="Y77">
        <v>9.7877106891401695</v>
      </c>
      <c r="Z77">
        <v>4.3221778127750401</v>
      </c>
      <c r="AA77">
        <v>15.251516305040001</v>
      </c>
      <c r="AB77">
        <v>66.051489936704399</v>
      </c>
      <c r="AC77">
        <v>56.123078463608799</v>
      </c>
      <c r="AD77">
        <v>75.981499371128606</v>
      </c>
      <c r="AE77">
        <v>7.6523718085484704</v>
      </c>
      <c r="AF77">
        <v>2.7357868552803701</v>
      </c>
      <c r="AG77">
        <v>12.5692083664122</v>
      </c>
      <c r="AH77">
        <v>68.186828817296103</v>
      </c>
      <c r="AI77">
        <v>58.327833656113498</v>
      </c>
      <c r="AJ77">
        <v>78.045443074746402</v>
      </c>
      <c r="AK77">
        <v>56.473463316155801</v>
      </c>
      <c r="AL77">
        <v>41.758907862051799</v>
      </c>
      <c r="AM77">
        <v>71.187253983569207</v>
      </c>
      <c r="AN77">
        <v>43.526536683844199</v>
      </c>
      <c r="AO77">
        <v>28.812746013877501</v>
      </c>
      <c r="AP77">
        <v>58.241092140501401</v>
      </c>
      <c r="AQ77">
        <v>61.587773822805403</v>
      </c>
      <c r="AR77">
        <v>47.2945832356369</v>
      </c>
      <c r="AS77">
        <v>75.882029731236202</v>
      </c>
      <c r="AT77">
        <v>37.741061467353802</v>
      </c>
      <c r="AU77">
        <v>23.483210998576499</v>
      </c>
      <c r="AV77">
        <v>51.999506815212499</v>
      </c>
      <c r="AW77" t="s">
        <v>931</v>
      </c>
      <c r="AX77" t="s">
        <v>931</v>
      </c>
      <c r="AY77" t="s">
        <v>931</v>
      </c>
      <c r="AZ77">
        <v>99.352819856340204</v>
      </c>
      <c r="BA77">
        <v>98.074623075000105</v>
      </c>
      <c r="BB77">
        <v>100</v>
      </c>
    </row>
    <row r="78" spans="1:54" x14ac:dyDescent="0.3">
      <c r="A78" t="s">
        <v>454</v>
      </c>
      <c r="B78" t="s">
        <v>48</v>
      </c>
      <c r="C78" t="s">
        <v>964</v>
      </c>
      <c r="D78">
        <v>79.191394658753694</v>
      </c>
      <c r="E78">
        <v>72.792158028295702</v>
      </c>
      <c r="F78">
        <v>85.582170034652194</v>
      </c>
      <c r="G78">
        <v>20.1909431041156</v>
      </c>
      <c r="H78">
        <v>13.867176475883999</v>
      </c>
      <c r="I78">
        <v>26.522678125165001</v>
      </c>
      <c r="J78">
        <v>10.9356857179719</v>
      </c>
      <c r="K78">
        <v>6.3890609691110702</v>
      </c>
      <c r="L78">
        <v>15.4829386943602</v>
      </c>
      <c r="M78">
        <v>21.8407302283576</v>
      </c>
      <c r="N78">
        <v>15.9717804488019</v>
      </c>
      <c r="O78">
        <v>27.720084654921401</v>
      </c>
      <c r="P78">
        <v>1.1337246806863599</v>
      </c>
      <c r="Q78">
        <v>0</v>
      </c>
      <c r="R78">
        <v>2.4499758726516401</v>
      </c>
      <c r="S78">
        <v>97.047155205779902</v>
      </c>
      <c r="T78">
        <v>94.525083849658898</v>
      </c>
      <c r="U78">
        <v>99.572414563592005</v>
      </c>
      <c r="V78">
        <v>2.9528447942201002</v>
      </c>
      <c r="W78">
        <v>0.42758543642482</v>
      </c>
      <c r="X78">
        <v>5.4749161503242503</v>
      </c>
      <c r="Y78">
        <v>8.0505741194684592</v>
      </c>
      <c r="Z78">
        <v>3.4269829289551201</v>
      </c>
      <c r="AA78">
        <v>12.6755450199271</v>
      </c>
      <c r="AB78">
        <v>63.406334666494601</v>
      </c>
      <c r="AC78">
        <v>55.872669915979898</v>
      </c>
      <c r="AD78">
        <v>70.939269132510006</v>
      </c>
      <c r="AE78">
        <v>8.0505741194684592</v>
      </c>
      <c r="AF78">
        <v>3.4269829289578699</v>
      </c>
      <c r="AG78">
        <v>12.6755450199243</v>
      </c>
      <c r="AH78">
        <v>63.406334666494601</v>
      </c>
      <c r="AI78">
        <v>55.8726699159362</v>
      </c>
      <c r="AJ78">
        <v>70.939269132553704</v>
      </c>
      <c r="AK78">
        <v>57.498014870425202</v>
      </c>
      <c r="AL78">
        <v>47.086643845456202</v>
      </c>
      <c r="AM78">
        <v>67.905042508649302</v>
      </c>
      <c r="AN78">
        <v>41.868187396231903</v>
      </c>
      <c r="AO78">
        <v>31.4684089087431</v>
      </c>
      <c r="AP78">
        <v>52.271192444167703</v>
      </c>
      <c r="AQ78">
        <v>56.779037031689903</v>
      </c>
      <c r="AR78">
        <v>46.625346634312699</v>
      </c>
      <c r="AS78">
        <v>66.932901710856797</v>
      </c>
      <c r="AT78">
        <v>42.363386991987298</v>
      </c>
      <c r="AU78">
        <v>32.238360514262503</v>
      </c>
      <c r="AV78">
        <v>52.487288542547603</v>
      </c>
      <c r="AZ78">
        <v>100</v>
      </c>
      <c r="BA78">
        <v>99.999999953980804</v>
      </c>
      <c r="BB78">
        <v>100</v>
      </c>
    </row>
    <row r="79" spans="1:54" x14ac:dyDescent="0.3">
      <c r="A79" t="s">
        <v>455</v>
      </c>
      <c r="B79" t="s">
        <v>49</v>
      </c>
      <c r="C79" t="s">
        <v>964</v>
      </c>
      <c r="D79">
        <v>86.182989525780201</v>
      </c>
      <c r="E79">
        <v>81.156458529374206</v>
      </c>
      <c r="F79">
        <v>91.199169376449206</v>
      </c>
      <c r="G79">
        <v>13.817010474219799</v>
      </c>
      <c r="H79">
        <v>8.8008306235987206</v>
      </c>
      <c r="I79">
        <v>18.8435414705779</v>
      </c>
      <c r="J79">
        <v>12.2448108880688</v>
      </c>
      <c r="K79">
        <v>7.1812119133254901</v>
      </c>
      <c r="L79">
        <v>17.313890746974799</v>
      </c>
      <c r="M79">
        <v>14.1369968214689</v>
      </c>
      <c r="N79">
        <v>8.7374255167377903</v>
      </c>
      <c r="O79">
        <v>19.522738242934899</v>
      </c>
      <c r="P79">
        <v>1.3716748085415</v>
      </c>
      <c r="Q79">
        <v>0</v>
      </c>
      <c r="R79">
        <v>2.9744207130666398</v>
      </c>
      <c r="S79">
        <v>96.554813661283802</v>
      </c>
      <c r="T79">
        <v>93.013036328257996</v>
      </c>
      <c r="U79">
        <v>100</v>
      </c>
      <c r="V79">
        <v>3.4451863387162098</v>
      </c>
      <c r="W79">
        <v>0</v>
      </c>
      <c r="X79">
        <v>6.9869636717259</v>
      </c>
      <c r="Y79">
        <v>12.7226571666276</v>
      </c>
      <c r="Z79">
        <v>7.5673487973876998</v>
      </c>
      <c r="AA79">
        <v>17.8827485971043</v>
      </c>
      <c r="AB79">
        <v>70.254069159715897</v>
      </c>
      <c r="AC79">
        <v>62.743245005428498</v>
      </c>
      <c r="AD79">
        <v>77.774899231485705</v>
      </c>
      <c r="AE79">
        <v>6.7239797768628504</v>
      </c>
      <c r="AF79">
        <v>2.5700113067363501</v>
      </c>
      <c r="AG79">
        <v>10.8830070924592</v>
      </c>
      <c r="AH79">
        <v>76.252746549480506</v>
      </c>
      <c r="AI79">
        <v>68.901495735424803</v>
      </c>
      <c r="AJ79">
        <v>83.613727496785899</v>
      </c>
      <c r="AK79">
        <v>53.5121270755523</v>
      </c>
      <c r="AL79">
        <v>41.591469575043803</v>
      </c>
      <c r="AM79">
        <v>65.436480784962697</v>
      </c>
      <c r="AN79">
        <v>43.628223012194603</v>
      </c>
      <c r="AO79">
        <v>31.972554924504699</v>
      </c>
      <c r="AP79">
        <v>55.277979740578701</v>
      </c>
      <c r="AQ79">
        <v>52.258920937767201</v>
      </c>
      <c r="AR79">
        <v>40.075455645962798</v>
      </c>
      <c r="AS79">
        <v>64.439606466646296</v>
      </c>
      <c r="AT79">
        <v>47.093101741439</v>
      </c>
      <c r="AU79">
        <v>34.878276150655097</v>
      </c>
      <c r="AV79">
        <v>59.307216844713103</v>
      </c>
      <c r="AW79" t="s">
        <v>931</v>
      </c>
      <c r="AX79" t="s">
        <v>931</v>
      </c>
      <c r="AY79" t="s">
        <v>931</v>
      </c>
      <c r="AZ79">
        <v>99.225633039656998</v>
      </c>
      <c r="BA79">
        <v>97.708222884475802</v>
      </c>
      <c r="BB79">
        <v>100</v>
      </c>
    </row>
    <row r="80" spans="1:54" x14ac:dyDescent="0.3">
      <c r="A80" t="s">
        <v>456</v>
      </c>
      <c r="B80" t="s">
        <v>50</v>
      </c>
      <c r="C80" t="s">
        <v>964</v>
      </c>
      <c r="D80">
        <v>77.470173752902596</v>
      </c>
      <c r="E80">
        <v>70.418815695865305</v>
      </c>
      <c r="F80">
        <v>84.519114048562798</v>
      </c>
      <c r="G80">
        <v>21.522940187364899</v>
      </c>
      <c r="H80">
        <v>14.7338867165588</v>
      </c>
      <c r="I80">
        <v>28.313636194747001</v>
      </c>
      <c r="J80">
        <v>11.900472415725799</v>
      </c>
      <c r="K80">
        <v>6.4484002933975102</v>
      </c>
      <c r="L80">
        <v>17.347448117606099</v>
      </c>
      <c r="M80">
        <v>20.227800464408698</v>
      </c>
      <c r="N80">
        <v>14.541942775948799</v>
      </c>
      <c r="O80">
        <v>25.908637930920499</v>
      </c>
      <c r="P80">
        <v>2.1919288974297402</v>
      </c>
      <c r="Q80">
        <v>0</v>
      </c>
      <c r="R80">
        <v>4.9832601411961504</v>
      </c>
      <c r="S80">
        <v>96.5449595644167</v>
      </c>
      <c r="T80">
        <v>92.3559666325216</v>
      </c>
      <c r="U80">
        <v>100</v>
      </c>
      <c r="V80">
        <v>3.4550404355833102</v>
      </c>
      <c r="W80">
        <v>0</v>
      </c>
      <c r="X80">
        <v>7.6440333679282899</v>
      </c>
      <c r="Y80">
        <v>9.4763391784770601</v>
      </c>
      <c r="Z80">
        <v>4.1196805869632103</v>
      </c>
      <c r="AA80">
        <v>14.833797437791899</v>
      </c>
      <c r="AB80">
        <v>63.638001441268301</v>
      </c>
      <c r="AC80">
        <v>55.053386773104698</v>
      </c>
      <c r="AD80">
        <v>72.2127517058466</v>
      </c>
      <c r="AE80">
        <v>13.754103611177801</v>
      </c>
      <c r="AF80">
        <v>7.7280436010320797</v>
      </c>
      <c r="AG80">
        <v>19.779523270877501</v>
      </c>
      <c r="AH80">
        <v>59.360237008567502</v>
      </c>
      <c r="AI80">
        <v>50.734025719687502</v>
      </c>
      <c r="AJ80">
        <v>67.978023912109194</v>
      </c>
      <c r="AK80">
        <v>55.826224606455</v>
      </c>
      <c r="AL80">
        <v>44.044048789051203</v>
      </c>
      <c r="AM80">
        <v>67.615559246184404</v>
      </c>
      <c r="AN80">
        <v>40.838536628264897</v>
      </c>
      <c r="AO80">
        <v>29.259526179350399</v>
      </c>
      <c r="AP80">
        <v>52.410711673506498</v>
      </c>
      <c r="AQ80">
        <v>53.878286870108198</v>
      </c>
      <c r="AR80">
        <v>42.072413245395801</v>
      </c>
      <c r="AS80">
        <v>65.6789617507565</v>
      </c>
      <c r="AT80">
        <v>42.379737929821502</v>
      </c>
      <c r="AU80">
        <v>30.8456376410034</v>
      </c>
      <c r="AV80">
        <v>53.919421069792101</v>
      </c>
      <c r="AW80">
        <v>4.8903034670510097</v>
      </c>
      <c r="AX80">
        <v>1.2378148480650599</v>
      </c>
      <c r="AY80">
        <v>8.5450384109788597</v>
      </c>
      <c r="AZ80">
        <v>95.109696532949002</v>
      </c>
      <c r="BA80">
        <v>91.454961588794404</v>
      </c>
      <c r="BB80">
        <v>98.762185152161607</v>
      </c>
    </row>
    <row r="81" spans="1:54" x14ac:dyDescent="0.3">
      <c r="A81" t="s">
        <v>457</v>
      </c>
      <c r="B81" t="s">
        <v>51</v>
      </c>
      <c r="C81" t="s">
        <v>964</v>
      </c>
      <c r="D81">
        <v>82.597272244199104</v>
      </c>
      <c r="E81">
        <v>76.153293813307101</v>
      </c>
      <c r="F81">
        <v>89.039216196627905</v>
      </c>
      <c r="G81">
        <v>16.180551455393498</v>
      </c>
      <c r="H81">
        <v>9.8770824756955395</v>
      </c>
      <c r="I81">
        <v>22.484366418000999</v>
      </c>
      <c r="J81">
        <v>11.502922595500999</v>
      </c>
      <c r="K81">
        <v>6.3111128083471</v>
      </c>
      <c r="L81">
        <v>16.6892683584365</v>
      </c>
      <c r="M81">
        <v>12.632107220877399</v>
      </c>
      <c r="N81">
        <v>6.9978113052162101</v>
      </c>
      <c r="O81">
        <v>18.270689620151298</v>
      </c>
      <c r="P81" t="s">
        <v>931</v>
      </c>
      <c r="Q81" t="s">
        <v>931</v>
      </c>
      <c r="R81" t="s">
        <v>931</v>
      </c>
      <c r="S81">
        <v>96.978508590659501</v>
      </c>
      <c r="T81">
        <v>93.146724330999504</v>
      </c>
      <c r="U81">
        <v>100</v>
      </c>
      <c r="V81">
        <v>3.0214914093404999</v>
      </c>
      <c r="W81">
        <v>0</v>
      </c>
      <c r="X81">
        <v>6.8532756689949004</v>
      </c>
      <c r="Y81">
        <v>10.7693216035898</v>
      </c>
      <c r="Z81">
        <v>5.5125038792620602</v>
      </c>
      <c r="AA81">
        <v>16.030365639912301</v>
      </c>
      <c r="AB81">
        <v>52.969829367656601</v>
      </c>
      <c r="AC81">
        <v>44.180970419095999</v>
      </c>
      <c r="AD81">
        <v>61.757929478867297</v>
      </c>
      <c r="AE81">
        <v>6.9212375273070803</v>
      </c>
      <c r="AF81">
        <v>2.65832328229282</v>
      </c>
      <c r="AG81">
        <v>11.1838893822645</v>
      </c>
      <c r="AH81">
        <v>56.817913443939297</v>
      </c>
      <c r="AI81">
        <v>48.087843702306998</v>
      </c>
      <c r="AJ81">
        <v>65.551713050273307</v>
      </c>
      <c r="AK81">
        <v>52.826308922797701</v>
      </c>
      <c r="AL81">
        <v>40.226396252551403</v>
      </c>
      <c r="AM81">
        <v>65.420023924372899</v>
      </c>
      <c r="AN81">
        <v>45.089057802484497</v>
      </c>
      <c r="AO81">
        <v>32.569758488021598</v>
      </c>
      <c r="AP81">
        <v>57.616453847076997</v>
      </c>
      <c r="AQ81">
        <v>46.959555278234703</v>
      </c>
      <c r="AR81">
        <v>33.6210038731002</v>
      </c>
      <c r="AS81">
        <v>60.2896814497104</v>
      </c>
      <c r="AT81">
        <v>45.652050598445697</v>
      </c>
      <c r="AU81">
        <v>32.085923834153299</v>
      </c>
      <c r="AV81">
        <v>59.227025276378001</v>
      </c>
      <c r="AW81">
        <v>2.7617051425872301</v>
      </c>
      <c r="AX81">
        <v>6.7558311829243906E-2</v>
      </c>
      <c r="AY81">
        <v>5.45618422357854</v>
      </c>
      <c r="AZ81">
        <v>96.878136623959406</v>
      </c>
      <c r="BA81">
        <v>94.094444580056106</v>
      </c>
      <c r="BB81">
        <v>99.660666579278697</v>
      </c>
    </row>
    <row r="82" spans="1:54" x14ac:dyDescent="0.3">
      <c r="A82" t="s">
        <v>459</v>
      </c>
      <c r="B82" t="s">
        <v>52</v>
      </c>
      <c r="C82" t="s">
        <v>964</v>
      </c>
      <c r="D82">
        <v>86.262948207171306</v>
      </c>
      <c r="E82">
        <v>80.359885215619201</v>
      </c>
      <c r="F82">
        <v>92.158872192780393</v>
      </c>
      <c r="G82">
        <v>13.016733067729101</v>
      </c>
      <c r="H82">
        <v>7.2170058635294501</v>
      </c>
      <c r="I82">
        <v>18.821684806893799</v>
      </c>
      <c r="J82">
        <v>15.4932270916335</v>
      </c>
      <c r="K82">
        <v>8.8607720682364501</v>
      </c>
      <c r="L82">
        <v>22.123359996728599</v>
      </c>
      <c r="M82">
        <v>6.1386454183266901</v>
      </c>
      <c r="N82">
        <v>2.2074984664872401</v>
      </c>
      <c r="O82">
        <v>10.067987069406399</v>
      </c>
      <c r="Q82">
        <v>0</v>
      </c>
      <c r="R82">
        <v>0</v>
      </c>
      <c r="S82">
        <v>97.603187250996001</v>
      </c>
      <c r="T82">
        <v>94.242671761065793</v>
      </c>
      <c r="U82">
        <v>100</v>
      </c>
      <c r="V82" t="s">
        <v>931</v>
      </c>
      <c r="W82" t="s">
        <v>931</v>
      </c>
      <c r="X82" t="s">
        <v>931</v>
      </c>
      <c r="Y82">
        <v>10.307569721115501</v>
      </c>
      <c r="Z82">
        <v>4.1704762590915898</v>
      </c>
      <c r="AA82">
        <v>16.455525353275299</v>
      </c>
      <c r="AB82">
        <v>65.775298804780903</v>
      </c>
      <c r="AC82">
        <v>55.976868342913697</v>
      </c>
      <c r="AD82">
        <v>75.573428209943799</v>
      </c>
      <c r="AE82">
        <v>6.8207171314741002</v>
      </c>
      <c r="AF82">
        <v>2.07968353940436</v>
      </c>
      <c r="AG82">
        <v>11.5704491493938</v>
      </c>
      <c r="AH82">
        <v>69.262151394422304</v>
      </c>
      <c r="AI82">
        <v>59.686222965803402</v>
      </c>
      <c r="AJ82">
        <v>78.839942510622706</v>
      </c>
      <c r="AK82">
        <v>42.3781782875174</v>
      </c>
      <c r="AL82">
        <v>28.3779481151842</v>
      </c>
      <c r="AM82">
        <v>56.3701433973227</v>
      </c>
      <c r="AN82">
        <v>54.7757752290794</v>
      </c>
      <c r="AO82">
        <v>40.770963191439201</v>
      </c>
      <c r="AP82">
        <v>68.788268556303393</v>
      </c>
      <c r="AQ82">
        <v>39.507858486558703</v>
      </c>
      <c r="AR82">
        <v>26.303194395598702</v>
      </c>
      <c r="AS82">
        <v>52.702080431138697</v>
      </c>
      <c r="AT82">
        <v>56.362643364281801</v>
      </c>
      <c r="AU82">
        <v>42.763445429004499</v>
      </c>
      <c r="AV82">
        <v>69.972109040885599</v>
      </c>
      <c r="AW82">
        <v>2.6358565737051798</v>
      </c>
      <c r="AX82">
        <v>0</v>
      </c>
      <c r="AY82">
        <v>5.7228328079589597</v>
      </c>
      <c r="AZ82">
        <v>97.364143426294802</v>
      </c>
      <c r="BA82">
        <v>94.277167192050996</v>
      </c>
      <c r="BB82">
        <v>100</v>
      </c>
    </row>
    <row r="83" spans="1:54" x14ac:dyDescent="0.3">
      <c r="A83" t="s">
        <v>460</v>
      </c>
      <c r="B83" t="s">
        <v>53</v>
      </c>
      <c r="C83" t="s">
        <v>964</v>
      </c>
      <c r="D83">
        <v>78.798664205993504</v>
      </c>
      <c r="E83">
        <v>72.006202014895706</v>
      </c>
      <c r="F83">
        <v>85.589532158014606</v>
      </c>
      <c r="G83">
        <v>19.042973899288199</v>
      </c>
      <c r="H83">
        <v>12.354541796708199</v>
      </c>
      <c r="I83">
        <v>25.732081153227501</v>
      </c>
      <c r="J83">
        <v>13.7164952983566</v>
      </c>
      <c r="K83">
        <v>8.0520155901219397</v>
      </c>
      <c r="L83">
        <v>19.3799865763927</v>
      </c>
      <c r="M83">
        <v>9.5869584321996708</v>
      </c>
      <c r="N83">
        <v>4.5487716031035097</v>
      </c>
      <c r="O83">
        <v>14.6212064280336</v>
      </c>
      <c r="P83">
        <v>2.4580367343351801</v>
      </c>
      <c r="Q83">
        <v>0</v>
      </c>
      <c r="R83">
        <v>5.0774336357120298</v>
      </c>
      <c r="S83">
        <v>98.063977502416705</v>
      </c>
      <c r="T83">
        <v>95.8964079095215</v>
      </c>
      <c r="U83">
        <v>100</v>
      </c>
      <c r="V83">
        <v>1.9360224975832701</v>
      </c>
      <c r="W83">
        <v>0</v>
      </c>
      <c r="X83">
        <v>4.1035920909080197</v>
      </c>
      <c r="Y83">
        <v>15.917918973547801</v>
      </c>
      <c r="Z83">
        <v>10.386376939303799</v>
      </c>
      <c r="AA83">
        <v>21.449824806892401</v>
      </c>
      <c r="AB83">
        <v>51.508041128394403</v>
      </c>
      <c r="AC83">
        <v>43.302090832284399</v>
      </c>
      <c r="AD83">
        <v>59.713612960844998</v>
      </c>
      <c r="AE83">
        <v>11.107302926443399</v>
      </c>
      <c r="AF83">
        <v>6.3202665704094896</v>
      </c>
      <c r="AG83">
        <v>15.8925369580662</v>
      </c>
      <c r="AH83">
        <v>56.3186571754987</v>
      </c>
      <c r="AI83">
        <v>48.009463304289</v>
      </c>
      <c r="AJ83">
        <v>64.629638706560897</v>
      </c>
      <c r="AK83">
        <v>53.129250572272198</v>
      </c>
      <c r="AL83">
        <v>41.159201274004602</v>
      </c>
      <c r="AM83">
        <v>65.099669051755797</v>
      </c>
      <c r="AN83">
        <v>46.870749427727802</v>
      </c>
      <c r="AO83">
        <v>34.900330947716</v>
      </c>
      <c r="AP83">
        <v>58.840798726523602</v>
      </c>
      <c r="AQ83">
        <v>54.194174435192302</v>
      </c>
      <c r="AR83">
        <v>42.499581180050697</v>
      </c>
      <c r="AS83">
        <v>65.890697463024694</v>
      </c>
      <c r="AT83">
        <v>45.805825564807698</v>
      </c>
      <c r="AU83">
        <v>34.109302536940604</v>
      </c>
      <c r="AV83">
        <v>57.500418819983899</v>
      </c>
      <c r="AW83">
        <v>6.1481676773002896</v>
      </c>
      <c r="AX83">
        <v>2.43536398530297</v>
      </c>
      <c r="AY83">
        <v>9.8638255684700393</v>
      </c>
      <c r="AZ83">
        <v>93.625977678179098</v>
      </c>
      <c r="BA83">
        <v>89.893728781545207</v>
      </c>
      <c r="BB83">
        <v>97.3556983267531</v>
      </c>
    </row>
    <row r="84" spans="1:54" x14ac:dyDescent="0.3">
      <c r="A84" t="s">
        <v>461</v>
      </c>
      <c r="B84" t="s">
        <v>54</v>
      </c>
      <c r="C84" t="s">
        <v>964</v>
      </c>
      <c r="D84">
        <v>77.678349490429994</v>
      </c>
      <c r="E84">
        <v>69.502286314185199</v>
      </c>
      <c r="F84">
        <v>85.858774417080099</v>
      </c>
      <c r="G84">
        <v>21.153368133233901</v>
      </c>
      <c r="H84">
        <v>13.1280827119907</v>
      </c>
      <c r="I84">
        <v>29.174868015828</v>
      </c>
      <c r="J84">
        <v>16.7810091971166</v>
      </c>
      <c r="K84">
        <v>10.294728671871599</v>
      </c>
      <c r="L84">
        <v>23.255647268784099</v>
      </c>
      <c r="M84">
        <v>7.8274919214516503</v>
      </c>
      <c r="N84">
        <v>3.6030062302513501</v>
      </c>
      <c r="O84">
        <v>12.051783113120999</v>
      </c>
      <c r="P84" t="s">
        <v>931</v>
      </c>
      <c r="Q84" t="s">
        <v>931</v>
      </c>
      <c r="R84" t="s">
        <v>931</v>
      </c>
      <c r="S84">
        <v>96.828237633606804</v>
      </c>
      <c r="T84">
        <v>93.906176772359004</v>
      </c>
      <c r="U84">
        <v>99.748999734289299</v>
      </c>
      <c r="V84">
        <v>3.1717623663932399</v>
      </c>
      <c r="W84">
        <v>0.25100026586684299</v>
      </c>
      <c r="X84">
        <v>6.0938232274847701</v>
      </c>
      <c r="Y84">
        <v>8.4215759383544597</v>
      </c>
      <c r="Z84">
        <v>3.31024969956689</v>
      </c>
      <c r="AA84">
        <v>13.5345655437866</v>
      </c>
      <c r="AB84">
        <v>67.578921203082302</v>
      </c>
      <c r="AC84">
        <v>59.1297585229864</v>
      </c>
      <c r="AD84">
        <v>76.024180703851599</v>
      </c>
      <c r="AE84">
        <v>2.6124782500621402</v>
      </c>
      <c r="AF84">
        <v>0</v>
      </c>
      <c r="AG84">
        <v>5.3534578557173704</v>
      </c>
      <c r="AH84">
        <v>73.3880188913746</v>
      </c>
      <c r="AI84">
        <v>65.263650574049393</v>
      </c>
      <c r="AJ84">
        <v>81.511680350466904</v>
      </c>
      <c r="AK84">
        <v>43.798428462293998</v>
      </c>
      <c r="AL84">
        <v>32.417103364473299</v>
      </c>
      <c r="AM84">
        <v>55.176697734027201</v>
      </c>
      <c r="AN84">
        <v>52.261813816435698</v>
      </c>
      <c r="AO84">
        <v>40.799336865967902</v>
      </c>
      <c r="AP84">
        <v>63.729446081087701</v>
      </c>
      <c r="AQ84">
        <v>53.582342027720202</v>
      </c>
      <c r="AR84">
        <v>42.099293418449797</v>
      </c>
      <c r="AS84">
        <v>65.055781027034001</v>
      </c>
      <c r="AT84">
        <v>44.603295863800099</v>
      </c>
      <c r="AU84">
        <v>33.155319742619596</v>
      </c>
      <c r="AV84">
        <v>56.060424986962403</v>
      </c>
      <c r="AZ84">
        <v>100</v>
      </c>
      <c r="BA84">
        <v>99.999999973944995</v>
      </c>
      <c r="BB84">
        <v>100</v>
      </c>
    </row>
    <row r="85" spans="1:54" x14ac:dyDescent="0.3">
      <c r="A85" t="s">
        <v>462</v>
      </c>
      <c r="B85" t="s">
        <v>55</v>
      </c>
      <c r="C85" t="s">
        <v>964</v>
      </c>
      <c r="D85">
        <v>83.637048192771104</v>
      </c>
      <c r="E85">
        <v>77.947063547440706</v>
      </c>
      <c r="F85">
        <v>89.322497049309305</v>
      </c>
      <c r="G85">
        <v>16.3629518072289</v>
      </c>
      <c r="H85">
        <v>10.677502950636001</v>
      </c>
      <c r="I85">
        <v>22.052936452613999</v>
      </c>
      <c r="J85">
        <v>15.608057228915699</v>
      </c>
      <c r="K85">
        <v>9.6217556010576999</v>
      </c>
      <c r="L85">
        <v>21.600395736778601</v>
      </c>
      <c r="M85">
        <v>13.332078313253</v>
      </c>
      <c r="N85">
        <v>8.2389874792727298</v>
      </c>
      <c r="O85">
        <v>18.4241260779912</v>
      </c>
      <c r="P85">
        <v>2.62048192771084</v>
      </c>
      <c r="Q85">
        <v>0</v>
      </c>
      <c r="R85">
        <v>5.37225570393172</v>
      </c>
      <c r="S85">
        <v>98.303840361445793</v>
      </c>
      <c r="T85">
        <v>95.967533607512394</v>
      </c>
      <c r="U85">
        <v>100</v>
      </c>
      <c r="V85" t="s">
        <v>931</v>
      </c>
      <c r="W85" t="s">
        <v>931</v>
      </c>
      <c r="X85" t="s">
        <v>931</v>
      </c>
      <c r="Y85">
        <v>12.772966867469901</v>
      </c>
      <c r="Z85">
        <v>7.5657147122288997</v>
      </c>
      <c r="AA85">
        <v>17.9919117477748</v>
      </c>
      <c r="AB85">
        <v>62.7484939759036</v>
      </c>
      <c r="AC85">
        <v>55.043044339116797</v>
      </c>
      <c r="AD85">
        <v>70.445707905492597</v>
      </c>
      <c r="AE85">
        <v>11.472138554216899</v>
      </c>
      <c r="AF85">
        <v>6.4020235210717704</v>
      </c>
      <c r="AG85">
        <v>16.551689247858501</v>
      </c>
      <c r="AH85">
        <v>64.049322289156606</v>
      </c>
      <c r="AI85">
        <v>56.351951027055499</v>
      </c>
      <c r="AJ85">
        <v>71.740714908627396</v>
      </c>
      <c r="AK85">
        <v>48.428036303322799</v>
      </c>
      <c r="AL85">
        <v>36.373163291085703</v>
      </c>
      <c r="AM85">
        <v>60.488392099127502</v>
      </c>
      <c r="AN85">
        <v>50.1500214316331</v>
      </c>
      <c r="AO85">
        <v>38.009510330552502</v>
      </c>
      <c r="AP85">
        <v>62.287711522064903</v>
      </c>
      <c r="AQ85">
        <v>48.616261950465002</v>
      </c>
      <c r="AR85">
        <v>36.5802904607961</v>
      </c>
      <c r="AS85">
        <v>60.652960800282003</v>
      </c>
      <c r="AT85">
        <v>51.383738049534998</v>
      </c>
      <c r="AU85">
        <v>39.347039200676903</v>
      </c>
      <c r="AV85">
        <v>63.419709538245002</v>
      </c>
      <c r="AW85">
        <v>3.4167921686747</v>
      </c>
      <c r="AX85">
        <v>0.51135548081316495</v>
      </c>
      <c r="AY85">
        <v>6.3238764545716002</v>
      </c>
      <c r="AZ85">
        <v>96.583207831325296</v>
      </c>
      <c r="BA85">
        <v>93.676123545518905</v>
      </c>
      <c r="BB85">
        <v>99.488644519096297</v>
      </c>
    </row>
    <row r="86" spans="1:54" x14ac:dyDescent="0.3">
      <c r="A86" t="s">
        <v>463</v>
      </c>
      <c r="B86" t="s">
        <v>56</v>
      </c>
      <c r="C86" t="s">
        <v>964</v>
      </c>
      <c r="D86">
        <v>76.073516564746996</v>
      </c>
      <c r="E86">
        <v>68.763040969004706</v>
      </c>
      <c r="F86">
        <v>83.383779573352598</v>
      </c>
      <c r="G86">
        <v>21.824810160607498</v>
      </c>
      <c r="H86">
        <v>14.755015538798901</v>
      </c>
      <c r="I86">
        <v>28.8963671972801</v>
      </c>
      <c r="J86">
        <v>16.2892278744708</v>
      </c>
      <c r="K86">
        <v>9.6780879196034295</v>
      </c>
      <c r="L86">
        <v>22.904509457496001</v>
      </c>
      <c r="M86">
        <v>12.988038438277</v>
      </c>
      <c r="N86">
        <v>7.8277660696489697</v>
      </c>
      <c r="O86">
        <v>18.143993309830702</v>
      </c>
      <c r="P86">
        <v>3.2390296351051702</v>
      </c>
      <c r="Q86">
        <v>8.5348082414754608E-3</v>
      </c>
      <c r="R86">
        <v>6.4725073413558603</v>
      </c>
      <c r="S86">
        <v>100</v>
      </c>
      <c r="T86">
        <v>99.999999973320897</v>
      </c>
      <c r="U86">
        <v>100</v>
      </c>
      <c r="Y86">
        <v>8.7426920233855192</v>
      </c>
      <c r="Z86">
        <v>4.3623574100381202</v>
      </c>
      <c r="AA86">
        <v>13.123152173018299</v>
      </c>
      <c r="AB86">
        <v>60.563806195820199</v>
      </c>
      <c r="AC86">
        <v>51.993928831563601</v>
      </c>
      <c r="AD86">
        <v>69.140753893368597</v>
      </c>
      <c r="AE86">
        <v>8.0538942275384695</v>
      </c>
      <c r="AF86">
        <v>3.84636871793264</v>
      </c>
      <c r="AG86">
        <v>12.262965293511201</v>
      </c>
      <c r="AH86">
        <v>61.2526039916672</v>
      </c>
      <c r="AI86">
        <v>52.6879616972737</v>
      </c>
      <c r="AJ86">
        <v>69.822896599271203</v>
      </c>
      <c r="AK86">
        <v>53.111183163355498</v>
      </c>
      <c r="AL86">
        <v>39.953842934545598</v>
      </c>
      <c r="AM86">
        <v>66.271900757642399</v>
      </c>
      <c r="AN86">
        <v>44.869716441667201</v>
      </c>
      <c r="AO86">
        <v>31.947842363865401</v>
      </c>
      <c r="AP86">
        <v>57.788098154311498</v>
      </c>
      <c r="AQ86">
        <v>50.449507752166497</v>
      </c>
      <c r="AR86">
        <v>37.5001884166916</v>
      </c>
      <c r="AS86">
        <v>63.403014040323399</v>
      </c>
      <c r="AT86">
        <v>45.947061250958001</v>
      </c>
      <c r="AU86">
        <v>33.281375750074901</v>
      </c>
      <c r="AV86">
        <v>58.607880758846697</v>
      </c>
      <c r="AW86">
        <v>1.60103487668839</v>
      </c>
      <c r="AX86">
        <v>0</v>
      </c>
      <c r="AY86">
        <v>3.5271638882528</v>
      </c>
      <c r="AZ86">
        <v>98.398965123311598</v>
      </c>
      <c r="BA86">
        <v>96.4728361119803</v>
      </c>
      <c r="BB86">
        <v>100</v>
      </c>
    </row>
    <row r="87" spans="1:54" x14ac:dyDescent="0.3">
      <c r="A87" t="s">
        <v>469</v>
      </c>
      <c r="B87" t="s">
        <v>57</v>
      </c>
      <c r="C87" t="s">
        <v>964</v>
      </c>
      <c r="D87">
        <v>77.867360681396306</v>
      </c>
      <c r="E87">
        <v>71.661058011229301</v>
      </c>
      <c r="F87">
        <v>84.062662074562994</v>
      </c>
      <c r="G87">
        <v>20.276271248134499</v>
      </c>
      <c r="H87">
        <v>14.3026255664329</v>
      </c>
      <c r="I87">
        <v>26.260717109434701</v>
      </c>
      <c r="J87">
        <v>23.510355621883299</v>
      </c>
      <c r="K87">
        <v>17.3479024576827</v>
      </c>
      <c r="L87">
        <v>29.6795391723102</v>
      </c>
      <c r="M87">
        <v>8.2226185709605808</v>
      </c>
      <c r="N87">
        <v>4.6788526013834097</v>
      </c>
      <c r="O87">
        <v>11.777096130676201</v>
      </c>
      <c r="P87">
        <v>2.1129836566811102</v>
      </c>
      <c r="Q87">
        <v>0</v>
      </c>
      <c r="R87">
        <v>4.4763800942174798</v>
      </c>
      <c r="S87">
        <v>97.837877188512394</v>
      </c>
      <c r="T87">
        <v>95.887149904617601</v>
      </c>
      <c r="U87">
        <v>99.785855085529306</v>
      </c>
      <c r="V87">
        <v>2.1621228114876399</v>
      </c>
      <c r="W87">
        <v>0.214144915083262</v>
      </c>
      <c r="X87">
        <v>4.1128500947698097</v>
      </c>
      <c r="Y87">
        <v>14.641648163651601</v>
      </c>
      <c r="Z87">
        <v>9.0474354283657803</v>
      </c>
      <c r="AA87">
        <v>20.237070654926502</v>
      </c>
      <c r="AB87">
        <v>45.865031121464703</v>
      </c>
      <c r="AC87">
        <v>38.247988630891001</v>
      </c>
      <c r="AD87">
        <v>53.474729947272102</v>
      </c>
      <c r="AE87">
        <v>6.9923197321006096</v>
      </c>
      <c r="AF87">
        <v>2.8544072669981402</v>
      </c>
      <c r="AG87">
        <v>11.127993511424499</v>
      </c>
      <c r="AH87">
        <v>53.514359553015701</v>
      </c>
      <c r="AI87">
        <v>45.659105274644801</v>
      </c>
      <c r="AJ87">
        <v>61.365718608387901</v>
      </c>
      <c r="AK87">
        <v>37.346574993633801</v>
      </c>
      <c r="AL87">
        <v>25.374208374934799</v>
      </c>
      <c r="AM87">
        <v>49.320150469947599</v>
      </c>
      <c r="AN87">
        <v>60.658687717511199</v>
      </c>
      <c r="AO87">
        <v>48.568586242097901</v>
      </c>
      <c r="AP87">
        <v>72.748291342851999</v>
      </c>
      <c r="AQ87">
        <v>45.004668534080302</v>
      </c>
      <c r="AR87">
        <v>29.9487329491471</v>
      </c>
      <c r="AS87">
        <v>60.064199730488198</v>
      </c>
      <c r="AT87">
        <v>53.239962651727403</v>
      </c>
      <c r="AU87">
        <v>38.506398983597599</v>
      </c>
      <c r="AV87">
        <v>67.969573498644394</v>
      </c>
      <c r="AW87">
        <v>2.7099333891457098</v>
      </c>
      <c r="AX87">
        <v>0</v>
      </c>
      <c r="AY87">
        <v>5.46746723561888</v>
      </c>
      <c r="AZ87">
        <v>97.290066610854296</v>
      </c>
      <c r="BA87">
        <v>94.532532765060907</v>
      </c>
      <c r="BB87">
        <v>100</v>
      </c>
    </row>
    <row r="88" spans="1:54" x14ac:dyDescent="0.3">
      <c r="A88" t="s">
        <v>470</v>
      </c>
      <c r="B88" t="s">
        <v>58</v>
      </c>
      <c r="C88" t="s">
        <v>964</v>
      </c>
      <c r="D88">
        <v>73.558729328714307</v>
      </c>
      <c r="E88">
        <v>65.786677956569505</v>
      </c>
      <c r="F88">
        <v>81.336511504830497</v>
      </c>
      <c r="G88">
        <v>26.174913393032199</v>
      </c>
      <c r="H88">
        <v>18.394913517239299</v>
      </c>
      <c r="I88">
        <v>33.947904317859098</v>
      </c>
      <c r="J88">
        <v>25.637296555330401</v>
      </c>
      <c r="K88">
        <v>18.394972939951799</v>
      </c>
      <c r="L88">
        <v>32.877401455686297</v>
      </c>
      <c r="M88">
        <v>8.9417608994051907</v>
      </c>
      <c r="N88">
        <v>4.9016210016125896</v>
      </c>
      <c r="O88">
        <v>12.9829483834709</v>
      </c>
      <c r="P88">
        <v>4.7976991960258797</v>
      </c>
      <c r="Q88">
        <v>0.81603427025928099</v>
      </c>
      <c r="R88">
        <v>8.7809584836706591</v>
      </c>
      <c r="S88">
        <v>99.164978103143994</v>
      </c>
      <c r="T88">
        <v>98.000985882651804</v>
      </c>
      <c r="U88">
        <v>100</v>
      </c>
      <c r="V88" t="s">
        <v>931</v>
      </c>
      <c r="W88" t="s">
        <v>931</v>
      </c>
      <c r="X88" t="s">
        <v>931</v>
      </c>
      <c r="Y88">
        <v>15.197071704032901</v>
      </c>
      <c r="Z88">
        <v>8.6935146930234399</v>
      </c>
      <c r="AA88">
        <v>21.700011989869701</v>
      </c>
      <c r="AB88">
        <v>48.459049611085703</v>
      </c>
      <c r="AC88">
        <v>40.360905138068397</v>
      </c>
      <c r="AD88">
        <v>56.562688585555698</v>
      </c>
      <c r="AE88">
        <v>6.0330740571279202</v>
      </c>
      <c r="AF88">
        <v>1.83035468477059</v>
      </c>
      <c r="AG88">
        <v>10.2322746890822</v>
      </c>
      <c r="AH88">
        <v>57.623047257990699</v>
      </c>
      <c r="AI88">
        <v>49.4918202800987</v>
      </c>
      <c r="AJ88">
        <v>65.762670752565796</v>
      </c>
      <c r="AK88">
        <v>51.272123893805301</v>
      </c>
      <c r="AL88">
        <v>36.100781200070799</v>
      </c>
      <c r="AM88">
        <v>66.445671060212206</v>
      </c>
      <c r="AN88">
        <v>44.106836996859798</v>
      </c>
      <c r="AO88">
        <v>29.915474609536499</v>
      </c>
      <c r="AP88">
        <v>58.295072830235704</v>
      </c>
      <c r="AQ88">
        <v>30.944904367684799</v>
      </c>
      <c r="AR88">
        <v>18.886515569578599</v>
      </c>
      <c r="AS88">
        <v>42.995798762224702</v>
      </c>
      <c r="AT88">
        <v>64.434056522980299</v>
      </c>
      <c r="AU88">
        <v>51.536513670957</v>
      </c>
      <c r="AV88">
        <v>77.338171697294896</v>
      </c>
      <c r="AW88" t="s">
        <v>931</v>
      </c>
      <c r="AX88" t="s">
        <v>931</v>
      </c>
      <c r="AY88" t="s">
        <v>931</v>
      </c>
      <c r="AZ88">
        <v>99.622524347996603</v>
      </c>
      <c r="BA88">
        <v>98.878881139735597</v>
      </c>
      <c r="BB88">
        <v>100</v>
      </c>
    </row>
    <row r="89" spans="1:54" x14ac:dyDescent="0.3">
      <c r="A89" t="s">
        <v>471</v>
      </c>
      <c r="B89" t="s">
        <v>59</v>
      </c>
      <c r="C89" t="s">
        <v>964</v>
      </c>
      <c r="D89">
        <v>76.903082774305801</v>
      </c>
      <c r="E89">
        <v>69.377948340113903</v>
      </c>
      <c r="F89">
        <v>84.431504838758102</v>
      </c>
      <c r="G89">
        <v>23.096917225694199</v>
      </c>
      <c r="H89">
        <v>15.568495161375401</v>
      </c>
      <c r="I89">
        <v>30.6220516597526</v>
      </c>
      <c r="J89">
        <v>17.063241786594801</v>
      </c>
      <c r="K89">
        <v>10.4640967590651</v>
      </c>
      <c r="L89">
        <v>23.667624418158599</v>
      </c>
      <c r="M89">
        <v>10.918716434455201</v>
      </c>
      <c r="N89">
        <v>6.4100221280386602</v>
      </c>
      <c r="O89">
        <v>15.425382669000699</v>
      </c>
      <c r="P89" t="s">
        <v>931</v>
      </c>
      <c r="Q89" t="s">
        <v>931</v>
      </c>
      <c r="R89" t="s">
        <v>931</v>
      </c>
      <c r="S89">
        <v>97.662595799170504</v>
      </c>
      <c r="T89">
        <v>94.791181179154194</v>
      </c>
      <c r="U89">
        <v>100</v>
      </c>
      <c r="V89">
        <v>2.33740420082946</v>
      </c>
      <c r="W89">
        <v>0</v>
      </c>
      <c r="X89">
        <v>5.2088188208542503</v>
      </c>
      <c r="Y89">
        <v>10.4007797718021</v>
      </c>
      <c r="Z89">
        <v>5.3311768370378303</v>
      </c>
      <c r="AA89">
        <v>15.4811224609213</v>
      </c>
      <c r="AB89">
        <v>50.004778013493102</v>
      </c>
      <c r="AC89">
        <v>41.394330634214</v>
      </c>
      <c r="AD89">
        <v>58.614832670572099</v>
      </c>
      <c r="AE89">
        <v>4.2868337060183901</v>
      </c>
      <c r="AF89">
        <v>0.961415176125342</v>
      </c>
      <c r="AG89">
        <v>7.6135162776643197</v>
      </c>
      <c r="AH89">
        <v>56.118724079276802</v>
      </c>
      <c r="AI89">
        <v>47.168537607950299</v>
      </c>
      <c r="AJ89">
        <v>65.077993541005199</v>
      </c>
      <c r="AK89">
        <v>60.941781464659698</v>
      </c>
      <c r="AL89">
        <v>46.363199808422998</v>
      </c>
      <c r="AM89">
        <v>75.526477735902205</v>
      </c>
      <c r="AN89">
        <v>38.605908186629598</v>
      </c>
      <c r="AO89">
        <v>24.110321276712899</v>
      </c>
      <c r="AP89">
        <v>53.096611037587699</v>
      </c>
      <c r="AQ89">
        <v>51.591531849405101</v>
      </c>
      <c r="AR89">
        <v>36.480230331180501</v>
      </c>
      <c r="AS89">
        <v>66.712945552843394</v>
      </c>
      <c r="AT89">
        <v>47.257985811343403</v>
      </c>
      <c r="AU89">
        <v>32.279367708024999</v>
      </c>
      <c r="AV89">
        <v>62.227920865343599</v>
      </c>
      <c r="AW89">
        <v>7.0982168453643704</v>
      </c>
      <c r="AX89">
        <v>0.185967643945988</v>
      </c>
      <c r="AY89">
        <v>14.010354886041499</v>
      </c>
      <c r="AZ89">
        <v>92.901783154635595</v>
      </c>
      <c r="BA89">
        <v>85.989645114446603</v>
      </c>
      <c r="BB89">
        <v>99.814032355565899</v>
      </c>
    </row>
    <row r="90" spans="1:54" x14ac:dyDescent="0.3">
      <c r="A90" t="s">
        <v>472</v>
      </c>
      <c r="B90" t="s">
        <v>60</v>
      </c>
      <c r="C90" t="s">
        <v>964</v>
      </c>
      <c r="D90">
        <v>81.550314252889095</v>
      </c>
      <c r="E90">
        <v>76.209044087707397</v>
      </c>
      <c r="F90">
        <v>86.891064027926006</v>
      </c>
      <c r="G90">
        <v>18.025425574252999</v>
      </c>
      <c r="H90">
        <v>12.7134277201898</v>
      </c>
      <c r="I90">
        <v>23.3382856104522</v>
      </c>
      <c r="J90">
        <v>13.242173713891001</v>
      </c>
      <c r="K90">
        <v>8.7398533326081598</v>
      </c>
      <c r="L90">
        <v>17.745310094541701</v>
      </c>
      <c r="M90">
        <v>18.972314207834899</v>
      </c>
      <c r="N90">
        <v>13.8601478106693</v>
      </c>
      <c r="O90">
        <v>24.0905947395777</v>
      </c>
      <c r="P90">
        <v>1.6339648427233799</v>
      </c>
      <c r="Q90">
        <v>0.12553420028674001</v>
      </c>
      <c r="R90">
        <v>3.14266445807929</v>
      </c>
      <c r="S90">
        <v>97.549803638875701</v>
      </c>
      <c r="T90">
        <v>95.152183423608093</v>
      </c>
      <c r="U90">
        <v>99.949031734054003</v>
      </c>
      <c r="V90">
        <v>2.4501963611242501</v>
      </c>
      <c r="W90">
        <v>5.0968265809944402E-2</v>
      </c>
      <c r="X90">
        <v>4.8478165765280101</v>
      </c>
      <c r="Y90">
        <v>14.0606579411743</v>
      </c>
      <c r="Z90">
        <v>8.8812403126662005</v>
      </c>
      <c r="AA90">
        <v>19.240462263995301</v>
      </c>
      <c r="AB90">
        <v>59.824438887762497</v>
      </c>
      <c r="AC90">
        <v>52.671210968565298</v>
      </c>
      <c r="AD90">
        <v>66.974434713191002</v>
      </c>
      <c r="AE90">
        <v>11.937104368002499</v>
      </c>
      <c r="AF90">
        <v>7.0354996315565996</v>
      </c>
      <c r="AG90">
        <v>16.839646041354399</v>
      </c>
      <c r="AH90">
        <v>61.947992460934302</v>
      </c>
      <c r="AI90">
        <v>54.815772182804999</v>
      </c>
      <c r="AJ90">
        <v>69.076430402701703</v>
      </c>
      <c r="AK90">
        <v>52.712809621223002</v>
      </c>
      <c r="AL90">
        <v>40.182215529951897</v>
      </c>
      <c r="AM90">
        <v>65.243852484776099</v>
      </c>
      <c r="AN90">
        <v>45.212190704522698</v>
      </c>
      <c r="AO90">
        <v>32.6017382831295</v>
      </c>
      <c r="AP90">
        <v>57.8219497363797</v>
      </c>
      <c r="AQ90">
        <v>61.8375962578342</v>
      </c>
      <c r="AR90">
        <v>49.428372526303797</v>
      </c>
      <c r="AS90">
        <v>74.248494842490004</v>
      </c>
      <c r="AT90">
        <v>35.594225181440301</v>
      </c>
      <c r="AU90">
        <v>23.274220797433799</v>
      </c>
      <c r="AV90">
        <v>47.911851073433901</v>
      </c>
      <c r="AW90">
        <v>4.4062985740352802</v>
      </c>
      <c r="AX90">
        <v>1.4679560602456001</v>
      </c>
      <c r="AY90">
        <v>7.3432921839916903</v>
      </c>
      <c r="AZ90">
        <v>95.593701425964696</v>
      </c>
      <c r="BA90">
        <v>92.656707815809298</v>
      </c>
      <c r="BB90">
        <v>98.532043939953397</v>
      </c>
    </row>
    <row r="91" spans="1:54" x14ac:dyDescent="0.3">
      <c r="A91" t="s">
        <v>495</v>
      </c>
      <c r="B91" t="s">
        <v>41</v>
      </c>
      <c r="C91" t="s">
        <v>964</v>
      </c>
      <c r="D91">
        <v>78.066676893183995</v>
      </c>
      <c r="E91">
        <v>70.845461959558307</v>
      </c>
      <c r="F91">
        <v>85.281708881181103</v>
      </c>
      <c r="G91">
        <v>21.166334304852501</v>
      </c>
      <c r="H91">
        <v>14.0388092072179</v>
      </c>
      <c r="I91">
        <v>28.299843312441201</v>
      </c>
      <c r="J91">
        <v>19.583780743467798</v>
      </c>
      <c r="K91">
        <v>11.989284079883101</v>
      </c>
      <c r="L91">
        <v>27.186954374055102</v>
      </c>
      <c r="M91">
        <v>10.377358490565999</v>
      </c>
      <c r="N91">
        <v>5.6441786349666296</v>
      </c>
      <c r="O91">
        <v>15.1085032048183</v>
      </c>
      <c r="P91" t="s">
        <v>931</v>
      </c>
      <c r="Q91" t="s">
        <v>931</v>
      </c>
      <c r="R91" t="s">
        <v>931</v>
      </c>
      <c r="S91">
        <v>97.663240783351199</v>
      </c>
      <c r="T91">
        <v>95.362976797442897</v>
      </c>
      <c r="U91">
        <v>99.960428685031602</v>
      </c>
      <c r="V91">
        <v>2.3367592166487698</v>
      </c>
      <c r="W91">
        <v>3.9571315220461603E-2</v>
      </c>
      <c r="X91">
        <v>4.6370232023050697</v>
      </c>
      <c r="Y91">
        <v>14.848903206013199</v>
      </c>
      <c r="Z91">
        <v>8.4772440256117196</v>
      </c>
      <c r="AA91">
        <v>21.227993323653401</v>
      </c>
      <c r="AB91">
        <v>64.570230607966494</v>
      </c>
      <c r="AC91">
        <v>56.559296586935901</v>
      </c>
      <c r="AD91">
        <v>72.585288945836098</v>
      </c>
      <c r="AE91">
        <v>12.737127371273701</v>
      </c>
      <c r="AF91">
        <v>6.6730254235567301</v>
      </c>
      <c r="AG91">
        <v>18.807869336470901</v>
      </c>
      <c r="AH91">
        <v>66.682006442705898</v>
      </c>
      <c r="AI91">
        <v>58.770423699227898</v>
      </c>
      <c r="AJ91">
        <v>74.598504422781701</v>
      </c>
      <c r="AK91">
        <v>53.445385469508601</v>
      </c>
      <c r="AL91">
        <v>39.513290905917799</v>
      </c>
      <c r="AM91">
        <v>67.374876343063505</v>
      </c>
      <c r="AN91">
        <v>46.260695390912502</v>
      </c>
      <c r="AO91">
        <v>32.329474640029296</v>
      </c>
      <c r="AP91">
        <v>60.195496213526901</v>
      </c>
      <c r="AQ91">
        <v>49.428490561929799</v>
      </c>
      <c r="AR91">
        <v>35.522636004907703</v>
      </c>
      <c r="AS91">
        <v>63.335752734902798</v>
      </c>
      <c r="AT91">
        <v>49.195532429078398</v>
      </c>
      <c r="AU91">
        <v>35.371372597614098</v>
      </c>
      <c r="AV91">
        <v>63.016621638483102</v>
      </c>
      <c r="AW91">
        <v>1.7257248044178599</v>
      </c>
      <c r="AX91">
        <v>0</v>
      </c>
      <c r="AY91">
        <v>3.6933819503282401</v>
      </c>
      <c r="AZ91">
        <v>97.563532239096006</v>
      </c>
      <c r="BA91">
        <v>95.164065041168897</v>
      </c>
      <c r="BB91">
        <v>99.9658906498466</v>
      </c>
    </row>
    <row r="92" spans="1:54" x14ac:dyDescent="0.3">
      <c r="A92" t="s">
        <v>466</v>
      </c>
      <c r="B92" t="s">
        <v>37</v>
      </c>
      <c r="C92" t="s">
        <v>964</v>
      </c>
      <c r="D92">
        <v>73.952087259436894</v>
      </c>
      <c r="E92">
        <v>67.097630589461204</v>
      </c>
      <c r="F92">
        <v>80.811865646824401</v>
      </c>
      <c r="G92">
        <v>24.657358231968502</v>
      </c>
      <c r="H92">
        <v>17.9014200149992</v>
      </c>
      <c r="I92">
        <v>31.4092372308797</v>
      </c>
      <c r="J92">
        <v>15.4574267603221</v>
      </c>
      <c r="K92">
        <v>9.2801522865654391</v>
      </c>
      <c r="L92">
        <v>21.634679769694898</v>
      </c>
      <c r="M92">
        <v>13.5100793786763</v>
      </c>
      <c r="N92">
        <v>8.63725480853393</v>
      </c>
      <c r="O92">
        <v>18.378890832122501</v>
      </c>
      <c r="P92">
        <v>1.68465535948832</v>
      </c>
      <c r="Q92">
        <v>0</v>
      </c>
      <c r="R92">
        <v>3.5377338138109602</v>
      </c>
      <c r="S92">
        <v>95.704128833304793</v>
      </c>
      <c r="T92">
        <v>92.5020365021104</v>
      </c>
      <c r="U92">
        <v>98.904133247100305</v>
      </c>
      <c r="V92">
        <v>4.2958711666952203</v>
      </c>
      <c r="W92">
        <v>1.0958667525789501</v>
      </c>
      <c r="X92">
        <v>7.4979634982104297</v>
      </c>
      <c r="Y92">
        <v>20.310090800068501</v>
      </c>
      <c r="Z92">
        <v>13.4715117299464</v>
      </c>
      <c r="AA92">
        <v>27.150033186218899</v>
      </c>
      <c r="AB92">
        <v>64.806407401062202</v>
      </c>
      <c r="AC92">
        <v>57.1187880801982</v>
      </c>
      <c r="AD92">
        <v>72.489884661841899</v>
      </c>
      <c r="AE92">
        <v>11.2272285991662</v>
      </c>
      <c r="AF92">
        <v>6.1698964186604499</v>
      </c>
      <c r="AG92">
        <v>16.284724455717502</v>
      </c>
      <c r="AH92">
        <v>73.8892696019645</v>
      </c>
      <c r="AI92">
        <v>67.043534555373796</v>
      </c>
      <c r="AJ92">
        <v>80.7320622284536</v>
      </c>
      <c r="AK92">
        <v>56.395730376203701</v>
      </c>
      <c r="AL92">
        <v>44.322930787761003</v>
      </c>
      <c r="AM92">
        <v>68.474038574079302</v>
      </c>
      <c r="AN92">
        <v>42.180615265110397</v>
      </c>
      <c r="AO92">
        <v>30.087802499073401</v>
      </c>
      <c r="AP92">
        <v>54.268965062715999</v>
      </c>
      <c r="AQ92">
        <v>61.170262632756099</v>
      </c>
      <c r="AR92">
        <v>49.641615099094899</v>
      </c>
      <c r="AS92">
        <v>72.696021017788198</v>
      </c>
      <c r="AT92">
        <v>38.247150682362999</v>
      </c>
      <c r="AU92">
        <v>26.752109186048902</v>
      </c>
      <c r="AV92">
        <v>49.745715341336101</v>
      </c>
      <c r="AW92">
        <v>3.0566501056478801</v>
      </c>
      <c r="AX92">
        <v>0.43044036900997001</v>
      </c>
      <c r="AY92">
        <v>5.6834156223566197</v>
      </c>
      <c r="AZ92">
        <v>96.943349894352096</v>
      </c>
      <c r="BA92">
        <v>94.316584377660902</v>
      </c>
      <c r="BB92">
        <v>99.569559630972606</v>
      </c>
    </row>
    <row r="93" spans="1:54" x14ac:dyDescent="0.3">
      <c r="A93" t="s">
        <v>467</v>
      </c>
      <c r="B93" t="s">
        <v>38</v>
      </c>
      <c r="C93" t="s">
        <v>964</v>
      </c>
      <c r="D93">
        <v>74.164997437927994</v>
      </c>
      <c r="E93">
        <v>67.070171446937096</v>
      </c>
      <c r="F93">
        <v>81.244923280945599</v>
      </c>
      <c r="G93">
        <v>25.276005030977799</v>
      </c>
      <c r="H93">
        <v>18.2256515428593</v>
      </c>
      <c r="I93">
        <v>32.340417918723197</v>
      </c>
      <c r="J93">
        <v>20.142544370429</v>
      </c>
      <c r="K93">
        <v>12.5783483313679</v>
      </c>
      <c r="L93">
        <v>27.710189597229</v>
      </c>
      <c r="M93">
        <v>17.792425583453699</v>
      </c>
      <c r="N93">
        <v>12.131722791401501</v>
      </c>
      <c r="O93">
        <v>23.461007545913098</v>
      </c>
      <c r="P93" t="s">
        <v>931</v>
      </c>
      <c r="Q93" t="s">
        <v>931</v>
      </c>
      <c r="R93" t="s">
        <v>931</v>
      </c>
      <c r="S93">
        <v>98.260120184469201</v>
      </c>
      <c r="T93">
        <v>96.550639139608293</v>
      </c>
      <c r="U93">
        <v>99.970906337467497</v>
      </c>
      <c r="V93">
        <v>1.7398798155308099</v>
      </c>
      <c r="W93">
        <v>2.90936625626525E-2</v>
      </c>
      <c r="X93">
        <v>3.44936086036147</v>
      </c>
      <c r="Y93">
        <v>14.340615828946801</v>
      </c>
      <c r="Z93">
        <v>7.20092474504529</v>
      </c>
      <c r="AA93">
        <v>21.490052865900999</v>
      </c>
      <c r="AB93">
        <v>74.661107746774107</v>
      </c>
      <c r="AC93">
        <v>67.124646494518004</v>
      </c>
      <c r="AD93">
        <v>82.179022629572998</v>
      </c>
      <c r="AE93">
        <v>7.9866772255089202</v>
      </c>
      <c r="AF93">
        <v>1.68811789207883</v>
      </c>
      <c r="AG93">
        <v>14.289689198445799</v>
      </c>
      <c r="AH93">
        <v>81.015046350211904</v>
      </c>
      <c r="AI93">
        <v>74.037399053007107</v>
      </c>
      <c r="AJ93">
        <v>87.979440591505593</v>
      </c>
      <c r="AK93">
        <v>47.278638437885597</v>
      </c>
      <c r="AL93">
        <v>35.8816137673683</v>
      </c>
      <c r="AM93">
        <v>58.6664736641521</v>
      </c>
      <c r="AN93">
        <v>52.441293405667999</v>
      </c>
      <c r="AO93">
        <v>41.047953508844401</v>
      </c>
      <c r="AP93">
        <v>63.842238260145699</v>
      </c>
      <c r="AQ93">
        <v>49.466303687890502</v>
      </c>
      <c r="AR93">
        <v>37.809107922408003</v>
      </c>
      <c r="AS93">
        <v>61.120091362753698</v>
      </c>
      <c r="AT93">
        <v>50.533696312109498</v>
      </c>
      <c r="AU93">
        <v>38.879908637427697</v>
      </c>
      <c r="AV93">
        <v>62.190892077410702</v>
      </c>
      <c r="AW93" t="s">
        <v>931</v>
      </c>
      <c r="AX93" t="s">
        <v>931</v>
      </c>
      <c r="AY93" t="s">
        <v>931</v>
      </c>
      <c r="AZ93">
        <v>99.543485349606399</v>
      </c>
      <c r="BA93">
        <v>98.623719319240706</v>
      </c>
      <c r="BB93">
        <v>100</v>
      </c>
    </row>
    <row r="94" spans="1:54" x14ac:dyDescent="0.3">
      <c r="A94" t="s">
        <v>496</v>
      </c>
      <c r="B94" t="s">
        <v>39</v>
      </c>
      <c r="C94" t="s">
        <v>964</v>
      </c>
      <c r="D94">
        <v>85.000339974162003</v>
      </c>
      <c r="E94">
        <v>79.420570371413902</v>
      </c>
      <c r="F94">
        <v>90.569987886287706</v>
      </c>
      <c r="G94">
        <v>12.8714217719453</v>
      </c>
      <c r="H94">
        <v>7.6621815099130197</v>
      </c>
      <c r="I94">
        <v>18.087935174900998</v>
      </c>
      <c r="J94">
        <v>11.780104712041901</v>
      </c>
      <c r="K94">
        <v>6.8551741290928998</v>
      </c>
      <c r="L94">
        <v>16.697097611357801</v>
      </c>
      <c r="M94">
        <v>7.3264431903175398</v>
      </c>
      <c r="N94">
        <v>3.0556338145591502</v>
      </c>
      <c r="O94">
        <v>11.5847623905912</v>
      </c>
      <c r="P94">
        <v>1.9208540150948501</v>
      </c>
      <c r="Q94">
        <v>0</v>
      </c>
      <c r="R94">
        <v>4.1342379647016303</v>
      </c>
      <c r="S94">
        <v>97.677976473787993</v>
      </c>
      <c r="T94">
        <v>95.545837373847107</v>
      </c>
      <c r="U94">
        <v>99.8053481859165</v>
      </c>
      <c r="V94">
        <v>2.3220235262120101</v>
      </c>
      <c r="W94">
        <v>0.19465181411072</v>
      </c>
      <c r="X94">
        <v>4.4541626261256697</v>
      </c>
      <c r="Y94">
        <v>11.307540626912401</v>
      </c>
      <c r="Z94">
        <v>5.9984710134623302</v>
      </c>
      <c r="AA94">
        <v>16.6228551210028</v>
      </c>
      <c r="AB94">
        <v>67.093900863534401</v>
      </c>
      <c r="AC94">
        <v>59.174564940840497</v>
      </c>
      <c r="AD94">
        <v>75.019919370941096</v>
      </c>
      <c r="AE94">
        <v>4.1782824505337599</v>
      </c>
      <c r="AF94">
        <v>1.0926812982936001</v>
      </c>
      <c r="AG94">
        <v>7.2699194006294103</v>
      </c>
      <c r="AH94">
        <v>74.223159039913</v>
      </c>
      <c r="AI94">
        <v>66.651613239270404</v>
      </c>
      <c r="AJ94">
        <v>81.801596508053294</v>
      </c>
      <c r="AK94">
        <v>46.208058305830598</v>
      </c>
      <c r="AL94">
        <v>33.287618001263397</v>
      </c>
      <c r="AM94">
        <v>59.1314044946431</v>
      </c>
      <c r="AN94">
        <v>52.409928492849303</v>
      </c>
      <c r="AO94">
        <v>39.416726912733601</v>
      </c>
      <c r="AP94">
        <v>65.398063731401194</v>
      </c>
      <c r="AQ94">
        <v>40.817519251925198</v>
      </c>
      <c r="AR94">
        <v>28.0988136847179</v>
      </c>
      <c r="AS94">
        <v>53.532237232418403</v>
      </c>
      <c r="AT94">
        <v>58.794004400440002</v>
      </c>
      <c r="AU94">
        <v>46.065133383643897</v>
      </c>
      <c r="AV94">
        <v>71.524062673950098</v>
      </c>
      <c r="AW94" t="s">
        <v>931</v>
      </c>
      <c r="AX94" t="s">
        <v>931</v>
      </c>
      <c r="AY94" t="s">
        <v>931</v>
      </c>
      <c r="AZ94">
        <v>98.232134357788794</v>
      </c>
      <c r="BA94">
        <v>95.805460617171093</v>
      </c>
      <c r="BB94">
        <v>100</v>
      </c>
    </row>
    <row r="95" spans="1:54" x14ac:dyDescent="0.3">
      <c r="A95" t="s">
        <v>497</v>
      </c>
      <c r="B95" t="s">
        <v>40</v>
      </c>
      <c r="C95" t="s">
        <v>964</v>
      </c>
      <c r="D95">
        <v>83.415197919676402</v>
      </c>
      <c r="E95">
        <v>77.151982669075196</v>
      </c>
      <c r="F95">
        <v>89.679581896658902</v>
      </c>
      <c r="G95">
        <v>16.584802080323598</v>
      </c>
      <c r="H95">
        <v>10.3204181033413</v>
      </c>
      <c r="I95">
        <v>22.848017330924701</v>
      </c>
      <c r="J95">
        <v>20.118824039294999</v>
      </c>
      <c r="K95">
        <v>13.7596314834258</v>
      </c>
      <c r="L95">
        <v>26.479130319156098</v>
      </c>
      <c r="M95">
        <v>6.3926610806125401</v>
      </c>
      <c r="N95">
        <v>3.1076368289915499</v>
      </c>
      <c r="O95">
        <v>9.6771437734627792</v>
      </c>
      <c r="P95">
        <v>3.8482375036116698</v>
      </c>
      <c r="Q95">
        <v>0.68569671291002698</v>
      </c>
      <c r="R95">
        <v>7.0106155591160304</v>
      </c>
      <c r="S95">
        <v>97.867307136665701</v>
      </c>
      <c r="T95">
        <v>95.766019639585195</v>
      </c>
      <c r="U95">
        <v>99.969549311949393</v>
      </c>
      <c r="V95">
        <v>2.1326928633343001</v>
      </c>
      <c r="W95">
        <v>3.0450688110971201E-2</v>
      </c>
      <c r="X95">
        <v>4.2339803603543897</v>
      </c>
      <c r="Y95">
        <v>13.6701820283155</v>
      </c>
      <c r="Z95">
        <v>8.1826901907231697</v>
      </c>
      <c r="AA95">
        <v>19.1536486015634</v>
      </c>
      <c r="AB95">
        <v>66.685928922276801</v>
      </c>
      <c r="AC95">
        <v>58.856404173248798</v>
      </c>
      <c r="AD95">
        <v>74.5296520337413</v>
      </c>
      <c r="AE95">
        <v>5.1899739959549303</v>
      </c>
      <c r="AF95">
        <v>1.5165066325252099</v>
      </c>
      <c r="AG95">
        <v>8.8583225779753008</v>
      </c>
      <c r="AH95">
        <v>75.166136954637395</v>
      </c>
      <c r="AI95">
        <v>67.626756439780493</v>
      </c>
      <c r="AJ95">
        <v>82.720809348995601</v>
      </c>
      <c r="AK95">
        <v>35.308467612505602</v>
      </c>
      <c r="AL95">
        <v>22.4347634068947</v>
      </c>
      <c r="AM95">
        <v>48.186757680575802</v>
      </c>
      <c r="AN95">
        <v>64.478076651473302</v>
      </c>
      <c r="AO95">
        <v>51.595818307306999</v>
      </c>
      <c r="AP95">
        <v>77.355536722722107</v>
      </c>
      <c r="AQ95">
        <v>42.192013866598202</v>
      </c>
      <c r="AR95">
        <v>28.7086337765449</v>
      </c>
      <c r="AS95">
        <v>55.673836266002397</v>
      </c>
      <c r="AT95">
        <v>57.807986133401798</v>
      </c>
      <c r="AU95">
        <v>44.326163734600698</v>
      </c>
      <c r="AV95">
        <v>71.291366222851906</v>
      </c>
      <c r="AW95">
        <v>3.2541173071366698</v>
      </c>
      <c r="AX95">
        <v>0</v>
      </c>
      <c r="AY95">
        <v>6.6130563346630504</v>
      </c>
      <c r="AZ95">
        <v>96.028965616873705</v>
      </c>
      <c r="BA95">
        <v>92.424033591215405</v>
      </c>
      <c r="BB95">
        <v>99.634927743911405</v>
      </c>
    </row>
    <row r="96" spans="1:54" x14ac:dyDescent="0.3">
      <c r="A96" t="s">
        <v>480</v>
      </c>
      <c r="B96" t="s">
        <v>66</v>
      </c>
      <c r="C96" t="s">
        <v>964</v>
      </c>
      <c r="D96">
        <v>82.662177020340806</v>
      </c>
      <c r="E96">
        <v>78.049749691016601</v>
      </c>
      <c r="F96">
        <v>87.274027597439002</v>
      </c>
      <c r="G96">
        <v>16.3486977735019</v>
      </c>
      <c r="H96">
        <v>11.891411474315801</v>
      </c>
      <c r="I96">
        <v>20.806485186507999</v>
      </c>
      <c r="J96">
        <v>8.8905305112699295</v>
      </c>
      <c r="K96">
        <v>5.6179720308930401</v>
      </c>
      <c r="L96">
        <v>12.163877388923799</v>
      </c>
      <c r="M96">
        <v>14.622989967014799</v>
      </c>
      <c r="N96">
        <v>10.4977615963631</v>
      </c>
      <c r="O96">
        <v>18.749499106092301</v>
      </c>
      <c r="P96">
        <v>0.89721344145134696</v>
      </c>
      <c r="Q96">
        <v>0</v>
      </c>
      <c r="R96">
        <v>1.9314446885685199</v>
      </c>
      <c r="S96">
        <v>99.009586311160007</v>
      </c>
      <c r="T96">
        <v>98.025365446732295</v>
      </c>
      <c r="U96">
        <v>99.994315549560497</v>
      </c>
      <c r="V96">
        <v>0.77910252886201203</v>
      </c>
      <c r="W96">
        <v>0</v>
      </c>
      <c r="X96">
        <v>1.6708535278721099</v>
      </c>
      <c r="Y96">
        <v>8.1908844145134694</v>
      </c>
      <c r="Z96">
        <v>5.0331886953557197</v>
      </c>
      <c r="AA96">
        <v>11.347210413714899</v>
      </c>
      <c r="AB96">
        <v>55.662022402418899</v>
      </c>
      <c r="AC96">
        <v>49.492194223879601</v>
      </c>
      <c r="AD96">
        <v>61.832201480013801</v>
      </c>
      <c r="AE96">
        <v>7.9718423584386997</v>
      </c>
      <c r="AF96">
        <v>4.8397563247280901</v>
      </c>
      <c r="AG96">
        <v>11.1026790081042</v>
      </c>
      <c r="AH96">
        <v>55.881064458493697</v>
      </c>
      <c r="AI96">
        <v>49.710049462872298</v>
      </c>
      <c r="AJ96">
        <v>62.052310017259501</v>
      </c>
      <c r="AK96">
        <v>67.8503076356007</v>
      </c>
      <c r="AL96">
        <v>59.4808155600915</v>
      </c>
      <c r="AM96">
        <v>76.220431602879401</v>
      </c>
      <c r="AN96">
        <v>29.4550455073861</v>
      </c>
      <c r="AO96">
        <v>21.260793563489599</v>
      </c>
      <c r="AP96">
        <v>37.649080003894099</v>
      </c>
      <c r="AQ96">
        <v>59.729153080609002</v>
      </c>
      <c r="AR96">
        <v>50.381911144490701</v>
      </c>
      <c r="AS96">
        <v>69.076600620053298</v>
      </c>
      <c r="AT96">
        <v>37.807635600669101</v>
      </c>
      <c r="AU96">
        <v>28.570704661207898</v>
      </c>
      <c r="AV96">
        <v>47.044081393757502</v>
      </c>
      <c r="AW96">
        <v>3.4999484606926901</v>
      </c>
      <c r="AX96">
        <v>1.0433462109248199</v>
      </c>
      <c r="AY96">
        <v>5.9552521306309396</v>
      </c>
      <c r="AZ96">
        <v>96.500051539307293</v>
      </c>
      <c r="BA96">
        <v>94.044747869412305</v>
      </c>
      <c r="BB96">
        <v>98.956653789032003</v>
      </c>
    </row>
    <row r="97" spans="1:54" x14ac:dyDescent="0.3">
      <c r="A97" t="s">
        <v>481</v>
      </c>
      <c r="B97" t="s">
        <v>67</v>
      </c>
      <c r="C97" t="s">
        <v>964</v>
      </c>
      <c r="D97">
        <v>81.749886965695495</v>
      </c>
      <c r="E97">
        <v>76.232951078257798</v>
      </c>
      <c r="F97">
        <v>87.262511647805795</v>
      </c>
      <c r="G97">
        <v>17.148753144672298</v>
      </c>
      <c r="H97">
        <v>11.8015158241443</v>
      </c>
      <c r="I97">
        <v>22.500725420120698</v>
      </c>
      <c r="J97">
        <v>11.634997739313899</v>
      </c>
      <c r="K97">
        <v>7.3725110197903803</v>
      </c>
      <c r="L97">
        <v>15.901327772820901</v>
      </c>
      <c r="M97">
        <v>14.406946682588099</v>
      </c>
      <c r="N97">
        <v>9.3382835461726597</v>
      </c>
      <c r="O97">
        <v>19.477193639945099</v>
      </c>
      <c r="P97" t="s">
        <v>931</v>
      </c>
      <c r="Q97" t="s">
        <v>931</v>
      </c>
      <c r="R97" t="s">
        <v>931</v>
      </c>
      <c r="S97">
        <v>96.242623787054995</v>
      </c>
      <c r="T97">
        <v>93.473328250553394</v>
      </c>
      <c r="U97">
        <v>99.009976824709696</v>
      </c>
      <c r="V97">
        <v>3.7573762129450401</v>
      </c>
      <c r="W97">
        <v>0.99002317531524198</v>
      </c>
      <c r="X97">
        <v>6.5266717494216397</v>
      </c>
      <c r="Y97">
        <v>7.8903741145646196</v>
      </c>
      <c r="Z97">
        <v>3.8622371975856402</v>
      </c>
      <c r="AA97">
        <v>11.9195722469521</v>
      </c>
      <c r="AB97">
        <v>66.118691816316399</v>
      </c>
      <c r="AC97">
        <v>58.958119306238899</v>
      </c>
      <c r="AD97">
        <v>73.2811561523324</v>
      </c>
      <c r="AE97">
        <v>4.8100444021934496</v>
      </c>
      <c r="AF97">
        <v>1.8421542461346601</v>
      </c>
      <c r="AG97">
        <v>7.7775396593858899</v>
      </c>
      <c r="AH97">
        <v>69.199021528687496</v>
      </c>
      <c r="AI97">
        <v>62.215345969292997</v>
      </c>
      <c r="AJ97">
        <v>76.186045028295496</v>
      </c>
      <c r="AK97">
        <v>48.722274491991897</v>
      </c>
      <c r="AL97">
        <v>37.855260804435403</v>
      </c>
      <c r="AM97">
        <v>59.590227800892698</v>
      </c>
      <c r="AN97">
        <v>50.158431474331898</v>
      </c>
      <c r="AO97">
        <v>39.304380544907701</v>
      </c>
      <c r="AP97">
        <v>61.009797118489999</v>
      </c>
      <c r="AQ97">
        <v>38.612940553050201</v>
      </c>
      <c r="AR97">
        <v>28.196626315755299</v>
      </c>
      <c r="AS97">
        <v>49.0332726791124</v>
      </c>
      <c r="AT97">
        <v>60.556510830656798</v>
      </c>
      <c r="AU97">
        <v>50.100756174985698</v>
      </c>
      <c r="AV97">
        <v>71.007270079000506</v>
      </c>
      <c r="AW97">
        <v>2.1111330094948801</v>
      </c>
      <c r="AX97">
        <v>0.15356090391205901</v>
      </c>
      <c r="AY97">
        <v>4.0697311692689997</v>
      </c>
      <c r="AZ97">
        <v>97.888866990505093</v>
      </c>
      <c r="BA97">
        <v>95.930268830761705</v>
      </c>
      <c r="BB97">
        <v>99.846439096057196</v>
      </c>
    </row>
    <row r="98" spans="1:54" x14ac:dyDescent="0.3">
      <c r="A98" t="s">
        <v>482</v>
      </c>
      <c r="B98" t="s">
        <v>68</v>
      </c>
      <c r="C98" t="s">
        <v>964</v>
      </c>
      <c r="D98">
        <v>84.205207814651004</v>
      </c>
      <c r="E98">
        <v>77.613959308267795</v>
      </c>
      <c r="F98">
        <v>90.796791762908398</v>
      </c>
      <c r="G98">
        <v>15.794792185348999</v>
      </c>
      <c r="H98">
        <v>9.2032082372990995</v>
      </c>
      <c r="I98">
        <v>22.386040691524698</v>
      </c>
      <c r="J98">
        <v>23.924313874813301</v>
      </c>
      <c r="K98">
        <v>15.8286423844594</v>
      </c>
      <c r="L98">
        <v>32.021433848149996</v>
      </c>
      <c r="M98">
        <v>10.7363580445798</v>
      </c>
      <c r="N98">
        <v>5.4436411259565203</v>
      </c>
      <c r="O98">
        <v>16.025313709168699</v>
      </c>
      <c r="P98" t="s">
        <v>931</v>
      </c>
      <c r="Q98" t="s">
        <v>931</v>
      </c>
      <c r="R98" t="s">
        <v>931</v>
      </c>
      <c r="S98">
        <v>98.140066196069199</v>
      </c>
      <c r="T98">
        <v>95.496153223488903</v>
      </c>
      <c r="U98">
        <v>100</v>
      </c>
      <c r="V98" t="s">
        <v>931</v>
      </c>
      <c r="W98" t="s">
        <v>931</v>
      </c>
      <c r="X98" t="s">
        <v>931</v>
      </c>
      <c r="Y98">
        <v>10.3453325913125</v>
      </c>
      <c r="Z98">
        <v>4.2681015189393099</v>
      </c>
      <c r="AA98">
        <v>16.422420050954202</v>
      </c>
      <c r="AB98">
        <v>51.2243343780206</v>
      </c>
      <c r="AC98">
        <v>42.017362023555499</v>
      </c>
      <c r="AD98">
        <v>60.430756465810603</v>
      </c>
      <c r="AE98">
        <v>7.49831580797282</v>
      </c>
      <c r="AF98">
        <v>2.20767961355509</v>
      </c>
      <c r="AG98">
        <v>12.7885786648124</v>
      </c>
      <c r="AH98">
        <v>54.071351161360198</v>
      </c>
      <c r="AI98">
        <v>44.948498513819104</v>
      </c>
      <c r="AJ98">
        <v>63.193883267072998</v>
      </c>
      <c r="AK98">
        <v>33.260828801800102</v>
      </c>
      <c r="AL98">
        <v>19.267731427814201</v>
      </c>
      <c r="AM98">
        <v>47.254872979026203</v>
      </c>
      <c r="AN98">
        <v>65.998499906244106</v>
      </c>
      <c r="AO98">
        <v>51.938336232323401</v>
      </c>
      <c r="AP98">
        <v>80.058633502891894</v>
      </c>
      <c r="AQ98">
        <v>36.114757172323301</v>
      </c>
      <c r="AR98">
        <v>22.070798772382101</v>
      </c>
      <c r="AS98">
        <v>50.159166643749799</v>
      </c>
      <c r="AT98">
        <v>60.615038439902499</v>
      </c>
      <c r="AU98">
        <v>46.0544276065296</v>
      </c>
      <c r="AV98">
        <v>75.174988686175695</v>
      </c>
      <c r="AW98">
        <v>3.3976743504876801</v>
      </c>
      <c r="AX98">
        <v>0</v>
      </c>
      <c r="AY98">
        <v>6.9335678184949003</v>
      </c>
      <c r="AZ98">
        <v>96.602325649512295</v>
      </c>
      <c r="BA98">
        <v>93.0664321816745</v>
      </c>
      <c r="BB98">
        <v>100</v>
      </c>
    </row>
    <row r="99" spans="1:54" x14ac:dyDescent="0.3">
      <c r="A99" t="s">
        <v>483</v>
      </c>
      <c r="B99" t="s">
        <v>69</v>
      </c>
      <c r="C99" t="s">
        <v>964</v>
      </c>
      <c r="D99">
        <v>83.222504218123007</v>
      </c>
      <c r="E99">
        <v>76.141365202730199</v>
      </c>
      <c r="F99">
        <v>90.303001931397603</v>
      </c>
      <c r="G99">
        <v>16.777495781877001</v>
      </c>
      <c r="H99">
        <v>9.6969980687548301</v>
      </c>
      <c r="I99">
        <v>23.8586347971174</v>
      </c>
      <c r="J99">
        <v>14.857718101773701</v>
      </c>
      <c r="K99">
        <v>7.4555082274573596</v>
      </c>
      <c r="L99">
        <v>22.2643651320607</v>
      </c>
      <c r="M99">
        <v>9.9008918317287904</v>
      </c>
      <c r="N99">
        <v>4.2348262099677996</v>
      </c>
      <c r="O99">
        <v>15.567417273252801</v>
      </c>
      <c r="P99" t="s">
        <v>931</v>
      </c>
      <c r="Q99" t="s">
        <v>931</v>
      </c>
      <c r="R99" t="s">
        <v>931</v>
      </c>
      <c r="S99">
        <v>97.1458548965674</v>
      </c>
      <c r="T99">
        <v>93.976925329985704</v>
      </c>
      <c r="U99">
        <v>100</v>
      </c>
      <c r="V99">
        <v>2.8541451034326299</v>
      </c>
      <c r="W99">
        <v>0</v>
      </c>
      <c r="X99">
        <v>6.0230746701304696</v>
      </c>
      <c r="Y99">
        <v>11.135844829786301</v>
      </c>
      <c r="Z99">
        <v>5.0292042298556696</v>
      </c>
      <c r="AA99">
        <v>17.238930012235699</v>
      </c>
      <c r="AB99">
        <v>46.032128627940303</v>
      </c>
      <c r="AC99">
        <v>35.905656514331902</v>
      </c>
      <c r="AD99">
        <v>56.160436092468601</v>
      </c>
      <c r="AE99" t="s">
        <v>931</v>
      </c>
      <c r="AF99" t="s">
        <v>931</v>
      </c>
      <c r="AG99" t="s">
        <v>931</v>
      </c>
      <c r="AH99">
        <v>55.262374342469101</v>
      </c>
      <c r="AI99">
        <v>44.5661713095948</v>
      </c>
      <c r="AJ99">
        <v>65.958801261385204</v>
      </c>
      <c r="AK99">
        <v>57.006522926641203</v>
      </c>
      <c r="AL99">
        <v>41.0697463245059</v>
      </c>
      <c r="AM99">
        <v>72.940419624763905</v>
      </c>
      <c r="AN99">
        <v>42.993477073358797</v>
      </c>
      <c r="AO99">
        <v>27.0595803737504</v>
      </c>
      <c r="AP99">
        <v>58.930253676979802</v>
      </c>
      <c r="AQ99">
        <v>66.0856013624241</v>
      </c>
      <c r="AR99">
        <v>52.537599352222799</v>
      </c>
      <c r="AS99">
        <v>79.630112157562607</v>
      </c>
      <c r="AT99">
        <v>32.5069888499727</v>
      </c>
      <c r="AU99">
        <v>19.1277600645953</v>
      </c>
      <c r="AV99">
        <v>45.890136428693303</v>
      </c>
      <c r="AW99">
        <v>5.0064512470047804</v>
      </c>
      <c r="AX99">
        <v>0.71834330517686495</v>
      </c>
      <c r="AY99">
        <v>9.2942773200370397</v>
      </c>
      <c r="AZ99">
        <v>94.993548752995196</v>
      </c>
      <c r="BA99">
        <v>90.705722679781402</v>
      </c>
      <c r="BB99">
        <v>99.281656695004699</v>
      </c>
    </row>
    <row r="100" spans="1:54" x14ac:dyDescent="0.3">
      <c r="A100" t="s">
        <v>484</v>
      </c>
      <c r="B100" t="s">
        <v>70</v>
      </c>
      <c r="C100" t="s">
        <v>964</v>
      </c>
      <c r="D100">
        <v>74.840964697658194</v>
      </c>
      <c r="E100">
        <v>68.172872168114395</v>
      </c>
      <c r="F100">
        <v>81.517238784190397</v>
      </c>
      <c r="G100">
        <v>24.879412792729799</v>
      </c>
      <c r="H100">
        <v>18.2174357872399</v>
      </c>
      <c r="I100">
        <v>31.5343755278613</v>
      </c>
      <c r="J100">
        <v>16.008388675288401</v>
      </c>
      <c r="K100">
        <v>10.011067960384599</v>
      </c>
      <c r="L100">
        <v>22.016528872116702</v>
      </c>
      <c r="M100">
        <v>21.9923103809857</v>
      </c>
      <c r="N100">
        <v>15.7908212660596</v>
      </c>
      <c r="O100">
        <v>28.187049654620299</v>
      </c>
      <c r="P100">
        <v>2.3208668297798001</v>
      </c>
      <c r="Q100">
        <v>0</v>
      </c>
      <c r="R100">
        <v>4.9751151926228196</v>
      </c>
      <c r="S100">
        <v>99.522311546079493</v>
      </c>
      <c r="T100">
        <v>98.579227923594203</v>
      </c>
      <c r="U100">
        <v>100</v>
      </c>
      <c r="V100" t="s">
        <v>931</v>
      </c>
      <c r="W100" t="s">
        <v>931</v>
      </c>
      <c r="X100" t="s">
        <v>931</v>
      </c>
      <c r="Y100">
        <v>9.7238727717581295</v>
      </c>
      <c r="Z100">
        <v>4.9353556889941599</v>
      </c>
      <c r="AA100">
        <v>14.5163318113323</v>
      </c>
      <c r="AB100">
        <v>64.828148665967603</v>
      </c>
      <c r="AC100">
        <v>56.852556960270903</v>
      </c>
      <c r="AD100">
        <v>72.794556491332898</v>
      </c>
      <c r="AE100">
        <v>12.0051264126762</v>
      </c>
      <c r="AF100">
        <v>6.6308159376126001</v>
      </c>
      <c r="AG100">
        <v>17.387106273249099</v>
      </c>
      <c r="AH100">
        <v>62.546895025049501</v>
      </c>
      <c r="AI100">
        <v>54.467272387087597</v>
      </c>
      <c r="AJ100">
        <v>70.613606353980899</v>
      </c>
      <c r="AK100">
        <v>55.984189723320199</v>
      </c>
      <c r="AL100">
        <v>44.8626163924203</v>
      </c>
      <c r="AM100">
        <v>67.105038150309497</v>
      </c>
      <c r="AN100">
        <v>41.655561829474898</v>
      </c>
      <c r="AO100">
        <v>30.6073640818054</v>
      </c>
      <c r="AP100">
        <v>52.7113707362642</v>
      </c>
      <c r="AQ100">
        <v>51.950310559006198</v>
      </c>
      <c r="AR100">
        <v>40.6536552462847</v>
      </c>
      <c r="AS100">
        <v>63.238720221746703</v>
      </c>
      <c r="AT100">
        <v>45.976284584980199</v>
      </c>
      <c r="AU100">
        <v>34.678704990436501</v>
      </c>
      <c r="AV100">
        <v>57.286957155978698</v>
      </c>
      <c r="AW100">
        <v>1.4796691133636299</v>
      </c>
      <c r="AX100">
        <v>0</v>
      </c>
      <c r="AY100">
        <v>3.32317210612291</v>
      </c>
      <c r="AZ100">
        <v>98.520330886636401</v>
      </c>
      <c r="BA100">
        <v>96.676827894025607</v>
      </c>
      <c r="BB100">
        <v>100</v>
      </c>
    </row>
    <row r="101" spans="1:54" x14ac:dyDescent="0.3">
      <c r="A101" t="s">
        <v>485</v>
      </c>
      <c r="B101" t="s">
        <v>71</v>
      </c>
      <c r="C101" t="s">
        <v>964</v>
      </c>
      <c r="D101">
        <v>81.850993912621902</v>
      </c>
      <c r="E101">
        <v>74.691281185830903</v>
      </c>
      <c r="F101">
        <v>89.010744136423099</v>
      </c>
      <c r="G101">
        <v>15.8666882149078</v>
      </c>
      <c r="H101">
        <v>9.3353623935943109</v>
      </c>
      <c r="I101">
        <v>22.3997274735496</v>
      </c>
      <c r="J101">
        <v>10.598143259889699</v>
      </c>
      <c r="K101">
        <v>5.3850628477051803</v>
      </c>
      <c r="L101">
        <v>15.814901310144499</v>
      </c>
      <c r="M101">
        <v>8.4720501355743494</v>
      </c>
      <c r="N101">
        <v>3.6728263821510199</v>
      </c>
      <c r="O101">
        <v>13.270791123831099</v>
      </c>
      <c r="P101">
        <v>3.0957639749322099</v>
      </c>
      <c r="Q101">
        <v>0</v>
      </c>
      <c r="R101">
        <v>6.4078026752348096</v>
      </c>
      <c r="S101">
        <v>96.090789922605893</v>
      </c>
      <c r="T101">
        <v>92.087403621999201</v>
      </c>
      <c r="U101">
        <v>100</v>
      </c>
      <c r="V101">
        <v>3.9092100773940999</v>
      </c>
      <c r="W101">
        <v>0</v>
      </c>
      <c r="X101">
        <v>7.9125963779490496</v>
      </c>
      <c r="Y101">
        <v>12.8804611323601</v>
      </c>
      <c r="Z101">
        <v>6.8815122068724497</v>
      </c>
      <c r="AA101">
        <v>18.8713424459681</v>
      </c>
      <c r="AB101">
        <v>49.614825189893899</v>
      </c>
      <c r="AC101">
        <v>40.122327755600097</v>
      </c>
      <c r="AD101">
        <v>59.1100831104063</v>
      </c>
      <c r="AE101">
        <v>5.93654042988741</v>
      </c>
      <c r="AF101">
        <v>1.96054861772135</v>
      </c>
      <c r="AG101">
        <v>9.9100210074424204</v>
      </c>
      <c r="AH101">
        <v>56.558745892366503</v>
      </c>
      <c r="AI101">
        <v>47.375234598725697</v>
      </c>
      <c r="AJ101">
        <v>65.739461294957493</v>
      </c>
      <c r="AK101">
        <v>39.294673518595197</v>
      </c>
      <c r="AL101">
        <v>24.902013238582899</v>
      </c>
      <c r="AM101">
        <v>53.6937348191708</v>
      </c>
      <c r="AN101">
        <v>57.383277722302097</v>
      </c>
      <c r="AO101">
        <v>42.770791637881402</v>
      </c>
      <c r="AP101">
        <v>71.989467337100194</v>
      </c>
      <c r="AQ101">
        <v>32.852724128692898</v>
      </c>
      <c r="AR101">
        <v>18.9977009618535</v>
      </c>
      <c r="AS101">
        <v>46.708360510261699</v>
      </c>
      <c r="AT101">
        <v>64.451155654058795</v>
      </c>
      <c r="AU101">
        <v>49.995989963314301</v>
      </c>
      <c r="AV101">
        <v>78.907799240429199</v>
      </c>
      <c r="AW101">
        <v>5.6025426924527304</v>
      </c>
      <c r="AX101">
        <v>0.51329284004242004</v>
      </c>
      <c r="AY101">
        <v>10.6907144534563</v>
      </c>
      <c r="AZ101">
        <v>94.397457307547299</v>
      </c>
      <c r="BA101">
        <v>89.309285546541702</v>
      </c>
      <c r="BB101">
        <v>99.486707159959593</v>
      </c>
    </row>
    <row r="102" spans="1:54" x14ac:dyDescent="0.3">
      <c r="A102" t="s">
        <v>486</v>
      </c>
      <c r="B102" t="s">
        <v>72</v>
      </c>
      <c r="C102" t="s">
        <v>964</v>
      </c>
      <c r="D102">
        <v>75.413672682061701</v>
      </c>
      <c r="E102">
        <v>67.182480849014993</v>
      </c>
      <c r="F102">
        <v>83.649089129474902</v>
      </c>
      <c r="G102">
        <v>23.628252244345699</v>
      </c>
      <c r="H102">
        <v>15.5019872226316</v>
      </c>
      <c r="I102">
        <v>31.7511234897141</v>
      </c>
      <c r="J102">
        <v>8.5550253231675004</v>
      </c>
      <c r="K102">
        <v>3.4658038039541901</v>
      </c>
      <c r="L102">
        <v>13.641793420847799</v>
      </c>
      <c r="M102">
        <v>14.952553343206599</v>
      </c>
      <c r="N102">
        <v>7.8713543810045596</v>
      </c>
      <c r="O102">
        <v>22.039406421765001</v>
      </c>
      <c r="P102" t="s">
        <v>931</v>
      </c>
      <c r="Q102" t="s">
        <v>931</v>
      </c>
      <c r="R102" t="s">
        <v>931</v>
      </c>
      <c r="S102">
        <v>95.860530598065594</v>
      </c>
      <c r="T102">
        <v>92.124769132293807</v>
      </c>
      <c r="U102">
        <v>99.593580669623705</v>
      </c>
      <c r="V102">
        <v>4.1394694019344298</v>
      </c>
      <c r="W102">
        <v>0.40641933038868699</v>
      </c>
      <c r="X102">
        <v>7.8752308676937997</v>
      </c>
      <c r="Y102">
        <v>7.5987786371199197</v>
      </c>
      <c r="Z102">
        <v>2.9506133080592698</v>
      </c>
      <c r="AA102">
        <v>12.2473598084597</v>
      </c>
      <c r="AB102">
        <v>57.268754685243103</v>
      </c>
      <c r="AC102">
        <v>47.787576664180897</v>
      </c>
      <c r="AD102">
        <v>66.754043661241397</v>
      </c>
      <c r="AE102">
        <v>4.4978333607591496</v>
      </c>
      <c r="AF102">
        <v>0.86200918563370998</v>
      </c>
      <c r="AG102">
        <v>8.1338346619650892</v>
      </c>
      <c r="AH102">
        <v>60.369699961603899</v>
      </c>
      <c r="AI102">
        <v>51.2357326982847</v>
      </c>
      <c r="AJ102">
        <v>69.508016896057697</v>
      </c>
      <c r="AK102">
        <v>46.489835851723001</v>
      </c>
      <c r="AL102">
        <v>32.471145550200397</v>
      </c>
      <c r="AM102">
        <v>60.5085170359215</v>
      </c>
      <c r="AN102">
        <v>53.510164148276999</v>
      </c>
      <c r="AO102">
        <v>39.491482964439001</v>
      </c>
      <c r="AP102">
        <v>67.528854449438995</v>
      </c>
      <c r="AQ102">
        <v>39.584737471464301</v>
      </c>
      <c r="AR102">
        <v>25.960898422028698</v>
      </c>
      <c r="AS102">
        <v>53.213090526133499</v>
      </c>
      <c r="AT102">
        <v>60.415262528535699</v>
      </c>
      <c r="AU102">
        <v>46.786909473914598</v>
      </c>
      <c r="AV102">
        <v>74.039101577923205</v>
      </c>
      <c r="AX102">
        <v>0</v>
      </c>
      <c r="AY102">
        <v>0</v>
      </c>
      <c r="AZ102">
        <v>99.087634615032997</v>
      </c>
      <c r="BA102">
        <v>97.287981321979402</v>
      </c>
      <c r="BB102">
        <v>100</v>
      </c>
    </row>
    <row r="103" spans="1:54" x14ac:dyDescent="0.3">
      <c r="A103" t="s">
        <v>498</v>
      </c>
      <c r="B103" t="s">
        <v>61</v>
      </c>
      <c r="C103" t="s">
        <v>964</v>
      </c>
      <c r="D103">
        <v>81.309563638101594</v>
      </c>
      <c r="E103">
        <v>75.461233433384095</v>
      </c>
      <c r="F103">
        <v>87.157449340119499</v>
      </c>
      <c r="G103">
        <v>18.690436361898399</v>
      </c>
      <c r="H103">
        <v>12.8425506592547</v>
      </c>
      <c r="I103">
        <v>24.538766567241801</v>
      </c>
      <c r="J103">
        <v>11.6933518137934</v>
      </c>
      <c r="K103">
        <v>7.0671898276811298</v>
      </c>
      <c r="L103">
        <v>16.316915591199301</v>
      </c>
      <c r="M103">
        <v>9.3093724609281594</v>
      </c>
      <c r="N103">
        <v>4.9912333586226101</v>
      </c>
      <c r="O103">
        <v>13.6289308187619</v>
      </c>
      <c r="P103" t="s">
        <v>931</v>
      </c>
      <c r="Q103" t="s">
        <v>931</v>
      </c>
      <c r="R103" t="s">
        <v>931</v>
      </c>
      <c r="S103">
        <v>98.079625292740005</v>
      </c>
      <c r="T103">
        <v>95.842224596367501</v>
      </c>
      <c r="U103">
        <v>100</v>
      </c>
      <c r="V103">
        <v>1.92037470725995</v>
      </c>
      <c r="W103">
        <v>0</v>
      </c>
      <c r="X103">
        <v>4.1577754036783201</v>
      </c>
      <c r="Y103">
        <v>11.580557281460599</v>
      </c>
      <c r="Z103">
        <v>6.1844974751626802</v>
      </c>
      <c r="AA103">
        <v>16.970666726811299</v>
      </c>
      <c r="AB103">
        <v>54.604980165368303</v>
      </c>
      <c r="AC103">
        <v>46.681768630615302</v>
      </c>
      <c r="AD103">
        <v>62.537880759803798</v>
      </c>
      <c r="AE103">
        <v>10.451656072264999</v>
      </c>
      <c r="AF103">
        <v>5.2752913588118497</v>
      </c>
      <c r="AG103">
        <v>15.6223561992909</v>
      </c>
      <c r="AH103">
        <v>55.7338813745639</v>
      </c>
      <c r="AI103">
        <v>47.798551137575998</v>
      </c>
      <c r="AJ103">
        <v>63.6786148967144</v>
      </c>
      <c r="AK103">
        <v>59.561164273564401</v>
      </c>
      <c r="AL103">
        <v>46.937154621131398</v>
      </c>
      <c r="AM103">
        <v>72.190197232707504</v>
      </c>
      <c r="AN103">
        <v>36.547470850398597</v>
      </c>
      <c r="AO103">
        <v>24.183610252233098</v>
      </c>
      <c r="AP103">
        <v>48.906356466717</v>
      </c>
      <c r="AQ103">
        <v>68.562143053984997</v>
      </c>
      <c r="AR103">
        <v>56.674154521015303</v>
      </c>
      <c r="AS103">
        <v>80.447931978686</v>
      </c>
      <c r="AT103">
        <v>28.059639086598299</v>
      </c>
      <c r="AU103">
        <v>16.433408049598501</v>
      </c>
      <c r="AV103">
        <v>39.6881190746955</v>
      </c>
      <c r="AW103">
        <v>1.85824212589017</v>
      </c>
      <c r="AX103">
        <v>0</v>
      </c>
      <c r="AY103">
        <v>3.9965963405837099</v>
      </c>
      <c r="AZ103">
        <v>98.1417578741098</v>
      </c>
      <c r="BA103">
        <v>96.003403659367393</v>
      </c>
      <c r="BB103">
        <v>100</v>
      </c>
    </row>
    <row r="104" spans="1:54" x14ac:dyDescent="0.3">
      <c r="A104" t="s">
        <v>499</v>
      </c>
      <c r="B104" t="s">
        <v>62</v>
      </c>
      <c r="C104" t="s">
        <v>964</v>
      </c>
      <c r="D104">
        <v>85.486591130430696</v>
      </c>
      <c r="E104">
        <v>79.806995502937696</v>
      </c>
      <c r="F104">
        <v>91.164115142246303</v>
      </c>
      <c r="G104">
        <v>14.081094562816199</v>
      </c>
      <c r="H104">
        <v>8.4522605027014901</v>
      </c>
      <c r="I104">
        <v>19.710388861506999</v>
      </c>
      <c r="J104">
        <v>11.769875769020601</v>
      </c>
      <c r="K104">
        <v>6.4403667206143496</v>
      </c>
      <c r="L104">
        <v>17.104909767025799</v>
      </c>
      <c r="M104">
        <v>8.5655241217131</v>
      </c>
      <c r="N104">
        <v>4.1143090094797801</v>
      </c>
      <c r="O104">
        <v>13.006036672170699</v>
      </c>
      <c r="P104" t="s">
        <v>931</v>
      </c>
      <c r="Q104" t="s">
        <v>931</v>
      </c>
      <c r="R104" t="s">
        <v>931</v>
      </c>
      <c r="S104">
        <v>97.360982446138905</v>
      </c>
      <c r="T104">
        <v>94.589802176375599</v>
      </c>
      <c r="U104">
        <v>100</v>
      </c>
      <c r="V104">
        <v>2.63901755386114</v>
      </c>
      <c r="W104">
        <v>0</v>
      </c>
      <c r="X104">
        <v>5.4101978235124699</v>
      </c>
      <c r="Y104">
        <v>14.774697736288299</v>
      </c>
      <c r="Z104">
        <v>7.6248860822301801</v>
      </c>
      <c r="AA104">
        <v>21.923147951385001</v>
      </c>
      <c r="AB104">
        <v>63.673721466068102</v>
      </c>
      <c r="AC104">
        <v>55.272827662956701</v>
      </c>
      <c r="AD104">
        <v>72.071159508115301</v>
      </c>
      <c r="AE104">
        <v>12.3185823891304</v>
      </c>
      <c r="AF104">
        <v>5.6346926360698504</v>
      </c>
      <c r="AG104">
        <v>19.000566530564601</v>
      </c>
      <c r="AH104">
        <v>66.129836813226007</v>
      </c>
      <c r="AI104">
        <v>57.872716674238703</v>
      </c>
      <c r="AJ104">
        <v>74.384045363813996</v>
      </c>
      <c r="AK104">
        <v>54.490754973868</v>
      </c>
      <c r="AL104">
        <v>39.248742109325399</v>
      </c>
      <c r="AM104">
        <v>69.738345207330298</v>
      </c>
      <c r="AN104">
        <v>43.113443717335002</v>
      </c>
      <c r="AO104">
        <v>28.2736381309061</v>
      </c>
      <c r="AP104">
        <v>57.948510142802299</v>
      </c>
      <c r="AQ104">
        <v>57.655145153498196</v>
      </c>
      <c r="AR104">
        <v>42.704466250430798</v>
      </c>
      <c r="AS104">
        <v>72.614665110006598</v>
      </c>
      <c r="AT104">
        <v>38.717115376169403</v>
      </c>
      <c r="AU104">
        <v>24.186452300800799</v>
      </c>
      <c r="AV104">
        <v>53.238683931211199</v>
      </c>
      <c r="AW104" t="s">
        <v>931</v>
      </c>
      <c r="AX104" t="s">
        <v>931</v>
      </c>
      <c r="AY104" t="s">
        <v>931</v>
      </c>
      <c r="AZ104">
        <v>99.296895413192701</v>
      </c>
      <c r="BA104">
        <v>98.313392286503003</v>
      </c>
      <c r="BB104">
        <v>100</v>
      </c>
    </row>
    <row r="105" spans="1:54" x14ac:dyDescent="0.3">
      <c r="A105" t="s">
        <v>500</v>
      </c>
      <c r="B105" t="s">
        <v>63</v>
      </c>
      <c r="C105" t="s">
        <v>964</v>
      </c>
      <c r="D105">
        <v>78.762142308380405</v>
      </c>
      <c r="E105">
        <v>72.472786281520001</v>
      </c>
      <c r="F105">
        <v>85.049770090901106</v>
      </c>
      <c r="G105">
        <v>19.595028362748501</v>
      </c>
      <c r="H105">
        <v>13.4780104392129</v>
      </c>
      <c r="I105">
        <v>25.7139682318201</v>
      </c>
      <c r="J105">
        <v>10.665235373977801</v>
      </c>
      <c r="K105">
        <v>6.4159393023287201</v>
      </c>
      <c r="L105">
        <v>14.916127699252099</v>
      </c>
      <c r="M105">
        <v>9.5117818541554904</v>
      </c>
      <c r="N105">
        <v>5.4362215601155404</v>
      </c>
      <c r="O105">
        <v>13.589183493892101</v>
      </c>
      <c r="P105" t="s">
        <v>931</v>
      </c>
      <c r="Q105" t="s">
        <v>931</v>
      </c>
      <c r="R105" t="s">
        <v>931</v>
      </c>
      <c r="S105">
        <v>96.912196508066799</v>
      </c>
      <c r="T105">
        <v>94.172146684616393</v>
      </c>
      <c r="U105">
        <v>99.650587769042602</v>
      </c>
      <c r="V105">
        <v>3.0878034919331898</v>
      </c>
      <c r="W105">
        <v>0.34941223024769902</v>
      </c>
      <c r="X105">
        <v>5.8278533160933401</v>
      </c>
      <c r="Y105">
        <v>11.6629305717804</v>
      </c>
      <c r="Z105">
        <v>6.6819156529659098</v>
      </c>
      <c r="AA105">
        <v>16.640136892137299</v>
      </c>
      <c r="AB105">
        <v>61.896041844262697</v>
      </c>
      <c r="AC105">
        <v>54.288319092730902</v>
      </c>
      <c r="AD105">
        <v>69.504031635071001</v>
      </c>
      <c r="AE105">
        <v>5.4031299003357196</v>
      </c>
      <c r="AF105">
        <v>2.5480173143339901</v>
      </c>
      <c r="AG105">
        <v>8.25686589351991</v>
      </c>
      <c r="AH105">
        <v>68.155842515707405</v>
      </c>
      <c r="AI105">
        <v>60.851280522528498</v>
      </c>
      <c r="AJ105">
        <v>75.458239542522605</v>
      </c>
      <c r="AK105">
        <v>48.6623159553289</v>
      </c>
      <c r="AL105">
        <v>35.619480946535802</v>
      </c>
      <c r="AM105">
        <v>61.702847928310298</v>
      </c>
      <c r="AN105">
        <v>47.315582714971598</v>
      </c>
      <c r="AO105">
        <v>34.601070400581598</v>
      </c>
      <c r="AP105">
        <v>60.030683595909601</v>
      </c>
      <c r="AQ105">
        <v>46.3712725298357</v>
      </c>
      <c r="AR105">
        <v>33.734826437726099</v>
      </c>
      <c r="AS105">
        <v>59.006630826039299</v>
      </c>
      <c r="AT105">
        <v>42.3459773663647</v>
      </c>
      <c r="AU105">
        <v>29.440983710065002</v>
      </c>
      <c r="AV105">
        <v>55.252273602963001</v>
      </c>
      <c r="AW105">
        <v>2.0532735558151498</v>
      </c>
      <c r="AX105">
        <v>0</v>
      </c>
      <c r="AY105">
        <v>4.51248112486154</v>
      </c>
      <c r="AZ105">
        <v>97.946726444184804</v>
      </c>
      <c r="BA105">
        <v>95.487518875069696</v>
      </c>
      <c r="BB105">
        <v>100</v>
      </c>
    </row>
    <row r="106" spans="1:54" x14ac:dyDescent="0.3">
      <c r="A106" t="s">
        <v>501</v>
      </c>
      <c r="B106" t="s">
        <v>64</v>
      </c>
      <c r="C106" t="s">
        <v>964</v>
      </c>
      <c r="D106">
        <v>82.797510869815298</v>
      </c>
      <c r="E106">
        <v>77.844411927131503</v>
      </c>
      <c r="F106">
        <v>87.751981988630206</v>
      </c>
      <c r="G106">
        <v>15.5168050794819</v>
      </c>
      <c r="H106">
        <v>11.0321422114862</v>
      </c>
      <c r="I106">
        <v>19.999616824448101</v>
      </c>
      <c r="J106">
        <v>11.7802341898824</v>
      </c>
      <c r="K106">
        <v>7.50247456164018</v>
      </c>
      <c r="L106">
        <v>16.057456838177899</v>
      </c>
      <c r="M106">
        <v>18.689180795509401</v>
      </c>
      <c r="N106">
        <v>13.958770470422699</v>
      </c>
      <c r="O106">
        <v>23.418902053127699</v>
      </c>
      <c r="P106">
        <v>1.7489475258230001</v>
      </c>
      <c r="Q106">
        <v>0.32438687069423999</v>
      </c>
      <c r="R106">
        <v>3.17360973651471</v>
      </c>
      <c r="S106">
        <v>97.827762313372702</v>
      </c>
      <c r="T106">
        <v>96.004232455601795</v>
      </c>
      <c r="U106">
        <v>99.649602280182805</v>
      </c>
      <c r="V106">
        <v>1.4464330902482201</v>
      </c>
      <c r="W106">
        <v>0</v>
      </c>
      <c r="X106">
        <v>2.9441808704782999</v>
      </c>
      <c r="Y106">
        <v>9.8875060387862597</v>
      </c>
      <c r="Z106">
        <v>5.8617165292420204</v>
      </c>
      <c r="AA106">
        <v>13.914867301743801</v>
      </c>
      <c r="AB106">
        <v>60.7363868503991</v>
      </c>
      <c r="AC106">
        <v>54.339822461309097</v>
      </c>
      <c r="AD106">
        <v>67.132118965795399</v>
      </c>
      <c r="AE106">
        <v>13.192735052566199</v>
      </c>
      <c r="AF106">
        <v>8.5821162467344507</v>
      </c>
      <c r="AG106">
        <v>17.805338427433</v>
      </c>
      <c r="AH106">
        <v>57.431157836619199</v>
      </c>
      <c r="AI106">
        <v>50.934340594045999</v>
      </c>
      <c r="AJ106">
        <v>63.926729989876797</v>
      </c>
      <c r="AK106">
        <v>56.587544929433498</v>
      </c>
      <c r="AL106">
        <v>45.3643114229966</v>
      </c>
      <c r="AM106">
        <v>67.806893962754401</v>
      </c>
      <c r="AN106">
        <v>42.540852769260802</v>
      </c>
      <c r="AO106">
        <v>31.300398726250901</v>
      </c>
      <c r="AP106">
        <v>53.785937894424499</v>
      </c>
      <c r="AQ106">
        <v>50.474271080947602</v>
      </c>
      <c r="AR106">
        <v>39.087098369982002</v>
      </c>
      <c r="AS106">
        <v>61.859394556362403</v>
      </c>
      <c r="AT106">
        <v>48.292968615427</v>
      </c>
      <c r="AU106">
        <v>36.923878211195799</v>
      </c>
      <c r="AV106">
        <v>59.665375539143298</v>
      </c>
      <c r="AW106">
        <v>2.9687823506406898</v>
      </c>
      <c r="AX106">
        <v>0.99300955527344503</v>
      </c>
      <c r="AY106">
        <v>4.9443011508264201</v>
      </c>
      <c r="AZ106">
        <v>96.564218178472004</v>
      </c>
      <c r="BA106">
        <v>94.400817736742496</v>
      </c>
      <c r="BB106">
        <v>98.727619342818798</v>
      </c>
    </row>
    <row r="107" spans="1:54" x14ac:dyDescent="0.3">
      <c r="A107" t="s">
        <v>502</v>
      </c>
      <c r="B107" t="s">
        <v>65</v>
      </c>
      <c r="C107" t="s">
        <v>964</v>
      </c>
      <c r="D107">
        <v>77.409575305790298</v>
      </c>
      <c r="E107">
        <v>71.151520838559193</v>
      </c>
      <c r="F107">
        <v>83.663351473415105</v>
      </c>
      <c r="G107">
        <v>22.590424694209698</v>
      </c>
      <c r="H107">
        <v>16.336648526933399</v>
      </c>
      <c r="I107">
        <v>28.848479161092399</v>
      </c>
      <c r="J107">
        <v>20.535198698094401</v>
      </c>
      <c r="K107">
        <v>14.6030734631636</v>
      </c>
      <c r="L107">
        <v>26.471576376567999</v>
      </c>
      <c r="M107">
        <v>8.0161688277599907</v>
      </c>
      <c r="N107">
        <v>3.97684587701933</v>
      </c>
      <c r="O107">
        <v>12.0592543088115</v>
      </c>
      <c r="P107">
        <v>2.6169352721927699</v>
      </c>
      <c r="Q107">
        <v>0.27528461306669499</v>
      </c>
      <c r="R107">
        <v>4.9580982755749599</v>
      </c>
      <c r="S107">
        <v>97.830594781878304</v>
      </c>
      <c r="T107">
        <v>95.345020730184302</v>
      </c>
      <c r="U107">
        <v>100</v>
      </c>
      <c r="V107">
        <v>2.1694052181216898</v>
      </c>
      <c r="W107">
        <v>0</v>
      </c>
      <c r="X107">
        <v>4.6549792701152803</v>
      </c>
      <c r="Y107">
        <v>18.154496299018302</v>
      </c>
      <c r="Z107">
        <v>11.645966152082501</v>
      </c>
      <c r="AA107">
        <v>24.662595490908998</v>
      </c>
      <c r="AB107">
        <v>66.162265735734195</v>
      </c>
      <c r="AC107">
        <v>58.955404896644403</v>
      </c>
      <c r="AD107">
        <v>73.366573249253804</v>
      </c>
      <c r="AE107">
        <v>9.3955063257913807</v>
      </c>
      <c r="AF107">
        <v>4.53875088494721</v>
      </c>
      <c r="AG107">
        <v>14.2504072841704</v>
      </c>
      <c r="AH107">
        <v>74.921255708961098</v>
      </c>
      <c r="AI107">
        <v>68.325745435189503</v>
      </c>
      <c r="AJ107">
        <v>81.515636184582505</v>
      </c>
      <c r="AK107">
        <v>45.2697757097297</v>
      </c>
      <c r="AL107">
        <v>31.4268313988774</v>
      </c>
      <c r="AM107">
        <v>59.111627293734202</v>
      </c>
      <c r="AN107">
        <v>54.7302242902703</v>
      </c>
      <c r="AO107">
        <v>40.888372705873799</v>
      </c>
      <c r="AP107">
        <v>68.573168601514595</v>
      </c>
      <c r="AQ107">
        <v>44.160087833951998</v>
      </c>
      <c r="AR107">
        <v>30.4363464960628</v>
      </c>
      <c r="AS107">
        <v>57.884097940941402</v>
      </c>
      <c r="AT107">
        <v>55.3994353531657</v>
      </c>
      <c r="AU107">
        <v>41.641722252116899</v>
      </c>
      <c r="AV107">
        <v>69.156038767886102</v>
      </c>
      <c r="AX107">
        <v>0</v>
      </c>
      <c r="AY107">
        <v>0</v>
      </c>
      <c r="AZ107">
        <v>100</v>
      </c>
      <c r="BA107">
        <v>99.999999943409705</v>
      </c>
      <c r="BB107">
        <v>100</v>
      </c>
    </row>
    <row r="108" spans="1:54" x14ac:dyDescent="0.3">
      <c r="A108" t="s">
        <v>474</v>
      </c>
      <c r="B108" t="s">
        <v>261</v>
      </c>
      <c r="C108" t="s">
        <v>964</v>
      </c>
      <c r="D108">
        <v>77.447055410501903</v>
      </c>
      <c r="E108">
        <v>71.255537578950594</v>
      </c>
      <c r="F108">
        <v>83.656148060983597</v>
      </c>
      <c r="G108">
        <v>21.0211778357992</v>
      </c>
      <c r="H108">
        <v>14.9438706731432</v>
      </c>
      <c r="I108">
        <v>27.0857695531278</v>
      </c>
      <c r="J108">
        <v>27.200464171743501</v>
      </c>
      <c r="K108">
        <v>20.484444455948498</v>
      </c>
      <c r="L108">
        <v>33.9204267500943</v>
      </c>
      <c r="M108">
        <v>7.1946620249492304</v>
      </c>
      <c r="N108">
        <v>3.4080077203393699</v>
      </c>
      <c r="O108">
        <v>10.971685969452601</v>
      </c>
      <c r="P108" t="s">
        <v>931</v>
      </c>
      <c r="Q108" t="s">
        <v>931</v>
      </c>
      <c r="R108" t="s">
        <v>931</v>
      </c>
      <c r="S108">
        <v>95.050768784450199</v>
      </c>
      <c r="T108">
        <v>91.758642986201394</v>
      </c>
      <c r="U108">
        <v>98.360194521131803</v>
      </c>
      <c r="V108">
        <v>4.9492312155497498</v>
      </c>
      <c r="W108">
        <v>1.63980547903228</v>
      </c>
      <c r="X108">
        <v>8.24135701363452</v>
      </c>
      <c r="Y108">
        <v>13.2521032782129</v>
      </c>
      <c r="Z108">
        <v>7.9664831386391004</v>
      </c>
      <c r="AA108">
        <v>18.5289263762117</v>
      </c>
      <c r="AB108">
        <v>71.418624891209703</v>
      </c>
      <c r="AC108">
        <v>64.554863178686404</v>
      </c>
      <c r="AD108">
        <v>78.307117066066098</v>
      </c>
      <c r="AE108">
        <v>3.8932404989846199</v>
      </c>
      <c r="AF108">
        <v>1.0630033205894101</v>
      </c>
      <c r="AG108">
        <v>6.7214750215451096</v>
      </c>
      <c r="AH108">
        <v>80.777487670438106</v>
      </c>
      <c r="AI108">
        <v>74.743370745450093</v>
      </c>
      <c r="AJ108">
        <v>86.829540672018695</v>
      </c>
      <c r="AK108">
        <v>52.4182109357127</v>
      </c>
      <c r="AL108">
        <v>41.458983633469899</v>
      </c>
      <c r="AM108">
        <v>63.386365759764402</v>
      </c>
      <c r="AN108">
        <v>45.326012354152397</v>
      </c>
      <c r="AO108">
        <v>34.413372590818902</v>
      </c>
      <c r="AP108">
        <v>56.224806669682003</v>
      </c>
      <c r="AQ108">
        <v>44.923358499199303</v>
      </c>
      <c r="AR108">
        <v>33.975678031850201</v>
      </c>
      <c r="AS108">
        <v>55.902239407456101</v>
      </c>
      <c r="AT108">
        <v>50.189887897506303</v>
      </c>
      <c r="AU108">
        <v>39.109203486365097</v>
      </c>
      <c r="AV108">
        <v>61.230101479549703</v>
      </c>
      <c r="AW108">
        <v>4.8331882796634797</v>
      </c>
      <c r="AX108">
        <v>0.97823097774260104</v>
      </c>
      <c r="AY108">
        <v>8.6884530220303002</v>
      </c>
      <c r="AZ108">
        <v>94.714244270379993</v>
      </c>
      <c r="BA108">
        <v>90.766716658059806</v>
      </c>
      <c r="BB108">
        <v>98.658422381566297</v>
      </c>
    </row>
    <row r="109" spans="1:54" x14ac:dyDescent="0.3">
      <c r="A109" t="s">
        <v>475</v>
      </c>
      <c r="B109" t="s">
        <v>262</v>
      </c>
      <c r="C109" t="s">
        <v>964</v>
      </c>
      <c r="D109">
        <v>74.410248398687699</v>
      </c>
      <c r="E109">
        <v>67.190593586638698</v>
      </c>
      <c r="F109">
        <v>81.634954001526197</v>
      </c>
      <c r="G109">
        <v>24.2266833307296</v>
      </c>
      <c r="H109">
        <v>17.204378765767402</v>
      </c>
      <c r="I109">
        <v>31.246327385139399</v>
      </c>
      <c r="J109">
        <v>13.8298703327605</v>
      </c>
      <c r="K109">
        <v>7.9526306611694197</v>
      </c>
      <c r="L109">
        <v>19.698495560582</v>
      </c>
      <c r="M109">
        <v>8.4244649273550998</v>
      </c>
      <c r="N109">
        <v>3.7377078369476102</v>
      </c>
      <c r="O109">
        <v>13.1136813175084</v>
      </c>
      <c r="P109" t="s">
        <v>931</v>
      </c>
      <c r="Q109" t="s">
        <v>931</v>
      </c>
      <c r="R109" t="s">
        <v>931</v>
      </c>
      <c r="S109">
        <v>97.797219184502396</v>
      </c>
      <c r="T109">
        <v>95.486044342379699</v>
      </c>
      <c r="U109">
        <v>100</v>
      </c>
      <c r="V109">
        <v>2.2027808154975799</v>
      </c>
      <c r="W109">
        <v>0</v>
      </c>
      <c r="X109">
        <v>4.5139556576452797</v>
      </c>
      <c r="Y109">
        <v>13.634588345571</v>
      </c>
      <c r="Z109">
        <v>7.6711253985235697</v>
      </c>
      <c r="AA109">
        <v>19.606719696748101</v>
      </c>
      <c r="AB109">
        <v>64.282924543040195</v>
      </c>
      <c r="AC109">
        <v>56.115020728199802</v>
      </c>
      <c r="AD109">
        <v>72.4402168330937</v>
      </c>
      <c r="AE109">
        <v>7.6199031401343502</v>
      </c>
      <c r="AF109">
        <v>2.8597441487312198</v>
      </c>
      <c r="AG109">
        <v>12.3837846894279</v>
      </c>
      <c r="AH109">
        <v>70.297609748476802</v>
      </c>
      <c r="AI109">
        <v>62.349631150202001</v>
      </c>
      <c r="AJ109">
        <v>78.239922668203903</v>
      </c>
      <c r="AK109">
        <v>51.619145407155798</v>
      </c>
      <c r="AL109">
        <v>39.006410410394601</v>
      </c>
      <c r="AM109">
        <v>64.246610602522907</v>
      </c>
      <c r="AN109">
        <v>47.053945186004299</v>
      </c>
      <c r="AO109">
        <v>34.450672764719499</v>
      </c>
      <c r="AP109">
        <v>59.642277237636598</v>
      </c>
      <c r="AQ109">
        <v>46.6787773477608</v>
      </c>
      <c r="AR109">
        <v>34.073753749971601</v>
      </c>
      <c r="AS109">
        <v>59.278214663943402</v>
      </c>
      <c r="AT109">
        <v>52.8868177869047</v>
      </c>
      <c r="AU109">
        <v>40.2885474892419</v>
      </c>
      <c r="AV109">
        <v>65.493217196507601</v>
      </c>
      <c r="AW109">
        <v>4.1282612091860704</v>
      </c>
      <c r="AX109">
        <v>0.96443303340418096</v>
      </c>
      <c r="AY109">
        <v>7.2889387226668596</v>
      </c>
      <c r="AZ109">
        <v>95.871738790813893</v>
      </c>
      <c r="BA109">
        <v>92.711061277308204</v>
      </c>
      <c r="BB109">
        <v>99.035566966620806</v>
      </c>
    </row>
    <row r="110" spans="1:54" x14ac:dyDescent="0.3">
      <c r="A110" t="s">
        <v>476</v>
      </c>
      <c r="B110" t="s">
        <v>263</v>
      </c>
      <c r="C110" t="s">
        <v>964</v>
      </c>
      <c r="D110">
        <v>80.829926590179795</v>
      </c>
      <c r="E110">
        <v>73.733038273603995</v>
      </c>
      <c r="F110">
        <v>87.9531710388177</v>
      </c>
      <c r="G110">
        <v>18.035957624510999</v>
      </c>
      <c r="H110">
        <v>11.011438490124901</v>
      </c>
      <c r="I110">
        <v>25.0362069327117</v>
      </c>
      <c r="J110">
        <v>17.974416457866301</v>
      </c>
      <c r="K110">
        <v>11.6435410590102</v>
      </c>
      <c r="L110">
        <v>24.3104827863711</v>
      </c>
      <c r="M110">
        <v>15.539144577783601</v>
      </c>
      <c r="N110">
        <v>9.6683694160452998</v>
      </c>
      <c r="O110">
        <v>21.379387598704199</v>
      </c>
      <c r="P110">
        <v>3.22651545122863</v>
      </c>
      <c r="Q110">
        <v>0</v>
      </c>
      <c r="R110">
        <v>7.2706474853469798</v>
      </c>
      <c r="S110">
        <v>98.628511143346998</v>
      </c>
      <c r="T110">
        <v>96.728079757891294</v>
      </c>
      <c r="U110">
        <v>100</v>
      </c>
      <c r="V110" t="s">
        <v>931</v>
      </c>
      <c r="W110" t="s">
        <v>931</v>
      </c>
      <c r="X110" t="s">
        <v>931</v>
      </c>
      <c r="Y110">
        <v>14.7918589828124</v>
      </c>
      <c r="Z110">
        <v>8.0440502881239304</v>
      </c>
      <c r="AA110">
        <v>21.5373236509805</v>
      </c>
      <c r="AB110">
        <v>65.563321464679802</v>
      </c>
      <c r="AC110">
        <v>57.104008971035903</v>
      </c>
      <c r="AD110">
        <v>74.0293066146276</v>
      </c>
      <c r="AE110">
        <v>8.3080574970328396</v>
      </c>
      <c r="AF110">
        <v>2.51204720484531</v>
      </c>
      <c r="AG110">
        <v>14.0989861660749</v>
      </c>
      <c r="AH110">
        <v>72.047122950459396</v>
      </c>
      <c r="AI110">
        <v>64.359342168816795</v>
      </c>
      <c r="AJ110">
        <v>79.7443139850309</v>
      </c>
      <c r="AK110">
        <v>54.1681732353059</v>
      </c>
      <c r="AL110">
        <v>40.246708465572503</v>
      </c>
      <c r="AM110">
        <v>68.096847082198494</v>
      </c>
      <c r="AN110">
        <v>43.340966614438997</v>
      </c>
      <c r="AO110">
        <v>29.672543440611399</v>
      </c>
      <c r="AP110">
        <v>57.006959742431903</v>
      </c>
      <c r="AQ110">
        <v>48.913261821541901</v>
      </c>
      <c r="AR110">
        <v>34.560696438505403</v>
      </c>
      <c r="AS110">
        <v>63.259914098219802</v>
      </c>
      <c r="AT110">
        <v>48.909244305170503</v>
      </c>
      <c r="AU110">
        <v>34.754686518247297</v>
      </c>
      <c r="AV110">
        <v>63.072454060899098</v>
      </c>
      <c r="AW110" t="s">
        <v>931</v>
      </c>
      <c r="AX110" t="s">
        <v>931</v>
      </c>
      <c r="AY110" t="s">
        <v>931</v>
      </c>
      <c r="AZ110">
        <v>99.714273154863903</v>
      </c>
      <c r="BA110">
        <v>99.145398214026599</v>
      </c>
      <c r="BB110">
        <v>100</v>
      </c>
    </row>
    <row r="111" spans="1:54" x14ac:dyDescent="0.3">
      <c r="A111" t="s">
        <v>477</v>
      </c>
      <c r="B111" t="s">
        <v>264</v>
      </c>
      <c r="C111" t="s">
        <v>964</v>
      </c>
      <c r="D111">
        <v>72.103654621568197</v>
      </c>
      <c r="E111">
        <v>65.423484200131696</v>
      </c>
      <c r="F111">
        <v>78.785921010728998</v>
      </c>
      <c r="G111">
        <v>25.715900043660302</v>
      </c>
      <c r="H111">
        <v>19.093821441826002</v>
      </c>
      <c r="I111">
        <v>32.333923925445902</v>
      </c>
      <c r="J111">
        <v>28.314970336697701</v>
      </c>
      <c r="K111">
        <v>21.051105765240099</v>
      </c>
      <c r="L111">
        <v>35.5646916417124</v>
      </c>
      <c r="M111">
        <v>12.5972725171431</v>
      </c>
      <c r="N111">
        <v>7.8488837855237996</v>
      </c>
      <c r="O111">
        <v>17.363205855722001</v>
      </c>
      <c r="P111">
        <v>1.3817191874053001</v>
      </c>
      <c r="Q111">
        <v>0</v>
      </c>
      <c r="R111">
        <v>2.8046307650452</v>
      </c>
      <c r="S111">
        <v>96.933507974420195</v>
      </c>
      <c r="T111">
        <v>93.806744522885296</v>
      </c>
      <c r="U111">
        <v>100</v>
      </c>
      <c r="V111">
        <v>3.0664920255797798</v>
      </c>
      <c r="W111">
        <v>0</v>
      </c>
      <c r="X111">
        <v>6.1932554778564404</v>
      </c>
      <c r="Y111">
        <v>18.432339420088901</v>
      </c>
      <c r="Z111">
        <v>12.481469037315399</v>
      </c>
      <c r="AA111">
        <v>24.392571203486099</v>
      </c>
      <c r="AB111">
        <v>58.8078177568893</v>
      </c>
      <c r="AC111">
        <v>51.384543773704003</v>
      </c>
      <c r="AD111">
        <v>66.228393502987998</v>
      </c>
      <c r="AE111">
        <v>7.1166242905205799</v>
      </c>
      <c r="AF111">
        <v>2.8621406312854698</v>
      </c>
      <c r="AG111">
        <v>11.375071984137</v>
      </c>
      <c r="AH111">
        <v>70.123532886457596</v>
      </c>
      <c r="AI111">
        <v>62.7434026007437</v>
      </c>
      <c r="AJ111">
        <v>77.5063623013273</v>
      </c>
      <c r="AK111">
        <v>62.638064378799001</v>
      </c>
      <c r="AL111">
        <v>50.818092882840801</v>
      </c>
      <c r="AM111">
        <v>74.4603002273752</v>
      </c>
      <c r="AN111">
        <v>36.9929755682221</v>
      </c>
      <c r="AO111">
        <v>25.161599195122001</v>
      </c>
      <c r="AP111">
        <v>48.8247056819311</v>
      </c>
      <c r="AQ111">
        <v>49.197038859061998</v>
      </c>
      <c r="AR111">
        <v>37.311674266993997</v>
      </c>
      <c r="AS111">
        <v>61.0834259852545</v>
      </c>
      <c r="AT111">
        <v>50.457652373406503</v>
      </c>
      <c r="AU111">
        <v>38.5920241828725</v>
      </c>
      <c r="AV111">
        <v>62.325092377163998</v>
      </c>
      <c r="AW111">
        <v>3.15894907157716</v>
      </c>
      <c r="AX111">
        <v>0.27581070991882101</v>
      </c>
      <c r="AY111">
        <v>6.0445523207567504</v>
      </c>
      <c r="AZ111">
        <v>96.841050928422803</v>
      </c>
      <c r="BA111">
        <v>93.955447679124703</v>
      </c>
      <c r="BB111">
        <v>99.724189290199703</v>
      </c>
    </row>
    <row r="112" spans="1:54" x14ac:dyDescent="0.3">
      <c r="A112" t="s">
        <v>478</v>
      </c>
      <c r="B112" t="s">
        <v>265</v>
      </c>
      <c r="C112" t="s">
        <v>964</v>
      </c>
      <c r="D112">
        <v>75.918844752350495</v>
      </c>
      <c r="E112">
        <v>69.610373711734994</v>
      </c>
      <c r="F112">
        <v>82.194696912819694</v>
      </c>
      <c r="G112">
        <v>21.4539565432543</v>
      </c>
      <c r="H112">
        <v>15.505930420534099</v>
      </c>
      <c r="I112">
        <v>27.432824441856599</v>
      </c>
      <c r="J112">
        <v>19.069683746457301</v>
      </c>
      <c r="K112">
        <v>13.315942531736599</v>
      </c>
      <c r="L112">
        <v>24.809450851908299</v>
      </c>
      <c r="M112">
        <v>15.0434117594134</v>
      </c>
      <c r="N112">
        <v>10.1949944992709</v>
      </c>
      <c r="O112">
        <v>19.883623382658399</v>
      </c>
      <c r="P112">
        <v>2.1323496333618199</v>
      </c>
      <c r="Q112">
        <v>0.186235380983437</v>
      </c>
      <c r="R112">
        <v>4.0850329587395198</v>
      </c>
      <c r="S112">
        <v>99.356696207656697</v>
      </c>
      <c r="T112">
        <v>98.440116738632298</v>
      </c>
      <c r="U112">
        <v>100</v>
      </c>
      <c r="V112" t="s">
        <v>931</v>
      </c>
      <c r="W112" t="s">
        <v>931</v>
      </c>
      <c r="X112" t="s">
        <v>931</v>
      </c>
      <c r="Y112">
        <v>14.193171082819701</v>
      </c>
      <c r="Z112">
        <v>9.1013099794282208</v>
      </c>
      <c r="AA112">
        <v>19.289835043503501</v>
      </c>
      <c r="AB112">
        <v>69.886184713662303</v>
      </c>
      <c r="AC112">
        <v>63.252184605554802</v>
      </c>
      <c r="AD112">
        <v>76.520526181984494</v>
      </c>
      <c r="AE112">
        <v>7.85460434567457</v>
      </c>
      <c r="AF112">
        <v>3.9095856886856799</v>
      </c>
      <c r="AG112">
        <v>11.8071203280325</v>
      </c>
      <c r="AH112">
        <v>76.224751450807503</v>
      </c>
      <c r="AI112">
        <v>69.946153124970294</v>
      </c>
      <c r="AJ112">
        <v>82.500996668782406</v>
      </c>
      <c r="AK112">
        <v>46.2585034013605</v>
      </c>
      <c r="AL112">
        <v>34.546752656985099</v>
      </c>
      <c r="AM112">
        <v>57.989901185490098</v>
      </c>
      <c r="AN112">
        <v>49.382716049382701</v>
      </c>
      <c r="AO112">
        <v>37.662287873082498</v>
      </c>
      <c r="AP112">
        <v>61.084798523866397</v>
      </c>
      <c r="AQ112">
        <v>51.160781773026699</v>
      </c>
      <c r="AR112">
        <v>39.485737981767798</v>
      </c>
      <c r="AS112">
        <v>62.823647968839197</v>
      </c>
      <c r="AT112">
        <v>47.921390778533599</v>
      </c>
      <c r="AU112">
        <v>36.277118427703201</v>
      </c>
      <c r="AV112">
        <v>59.578921499085403</v>
      </c>
      <c r="AW112">
        <v>3.06356561248819</v>
      </c>
      <c r="AX112">
        <v>0.80439204194724401</v>
      </c>
      <c r="AY112">
        <v>5.3309052133199399</v>
      </c>
      <c r="AZ112">
        <v>96.936434387511795</v>
      </c>
      <c r="BA112">
        <v>94.669094786552506</v>
      </c>
      <c r="BB112">
        <v>99.195607958180403</v>
      </c>
    </row>
    <row r="113" spans="1:54" x14ac:dyDescent="0.3">
      <c r="A113" t="s">
        <v>464</v>
      </c>
      <c r="B113" t="s">
        <v>268</v>
      </c>
      <c r="C113" t="s">
        <v>964</v>
      </c>
      <c r="D113">
        <v>86.834174146629096</v>
      </c>
      <c r="E113">
        <v>81.722445864942898</v>
      </c>
      <c r="F113">
        <v>91.936068596474897</v>
      </c>
      <c r="G113">
        <v>12.6285789163336</v>
      </c>
      <c r="H113">
        <v>7.5941582122328004</v>
      </c>
      <c r="I113">
        <v>17.675275935795401</v>
      </c>
      <c r="J113">
        <v>17.4212147022211</v>
      </c>
      <c r="K113">
        <v>10.3150283088685</v>
      </c>
      <c r="L113">
        <v>24.537299877836801</v>
      </c>
      <c r="M113">
        <v>8.8187119177094893</v>
      </c>
      <c r="N113">
        <v>4.2844154842325901</v>
      </c>
      <c r="O113">
        <v>13.349798051455799</v>
      </c>
      <c r="P113" t="s">
        <v>931</v>
      </c>
      <c r="Q113" t="s">
        <v>931</v>
      </c>
      <c r="R113" t="s">
        <v>931</v>
      </c>
      <c r="S113">
        <v>99.626547860839906</v>
      </c>
      <c r="T113">
        <v>98.886455090803594</v>
      </c>
      <c r="U113">
        <v>100</v>
      </c>
      <c r="V113" t="s">
        <v>931</v>
      </c>
      <c r="W113" t="s">
        <v>931</v>
      </c>
      <c r="X113" t="s">
        <v>931</v>
      </c>
      <c r="Y113">
        <v>11.088907816287801</v>
      </c>
      <c r="Z113">
        <v>5.54288403816944</v>
      </c>
      <c r="AA113">
        <v>16.631042401464601</v>
      </c>
      <c r="AB113">
        <v>49.724824739566301</v>
      </c>
      <c r="AC113">
        <v>41.115868488356298</v>
      </c>
      <c r="AD113">
        <v>58.363010870125002</v>
      </c>
      <c r="AE113">
        <v>6.85317434318286</v>
      </c>
      <c r="AF113">
        <v>2.7012532006832002</v>
      </c>
      <c r="AG113">
        <v>11.0083677759255</v>
      </c>
      <c r="AH113">
        <v>53.960558212671202</v>
      </c>
      <c r="AI113">
        <v>45.465281982964598</v>
      </c>
      <c r="AJ113">
        <v>62.477902838542001</v>
      </c>
      <c r="AK113">
        <v>46.470447475472596</v>
      </c>
      <c r="AL113">
        <v>32.601124182196699</v>
      </c>
      <c r="AM113">
        <v>60.324431278385298</v>
      </c>
      <c r="AN113">
        <v>51.918321767568003</v>
      </c>
      <c r="AO113">
        <v>38.059251720955999</v>
      </c>
      <c r="AP113">
        <v>65.798195436145207</v>
      </c>
      <c r="AQ113">
        <v>60.241684613543903</v>
      </c>
      <c r="AR113">
        <v>47.318191639387699</v>
      </c>
      <c r="AS113">
        <v>73.168713683279094</v>
      </c>
      <c r="AT113">
        <v>39.758315386456097</v>
      </c>
      <c r="AU113">
        <v>26.831286318465299</v>
      </c>
      <c r="AV113">
        <v>52.681808358867897</v>
      </c>
      <c r="AW113">
        <v>2.09984930878595</v>
      </c>
      <c r="AX113">
        <v>0</v>
      </c>
      <c r="AY113">
        <v>4.6314635352862599</v>
      </c>
      <c r="AZ113">
        <v>97.900150691214094</v>
      </c>
      <c r="BA113">
        <v>95.368536464783404</v>
      </c>
      <c r="BB113">
        <v>100</v>
      </c>
    </row>
    <row r="114" spans="1:54" x14ac:dyDescent="0.3">
      <c r="A114" t="s">
        <v>503</v>
      </c>
      <c r="B114" t="s">
        <v>269</v>
      </c>
      <c r="C114" t="s">
        <v>964</v>
      </c>
      <c r="D114">
        <v>74.793524942187005</v>
      </c>
      <c r="E114">
        <v>67.729483110979601</v>
      </c>
      <c r="F114">
        <v>81.856057822484004</v>
      </c>
      <c r="G114">
        <v>23.668235877106</v>
      </c>
      <c r="H114">
        <v>16.751800368474601</v>
      </c>
      <c r="I114">
        <v>30.585793037411399</v>
      </c>
      <c r="J114">
        <v>15.8820614469772</v>
      </c>
      <c r="K114">
        <v>9.5177364417772505</v>
      </c>
      <c r="L114">
        <v>22.2535961541364</v>
      </c>
      <c r="M114">
        <v>17.319127849355802</v>
      </c>
      <c r="N114">
        <v>11.254408069318499</v>
      </c>
      <c r="O114">
        <v>23.389940939309</v>
      </c>
      <c r="P114">
        <v>3.39238519986786</v>
      </c>
      <c r="Q114">
        <v>0.252719578398578</v>
      </c>
      <c r="R114">
        <v>6.5352604835090302</v>
      </c>
      <c r="S114">
        <v>96.570449289725801</v>
      </c>
      <c r="T114">
        <v>93.613001094253903</v>
      </c>
      <c r="U114">
        <v>99.531355265021503</v>
      </c>
      <c r="V114">
        <v>3.4295507102742002</v>
      </c>
      <c r="W114">
        <v>0.46864473510676602</v>
      </c>
      <c r="X114">
        <v>6.38699890561782</v>
      </c>
      <c r="Y114">
        <v>6.7414106375949796</v>
      </c>
      <c r="Z114">
        <v>2.5007784873035601</v>
      </c>
      <c r="AA114">
        <v>10.9911625062306</v>
      </c>
      <c r="AB114">
        <v>62.025107367030103</v>
      </c>
      <c r="AC114">
        <v>53.742272162566003</v>
      </c>
      <c r="AD114">
        <v>70.303158576433503</v>
      </c>
      <c r="AE114">
        <v>6.7414106375949796</v>
      </c>
      <c r="AF114">
        <v>2.5007784873687702</v>
      </c>
      <c r="AG114">
        <v>10.9911625061654</v>
      </c>
      <c r="AH114">
        <v>62.025107367030103</v>
      </c>
      <c r="AI114">
        <v>53.7422721625002</v>
      </c>
      <c r="AJ114">
        <v>70.3031585764992</v>
      </c>
      <c r="AK114">
        <v>57.421982066643203</v>
      </c>
      <c r="AL114">
        <v>44.7046626762247</v>
      </c>
      <c r="AM114">
        <v>70.147221954789899</v>
      </c>
      <c r="AN114">
        <v>40.316770429539098</v>
      </c>
      <c r="AO114">
        <v>27.919762309507199</v>
      </c>
      <c r="AP114">
        <v>52.705788644472598</v>
      </c>
      <c r="AQ114">
        <v>43.975880026625902</v>
      </c>
      <c r="AR114">
        <v>32.712757642633598</v>
      </c>
      <c r="AS114">
        <v>55.233453222658298</v>
      </c>
      <c r="AT114">
        <v>52.686087943928896</v>
      </c>
      <c r="AU114">
        <v>41.1729027552704</v>
      </c>
      <c r="AV114">
        <v>64.206661035684903</v>
      </c>
      <c r="AW114">
        <v>2.7956722827882401</v>
      </c>
      <c r="AX114">
        <v>1.28732044564969E-2</v>
      </c>
      <c r="AY114">
        <v>5.5774403989712802</v>
      </c>
      <c r="AZ114">
        <v>97.204327717211797</v>
      </c>
      <c r="BA114">
        <v>94.422559601154205</v>
      </c>
      <c r="BB114">
        <v>99.987126795418007</v>
      </c>
    </row>
    <row r="115" spans="1:54" x14ac:dyDescent="0.3">
      <c r="A115" t="s">
        <v>504</v>
      </c>
      <c r="B115" t="s">
        <v>270</v>
      </c>
      <c r="C115" t="s">
        <v>964</v>
      </c>
      <c r="D115">
        <v>79.270389217439103</v>
      </c>
      <c r="E115">
        <v>72.792964214220305</v>
      </c>
      <c r="F115">
        <v>85.734068800849201</v>
      </c>
      <c r="G115">
        <v>19.8150185669096</v>
      </c>
      <c r="H115">
        <v>13.4973230015864</v>
      </c>
      <c r="I115">
        <v>26.1483511212769</v>
      </c>
      <c r="J115">
        <v>10.9441617384129</v>
      </c>
      <c r="K115">
        <v>6.0374255121753997</v>
      </c>
      <c r="L115">
        <v>15.8654446322755</v>
      </c>
      <c r="M115">
        <v>10.3905927657819</v>
      </c>
      <c r="N115">
        <v>5.3874608892503</v>
      </c>
      <c r="O115">
        <v>15.3879985405172</v>
      </c>
      <c r="Q115">
        <v>0</v>
      </c>
      <c r="R115">
        <v>0</v>
      </c>
      <c r="S115">
        <v>98.958190070141697</v>
      </c>
      <c r="T115">
        <v>97.455529004161804</v>
      </c>
      <c r="U115">
        <v>100</v>
      </c>
      <c r="V115" t="s">
        <v>931</v>
      </c>
      <c r="W115" t="s">
        <v>931</v>
      </c>
      <c r="X115" t="s">
        <v>931</v>
      </c>
      <c r="Y115">
        <v>16.527987897125598</v>
      </c>
      <c r="Z115">
        <v>10.0076941953754</v>
      </c>
      <c r="AA115">
        <v>23.042057360253398</v>
      </c>
      <c r="AB115">
        <v>50.890523999449897</v>
      </c>
      <c r="AC115">
        <v>42.739104161429999</v>
      </c>
      <c r="AD115">
        <v>59.0362254971864</v>
      </c>
      <c r="AE115">
        <v>5.8795213863292499</v>
      </c>
      <c r="AF115">
        <v>2.1883408540036999</v>
      </c>
      <c r="AG115">
        <v>9.5637595792202301</v>
      </c>
      <c r="AH115">
        <v>61.538990510246201</v>
      </c>
      <c r="AI115">
        <v>53.356843729540202</v>
      </c>
      <c r="AJ115">
        <v>69.716137051481098</v>
      </c>
      <c r="AK115">
        <v>51.794833283268197</v>
      </c>
      <c r="AL115">
        <v>38.546753342597199</v>
      </c>
      <c r="AM115">
        <v>65.043349885068906</v>
      </c>
      <c r="AN115">
        <v>45.854610994292599</v>
      </c>
      <c r="AO115">
        <v>32.605899138539797</v>
      </c>
      <c r="AP115">
        <v>59.106269101644003</v>
      </c>
      <c r="AQ115">
        <v>59.349654550916199</v>
      </c>
      <c r="AR115">
        <v>46.760999269850501</v>
      </c>
      <c r="AS115">
        <v>71.929770593259306</v>
      </c>
      <c r="AT115">
        <v>39.3999699609492</v>
      </c>
      <c r="AU115">
        <v>26.9163010807105</v>
      </c>
      <c r="AV115">
        <v>51.895457450305699</v>
      </c>
      <c r="AW115">
        <v>3.5517810479989</v>
      </c>
      <c r="AX115">
        <v>0.51769447416281</v>
      </c>
      <c r="AY115">
        <v>6.5884985069472304</v>
      </c>
      <c r="AZ115">
        <v>96.448218952001099</v>
      </c>
      <c r="BA115">
        <v>93.411501492997502</v>
      </c>
      <c r="BB115">
        <v>99.4823055258924</v>
      </c>
    </row>
    <row r="116" spans="1:54" x14ac:dyDescent="0.3">
      <c r="A116" t="s">
        <v>505</v>
      </c>
      <c r="B116" t="s">
        <v>271</v>
      </c>
      <c r="C116" t="s">
        <v>964</v>
      </c>
      <c r="D116">
        <v>78.270436334952507</v>
      </c>
      <c r="E116">
        <v>71.113445148352199</v>
      </c>
      <c r="F116">
        <v>85.430403506817498</v>
      </c>
      <c r="G116">
        <v>20.911695105243499</v>
      </c>
      <c r="H116">
        <v>13.869642789634099</v>
      </c>
      <c r="I116">
        <v>27.953667445556398</v>
      </c>
      <c r="J116">
        <v>20.077220077220101</v>
      </c>
      <c r="K116">
        <v>13.2031620320912</v>
      </c>
      <c r="L116">
        <v>26.948051743501701</v>
      </c>
      <c r="M116">
        <v>7.6804915514592897</v>
      </c>
      <c r="N116">
        <v>3.2959752738212802</v>
      </c>
      <c r="O116">
        <v>12.051895919619399</v>
      </c>
      <c r="P116">
        <v>4.9113629758791104</v>
      </c>
      <c r="Q116">
        <v>1.23494639879701</v>
      </c>
      <c r="R116">
        <v>8.5886503579816598</v>
      </c>
      <c r="S116">
        <v>97.525636235313698</v>
      </c>
      <c r="T116">
        <v>94.575387458876406</v>
      </c>
      <c r="U116">
        <v>100</v>
      </c>
      <c r="V116" t="s">
        <v>931</v>
      </c>
      <c r="W116" t="s">
        <v>931</v>
      </c>
      <c r="X116" t="s">
        <v>931</v>
      </c>
      <c r="Y116">
        <v>11.043301365882</v>
      </c>
      <c r="Z116">
        <v>5.5192234613712499</v>
      </c>
      <c r="AA116">
        <v>16.581864390905601</v>
      </c>
      <c r="AB116">
        <v>62.469381824220498</v>
      </c>
      <c r="AC116">
        <v>54.138321795929997</v>
      </c>
      <c r="AD116">
        <v>70.782868018638595</v>
      </c>
      <c r="AE116">
        <v>6.7588325652841803</v>
      </c>
      <c r="AF116">
        <v>2.2376963446003701</v>
      </c>
      <c r="AG116">
        <v>11.284456418278699</v>
      </c>
      <c r="AH116">
        <v>66.753850624818398</v>
      </c>
      <c r="AI116">
        <v>58.887460129546497</v>
      </c>
      <c r="AJ116">
        <v>74.612664774419898</v>
      </c>
      <c r="AK116">
        <v>61.934840425531902</v>
      </c>
      <c r="AL116">
        <v>50.2049922289631</v>
      </c>
      <c r="AM116">
        <v>73.666435438288204</v>
      </c>
      <c r="AN116">
        <v>36.186835106383</v>
      </c>
      <c r="AO116">
        <v>24.681197882906599</v>
      </c>
      <c r="AP116">
        <v>47.690001947096398</v>
      </c>
      <c r="AQ116">
        <v>52.451795212766001</v>
      </c>
      <c r="AR116">
        <v>39.730050113612698</v>
      </c>
      <c r="AS116">
        <v>65.163363125940194</v>
      </c>
      <c r="AT116">
        <v>46.264128989361701</v>
      </c>
      <c r="AU116">
        <v>33.638892228774999</v>
      </c>
      <c r="AV116">
        <v>58.8970173781589</v>
      </c>
      <c r="AW116">
        <v>1.8557728235147599</v>
      </c>
      <c r="AX116">
        <v>0</v>
      </c>
      <c r="AY116">
        <v>4.0607673151424404</v>
      </c>
      <c r="AZ116">
        <v>98.144227176485202</v>
      </c>
      <c r="BA116">
        <v>95.939232684601606</v>
      </c>
      <c r="BB116">
        <v>100</v>
      </c>
    </row>
    <row r="117" spans="1:54" x14ac:dyDescent="0.3">
      <c r="A117" t="s">
        <v>506</v>
      </c>
      <c r="B117" t="s">
        <v>274</v>
      </c>
      <c r="C117" t="s">
        <v>964</v>
      </c>
      <c r="D117">
        <v>86.848842487517004</v>
      </c>
      <c r="E117">
        <v>81.527365224898602</v>
      </c>
      <c r="F117">
        <v>92.161901314599604</v>
      </c>
      <c r="G117">
        <v>13.151157512483</v>
      </c>
      <c r="H117">
        <v>7.83809868583986</v>
      </c>
      <c r="I117">
        <v>18.472634774662001</v>
      </c>
      <c r="J117">
        <v>13.3581479800272</v>
      </c>
      <c r="K117">
        <v>7.5648862322991199</v>
      </c>
      <c r="L117">
        <v>19.158175936350499</v>
      </c>
      <c r="M117">
        <v>7.1611438946890598</v>
      </c>
      <c r="N117">
        <v>3.3939681901683101</v>
      </c>
      <c r="O117">
        <v>10.92608352759</v>
      </c>
      <c r="P117" t="s">
        <v>931</v>
      </c>
      <c r="Q117" t="s">
        <v>931</v>
      </c>
      <c r="R117" t="s">
        <v>931</v>
      </c>
      <c r="S117">
        <v>96.978665456196097</v>
      </c>
      <c r="T117">
        <v>93.337714107080004</v>
      </c>
      <c r="U117">
        <v>100</v>
      </c>
      <c r="V117">
        <v>3.0213345438039001</v>
      </c>
      <c r="W117">
        <v>0</v>
      </c>
      <c r="X117">
        <v>6.6622858929640003</v>
      </c>
      <c r="Y117">
        <v>10.418520199727601</v>
      </c>
      <c r="Z117">
        <v>5.1105147873288903</v>
      </c>
      <c r="AA117">
        <v>15.729418636144599</v>
      </c>
      <c r="AB117">
        <v>69.467090331366293</v>
      </c>
      <c r="AC117">
        <v>61.496994904209302</v>
      </c>
      <c r="AD117">
        <v>77.433212725449195</v>
      </c>
      <c r="AE117">
        <v>3.6513844757149299</v>
      </c>
      <c r="AF117">
        <v>0.55327998043625204</v>
      </c>
      <c r="AG117">
        <v>6.7512403075737799</v>
      </c>
      <c r="AH117">
        <v>76.234226055378997</v>
      </c>
      <c r="AI117">
        <v>68.745001475156897</v>
      </c>
      <c r="AJ117">
        <v>83.7206192899651</v>
      </c>
      <c r="AK117">
        <v>46.272164805917498</v>
      </c>
      <c r="AL117">
        <v>30.170191941218601</v>
      </c>
      <c r="AM117">
        <v>62.377243684072702</v>
      </c>
      <c r="AN117">
        <v>46.4501745532474</v>
      </c>
      <c r="AO117">
        <v>30.1238241314113</v>
      </c>
      <c r="AP117">
        <v>62.774381945644997</v>
      </c>
      <c r="AQ117">
        <v>49.616328505755099</v>
      </c>
      <c r="AR117">
        <v>34.821235681361401</v>
      </c>
      <c r="AS117">
        <v>64.411030850111402</v>
      </c>
      <c r="AT117">
        <v>43.510421347343701</v>
      </c>
      <c r="AU117">
        <v>29.001174558412298</v>
      </c>
      <c r="AV117">
        <v>58.0198754403037</v>
      </c>
      <c r="AW117" t="s">
        <v>931</v>
      </c>
      <c r="AX117" t="s">
        <v>931</v>
      </c>
      <c r="AY117" t="s">
        <v>931</v>
      </c>
      <c r="AZ117">
        <v>99.103041307308203</v>
      </c>
      <c r="BA117">
        <v>97.693363636108899</v>
      </c>
      <c r="BB117">
        <v>100</v>
      </c>
    </row>
    <row r="118" spans="1:54" x14ac:dyDescent="0.3">
      <c r="A118" t="s">
        <v>507</v>
      </c>
      <c r="B118" t="s">
        <v>275</v>
      </c>
      <c r="C118" t="s">
        <v>964</v>
      </c>
      <c r="D118">
        <v>80.471366376423305</v>
      </c>
      <c r="E118">
        <v>74.744082798344394</v>
      </c>
      <c r="F118">
        <v>86.2078688195989</v>
      </c>
      <c r="G118">
        <v>19.528633623576699</v>
      </c>
      <c r="H118">
        <v>13.7921311801007</v>
      </c>
      <c r="I118">
        <v>25.255917201955999</v>
      </c>
      <c r="J118">
        <v>18.1290466622014</v>
      </c>
      <c r="K118">
        <v>12.8727236746334</v>
      </c>
      <c r="L118">
        <v>23.3829189760467</v>
      </c>
      <c r="M118">
        <v>15.551741460147401</v>
      </c>
      <c r="N118">
        <v>10.784418748352801</v>
      </c>
      <c r="O118">
        <v>20.319284234085099</v>
      </c>
      <c r="P118">
        <v>1.38842375530252</v>
      </c>
      <c r="Q118">
        <v>0</v>
      </c>
      <c r="R118">
        <v>2.9228699133335998</v>
      </c>
      <c r="S118">
        <v>97.994809109176103</v>
      </c>
      <c r="T118">
        <v>96.160662871203698</v>
      </c>
      <c r="U118">
        <v>99.825666729930504</v>
      </c>
      <c r="V118">
        <v>2.0051908908238398</v>
      </c>
      <c r="W118">
        <v>0.174333270054811</v>
      </c>
      <c r="X118">
        <v>3.8393371288109099</v>
      </c>
      <c r="Y118">
        <v>12.7148917169011</v>
      </c>
      <c r="Z118">
        <v>7.8549495537171703</v>
      </c>
      <c r="AA118">
        <v>17.579292385972401</v>
      </c>
      <c r="AB118">
        <v>63.305146237999601</v>
      </c>
      <c r="AC118">
        <v>56.624406383230799</v>
      </c>
      <c r="AD118">
        <v>69.9821221067712</v>
      </c>
      <c r="AE118">
        <v>10.962268363473999</v>
      </c>
      <c r="AF118">
        <v>6.2884461565172103</v>
      </c>
      <c r="AG118">
        <v>15.6400577364192</v>
      </c>
      <c r="AH118">
        <v>65.057769591426705</v>
      </c>
      <c r="AI118">
        <v>58.383122455255602</v>
      </c>
      <c r="AJ118">
        <v>71.729144081499598</v>
      </c>
      <c r="AK118">
        <v>47.177207395281101</v>
      </c>
      <c r="AL118">
        <v>35.142551323826901</v>
      </c>
      <c r="AM118">
        <v>59.209907231533798</v>
      </c>
      <c r="AN118">
        <v>50.6210293918868</v>
      </c>
      <c r="AO118">
        <v>38.561469296231898</v>
      </c>
      <c r="AP118">
        <v>62.684766531505801</v>
      </c>
      <c r="AQ118">
        <v>49.686857005542002</v>
      </c>
      <c r="AR118">
        <v>37.936941037329099</v>
      </c>
      <c r="AS118">
        <v>61.436452545617399</v>
      </c>
      <c r="AT118">
        <v>48.249553189252502</v>
      </c>
      <c r="AU118">
        <v>36.551741621117202</v>
      </c>
      <c r="AV118">
        <v>59.949125872222602</v>
      </c>
      <c r="AW118">
        <v>3.84711989283322</v>
      </c>
      <c r="AX118">
        <v>0.77770327136460404</v>
      </c>
      <c r="AY118">
        <v>6.9171193000961804</v>
      </c>
      <c r="AZ118">
        <v>96.152880107166794</v>
      </c>
      <c r="BA118">
        <v>93.082880700136599</v>
      </c>
      <c r="BB118">
        <v>99.222296728402597</v>
      </c>
    </row>
    <row r="119" spans="1:54" x14ac:dyDescent="0.3">
      <c r="A119" t="s">
        <v>508</v>
      </c>
      <c r="B119" t="s">
        <v>276</v>
      </c>
      <c r="C119" t="s">
        <v>964</v>
      </c>
      <c r="D119">
        <v>70.3182414698163</v>
      </c>
      <c r="E119">
        <v>62.5743220828885</v>
      </c>
      <c r="F119">
        <v>78.072902093242007</v>
      </c>
      <c r="G119">
        <v>29.6817585301837</v>
      </c>
      <c r="H119">
        <v>21.927097906702699</v>
      </c>
      <c r="I119">
        <v>37.425677917166801</v>
      </c>
      <c r="J119">
        <v>20.928477690288702</v>
      </c>
      <c r="K119">
        <v>14.365843271418001</v>
      </c>
      <c r="L119">
        <v>27.488106327548198</v>
      </c>
      <c r="M119">
        <v>7.9593175853018403</v>
      </c>
      <c r="N119">
        <v>3.9369259758258202</v>
      </c>
      <c r="O119">
        <v>11.9828490532202</v>
      </c>
      <c r="P119">
        <v>3.83530183727034</v>
      </c>
      <c r="Q119">
        <v>0.22949682861019999</v>
      </c>
      <c r="R119">
        <v>7.4437722197107297</v>
      </c>
      <c r="S119">
        <v>96.069553805774305</v>
      </c>
      <c r="T119">
        <v>92.611139774074502</v>
      </c>
      <c r="U119">
        <v>99.531865121664794</v>
      </c>
      <c r="V119">
        <v>3.5400262467191599</v>
      </c>
      <c r="W119">
        <v>0.15418652174942199</v>
      </c>
      <c r="X119">
        <v>6.91911686116309</v>
      </c>
      <c r="Y119">
        <v>19.219160104986901</v>
      </c>
      <c r="Z119">
        <v>12.0816412878482</v>
      </c>
      <c r="AA119">
        <v>26.347021742512599</v>
      </c>
      <c r="AB119">
        <v>62.578740157480297</v>
      </c>
      <c r="AC119">
        <v>54.189044360705402</v>
      </c>
      <c r="AD119">
        <v>70.972273839207702</v>
      </c>
      <c r="AE119">
        <v>4.2224409448818898</v>
      </c>
      <c r="AF119">
        <v>1.15097994990743</v>
      </c>
      <c r="AG119">
        <v>7.2912368414795097</v>
      </c>
      <c r="AH119">
        <v>77.575459317585299</v>
      </c>
      <c r="AI119">
        <v>70.458511097316304</v>
      </c>
      <c r="AJ119">
        <v>84.689253341570605</v>
      </c>
      <c r="AK119">
        <v>46.7477805680331</v>
      </c>
      <c r="AL119">
        <v>34.832557844795197</v>
      </c>
      <c r="AM119">
        <v>58.671288457225202</v>
      </c>
      <c r="AN119">
        <v>51.9187917801436</v>
      </c>
      <c r="AO119">
        <v>40.005925953302203</v>
      </c>
      <c r="AP119">
        <v>63.8277327622665</v>
      </c>
      <c r="AQ119">
        <v>47.228804866834103</v>
      </c>
      <c r="AR119">
        <v>35.360064665099401</v>
      </c>
      <c r="AS119">
        <v>59.096778614980501</v>
      </c>
      <c r="AT119">
        <v>52.771195133165897</v>
      </c>
      <c r="AU119">
        <v>40.903221385094803</v>
      </c>
      <c r="AV119">
        <v>64.639935334825196</v>
      </c>
      <c r="AW119">
        <v>4.7703412073490803</v>
      </c>
      <c r="AX119">
        <v>1.35927999277929</v>
      </c>
      <c r="AY119">
        <v>8.1785247841048996</v>
      </c>
      <c r="AZ119">
        <v>95.229658792650895</v>
      </c>
      <c r="BA119">
        <v>91.821475215902097</v>
      </c>
      <c r="BB119">
        <v>98.640720007213702</v>
      </c>
    </row>
    <row r="120" spans="1:54" x14ac:dyDescent="0.3">
      <c r="A120" t="s">
        <v>509</v>
      </c>
      <c r="B120" t="s">
        <v>277</v>
      </c>
      <c r="C120" t="s">
        <v>964</v>
      </c>
      <c r="D120">
        <v>74.990361517245503</v>
      </c>
      <c r="E120">
        <v>66.901203572021302</v>
      </c>
      <c r="F120">
        <v>83.070804431007502</v>
      </c>
      <c r="G120">
        <v>25.0096384827545</v>
      </c>
      <c r="H120">
        <v>16.929195568998601</v>
      </c>
      <c r="I120">
        <v>33.098796427972502</v>
      </c>
      <c r="J120">
        <v>24.395741273466001</v>
      </c>
      <c r="K120">
        <v>15.9081438522525</v>
      </c>
      <c r="L120">
        <v>32.875696421747598</v>
      </c>
      <c r="M120">
        <v>9.4190219164269404</v>
      </c>
      <c r="N120">
        <v>3.8648040005595301</v>
      </c>
      <c r="O120">
        <v>14.972710487715799</v>
      </c>
      <c r="P120">
        <v>4.7243393932204398</v>
      </c>
      <c r="Q120">
        <v>6.6479365104032295E-2</v>
      </c>
      <c r="R120">
        <v>9.3801918248760092</v>
      </c>
      <c r="S120">
        <v>98.837450695453597</v>
      </c>
      <c r="T120">
        <v>96.566139078974402</v>
      </c>
      <c r="U120">
        <v>100</v>
      </c>
      <c r="V120" t="s">
        <v>931</v>
      </c>
      <c r="W120" t="s">
        <v>931</v>
      </c>
      <c r="X120" t="s">
        <v>931</v>
      </c>
      <c r="Y120">
        <v>11.462380260387301</v>
      </c>
      <c r="Z120">
        <v>4.9150435686634397</v>
      </c>
      <c r="AA120">
        <v>18.011647236144899</v>
      </c>
      <c r="AB120">
        <v>63.949108811056099</v>
      </c>
      <c r="AC120">
        <v>54.373698978824798</v>
      </c>
      <c r="AD120">
        <v>73.531358372591697</v>
      </c>
      <c r="AE120">
        <v>7.7167175776268602</v>
      </c>
      <c r="AF120">
        <v>2.0886751492414999</v>
      </c>
      <c r="AG120">
        <v>13.347975304884899</v>
      </c>
      <c r="AH120">
        <v>67.694771493816503</v>
      </c>
      <c r="AI120">
        <v>58.459373588474001</v>
      </c>
      <c r="AJ120">
        <v>76.935724113624502</v>
      </c>
      <c r="AK120">
        <v>44.848693259972499</v>
      </c>
      <c r="AL120">
        <v>30.9524842409343</v>
      </c>
      <c r="AM120">
        <v>58.745245176319699</v>
      </c>
      <c r="AN120">
        <v>47.936726272352097</v>
      </c>
      <c r="AO120">
        <v>34.128028590277999</v>
      </c>
      <c r="AP120">
        <v>61.747244843692002</v>
      </c>
      <c r="AQ120">
        <v>40.192572214580501</v>
      </c>
      <c r="AR120">
        <v>27.121150869784401</v>
      </c>
      <c r="AS120">
        <v>53.256234619198501</v>
      </c>
      <c r="AT120">
        <v>54.1471801925722</v>
      </c>
      <c r="AU120">
        <v>40.537967286399102</v>
      </c>
      <c r="AV120">
        <v>67.767144027277297</v>
      </c>
      <c r="AX120">
        <v>0</v>
      </c>
      <c r="AY120">
        <v>0</v>
      </c>
      <c r="AZ120">
        <v>100</v>
      </c>
      <c r="BA120">
        <v>99.999999966600498</v>
      </c>
      <c r="BB120">
        <v>100</v>
      </c>
    </row>
    <row r="121" spans="1:54" x14ac:dyDescent="0.3">
      <c r="A121" t="s">
        <v>510</v>
      </c>
      <c r="B121" t="s">
        <v>278</v>
      </c>
      <c r="C121" t="s">
        <v>964</v>
      </c>
      <c r="D121">
        <v>80.877903173045496</v>
      </c>
      <c r="E121">
        <v>74.760694561863801</v>
      </c>
      <c r="F121">
        <v>86.995504300617895</v>
      </c>
      <c r="G121">
        <v>18.598707883545998</v>
      </c>
      <c r="H121">
        <v>12.5358563295742</v>
      </c>
      <c r="I121">
        <v>24.660064415329298</v>
      </c>
      <c r="J121">
        <v>14.356395158652299</v>
      </c>
      <c r="K121">
        <v>9.16267447806975</v>
      </c>
      <c r="L121">
        <v>19.555762529533499</v>
      </c>
      <c r="M121">
        <v>16.075809617271801</v>
      </c>
      <c r="N121">
        <v>10.896698038197099</v>
      </c>
      <c r="O121">
        <v>21.260091219237999</v>
      </c>
      <c r="P121">
        <v>3.0953549231272501</v>
      </c>
      <c r="Q121">
        <v>0.29364065125085698</v>
      </c>
      <c r="R121">
        <v>5.8969654106945404</v>
      </c>
      <c r="S121">
        <v>98.806018972849202</v>
      </c>
      <c r="T121">
        <v>96.505881542992896</v>
      </c>
      <c r="U121">
        <v>100</v>
      </c>
      <c r="Y121">
        <v>12.1851488387308</v>
      </c>
      <c r="Z121">
        <v>7.0492260622609102</v>
      </c>
      <c r="AA121">
        <v>17.3224609649405</v>
      </c>
      <c r="AB121">
        <v>72.197006869479907</v>
      </c>
      <c r="AC121">
        <v>65.326915129608196</v>
      </c>
      <c r="AD121">
        <v>79.054686224844801</v>
      </c>
      <c r="AE121">
        <v>12.1851488387308</v>
      </c>
      <c r="AF121">
        <v>7.0492260627554302</v>
      </c>
      <c r="AG121">
        <v>17.322460964446002</v>
      </c>
      <c r="AH121">
        <v>72.197006869479907</v>
      </c>
      <c r="AI121">
        <v>65.326915129544801</v>
      </c>
      <c r="AJ121">
        <v>79.054686224908195</v>
      </c>
      <c r="AK121">
        <v>47.558297031152797</v>
      </c>
      <c r="AL121">
        <v>35.363541140365498</v>
      </c>
      <c r="AM121">
        <v>59.757903555561498</v>
      </c>
      <c r="AN121">
        <v>52.0024160779002</v>
      </c>
      <c r="AO121">
        <v>39.786626476225003</v>
      </c>
      <c r="AP121">
        <v>64.214523899788702</v>
      </c>
      <c r="AQ121">
        <v>41.216092543104999</v>
      </c>
      <c r="AR121">
        <v>29.203119735433098</v>
      </c>
      <c r="AS121">
        <v>53.237242854137399</v>
      </c>
      <c r="AT121">
        <v>57.9419409159132</v>
      </c>
      <c r="AU121">
        <v>45.877487276899203</v>
      </c>
      <c r="AV121">
        <v>70.000443893569894</v>
      </c>
      <c r="AW121">
        <v>3.4633627739613999</v>
      </c>
      <c r="AX121">
        <v>0.163372551002431</v>
      </c>
      <c r="AY121">
        <v>6.7630752069697904</v>
      </c>
      <c r="AZ121">
        <v>96.205430160287904</v>
      </c>
      <c r="BA121">
        <v>92.849287553279495</v>
      </c>
      <c r="BB121">
        <v>99.560575115315402</v>
      </c>
    </row>
    <row r="122" spans="1:54" x14ac:dyDescent="0.3">
      <c r="A122" t="s">
        <v>511</v>
      </c>
      <c r="B122" t="s">
        <v>279</v>
      </c>
      <c r="C122" t="s">
        <v>964</v>
      </c>
      <c r="D122">
        <v>78.579344367783193</v>
      </c>
      <c r="E122">
        <v>71.771400028237693</v>
      </c>
      <c r="F122">
        <v>85.3958293133269</v>
      </c>
      <c r="G122">
        <v>20.147999857005001</v>
      </c>
      <c r="H122">
        <v>13.620962438456401</v>
      </c>
      <c r="I122">
        <v>26.666332360251001</v>
      </c>
      <c r="J122">
        <v>13.681049583527001</v>
      </c>
      <c r="K122">
        <v>8.3989505026996394</v>
      </c>
      <c r="L122">
        <v>18.964405777883499</v>
      </c>
      <c r="M122">
        <v>18.814571193650998</v>
      </c>
      <c r="N122">
        <v>12.9929337432369</v>
      </c>
      <c r="O122">
        <v>24.639569503519201</v>
      </c>
      <c r="P122" t="s">
        <v>931</v>
      </c>
      <c r="Q122" t="s">
        <v>931</v>
      </c>
      <c r="R122" t="s">
        <v>931</v>
      </c>
      <c r="S122">
        <v>96.702177099345803</v>
      </c>
      <c r="T122">
        <v>92.832911778014093</v>
      </c>
      <c r="U122">
        <v>100</v>
      </c>
      <c r="V122">
        <v>3.2978229006542001</v>
      </c>
      <c r="W122">
        <v>0</v>
      </c>
      <c r="X122">
        <v>7.1670882219279104</v>
      </c>
      <c r="Y122">
        <v>11.3126943838702</v>
      </c>
      <c r="Z122">
        <v>6.0798763144565298</v>
      </c>
      <c r="AA122">
        <v>16.541140668897299</v>
      </c>
      <c r="AB122">
        <v>69.649304686662106</v>
      </c>
      <c r="AC122">
        <v>61.768452860246498</v>
      </c>
      <c r="AD122">
        <v>77.540875810674294</v>
      </c>
      <c r="AE122">
        <v>10.115110999892799</v>
      </c>
      <c r="AF122">
        <v>5.1091798678671996</v>
      </c>
      <c r="AG122">
        <v>15.1181172539759</v>
      </c>
      <c r="AH122">
        <v>70.846888070639594</v>
      </c>
      <c r="AI122">
        <v>63.002877142283303</v>
      </c>
      <c r="AJ122">
        <v>78.700171390148299</v>
      </c>
      <c r="AK122">
        <v>53.404985549132903</v>
      </c>
      <c r="AL122">
        <v>40.255111044923098</v>
      </c>
      <c r="AM122">
        <v>66.553993903823894</v>
      </c>
      <c r="AN122">
        <v>45.186054913294797</v>
      </c>
      <c r="AO122">
        <v>32.0979944333247</v>
      </c>
      <c r="AP122">
        <v>58.276528964777299</v>
      </c>
      <c r="AQ122">
        <v>53.415522639691702</v>
      </c>
      <c r="AR122">
        <v>40.139772864031002</v>
      </c>
      <c r="AS122">
        <v>66.692333681779402</v>
      </c>
      <c r="AT122">
        <v>46.123855973025002</v>
      </c>
      <c r="AU122">
        <v>32.831439409431098</v>
      </c>
      <c r="AV122">
        <v>59.4150372750183</v>
      </c>
      <c r="AW122">
        <v>1.20473313552354</v>
      </c>
      <c r="AX122">
        <v>0</v>
      </c>
      <c r="AY122">
        <v>2.7497545232692699</v>
      </c>
      <c r="AZ122">
        <v>98.795266864476503</v>
      </c>
      <c r="BA122">
        <v>97.250245476625807</v>
      </c>
      <c r="BB122">
        <v>100</v>
      </c>
    </row>
    <row r="123" spans="1:54" x14ac:dyDescent="0.3">
      <c r="A123" t="s">
        <v>512</v>
      </c>
      <c r="B123" t="s">
        <v>280</v>
      </c>
      <c r="C123" t="s">
        <v>964</v>
      </c>
      <c r="D123">
        <v>86.722758346242898</v>
      </c>
      <c r="E123">
        <v>80.980983207383005</v>
      </c>
      <c r="F123">
        <v>92.463816247211298</v>
      </c>
      <c r="G123">
        <v>12.4614488139737</v>
      </c>
      <c r="H123">
        <v>6.8911622034563598</v>
      </c>
      <c r="I123">
        <v>18.033532119372499</v>
      </c>
      <c r="J123">
        <v>12.9958357612882</v>
      </c>
      <c r="K123">
        <v>6.4447265273804799</v>
      </c>
      <c r="L123">
        <v>19.5476426456434</v>
      </c>
      <c r="M123">
        <v>10.876764116485001</v>
      </c>
      <c r="N123">
        <v>5.8176721054010097</v>
      </c>
      <c r="O123">
        <v>15.9346436526658</v>
      </c>
      <c r="P123" t="s">
        <v>931</v>
      </c>
      <c r="Q123" t="s">
        <v>931</v>
      </c>
      <c r="R123" t="s">
        <v>931</v>
      </c>
      <c r="S123">
        <v>92.933585366893595</v>
      </c>
      <c r="T123">
        <v>88.120063770230999</v>
      </c>
      <c r="U123">
        <v>97.741982271353095</v>
      </c>
      <c r="V123">
        <v>7.0664146331064099</v>
      </c>
      <c r="W123">
        <v>2.2580177292478298</v>
      </c>
      <c r="X123">
        <v>11.879936229168001</v>
      </c>
      <c r="Y123">
        <v>21.865806341581301</v>
      </c>
      <c r="Z123">
        <v>14.601228384389101</v>
      </c>
      <c r="AA123">
        <v>29.129957174289501</v>
      </c>
      <c r="AB123">
        <v>52.226375406830499</v>
      </c>
      <c r="AC123">
        <v>43.0738482398569</v>
      </c>
      <c r="AD123">
        <v>61.388144363437398</v>
      </c>
      <c r="AE123">
        <v>9.5152143943377698</v>
      </c>
      <c r="AF123">
        <v>3.8518669016813698</v>
      </c>
      <c r="AG123">
        <v>15.1766177977815</v>
      </c>
      <c r="AH123">
        <v>64.576967354074</v>
      </c>
      <c r="AI123">
        <v>56.018338233083</v>
      </c>
      <c r="AJ123">
        <v>73.146355229427002</v>
      </c>
      <c r="AK123">
        <v>52.899333270729599</v>
      </c>
      <c r="AL123">
        <v>38.961920527447703</v>
      </c>
      <c r="AM123">
        <v>66.835936630418104</v>
      </c>
      <c r="AN123">
        <v>36.009249694807004</v>
      </c>
      <c r="AO123">
        <v>23.1584899109668</v>
      </c>
      <c r="AP123">
        <v>48.859584788040102</v>
      </c>
      <c r="AQ123">
        <v>43.495868156634401</v>
      </c>
      <c r="AR123">
        <v>29.3925297767301</v>
      </c>
      <c r="AS123">
        <v>57.602492587101104</v>
      </c>
      <c r="AT123">
        <v>44.876279462860403</v>
      </c>
      <c r="AU123">
        <v>31.087061192135302</v>
      </c>
      <c r="AV123">
        <v>58.660921043886397</v>
      </c>
      <c r="AW123">
        <v>2.6662497690481901</v>
      </c>
      <c r="AX123">
        <v>0</v>
      </c>
      <c r="AY123">
        <v>6.0007138607874104</v>
      </c>
      <c r="AZ123">
        <v>97.333750230951793</v>
      </c>
      <c r="BA123">
        <v>93.999286138835302</v>
      </c>
      <c r="BB123">
        <v>100</v>
      </c>
    </row>
    <row r="124" spans="1:54" x14ac:dyDescent="0.3">
      <c r="A124" t="s">
        <v>513</v>
      </c>
      <c r="B124" t="s">
        <v>281</v>
      </c>
      <c r="C124" t="s">
        <v>964</v>
      </c>
      <c r="D124">
        <v>74.798418972332001</v>
      </c>
      <c r="E124">
        <v>61.157587941229998</v>
      </c>
      <c r="F124">
        <v>88.426844331220195</v>
      </c>
      <c r="G124">
        <v>25.201581027667999</v>
      </c>
      <c r="H124">
        <v>11.5731556707824</v>
      </c>
      <c r="I124">
        <v>38.842412056767401</v>
      </c>
      <c r="J124">
        <v>7.8577075098814202</v>
      </c>
      <c r="K124">
        <v>0</v>
      </c>
      <c r="L124">
        <v>16.024948396423099</v>
      </c>
      <c r="M124">
        <v>27.683794466403199</v>
      </c>
      <c r="N124">
        <v>13.2363671988773</v>
      </c>
      <c r="O124">
        <v>42.145120803229901</v>
      </c>
      <c r="S124">
        <v>94.245059288537504</v>
      </c>
      <c r="T124">
        <v>82.992354978308796</v>
      </c>
      <c r="U124">
        <v>100</v>
      </c>
      <c r="V124" t="s">
        <v>931</v>
      </c>
      <c r="W124" t="s">
        <v>931</v>
      </c>
      <c r="X124" t="s">
        <v>931</v>
      </c>
      <c r="Y124">
        <v>18.292490118577099</v>
      </c>
      <c r="Z124">
        <v>4.3328096447364102</v>
      </c>
      <c r="AA124">
        <v>32.218675739045899</v>
      </c>
      <c r="AB124">
        <v>45.9920948616601</v>
      </c>
      <c r="AC124">
        <v>27.4250404701387</v>
      </c>
      <c r="AD124">
        <v>64.561398583421195</v>
      </c>
      <c r="AE124">
        <v>3.6521739130434798</v>
      </c>
      <c r="AF124">
        <v>0</v>
      </c>
      <c r="AG124">
        <v>7.9752545981801299</v>
      </c>
      <c r="AH124">
        <v>60.632411067193701</v>
      </c>
      <c r="AI124">
        <v>40.6986010894461</v>
      </c>
      <c r="AJ124">
        <v>80.549068434341194</v>
      </c>
      <c r="AK124">
        <v>47.733274647887299</v>
      </c>
      <c r="AL124">
        <v>25.322973925763399</v>
      </c>
      <c r="AM124">
        <v>70.126166366184407</v>
      </c>
      <c r="AN124">
        <v>52.266725352112701</v>
      </c>
      <c r="AO124">
        <v>29.873833633635599</v>
      </c>
      <c r="AP124">
        <v>74.677026074416503</v>
      </c>
      <c r="AQ124">
        <v>60.431338028169002</v>
      </c>
      <c r="AR124">
        <v>37.757063333443</v>
      </c>
      <c r="AS124">
        <v>83.106366700160507</v>
      </c>
      <c r="AT124">
        <v>36.883802816901401</v>
      </c>
      <c r="AU124">
        <v>14.1934611195343</v>
      </c>
      <c r="AV124">
        <v>59.560807412589199</v>
      </c>
      <c r="AW124" t="s">
        <v>931</v>
      </c>
      <c r="AX124" t="s">
        <v>931</v>
      </c>
      <c r="AY124" t="s">
        <v>931</v>
      </c>
      <c r="AZ124">
        <v>92.885375494071099</v>
      </c>
      <c r="BA124">
        <v>79.815229686585695</v>
      </c>
      <c r="BB124">
        <v>100</v>
      </c>
    </row>
    <row r="125" spans="1:54" x14ac:dyDescent="0.3">
      <c r="A125" t="s">
        <v>514</v>
      </c>
      <c r="B125" t="s">
        <v>282</v>
      </c>
      <c r="C125" t="s">
        <v>964</v>
      </c>
      <c r="D125">
        <v>73.967543043275896</v>
      </c>
      <c r="E125">
        <v>66.773089879141693</v>
      </c>
      <c r="F125">
        <v>81.165331995791107</v>
      </c>
      <c r="G125">
        <v>23.827943229409001</v>
      </c>
      <c r="H125">
        <v>16.960821971994001</v>
      </c>
      <c r="I125">
        <v>30.692012601190999</v>
      </c>
      <c r="J125">
        <v>13.9294439274081</v>
      </c>
      <c r="K125">
        <v>8.6086161078223107</v>
      </c>
      <c r="L125">
        <v>19.253494196819901</v>
      </c>
      <c r="M125">
        <v>12.678862261517001</v>
      </c>
      <c r="N125">
        <v>7.0536001359971898</v>
      </c>
      <c r="O125">
        <v>18.3003299522628</v>
      </c>
      <c r="P125">
        <v>1.69410190786412</v>
      </c>
      <c r="Q125">
        <v>0</v>
      </c>
      <c r="R125">
        <v>3.6121170789117598</v>
      </c>
      <c r="S125">
        <v>96.070846905537493</v>
      </c>
      <c r="T125">
        <v>92.5129698969602</v>
      </c>
      <c r="U125">
        <v>99.628797458571796</v>
      </c>
      <c r="V125">
        <v>3.9291530944625399</v>
      </c>
      <c r="W125">
        <v>0.371202541478451</v>
      </c>
      <c r="X125">
        <v>7.4870301029896096</v>
      </c>
      <c r="Y125">
        <v>12.0957422056771</v>
      </c>
      <c r="Z125">
        <v>6.6650608827048101</v>
      </c>
      <c r="AA125">
        <v>17.525369753266599</v>
      </c>
      <c r="AB125">
        <v>60.2474988366682</v>
      </c>
      <c r="AC125">
        <v>52.305696480968301</v>
      </c>
      <c r="AD125">
        <v>68.191512653477005</v>
      </c>
      <c r="AE125">
        <v>4.8787226617031196</v>
      </c>
      <c r="AF125">
        <v>1.23472185219037</v>
      </c>
      <c r="AG125">
        <v>8.5249767369696894</v>
      </c>
      <c r="AH125">
        <v>67.464518380642204</v>
      </c>
      <c r="AI125">
        <v>59.667784035011103</v>
      </c>
      <c r="AJ125">
        <v>75.260157146245703</v>
      </c>
      <c r="AK125">
        <v>59.294191919191903</v>
      </c>
      <c r="AL125">
        <v>46.555483131560102</v>
      </c>
      <c r="AM125">
        <v>72.033599837385694</v>
      </c>
      <c r="AN125">
        <v>40.215909090909101</v>
      </c>
      <c r="AO125">
        <v>27.454892011578099</v>
      </c>
      <c r="AP125">
        <v>52.977729481582998</v>
      </c>
      <c r="AQ125">
        <v>40.571969696969703</v>
      </c>
      <c r="AR125">
        <v>28.689468618572299</v>
      </c>
      <c r="AS125">
        <v>52.455377709655501</v>
      </c>
      <c r="AT125">
        <v>54.238636363636402</v>
      </c>
      <c r="AU125">
        <v>41.899204529352701</v>
      </c>
      <c r="AV125">
        <v>66.579216272264205</v>
      </c>
      <c r="AW125">
        <v>3.3024080967892</v>
      </c>
      <c r="AX125">
        <v>0.19471815430285599</v>
      </c>
      <c r="AY125">
        <v>6.4091797786118496</v>
      </c>
      <c r="AZ125">
        <v>96.697591903210807</v>
      </c>
      <c r="BA125">
        <v>93.590820221316605</v>
      </c>
      <c r="BB125">
        <v>99.805281845768704</v>
      </c>
    </row>
    <row r="126" spans="1:54" x14ac:dyDescent="0.3">
      <c r="A126" t="s">
        <v>515</v>
      </c>
      <c r="B126" t="s">
        <v>283</v>
      </c>
      <c r="C126" t="s">
        <v>964</v>
      </c>
      <c r="D126">
        <v>72.197171264528805</v>
      </c>
      <c r="E126">
        <v>64.353050665810102</v>
      </c>
      <c r="F126">
        <v>80.051075564375907</v>
      </c>
      <c r="G126">
        <v>27.304299117770601</v>
      </c>
      <c r="H126">
        <v>19.480729808108801</v>
      </c>
      <c r="I126">
        <v>35.116310840563997</v>
      </c>
      <c r="J126">
        <v>9.9089763338468</v>
      </c>
      <c r="K126">
        <v>4.3856474318940997</v>
      </c>
      <c r="L126">
        <v>15.429579772639601</v>
      </c>
      <c r="M126">
        <v>16.4150679176586</v>
      </c>
      <c r="N126">
        <v>9.9703667814280106</v>
      </c>
      <c r="O126">
        <v>22.8572944988275</v>
      </c>
      <c r="P126" t="s">
        <v>931</v>
      </c>
      <c r="Q126" t="s">
        <v>931</v>
      </c>
      <c r="R126" t="s">
        <v>931</v>
      </c>
      <c r="S126">
        <v>100</v>
      </c>
      <c r="T126">
        <v>99.999999943265493</v>
      </c>
      <c r="U126">
        <v>100</v>
      </c>
      <c r="Y126">
        <v>14.9614899873967</v>
      </c>
      <c r="Z126">
        <v>8.7757009878698895</v>
      </c>
      <c r="AA126">
        <v>21.146457801010101</v>
      </c>
      <c r="AB126">
        <v>56.482285394202499</v>
      </c>
      <c r="AC126">
        <v>48.3688499162932</v>
      </c>
      <c r="AD126">
        <v>64.602245849191604</v>
      </c>
      <c r="AE126">
        <v>7.2706903794986699</v>
      </c>
      <c r="AF126">
        <v>2.7614888245602902</v>
      </c>
      <c r="AG126">
        <v>11.7811543784698</v>
      </c>
      <c r="AH126">
        <v>64.173085002100507</v>
      </c>
      <c r="AI126">
        <v>55.896449193896601</v>
      </c>
      <c r="AJ126">
        <v>72.454162157438105</v>
      </c>
      <c r="AK126">
        <v>48.569301771624197</v>
      </c>
      <c r="AL126">
        <v>35.178977235739197</v>
      </c>
      <c r="AM126">
        <v>61.951635483068102</v>
      </c>
      <c r="AN126">
        <v>49.941938365341699</v>
      </c>
      <c r="AO126">
        <v>36.5151100859811</v>
      </c>
      <c r="AP126">
        <v>63.378192746342201</v>
      </c>
      <c r="AQ126">
        <v>54.259341968140497</v>
      </c>
      <c r="AR126">
        <v>40.677394216625103</v>
      </c>
      <c r="AS126">
        <v>67.834663081474901</v>
      </c>
      <c r="AT126">
        <v>45.740658031859503</v>
      </c>
      <c r="AU126">
        <v>32.165336917002499</v>
      </c>
      <c r="AV126">
        <v>59.322605784897497</v>
      </c>
      <c r="AW126" t="s">
        <v>931</v>
      </c>
      <c r="AX126" t="s">
        <v>931</v>
      </c>
      <c r="AY126" t="s">
        <v>931</v>
      </c>
      <c r="AZ126">
        <v>99.131774261307896</v>
      </c>
      <c r="BA126">
        <v>97.911322726554303</v>
      </c>
      <c r="BB126">
        <v>100</v>
      </c>
    </row>
    <row r="127" spans="1:54" x14ac:dyDescent="0.3">
      <c r="A127" t="s">
        <v>516</v>
      </c>
      <c r="B127" t="s">
        <v>284</v>
      </c>
      <c r="C127" t="s">
        <v>964</v>
      </c>
      <c r="D127">
        <v>78.644309492783904</v>
      </c>
      <c r="E127">
        <v>71.444377055894705</v>
      </c>
      <c r="F127">
        <v>85.846677866287806</v>
      </c>
      <c r="G127">
        <v>20.165711897327501</v>
      </c>
      <c r="H127">
        <v>13.048710758524001</v>
      </c>
      <c r="I127">
        <v>27.282051625620898</v>
      </c>
      <c r="J127">
        <v>13.205320482875599</v>
      </c>
      <c r="K127">
        <v>7.21922961581138</v>
      </c>
      <c r="L127">
        <v>19.195723512095299</v>
      </c>
      <c r="M127">
        <v>12.7848941558282</v>
      </c>
      <c r="N127">
        <v>7.3611070242429602</v>
      </c>
      <c r="O127">
        <v>18.206499134298198</v>
      </c>
      <c r="P127" t="s">
        <v>931</v>
      </c>
      <c r="Q127" t="s">
        <v>931</v>
      </c>
      <c r="R127" t="s">
        <v>931</v>
      </c>
      <c r="S127">
        <v>96.208787156098595</v>
      </c>
      <c r="T127">
        <v>91.513879583297694</v>
      </c>
      <c r="U127">
        <v>100</v>
      </c>
      <c r="V127">
        <v>2.6012342340127401</v>
      </c>
      <c r="W127">
        <v>0</v>
      </c>
      <c r="X127">
        <v>5.3360339922811999</v>
      </c>
      <c r="Y127">
        <v>9.8542030339537305</v>
      </c>
      <c r="Z127">
        <v>4.1955144297998102</v>
      </c>
      <c r="AA127">
        <v>15.5113784640809</v>
      </c>
      <c r="AB127">
        <v>51.151869790770299</v>
      </c>
      <c r="AC127">
        <v>42.824379295311502</v>
      </c>
      <c r="AD127">
        <v>59.473116523694301</v>
      </c>
      <c r="AE127">
        <v>2.9306911218744598</v>
      </c>
      <c r="AF127">
        <v>0.35599518140736502</v>
      </c>
      <c r="AG127">
        <v>5.5018747761959297</v>
      </c>
      <c r="AH127">
        <v>58.075381702849597</v>
      </c>
      <c r="AI127">
        <v>49.683881411743798</v>
      </c>
      <c r="AJ127">
        <v>66.462637343539299</v>
      </c>
      <c r="AK127">
        <v>53.321836480832303</v>
      </c>
      <c r="AL127">
        <v>39.221872624191803</v>
      </c>
      <c r="AM127">
        <v>67.416661688755994</v>
      </c>
      <c r="AN127">
        <v>43.737984846771496</v>
      </c>
      <c r="AO127">
        <v>29.648847709216501</v>
      </c>
      <c r="AP127">
        <v>57.831256506492103</v>
      </c>
      <c r="AQ127">
        <v>47.249236684383099</v>
      </c>
      <c r="AR127">
        <v>33.273928736518002</v>
      </c>
      <c r="AS127">
        <v>61.233189503437998</v>
      </c>
      <c r="AT127">
        <v>50.814203324663602</v>
      </c>
      <c r="AU127">
        <v>36.733886433299602</v>
      </c>
      <c r="AV127">
        <v>64.884508226608801</v>
      </c>
      <c r="AW127" t="s">
        <v>931</v>
      </c>
      <c r="AX127" t="s">
        <v>931</v>
      </c>
      <c r="AY127" t="s">
        <v>931</v>
      </c>
      <c r="AZ127">
        <v>97.666756816561303</v>
      </c>
      <c r="BA127">
        <v>94.1394164876438</v>
      </c>
      <c r="BB127">
        <v>100</v>
      </c>
    </row>
    <row r="128" spans="1:54" x14ac:dyDescent="0.3">
      <c r="A128" t="s">
        <v>517</v>
      </c>
      <c r="B128" t="s">
        <v>285</v>
      </c>
      <c r="C128" t="s">
        <v>964</v>
      </c>
      <c r="D128">
        <v>76.526134248586999</v>
      </c>
      <c r="E128">
        <v>69.939530917372593</v>
      </c>
      <c r="F128">
        <v>83.109744056138595</v>
      </c>
      <c r="G128">
        <v>22.097570138141801</v>
      </c>
      <c r="H128">
        <v>15.7061350132469</v>
      </c>
      <c r="I128">
        <v>28.491782314659002</v>
      </c>
      <c r="J128">
        <v>19.901644382972201</v>
      </c>
      <c r="K128">
        <v>13.8285835027486</v>
      </c>
      <c r="L128">
        <v>25.972787466931699</v>
      </c>
      <c r="M128">
        <v>15.675426463808201</v>
      </c>
      <c r="N128">
        <v>10.579843044334799</v>
      </c>
      <c r="O128">
        <v>20.774680455113401</v>
      </c>
      <c r="P128">
        <v>1.96028208937384</v>
      </c>
      <c r="Q128">
        <v>0</v>
      </c>
      <c r="R128">
        <v>4.0065059254104796</v>
      </c>
      <c r="S128">
        <v>97.780168365691694</v>
      </c>
      <c r="T128">
        <v>95.572128557941696</v>
      </c>
      <c r="U128">
        <v>99.987536286055402</v>
      </c>
      <c r="V128">
        <v>2.21983163430835</v>
      </c>
      <c r="W128">
        <v>1.2463714146761199E-2</v>
      </c>
      <c r="X128">
        <v>4.4278714418560803</v>
      </c>
      <c r="Y128">
        <v>13.1038368936018</v>
      </c>
      <c r="Z128">
        <v>8.00043006887209</v>
      </c>
      <c r="AA128">
        <v>18.213574189508801</v>
      </c>
      <c r="AB128">
        <v>59.252429008076803</v>
      </c>
      <c r="AC128">
        <v>51.710646497959402</v>
      </c>
      <c r="AD128">
        <v>66.796456814350805</v>
      </c>
      <c r="AE128">
        <v>4.6872598739818701</v>
      </c>
      <c r="AF128">
        <v>1.3989503934849199</v>
      </c>
      <c r="AG128">
        <v>7.97558844299685</v>
      </c>
      <c r="AH128">
        <v>67.669006027696696</v>
      </c>
      <c r="AI128">
        <v>60.514002988241998</v>
      </c>
      <c r="AJ128">
        <v>74.832565745967301</v>
      </c>
      <c r="AK128">
        <v>51.825192802056499</v>
      </c>
      <c r="AL128">
        <v>40.147336406490702</v>
      </c>
      <c r="AM128">
        <v>63.499269649511099</v>
      </c>
      <c r="AN128">
        <v>46.764138817480699</v>
      </c>
      <c r="AO128">
        <v>35.048820863463298</v>
      </c>
      <c r="AP128">
        <v>58.483732896887901</v>
      </c>
      <c r="AQ128">
        <v>50.986503856041097</v>
      </c>
      <c r="AR128">
        <v>39.070753304756899</v>
      </c>
      <c r="AS128">
        <v>62.8996818838256</v>
      </c>
      <c r="AT128">
        <v>46.730398457583497</v>
      </c>
      <c r="AU128">
        <v>34.721262652511797</v>
      </c>
      <c r="AV128">
        <v>58.741292518443402</v>
      </c>
      <c r="AW128">
        <v>2.8499223058927998</v>
      </c>
      <c r="AX128">
        <v>0.60484227150023195</v>
      </c>
      <c r="AY128">
        <v>5.0949623947927201</v>
      </c>
      <c r="AZ128">
        <v>97.150077694107196</v>
      </c>
      <c r="BA128">
        <v>94.905037605343395</v>
      </c>
      <c r="BB128">
        <v>99.395157728363699</v>
      </c>
    </row>
    <row r="129" spans="1:54" x14ac:dyDescent="0.3">
      <c r="A129" t="s">
        <v>488</v>
      </c>
      <c r="B129" t="s">
        <v>306</v>
      </c>
      <c r="C129" t="s">
        <v>964</v>
      </c>
      <c r="D129">
        <v>73.442035997677607</v>
      </c>
      <c r="E129">
        <v>66.6062561433843</v>
      </c>
      <c r="F129">
        <v>80.2699909833633</v>
      </c>
      <c r="G129">
        <v>26.5579640023224</v>
      </c>
      <c r="H129">
        <v>19.730009016271701</v>
      </c>
      <c r="I129">
        <v>33.393743856980699</v>
      </c>
      <c r="J129">
        <v>8.0244822914650697</v>
      </c>
      <c r="K129">
        <v>4.1167363395880399</v>
      </c>
      <c r="L129">
        <v>11.937407692498301</v>
      </c>
      <c r="M129">
        <v>20.584962260499299</v>
      </c>
      <c r="N129">
        <v>14.4621567077299</v>
      </c>
      <c r="O129">
        <v>26.710063939286499</v>
      </c>
      <c r="P129">
        <v>5.0053222372750099</v>
      </c>
      <c r="Q129">
        <v>1.1315399190369699</v>
      </c>
      <c r="R129">
        <v>8.8809014053043907</v>
      </c>
      <c r="S129">
        <v>98.865395780917396</v>
      </c>
      <c r="T129">
        <v>97.263685502117497</v>
      </c>
      <c r="U129">
        <v>100</v>
      </c>
      <c r="V129" t="s">
        <v>931</v>
      </c>
      <c r="W129" t="s">
        <v>931</v>
      </c>
      <c r="X129" t="s">
        <v>931</v>
      </c>
      <c r="Y129">
        <v>10.6299593574608</v>
      </c>
      <c r="Z129">
        <v>5.6781684230978602</v>
      </c>
      <c r="AA129">
        <v>15.5881726639658</v>
      </c>
      <c r="AB129">
        <v>65.850590284497798</v>
      </c>
      <c r="AC129">
        <v>58.1537115776365</v>
      </c>
      <c r="AD129">
        <v>73.544311323724401</v>
      </c>
      <c r="AE129">
        <v>12.831430230307699</v>
      </c>
      <c r="AF129">
        <v>7.3464647598723101</v>
      </c>
      <c r="AG129">
        <v>18.323036373005699</v>
      </c>
      <c r="AH129">
        <v>63.649119411650901</v>
      </c>
      <c r="AI129">
        <v>55.763336165817101</v>
      </c>
      <c r="AJ129">
        <v>71.531526689729404</v>
      </c>
      <c r="AK129">
        <v>60.291882031012499</v>
      </c>
      <c r="AL129">
        <v>46.903108964831603</v>
      </c>
      <c r="AM129">
        <v>73.684490774842502</v>
      </c>
      <c r="AN129">
        <v>37.250040928970698</v>
      </c>
      <c r="AO129">
        <v>24.298733379443402</v>
      </c>
      <c r="AP129">
        <v>50.199605425830903</v>
      </c>
      <c r="AQ129">
        <v>60.635685384849303</v>
      </c>
      <c r="AR129">
        <v>49.172406657756397</v>
      </c>
      <c r="AS129">
        <v>72.102288151282394</v>
      </c>
      <c r="AT129">
        <v>37.935308838318903</v>
      </c>
      <c r="AU129">
        <v>26.574885787463899</v>
      </c>
      <c r="AV129">
        <v>49.2913834494722</v>
      </c>
      <c r="AW129">
        <v>2.6756338300754798</v>
      </c>
      <c r="AX129">
        <v>0</v>
      </c>
      <c r="AY129">
        <v>5.3528271913297196</v>
      </c>
      <c r="AZ129">
        <v>97.324366169924502</v>
      </c>
      <c r="BA129">
        <v>94.647172808609099</v>
      </c>
      <c r="BB129">
        <v>100</v>
      </c>
    </row>
    <row r="130" spans="1:54" x14ac:dyDescent="0.3">
      <c r="A130" t="s">
        <v>489</v>
      </c>
      <c r="B130" t="s">
        <v>307</v>
      </c>
      <c r="C130" t="s">
        <v>964</v>
      </c>
      <c r="D130">
        <v>81.291978467025501</v>
      </c>
      <c r="E130">
        <v>75.980796736147795</v>
      </c>
      <c r="F130">
        <v>86.601308820254005</v>
      </c>
      <c r="G130">
        <v>17.587206879885301</v>
      </c>
      <c r="H130">
        <v>12.4749824611464</v>
      </c>
      <c r="I130">
        <v>22.702049706904798</v>
      </c>
      <c r="J130">
        <v>11.3631439476009</v>
      </c>
      <c r="K130">
        <v>7.3841132570146497</v>
      </c>
      <c r="L130">
        <v>15.3460391766936</v>
      </c>
      <c r="M130">
        <v>20.3079948667522</v>
      </c>
      <c r="N130">
        <v>15.0458516097549</v>
      </c>
      <c r="O130">
        <v>25.570152235454199</v>
      </c>
      <c r="P130">
        <v>2.85911901468309</v>
      </c>
      <c r="Q130">
        <v>0.59614975355412703</v>
      </c>
      <c r="R130">
        <v>5.1216892324497998</v>
      </c>
      <c r="S130">
        <v>97.850869152180806</v>
      </c>
      <c r="T130">
        <v>95.537909112240499</v>
      </c>
      <c r="U130">
        <v>100</v>
      </c>
      <c r="V130">
        <v>2.1491308478192002</v>
      </c>
      <c r="W130">
        <v>0</v>
      </c>
      <c r="X130">
        <v>4.4620908877838001</v>
      </c>
      <c r="Y130">
        <v>10.718988016866399</v>
      </c>
      <c r="Z130">
        <v>6.3268966424777497</v>
      </c>
      <c r="AA130">
        <v>15.109498030880699</v>
      </c>
      <c r="AB130">
        <v>57.529041182646999</v>
      </c>
      <c r="AC130">
        <v>50.842450914963997</v>
      </c>
      <c r="AD130">
        <v>64.215841260256795</v>
      </c>
      <c r="AE130">
        <v>10.718988016866399</v>
      </c>
      <c r="AF130">
        <v>6.3268966425159103</v>
      </c>
      <c r="AG130">
        <v>15.1094980308425</v>
      </c>
      <c r="AH130">
        <v>57.529041182646999</v>
      </c>
      <c r="AI130">
        <v>50.842450915464497</v>
      </c>
      <c r="AJ130">
        <v>64.215841259756402</v>
      </c>
      <c r="AK130">
        <v>59.154910351699797</v>
      </c>
      <c r="AL130">
        <v>48.185514809959002</v>
      </c>
      <c r="AM130">
        <v>70.125540252184706</v>
      </c>
      <c r="AN130">
        <v>40.322965935693503</v>
      </c>
      <c r="AO130">
        <v>29.344958389141699</v>
      </c>
      <c r="AP130">
        <v>51.299940805125402</v>
      </c>
      <c r="AQ130">
        <v>51.8349406553506</v>
      </c>
      <c r="AR130">
        <v>41.179042023195301</v>
      </c>
      <c r="AS130">
        <v>62.487960425439603</v>
      </c>
      <c r="AT130">
        <v>47.1767781213102</v>
      </c>
      <c r="AU130">
        <v>36.5525566179329</v>
      </c>
      <c r="AV130">
        <v>57.803953519836099</v>
      </c>
      <c r="AW130">
        <v>3.9616006399893302</v>
      </c>
      <c r="AX130">
        <v>1.5208079128757701</v>
      </c>
      <c r="AY130">
        <v>6.4018576528296602</v>
      </c>
      <c r="AZ130">
        <v>96.0383993600107</v>
      </c>
      <c r="BA130">
        <v>93.598142347156397</v>
      </c>
      <c r="BB130">
        <v>98.479192087138202</v>
      </c>
    </row>
    <row r="131" spans="1:54" x14ac:dyDescent="0.3">
      <c r="A131" t="s">
        <v>518</v>
      </c>
      <c r="B131" t="s">
        <v>308</v>
      </c>
      <c r="C131" t="s">
        <v>964</v>
      </c>
      <c r="D131">
        <v>80.431411250528697</v>
      </c>
      <c r="E131">
        <v>73.976685628835995</v>
      </c>
      <c r="F131">
        <v>86.8960473558313</v>
      </c>
      <c r="G131">
        <v>18.960007519150299</v>
      </c>
      <c r="H131">
        <v>12.554053733583199</v>
      </c>
      <c r="I131">
        <v>25.353859502892099</v>
      </c>
      <c r="J131">
        <v>13.5062737910616</v>
      </c>
      <c r="K131">
        <v>7.95390068376512</v>
      </c>
      <c r="L131">
        <v>19.048856881369499</v>
      </c>
      <c r="M131">
        <v>15.341416419944499</v>
      </c>
      <c r="N131">
        <v>9.9749565571544299</v>
      </c>
      <c r="O131">
        <v>20.696569866714398</v>
      </c>
      <c r="P131">
        <v>2.0372197941632599</v>
      </c>
      <c r="Q131">
        <v>1.4519182272023499E-2</v>
      </c>
      <c r="R131">
        <v>4.0592161267955902</v>
      </c>
      <c r="S131">
        <v>99.631091686639394</v>
      </c>
      <c r="T131">
        <v>98.9035381552427</v>
      </c>
      <c r="U131">
        <v>100</v>
      </c>
      <c r="V131" t="s">
        <v>931</v>
      </c>
      <c r="W131" t="s">
        <v>931</v>
      </c>
      <c r="X131" t="s">
        <v>931</v>
      </c>
      <c r="Y131">
        <v>8.0501903284928797</v>
      </c>
      <c r="Z131">
        <v>3.4103473182993902</v>
      </c>
      <c r="AA131">
        <v>12.689648960049899</v>
      </c>
      <c r="AB131">
        <v>68.739132478030001</v>
      </c>
      <c r="AC131">
        <v>61.679732781014998</v>
      </c>
      <c r="AD131">
        <v>75.793095515750196</v>
      </c>
      <c r="AE131">
        <v>6.5628084026505</v>
      </c>
      <c r="AF131">
        <v>2.3565305823007701</v>
      </c>
      <c r="AG131">
        <v>10.7684459461142</v>
      </c>
      <c r="AH131">
        <v>70.2265144038724</v>
      </c>
      <c r="AI131">
        <v>63.281019968975102</v>
      </c>
      <c r="AJ131">
        <v>77.166828077724404</v>
      </c>
      <c r="AK131">
        <v>41.5529201163571</v>
      </c>
      <c r="AL131">
        <v>28.622802128430099</v>
      </c>
      <c r="AM131">
        <v>54.473771674278197</v>
      </c>
      <c r="AN131">
        <v>55.953357698714598</v>
      </c>
      <c r="AO131">
        <v>42.8816952193202</v>
      </c>
      <c r="AP131">
        <v>69.032354401999399</v>
      </c>
      <c r="AQ131">
        <v>51.246861092464101</v>
      </c>
      <c r="AR131">
        <v>37.850158333862801</v>
      </c>
      <c r="AS131">
        <v>64.644051357102597</v>
      </c>
      <c r="AT131">
        <v>46.542850749608398</v>
      </c>
      <c r="AU131">
        <v>33.098004883760701</v>
      </c>
      <c r="AV131">
        <v>59.982446030357799</v>
      </c>
      <c r="AW131">
        <v>4.9062455942478502</v>
      </c>
      <c r="AX131">
        <v>1.08272338163747</v>
      </c>
      <c r="AY131">
        <v>8.7290474566612595</v>
      </c>
      <c r="AZ131">
        <v>95.093754405752193</v>
      </c>
      <c r="BA131">
        <v>91.270952543580705</v>
      </c>
      <c r="BB131">
        <v>98.917276618120596</v>
      </c>
    </row>
    <row r="132" spans="1:54" x14ac:dyDescent="0.3">
      <c r="A132" t="s">
        <v>490</v>
      </c>
      <c r="B132" t="s">
        <v>309</v>
      </c>
      <c r="C132" t="s">
        <v>964</v>
      </c>
      <c r="D132">
        <v>83.085779371700397</v>
      </c>
      <c r="E132">
        <v>78.086552380145804</v>
      </c>
      <c r="F132">
        <v>88.091179980209503</v>
      </c>
      <c r="G132">
        <v>15.5951299850698</v>
      </c>
      <c r="H132">
        <v>10.811307844905199</v>
      </c>
      <c r="I132">
        <v>20.373268293824999</v>
      </c>
      <c r="J132">
        <v>16.406286074897299</v>
      </c>
      <c r="K132">
        <v>11.535480260100201</v>
      </c>
      <c r="L132">
        <v>21.266565620233401</v>
      </c>
      <c r="M132">
        <v>18.778186519724802</v>
      </c>
      <c r="N132">
        <v>13.7690540218432</v>
      </c>
      <c r="O132">
        <v>23.787199878624101</v>
      </c>
      <c r="P132">
        <v>2.2256768612723001</v>
      </c>
      <c r="Q132">
        <v>1.7075822120301402E-2</v>
      </c>
      <c r="R132">
        <v>4.4333714403708804</v>
      </c>
      <c r="S132">
        <v>99.365851406055199</v>
      </c>
      <c r="T132">
        <v>98.125286885272402</v>
      </c>
      <c r="U132">
        <v>100</v>
      </c>
      <c r="Y132">
        <v>6.2799181147932099</v>
      </c>
      <c r="Z132">
        <v>3.1633109598329998</v>
      </c>
      <c r="AA132">
        <v>9.3939118317768493</v>
      </c>
      <c r="AB132">
        <v>75.886961473933695</v>
      </c>
      <c r="AC132">
        <v>70.321480517034303</v>
      </c>
      <c r="AD132">
        <v>81.4528099018044</v>
      </c>
      <c r="AE132">
        <v>9.4568178669827194</v>
      </c>
      <c r="AF132">
        <v>5.5089576448926101</v>
      </c>
      <c r="AG132">
        <v>13.402777835778499</v>
      </c>
      <c r="AH132">
        <v>72.710061721744196</v>
      </c>
      <c r="AI132">
        <v>66.458133393999205</v>
      </c>
      <c r="AJ132">
        <v>78.961644335778303</v>
      </c>
      <c r="AK132">
        <v>55.249000411790497</v>
      </c>
      <c r="AL132">
        <v>43.755798597173197</v>
      </c>
      <c r="AM132">
        <v>66.740541037568093</v>
      </c>
      <c r="AN132">
        <v>43.685657735683598</v>
      </c>
      <c r="AO132">
        <v>32.182281045577497</v>
      </c>
      <c r="AP132">
        <v>55.188672795866196</v>
      </c>
      <c r="AQ132">
        <v>59.943412016312202</v>
      </c>
      <c r="AR132">
        <v>48.907045785260799</v>
      </c>
      <c r="AS132">
        <v>70.978798213317702</v>
      </c>
      <c r="AT132">
        <v>38.732216628365698</v>
      </c>
      <c r="AU132">
        <v>27.796240015566401</v>
      </c>
      <c r="AV132">
        <v>49.669289480510798</v>
      </c>
      <c r="AW132">
        <v>2.4734873555080101</v>
      </c>
      <c r="AX132">
        <v>0.30533401358263401</v>
      </c>
      <c r="AY132">
        <v>4.6397546589111096</v>
      </c>
      <c r="AZ132">
        <v>97.526512644492001</v>
      </c>
      <c r="BA132">
        <v>95.360245341109007</v>
      </c>
      <c r="BB132">
        <v>99.694665986397297</v>
      </c>
    </row>
    <row r="133" spans="1:54" x14ac:dyDescent="0.3">
      <c r="A133" t="s">
        <v>519</v>
      </c>
      <c r="B133" t="s">
        <v>310</v>
      </c>
      <c r="C133" t="s">
        <v>964</v>
      </c>
      <c r="D133">
        <v>81.603227440480495</v>
      </c>
      <c r="E133">
        <v>75.185880174847199</v>
      </c>
      <c r="F133">
        <v>88.019036259552294</v>
      </c>
      <c r="G133">
        <v>16.764961285187098</v>
      </c>
      <c r="H133">
        <v>10.6093149263664</v>
      </c>
      <c r="I133">
        <v>22.921847655313801</v>
      </c>
      <c r="J133">
        <v>17.521166509877698</v>
      </c>
      <c r="K133">
        <v>11.125404992819901</v>
      </c>
      <c r="L133">
        <v>23.920146829664901</v>
      </c>
      <c r="M133">
        <v>7.0392213618930501</v>
      </c>
      <c r="N133">
        <v>2.8971616634607602</v>
      </c>
      <c r="O133">
        <v>11.185643897371</v>
      </c>
      <c r="P133">
        <v>2.8004920761270702</v>
      </c>
      <c r="Q133">
        <v>0.32156074454184902</v>
      </c>
      <c r="R133">
        <v>5.2778896563559199</v>
      </c>
      <c r="S133">
        <v>99.435559736594499</v>
      </c>
      <c r="T133">
        <v>98.323510857768895</v>
      </c>
      <c r="U133">
        <v>100</v>
      </c>
      <c r="V133" t="s">
        <v>931</v>
      </c>
      <c r="W133" t="s">
        <v>931</v>
      </c>
      <c r="X133" t="s">
        <v>931</v>
      </c>
      <c r="Y133">
        <v>16.6148057022939</v>
      </c>
      <c r="Z133">
        <v>10.208495310850701</v>
      </c>
      <c r="AA133">
        <v>23.0220393988251</v>
      </c>
      <c r="AB133">
        <v>45.567696649540501</v>
      </c>
      <c r="AC133">
        <v>37.344582957182602</v>
      </c>
      <c r="AD133">
        <v>53.789452738359799</v>
      </c>
      <c r="AE133">
        <v>5.1306172660829299</v>
      </c>
      <c r="AF133">
        <v>1.28384847069859</v>
      </c>
      <c r="AG133">
        <v>8.9760108263863003</v>
      </c>
      <c r="AH133">
        <v>57.051885085751501</v>
      </c>
      <c r="AI133">
        <v>48.653658632714603</v>
      </c>
      <c r="AJ133">
        <v>65.451052475418805</v>
      </c>
      <c r="AK133">
        <v>57.153440721376697</v>
      </c>
      <c r="AL133">
        <v>43.248629286226802</v>
      </c>
      <c r="AM133">
        <v>71.064623757890601</v>
      </c>
      <c r="AN133">
        <v>42.518468344516599</v>
      </c>
      <c r="AO133">
        <v>28.638066608540399</v>
      </c>
      <c r="AP133">
        <v>56.3939359515647</v>
      </c>
      <c r="AQ133">
        <v>54.742501534618903</v>
      </c>
      <c r="AR133">
        <v>40.393076247825597</v>
      </c>
      <c r="AS133">
        <v>69.099445902579504</v>
      </c>
      <c r="AT133">
        <v>42.882543445589803</v>
      </c>
      <c r="AU133">
        <v>29.046499187364301</v>
      </c>
      <c r="AV133">
        <v>56.709320851774599</v>
      </c>
      <c r="AW133" t="s">
        <v>931</v>
      </c>
      <c r="AX133" t="s">
        <v>931</v>
      </c>
      <c r="AY133" t="s">
        <v>931</v>
      </c>
      <c r="AZ133">
        <v>98.943483609523099</v>
      </c>
      <c r="BA133">
        <v>96.8884692089662</v>
      </c>
      <c r="BB133">
        <v>100</v>
      </c>
    </row>
    <row r="134" spans="1:54" x14ac:dyDescent="0.3">
      <c r="A134" t="s">
        <v>520</v>
      </c>
      <c r="B134" t="s">
        <v>311</v>
      </c>
      <c r="C134" t="s">
        <v>964</v>
      </c>
      <c r="D134">
        <v>78.481219601912798</v>
      </c>
      <c r="E134">
        <v>71.953380881259804</v>
      </c>
      <c r="F134">
        <v>85.007757316607695</v>
      </c>
      <c r="G134">
        <v>18.657783953897098</v>
      </c>
      <c r="H134">
        <v>13.0635882818155</v>
      </c>
      <c r="I134">
        <v>24.255485707166599</v>
      </c>
      <c r="J134">
        <v>22.953365757959698</v>
      </c>
      <c r="K134">
        <v>15.827161378562099</v>
      </c>
      <c r="L134">
        <v>30.083051483141201</v>
      </c>
      <c r="M134">
        <v>9.9930518657783907</v>
      </c>
      <c r="N134">
        <v>5.52814498831028</v>
      </c>
      <c r="O134">
        <v>14.4528458508978</v>
      </c>
      <c r="P134">
        <v>2.0558303020394799</v>
      </c>
      <c r="Q134">
        <v>0.26887748163599701</v>
      </c>
      <c r="R134">
        <v>3.8432041917923598</v>
      </c>
      <c r="S134">
        <v>99.362406506723303</v>
      </c>
      <c r="T134">
        <v>98.476163916572304</v>
      </c>
      <c r="U134">
        <v>100</v>
      </c>
      <c r="V134" t="s">
        <v>931</v>
      </c>
      <c r="W134" t="s">
        <v>931</v>
      </c>
      <c r="X134" t="s">
        <v>931</v>
      </c>
      <c r="Y134">
        <v>20.881186904810601</v>
      </c>
      <c r="Z134">
        <v>13.8157525093542</v>
      </c>
      <c r="AA134">
        <v>27.9707547117589</v>
      </c>
      <c r="AB134">
        <v>56.635468181632397</v>
      </c>
      <c r="AC134">
        <v>48.716013066251101</v>
      </c>
      <c r="AD134">
        <v>64.537490111871705</v>
      </c>
      <c r="AE134">
        <v>5.8773041239220198</v>
      </c>
      <c r="AF134">
        <v>2.3860018893334201</v>
      </c>
      <c r="AG134">
        <v>9.3622885313709006</v>
      </c>
      <c r="AH134">
        <v>71.639350962520894</v>
      </c>
      <c r="AI134">
        <v>64.591095822369198</v>
      </c>
      <c r="AJ134">
        <v>78.700624156162405</v>
      </c>
      <c r="AK134">
        <v>56.728624535316001</v>
      </c>
      <c r="AL134">
        <v>42.2045553744058</v>
      </c>
      <c r="AM134">
        <v>71.243324425162498</v>
      </c>
      <c r="AN134">
        <v>41.908302354398998</v>
      </c>
      <c r="AO134">
        <v>27.508298975419699</v>
      </c>
      <c r="AP134">
        <v>56.320519007667201</v>
      </c>
      <c r="AQ134">
        <v>61.334159438248697</v>
      </c>
      <c r="AR134">
        <v>47.526603046549901</v>
      </c>
      <c r="AS134">
        <v>75.130821000064202</v>
      </c>
      <c r="AT134">
        <v>36.6418835192069</v>
      </c>
      <c r="AU134">
        <v>23.058529173732399</v>
      </c>
      <c r="AV134">
        <v>50.239304839781298</v>
      </c>
      <c r="AW134" t="s">
        <v>931</v>
      </c>
      <c r="AX134" t="s">
        <v>931</v>
      </c>
      <c r="AY134" t="s">
        <v>931</v>
      </c>
      <c r="AZ134">
        <v>98.712551600114395</v>
      </c>
      <c r="BA134">
        <v>96.927865569088297</v>
      </c>
      <c r="BB134">
        <v>100</v>
      </c>
    </row>
    <row r="135" spans="1:54" x14ac:dyDescent="0.3">
      <c r="A135" t="s">
        <v>521</v>
      </c>
      <c r="B135" t="s">
        <v>827</v>
      </c>
      <c r="C135" t="s">
        <v>964</v>
      </c>
      <c r="D135">
        <v>75.367238741853697</v>
      </c>
      <c r="E135">
        <v>68.113732522148496</v>
      </c>
      <c r="F135">
        <v>82.608055834649505</v>
      </c>
      <c r="G135">
        <v>23.878376396135899</v>
      </c>
      <c r="H135">
        <v>16.702793447386401</v>
      </c>
      <c r="I135">
        <v>31.066227239710798</v>
      </c>
      <c r="J135">
        <v>11.074788877014299</v>
      </c>
      <c r="K135">
        <v>5.9757386229729104</v>
      </c>
      <c r="L135">
        <v>16.177050755295099</v>
      </c>
      <c r="M135">
        <v>17.822342364996501</v>
      </c>
      <c r="N135">
        <v>11.5493303797819</v>
      </c>
      <c r="O135">
        <v>24.096023504540099</v>
      </c>
      <c r="P135">
        <v>3.5288447434043699</v>
      </c>
      <c r="Q135">
        <v>0.58955189150732701</v>
      </c>
      <c r="R135">
        <v>6.4736260344702004</v>
      </c>
      <c r="S135">
        <v>98.080509628884599</v>
      </c>
      <c r="T135">
        <v>95.730310725711604</v>
      </c>
      <c r="U135">
        <v>100</v>
      </c>
      <c r="V135">
        <v>1.9194903711154401</v>
      </c>
      <c r="W135">
        <v>0</v>
      </c>
      <c r="X135">
        <v>4.2696892742491999</v>
      </c>
      <c r="Y135">
        <v>17.2670312860166</v>
      </c>
      <c r="Z135">
        <v>9.4990252744106805</v>
      </c>
      <c r="AA135">
        <v>25.041555971476502</v>
      </c>
      <c r="AB135">
        <v>55.644265627292</v>
      </c>
      <c r="AC135">
        <v>46.6623397729361</v>
      </c>
      <c r="AD135">
        <v>64.621520214036593</v>
      </c>
      <c r="AE135">
        <v>14.033653946899699</v>
      </c>
      <c r="AF135">
        <v>6.63887580921911</v>
      </c>
      <c r="AG135">
        <v>21.431506350836401</v>
      </c>
      <c r="AH135">
        <v>58.877642966408899</v>
      </c>
      <c r="AI135">
        <v>49.871827900593999</v>
      </c>
      <c r="AJ135">
        <v>67.882231172210396</v>
      </c>
      <c r="AK135">
        <v>42.300654747470297</v>
      </c>
      <c r="AL135">
        <v>30.7632461892068</v>
      </c>
      <c r="AM135">
        <v>53.838657024113999</v>
      </c>
      <c r="AN135">
        <v>48.312426974714</v>
      </c>
      <c r="AO135">
        <v>36.242286032199097</v>
      </c>
      <c r="AP135">
        <v>60.381191259000403</v>
      </c>
      <c r="AQ135">
        <v>54.967923987566401</v>
      </c>
      <c r="AR135">
        <v>42.3948000000169</v>
      </c>
      <c r="AS135">
        <v>67.5362792517858</v>
      </c>
      <c r="AT135">
        <v>41.540089504199599</v>
      </c>
      <c r="AU135">
        <v>28.9819171605969</v>
      </c>
      <c r="AV135">
        <v>54.103168856115403</v>
      </c>
      <c r="AW135">
        <v>1.7287986421072501</v>
      </c>
      <c r="AX135">
        <v>0</v>
      </c>
      <c r="AY135">
        <v>3.96705336268862</v>
      </c>
      <c r="AZ135">
        <v>98.271201357892707</v>
      </c>
      <c r="BA135">
        <v>96.032946637524205</v>
      </c>
      <c r="BB135">
        <v>100</v>
      </c>
    </row>
    <row r="136" spans="1:54" x14ac:dyDescent="0.3">
      <c r="A136" t="s">
        <v>522</v>
      </c>
      <c r="B136" t="s">
        <v>828</v>
      </c>
      <c r="C136" t="s">
        <v>964</v>
      </c>
      <c r="D136">
        <v>75.243361557514007</v>
      </c>
      <c r="E136">
        <v>68.028202325970398</v>
      </c>
      <c r="F136">
        <v>82.456384764064197</v>
      </c>
      <c r="G136">
        <v>22.441103623063199</v>
      </c>
      <c r="H136">
        <v>15.8787962144172</v>
      </c>
      <c r="I136">
        <v>29.003942808335001</v>
      </c>
      <c r="J136">
        <v>18.080755716836599</v>
      </c>
      <c r="K136">
        <v>10.9909524024684</v>
      </c>
      <c r="L136">
        <v>25.1705766696853</v>
      </c>
      <c r="M136">
        <v>17.8071539657854</v>
      </c>
      <c r="N136">
        <v>11.7714913867388</v>
      </c>
      <c r="O136">
        <v>23.842354617058401</v>
      </c>
      <c r="P136">
        <v>3.2544208282932998</v>
      </c>
      <c r="Q136">
        <v>0</v>
      </c>
      <c r="R136">
        <v>6.6347523146244196</v>
      </c>
      <c r="S136">
        <v>99.046713898968903</v>
      </c>
      <c r="T136">
        <v>97.247723257217004</v>
      </c>
      <c r="U136">
        <v>100</v>
      </c>
      <c r="V136" t="s">
        <v>931</v>
      </c>
      <c r="W136" t="s">
        <v>931</v>
      </c>
      <c r="X136" t="s">
        <v>931</v>
      </c>
      <c r="Y136">
        <v>12.300558723575801</v>
      </c>
      <c r="Z136">
        <v>6.9574471546694001</v>
      </c>
      <c r="AA136">
        <v>17.644107983922499</v>
      </c>
      <c r="AB136">
        <v>71.297736305512402</v>
      </c>
      <c r="AC136">
        <v>63.463184106521197</v>
      </c>
      <c r="AD136">
        <v>79.138465280845296</v>
      </c>
      <c r="AE136">
        <v>10.4631069638846</v>
      </c>
      <c r="AF136">
        <v>5.3650917854335702</v>
      </c>
      <c r="AG136">
        <v>15.560552169293199</v>
      </c>
      <c r="AH136">
        <v>73.135188065203593</v>
      </c>
      <c r="AI136">
        <v>65.399133787254698</v>
      </c>
      <c r="AJ136">
        <v>80.878426783976906</v>
      </c>
      <c r="AK136">
        <v>40.7785165580014</v>
      </c>
      <c r="AL136">
        <v>29.465122180697499</v>
      </c>
      <c r="AM136">
        <v>52.079614737902297</v>
      </c>
      <c r="AN136">
        <v>58.0207862629914</v>
      </c>
      <c r="AO136">
        <v>46.668241994147401</v>
      </c>
      <c r="AP136">
        <v>69.389236085414794</v>
      </c>
      <c r="AQ136">
        <v>50.681040604221799</v>
      </c>
      <c r="AR136">
        <v>39.232497305849897</v>
      </c>
      <c r="AS136">
        <v>62.122267830544502</v>
      </c>
      <c r="AT136">
        <v>47.776128074365801</v>
      </c>
      <c r="AU136">
        <v>36.306393100961003</v>
      </c>
      <c r="AV136">
        <v>59.251614871299601</v>
      </c>
      <c r="AW136">
        <v>3.7296238695927699</v>
      </c>
      <c r="AX136">
        <v>0.28097483608313201</v>
      </c>
      <c r="AY136">
        <v>7.1802964491509398</v>
      </c>
      <c r="AZ136">
        <v>96.2703761304072</v>
      </c>
      <c r="BA136">
        <v>92.819703550847805</v>
      </c>
      <c r="BB136">
        <v>99.719025163918104</v>
      </c>
    </row>
    <row r="137" spans="1:54" x14ac:dyDescent="0.3">
      <c r="A137" t="s">
        <v>523</v>
      </c>
      <c r="B137" t="s">
        <v>312</v>
      </c>
      <c r="C137" t="s">
        <v>964</v>
      </c>
      <c r="D137">
        <v>87.758253357049298</v>
      </c>
      <c r="E137">
        <v>83.289368389457707</v>
      </c>
      <c r="F137">
        <v>92.220179007210206</v>
      </c>
      <c r="G137">
        <v>11.659271710873499</v>
      </c>
      <c r="H137">
        <v>7.5484653849378303</v>
      </c>
      <c r="I137">
        <v>15.7761594574814</v>
      </c>
      <c r="J137">
        <v>13.6686147651531</v>
      </c>
      <c r="K137">
        <v>9.2071785767186505</v>
      </c>
      <c r="L137">
        <v>18.131032515251</v>
      </c>
      <c r="M137">
        <v>16.3874826528019</v>
      </c>
      <c r="N137">
        <v>11.271941805778701</v>
      </c>
      <c r="O137">
        <v>21.5132690515523</v>
      </c>
      <c r="P137">
        <v>1.1884052305467101</v>
      </c>
      <c r="Q137">
        <v>0</v>
      </c>
      <c r="R137">
        <v>2.5645510289791802</v>
      </c>
      <c r="S137">
        <v>97.535231914935196</v>
      </c>
      <c r="T137">
        <v>95.018679978936404</v>
      </c>
      <c r="U137">
        <v>100</v>
      </c>
      <c r="V137">
        <v>2.4647680850647999</v>
      </c>
      <c r="W137">
        <v>0</v>
      </c>
      <c r="X137">
        <v>4.9813200209095001</v>
      </c>
      <c r="Y137">
        <v>10.5236410547096</v>
      </c>
      <c r="Z137">
        <v>6.2202989816130998</v>
      </c>
      <c r="AA137">
        <v>14.829831817764999</v>
      </c>
      <c r="AB137">
        <v>68.419303766540907</v>
      </c>
      <c r="AC137">
        <v>61.781849147114897</v>
      </c>
      <c r="AD137">
        <v>75.060406115261301</v>
      </c>
      <c r="AE137">
        <v>12.6658978518794</v>
      </c>
      <c r="AF137">
        <v>8.0470309001612694</v>
      </c>
      <c r="AG137">
        <v>17.286348873607899</v>
      </c>
      <c r="AH137">
        <v>66.277046969371199</v>
      </c>
      <c r="AI137">
        <v>59.565448857924899</v>
      </c>
      <c r="AJ137">
        <v>72.993557430060307</v>
      </c>
      <c r="AK137">
        <v>54.0455681559976</v>
      </c>
      <c r="AL137">
        <v>43.690884321110197</v>
      </c>
      <c r="AM137">
        <v>64.406307835747796</v>
      </c>
      <c r="AN137">
        <v>43.768978124806303</v>
      </c>
      <c r="AO137">
        <v>33.500595226307603</v>
      </c>
      <c r="AP137">
        <v>54.028904946243799</v>
      </c>
      <c r="AQ137">
        <v>58.4619198116131</v>
      </c>
      <c r="AR137">
        <v>48.267655669822702</v>
      </c>
      <c r="AS137">
        <v>68.663320293211399</v>
      </c>
      <c r="AT137">
        <v>39.833922042510999</v>
      </c>
      <c r="AU137">
        <v>29.726162280518</v>
      </c>
      <c r="AV137">
        <v>49.933232743642598</v>
      </c>
      <c r="AW137">
        <v>4.6187525654307002</v>
      </c>
      <c r="AX137">
        <v>1.4932718354774399</v>
      </c>
      <c r="AY137">
        <v>7.7460835399728101</v>
      </c>
      <c r="AZ137">
        <v>95.381247434569303</v>
      </c>
      <c r="BA137">
        <v>92.253916459839004</v>
      </c>
      <c r="BB137">
        <v>98.506728164710694</v>
      </c>
    </row>
    <row r="138" spans="1:54" x14ac:dyDescent="0.3">
      <c r="A138" t="s">
        <v>411</v>
      </c>
      <c r="B138" t="s">
        <v>287</v>
      </c>
      <c r="C138" t="s">
        <v>964</v>
      </c>
      <c r="D138">
        <v>75.171760768078897</v>
      </c>
      <c r="E138">
        <v>67.654870941248106</v>
      </c>
      <c r="F138">
        <v>82.686441298444294</v>
      </c>
      <c r="G138">
        <v>24.048709592178302</v>
      </c>
      <c r="H138">
        <v>16.5838822746441</v>
      </c>
      <c r="I138">
        <v>31.5149509323339</v>
      </c>
      <c r="J138">
        <v>17.973222936668702</v>
      </c>
      <c r="K138">
        <v>11.4521487910497</v>
      </c>
      <c r="L138">
        <v>24.495852325054798</v>
      </c>
      <c r="M138">
        <v>9.2200299480313603</v>
      </c>
      <c r="N138">
        <v>4.65443304453746</v>
      </c>
      <c r="O138">
        <v>13.7865791008079</v>
      </c>
      <c r="P138">
        <v>2.6314630494142501</v>
      </c>
      <c r="Q138">
        <v>0</v>
      </c>
      <c r="R138">
        <v>5.7093638082846399</v>
      </c>
      <c r="S138">
        <v>98.277988196952407</v>
      </c>
      <c r="T138">
        <v>96.246354321430999</v>
      </c>
      <c r="U138">
        <v>100</v>
      </c>
      <c r="V138">
        <v>1.7220118030476499</v>
      </c>
      <c r="W138">
        <v>0</v>
      </c>
      <c r="X138">
        <v>3.7536456785380099</v>
      </c>
      <c r="Y138">
        <v>12.261076367479999</v>
      </c>
      <c r="Z138">
        <v>6.6544475327291002</v>
      </c>
      <c r="AA138">
        <v>17.8692436366225</v>
      </c>
      <c r="AB138">
        <v>58.737778560732799</v>
      </c>
      <c r="AC138">
        <v>50.215499829829902</v>
      </c>
      <c r="AD138">
        <v>67.255755851868699</v>
      </c>
      <c r="AE138">
        <v>9.2024134589976203</v>
      </c>
      <c r="AF138">
        <v>4.3440102240994101</v>
      </c>
      <c r="AG138">
        <v>14.059055259377001</v>
      </c>
      <c r="AH138">
        <v>61.796441469215203</v>
      </c>
      <c r="AI138">
        <v>53.287469283023</v>
      </c>
      <c r="AJ138">
        <v>70.304412084550705</v>
      </c>
      <c r="AK138">
        <v>53.763105491710903</v>
      </c>
      <c r="AL138">
        <v>40.9969514216059</v>
      </c>
      <c r="AM138">
        <v>66.537901760979096</v>
      </c>
      <c r="AN138">
        <v>43.4322593027998</v>
      </c>
      <c r="AO138">
        <v>30.7773559968449</v>
      </c>
      <c r="AP138">
        <v>56.075933238357798</v>
      </c>
      <c r="AQ138">
        <v>52.892205081451998</v>
      </c>
      <c r="AR138">
        <v>40.084306560706501</v>
      </c>
      <c r="AS138">
        <v>65.703452894513404</v>
      </c>
      <c r="AT138">
        <v>44.036851323144802</v>
      </c>
      <c r="AU138">
        <v>31.386356291201501</v>
      </c>
      <c r="AV138">
        <v>56.683356779334403</v>
      </c>
      <c r="AW138">
        <v>3.74350391966881</v>
      </c>
      <c r="AX138">
        <v>0.69994193966192098</v>
      </c>
      <c r="AY138">
        <v>6.7863851792484997</v>
      </c>
      <c r="AZ138">
        <v>96.256496080331203</v>
      </c>
      <c r="BA138">
        <v>93.213614820890498</v>
      </c>
      <c r="BB138">
        <v>99.300058060199007</v>
      </c>
    </row>
    <row r="139" spans="1:54" x14ac:dyDescent="0.3">
      <c r="A139" t="s">
        <v>524</v>
      </c>
      <c r="B139" t="s">
        <v>288</v>
      </c>
      <c r="C139" t="s">
        <v>964</v>
      </c>
      <c r="D139">
        <v>78.393710191082803</v>
      </c>
      <c r="E139">
        <v>70.865244277532895</v>
      </c>
      <c r="F139">
        <v>85.917461547883605</v>
      </c>
      <c r="G139">
        <v>21.260449840764299</v>
      </c>
      <c r="H139">
        <v>13.757442895398</v>
      </c>
      <c r="I139">
        <v>28.770335060995698</v>
      </c>
      <c r="J139">
        <v>14.4581011146497</v>
      </c>
      <c r="K139">
        <v>7.9882843036236402</v>
      </c>
      <c r="L139">
        <v>20.931196385033701</v>
      </c>
      <c r="M139">
        <v>5.6802348726114698</v>
      </c>
      <c r="N139">
        <v>1.52108482949988</v>
      </c>
      <c r="O139">
        <v>9.8445335910832696</v>
      </c>
      <c r="P139">
        <v>2.98566878980892</v>
      </c>
      <c r="Q139">
        <v>0</v>
      </c>
      <c r="R139">
        <v>6.2447441905902101</v>
      </c>
      <c r="S139">
        <v>99.611863057324797</v>
      </c>
      <c r="T139">
        <v>98.8377438549565</v>
      </c>
      <c r="U139">
        <v>100</v>
      </c>
      <c r="V139" t="s">
        <v>931</v>
      </c>
      <c r="W139" t="s">
        <v>931</v>
      </c>
      <c r="X139" t="s">
        <v>931</v>
      </c>
      <c r="Y139">
        <v>12.905553343949</v>
      </c>
      <c r="Z139">
        <v>5.6692990238288203</v>
      </c>
      <c r="AA139">
        <v>20.142631191804501</v>
      </c>
      <c r="AB139">
        <v>58.397193471337602</v>
      </c>
      <c r="AC139">
        <v>49.181713924214598</v>
      </c>
      <c r="AD139">
        <v>67.609575448554196</v>
      </c>
      <c r="AE139">
        <v>8.7952826433121007</v>
      </c>
      <c r="AF139">
        <v>2.2888887474295898</v>
      </c>
      <c r="AG139">
        <v>15.302642704650999</v>
      </c>
      <c r="AH139">
        <v>62.507464171974497</v>
      </c>
      <c r="AI139">
        <v>53.246919006472503</v>
      </c>
      <c r="AJ139">
        <v>71.764769129848901</v>
      </c>
      <c r="AK139">
        <v>54.396574037036203</v>
      </c>
      <c r="AL139">
        <v>42.9443576828752</v>
      </c>
      <c r="AM139">
        <v>65.850156485342296</v>
      </c>
      <c r="AN139">
        <v>43.897503470669903</v>
      </c>
      <c r="AO139">
        <v>32.540581552924699</v>
      </c>
      <c r="AP139">
        <v>55.253485520536799</v>
      </c>
      <c r="AQ139">
        <v>48.3258429610108</v>
      </c>
      <c r="AR139">
        <v>35.4114426931339</v>
      </c>
      <c r="AS139">
        <v>61.238852400041203</v>
      </c>
      <c r="AT139">
        <v>48.191722158168403</v>
      </c>
      <c r="AU139">
        <v>35.522334632044803</v>
      </c>
      <c r="AV139">
        <v>60.863743567456297</v>
      </c>
      <c r="AW139">
        <v>3.03791799363057</v>
      </c>
      <c r="AX139">
        <v>0.124501898787136</v>
      </c>
      <c r="AY139">
        <v>5.9528049548233701</v>
      </c>
      <c r="AZ139">
        <v>96.9620820063694</v>
      </c>
      <c r="BA139">
        <v>94.047195044659304</v>
      </c>
      <c r="BB139">
        <v>99.875498101730201</v>
      </c>
    </row>
    <row r="140" spans="1:54" x14ac:dyDescent="0.3">
      <c r="A140" t="s">
        <v>525</v>
      </c>
      <c r="B140" t="s">
        <v>289</v>
      </c>
      <c r="C140" t="s">
        <v>964</v>
      </c>
      <c r="D140">
        <v>76.762928139691098</v>
      </c>
      <c r="E140">
        <v>70.337540369072101</v>
      </c>
      <c r="F140">
        <v>83.161302357648594</v>
      </c>
      <c r="G140">
        <v>23.237071860308902</v>
      </c>
      <c r="H140">
        <v>16.838697642262002</v>
      </c>
      <c r="I140">
        <v>29.662459631017398</v>
      </c>
      <c r="J140">
        <v>14.8628403161647</v>
      </c>
      <c r="K140">
        <v>9.3019665852795299</v>
      </c>
      <c r="L140">
        <v>20.439394064001402</v>
      </c>
      <c r="M140">
        <v>10.8332902825851</v>
      </c>
      <c r="N140">
        <v>6.5073391206026798</v>
      </c>
      <c r="O140">
        <v>15.163882597084999</v>
      </c>
      <c r="P140">
        <v>1.1907836958206299</v>
      </c>
      <c r="Q140">
        <v>0</v>
      </c>
      <c r="R140">
        <v>2.6003044909411899</v>
      </c>
      <c r="S140">
        <v>98.961615952885296</v>
      </c>
      <c r="T140">
        <v>97.4580186491538</v>
      </c>
      <c r="U140">
        <v>100</v>
      </c>
      <c r="V140" t="s">
        <v>931</v>
      </c>
      <c r="Y140">
        <v>8.9373353308880503</v>
      </c>
      <c r="Z140">
        <v>4.5106372789684199</v>
      </c>
      <c r="AA140">
        <v>13.364607667711899</v>
      </c>
      <c r="AB140">
        <v>66.929276230820903</v>
      </c>
      <c r="AC140">
        <v>59.961568511316898</v>
      </c>
      <c r="AD140">
        <v>73.909086282915297</v>
      </c>
      <c r="AE140">
        <v>9.5417678359249898</v>
      </c>
      <c r="AF140">
        <v>4.9876105230601899</v>
      </c>
      <c r="AG140">
        <v>14.098612598617301</v>
      </c>
      <c r="AH140">
        <v>66.324843725783893</v>
      </c>
      <c r="AI140">
        <v>59.319436194529203</v>
      </c>
      <c r="AJ140">
        <v>73.340240424705698</v>
      </c>
      <c r="AK140">
        <v>58.2061720288903</v>
      </c>
      <c r="AL140">
        <v>47.481971082091199</v>
      </c>
      <c r="AM140">
        <v>68.9387354850723</v>
      </c>
      <c r="AN140">
        <v>37.082074852265301</v>
      </c>
      <c r="AO140">
        <v>26.7179715139325</v>
      </c>
      <c r="AP140">
        <v>47.444345679140902</v>
      </c>
      <c r="AQ140">
        <v>48.913985554825999</v>
      </c>
      <c r="AR140">
        <v>37.766882332468498</v>
      </c>
      <c r="AS140">
        <v>60.0584886856862</v>
      </c>
      <c r="AT140">
        <v>48.606697307944799</v>
      </c>
      <c r="AU140">
        <v>37.411812435335797</v>
      </c>
      <c r="AV140">
        <v>59.806916947043099</v>
      </c>
      <c r="AW140">
        <v>1.62990132768508</v>
      </c>
      <c r="AX140">
        <v>0</v>
      </c>
      <c r="AY140">
        <v>3.84899192518944</v>
      </c>
      <c r="AZ140">
        <v>98.370098672314896</v>
      </c>
      <c r="BA140">
        <v>96.151008074647606</v>
      </c>
      <c r="BB140">
        <v>100</v>
      </c>
    </row>
    <row r="141" spans="1:54" x14ac:dyDescent="0.3">
      <c r="A141" t="s">
        <v>526</v>
      </c>
      <c r="B141" t="s">
        <v>290</v>
      </c>
      <c r="C141" t="s">
        <v>964</v>
      </c>
      <c r="D141">
        <v>71.120807947746897</v>
      </c>
      <c r="E141">
        <v>63.619713169039599</v>
      </c>
      <c r="F141">
        <v>78.622926265236003</v>
      </c>
      <c r="G141">
        <v>28.879192052253099</v>
      </c>
      <c r="H141">
        <v>21.377073735142002</v>
      </c>
      <c r="I141">
        <v>36.380286830582399</v>
      </c>
      <c r="J141">
        <v>14.0293100609254</v>
      </c>
      <c r="K141">
        <v>8.8345810610175608</v>
      </c>
      <c r="L141">
        <v>19.2292349623863</v>
      </c>
      <c r="M141">
        <v>8.9988473571546201</v>
      </c>
      <c r="N141">
        <v>4.9095054180558897</v>
      </c>
      <c r="O141">
        <v>13.086823659957499</v>
      </c>
      <c r="P141" t="s">
        <v>931</v>
      </c>
      <c r="Q141" t="s">
        <v>931</v>
      </c>
      <c r="R141" t="s">
        <v>931</v>
      </c>
      <c r="S141">
        <v>99.527965310939095</v>
      </c>
      <c r="T141">
        <v>98.5963231122103</v>
      </c>
      <c r="U141">
        <v>100</v>
      </c>
      <c r="V141" t="s">
        <v>931</v>
      </c>
      <c r="W141" t="s">
        <v>931</v>
      </c>
      <c r="X141" t="s">
        <v>931</v>
      </c>
      <c r="Y141">
        <v>9.2183983753224705</v>
      </c>
      <c r="Z141">
        <v>4.2308691384394201</v>
      </c>
      <c r="AA141">
        <v>14.206027281373499</v>
      </c>
      <c r="AB141">
        <v>60.346341731159796</v>
      </c>
      <c r="AC141">
        <v>52.404093357379097</v>
      </c>
      <c r="AD141">
        <v>68.275163435109903</v>
      </c>
      <c r="AE141">
        <v>9.9154728580053799</v>
      </c>
      <c r="AF141">
        <v>4.8706378248974502</v>
      </c>
      <c r="AG141">
        <v>14.965180726841</v>
      </c>
      <c r="AH141">
        <v>59.649267248476903</v>
      </c>
      <c r="AI141">
        <v>51.767766281036501</v>
      </c>
      <c r="AJ141">
        <v>67.512568379526996</v>
      </c>
      <c r="AK141">
        <v>56.105919003115297</v>
      </c>
      <c r="AL141">
        <v>42.538703378539601</v>
      </c>
      <c r="AM141">
        <v>69.668819960858499</v>
      </c>
      <c r="AN141">
        <v>43.894080996884703</v>
      </c>
      <c r="AO141">
        <v>30.331180038980399</v>
      </c>
      <c r="AP141">
        <v>57.4612966216215</v>
      </c>
      <c r="AQ141">
        <v>61.220617388841703</v>
      </c>
      <c r="AR141">
        <v>48.113316211629602</v>
      </c>
      <c r="AS141">
        <v>74.328885289061006</v>
      </c>
      <c r="AT141">
        <v>38.779382611158297</v>
      </c>
      <c r="AU141">
        <v>25.6711147112552</v>
      </c>
      <c r="AV141">
        <v>51.886683788054199</v>
      </c>
      <c r="AW141">
        <v>1.76464130852407</v>
      </c>
      <c r="AX141">
        <v>0</v>
      </c>
      <c r="AY141">
        <v>3.5457265549576702</v>
      </c>
      <c r="AZ141">
        <v>97.730391349689896</v>
      </c>
      <c r="BA141">
        <v>95.696286102692198</v>
      </c>
      <c r="BB141">
        <v>99.771445945945601</v>
      </c>
    </row>
    <row r="142" spans="1:54" x14ac:dyDescent="0.3">
      <c r="A142" t="s">
        <v>527</v>
      </c>
      <c r="B142" t="s">
        <v>293</v>
      </c>
      <c r="C142" t="s">
        <v>964</v>
      </c>
      <c r="D142">
        <v>74.408046262696601</v>
      </c>
      <c r="E142">
        <v>65.912246122522404</v>
      </c>
      <c r="F142">
        <v>82.906749070818705</v>
      </c>
      <c r="G142">
        <v>25.591953737303399</v>
      </c>
      <c r="H142">
        <v>17.093250929264599</v>
      </c>
      <c r="I142">
        <v>34.087753877394398</v>
      </c>
      <c r="J142">
        <v>15.880432801444901</v>
      </c>
      <c r="K142">
        <v>8.9952971972858204</v>
      </c>
      <c r="L142">
        <v>22.768715872617101</v>
      </c>
      <c r="M142">
        <v>8.5665523355039692</v>
      </c>
      <c r="N142">
        <v>3.53810197606257</v>
      </c>
      <c r="O142">
        <v>13.5931108204125</v>
      </c>
      <c r="P142">
        <v>5.5044655432387204</v>
      </c>
      <c r="Q142">
        <v>0.91303194713928004</v>
      </c>
      <c r="R142">
        <v>10.094049425545199</v>
      </c>
      <c r="S142">
        <v>98.462328710377605</v>
      </c>
      <c r="T142">
        <v>95.469394241389296</v>
      </c>
      <c r="U142">
        <v>100</v>
      </c>
      <c r="V142" t="s">
        <v>931</v>
      </c>
      <c r="W142" t="s">
        <v>931</v>
      </c>
      <c r="X142" t="s">
        <v>931</v>
      </c>
      <c r="Y142">
        <v>8.1672217527464301</v>
      </c>
      <c r="Z142">
        <v>2.97783719925149</v>
      </c>
      <c r="AA142">
        <v>13.3527991059855</v>
      </c>
      <c r="AB142">
        <v>63.437225563785198</v>
      </c>
      <c r="AC142">
        <v>53.801895104027203</v>
      </c>
      <c r="AD142">
        <v>73.068851371048893</v>
      </c>
      <c r="AE142">
        <v>7.07030538019254</v>
      </c>
      <c r="AF142">
        <v>2.2079537351665302</v>
      </c>
      <c r="AG142">
        <v>11.929266955508099</v>
      </c>
      <c r="AH142">
        <v>64.534141936339097</v>
      </c>
      <c r="AI142">
        <v>54.798440991918604</v>
      </c>
      <c r="AJ142">
        <v>74.265721097720004</v>
      </c>
      <c r="AK142">
        <v>58.632705236246601</v>
      </c>
      <c r="AL142">
        <v>46.817752315756103</v>
      </c>
      <c r="AM142">
        <v>70.445337123220298</v>
      </c>
      <c r="AN142">
        <v>40.6893286620585</v>
      </c>
      <c r="AO142">
        <v>28.913551421460301</v>
      </c>
      <c r="AP142">
        <v>52.467491179859401</v>
      </c>
      <c r="AQ142">
        <v>61.738471735631101</v>
      </c>
      <c r="AR142">
        <v>49.529969761030799</v>
      </c>
      <c r="AS142">
        <v>73.9408586094886</v>
      </c>
      <c r="AT142">
        <v>37.786194489158198</v>
      </c>
      <c r="AU142">
        <v>25.605720844033701</v>
      </c>
      <c r="AV142">
        <v>49.9729534667674</v>
      </c>
      <c r="AW142">
        <v>4.3860085168431304</v>
      </c>
      <c r="AX142">
        <v>0</v>
      </c>
      <c r="AY142">
        <v>9.4166454696208195</v>
      </c>
      <c r="AZ142">
        <v>95.613991483156894</v>
      </c>
      <c r="BA142">
        <v>90.583354530356402</v>
      </c>
      <c r="BB142">
        <v>100</v>
      </c>
    </row>
    <row r="143" spans="1:54" x14ac:dyDescent="0.3">
      <c r="A143" t="s">
        <v>528</v>
      </c>
      <c r="B143" t="s">
        <v>294</v>
      </c>
      <c r="C143" t="s">
        <v>964</v>
      </c>
      <c r="D143">
        <v>78.961600865332599</v>
      </c>
      <c r="E143">
        <v>73.202351192467106</v>
      </c>
      <c r="F143">
        <v>84.7093012736931</v>
      </c>
      <c r="G143">
        <v>20.411032990805801</v>
      </c>
      <c r="H143">
        <v>14.7505994131297</v>
      </c>
      <c r="I143">
        <v>26.0816261700644</v>
      </c>
      <c r="J143">
        <v>8.6857760951865899</v>
      </c>
      <c r="K143">
        <v>4.6489087323096898</v>
      </c>
      <c r="L143">
        <v>12.7227530187479</v>
      </c>
      <c r="M143">
        <v>23.944474490715699</v>
      </c>
      <c r="N143">
        <v>17.735682981011202</v>
      </c>
      <c r="O143">
        <v>30.146657813241699</v>
      </c>
      <c r="P143">
        <v>2.6392644672796099</v>
      </c>
      <c r="Q143">
        <v>0</v>
      </c>
      <c r="R143">
        <v>5.3961967267523798</v>
      </c>
      <c r="S143">
        <v>98.435190192897096</v>
      </c>
      <c r="T143">
        <v>96.581892283803299</v>
      </c>
      <c r="U143">
        <v>100</v>
      </c>
      <c r="V143" t="s">
        <v>931</v>
      </c>
      <c r="Y143">
        <v>9.1581034793582106</v>
      </c>
      <c r="Z143">
        <v>4.8159228350063596</v>
      </c>
      <c r="AA143">
        <v>13.494819950494399</v>
      </c>
      <c r="AB143">
        <v>66.378222462592404</v>
      </c>
      <c r="AC143">
        <v>59.643976423040399</v>
      </c>
      <c r="AD143">
        <v>73.104899582530095</v>
      </c>
      <c r="AE143">
        <v>14.2239048134127</v>
      </c>
      <c r="AF143">
        <v>8.9317666018115691</v>
      </c>
      <c r="AG143">
        <v>19.499479503219199</v>
      </c>
      <c r="AH143">
        <v>61.312421128537999</v>
      </c>
      <c r="AI143">
        <v>54.313471760937098</v>
      </c>
      <c r="AJ143">
        <v>68.314900925103302</v>
      </c>
      <c r="AK143">
        <v>49.598091752712101</v>
      </c>
      <c r="AL143">
        <v>37.009157867896498</v>
      </c>
      <c r="AM143">
        <v>62.189374482788899</v>
      </c>
      <c r="AN143">
        <v>49.081819370017001</v>
      </c>
      <c r="AO143">
        <v>36.6216814230553</v>
      </c>
      <c r="AP143">
        <v>61.541350777639003</v>
      </c>
      <c r="AQ143">
        <v>54.009279832701601</v>
      </c>
      <c r="AR143">
        <v>41.903939211797002</v>
      </c>
      <c r="AS143">
        <v>66.118510330035306</v>
      </c>
      <c r="AT143">
        <v>45.213044046529902</v>
      </c>
      <c r="AU143">
        <v>33.145400840820898</v>
      </c>
      <c r="AV143">
        <v>57.276586716965902</v>
      </c>
      <c r="AW143">
        <v>1.76672074995493</v>
      </c>
      <c r="AX143">
        <v>0</v>
      </c>
      <c r="AY143">
        <v>4.35178907619611</v>
      </c>
      <c r="AZ143">
        <v>98.233279250045101</v>
      </c>
      <c r="BA143">
        <v>95.648210924347794</v>
      </c>
      <c r="BB143">
        <v>100</v>
      </c>
    </row>
    <row r="144" spans="1:54" x14ac:dyDescent="0.3">
      <c r="A144" t="s">
        <v>529</v>
      </c>
      <c r="B144" t="s">
        <v>295</v>
      </c>
      <c r="C144" t="s">
        <v>964</v>
      </c>
      <c r="D144">
        <v>76.387236629920395</v>
      </c>
      <c r="E144">
        <v>69.494189995047407</v>
      </c>
      <c r="F144">
        <v>83.275238522316599</v>
      </c>
      <c r="G144">
        <v>22.3940571549422</v>
      </c>
      <c r="H144">
        <v>15.6421795950528</v>
      </c>
      <c r="I144">
        <v>29.155015886948298</v>
      </c>
      <c r="J144">
        <v>7.8806143759748304</v>
      </c>
      <c r="K144">
        <v>3.1603085732811498</v>
      </c>
      <c r="L144">
        <v>12.607308711653999</v>
      </c>
      <c r="M144">
        <v>25.383984984270501</v>
      </c>
      <c r="N144">
        <v>18.521490849378999</v>
      </c>
      <c r="O144">
        <v>32.226052812926604</v>
      </c>
      <c r="P144" t="s">
        <v>931</v>
      </c>
      <c r="Q144" t="s">
        <v>931</v>
      </c>
      <c r="R144" t="s">
        <v>931</v>
      </c>
      <c r="S144">
        <v>100</v>
      </c>
      <c r="T144">
        <v>99.9999999630719</v>
      </c>
      <c r="U144">
        <v>100</v>
      </c>
      <c r="Y144">
        <v>9.1389748063552503</v>
      </c>
      <c r="Z144">
        <v>4.5097247315903699</v>
      </c>
      <c r="AA144">
        <v>13.7749384147494</v>
      </c>
      <c r="AB144">
        <v>68.839717661987507</v>
      </c>
      <c r="AC144">
        <v>61.514462713449497</v>
      </c>
      <c r="AD144">
        <v>76.155411608354896</v>
      </c>
      <c r="AE144">
        <v>13.9529965368652</v>
      </c>
      <c r="AF144">
        <v>8.2972492469019592</v>
      </c>
      <c r="AG144">
        <v>19.6220071607239</v>
      </c>
      <c r="AH144">
        <v>64.0256959314775</v>
      </c>
      <c r="AI144">
        <v>56.537740000945398</v>
      </c>
      <c r="AJ144">
        <v>71.497541059572995</v>
      </c>
      <c r="AK144">
        <v>45.006941452439101</v>
      </c>
      <c r="AL144">
        <v>31.358156437479298</v>
      </c>
      <c r="AM144">
        <v>58.659386183080002</v>
      </c>
      <c r="AN144">
        <v>53.1858873091101</v>
      </c>
      <c r="AO144">
        <v>39.256363401746697</v>
      </c>
      <c r="AP144">
        <v>67.109862381813898</v>
      </c>
      <c r="AQ144">
        <v>45.1433768969314</v>
      </c>
      <c r="AR144">
        <v>31.239954876273199</v>
      </c>
      <c r="AS144">
        <v>59.045923950848803</v>
      </c>
      <c r="AT144">
        <v>52.070467710278102</v>
      </c>
      <c r="AU144">
        <v>38.015233601361899</v>
      </c>
      <c r="AV144">
        <v>66.125087966288802</v>
      </c>
      <c r="AW144" t="s">
        <v>931</v>
      </c>
      <c r="AX144" t="s">
        <v>931</v>
      </c>
      <c r="AY144" t="s">
        <v>931</v>
      </c>
      <c r="AZ144">
        <v>98.839453300552506</v>
      </c>
      <c r="BA144">
        <v>97.204479374435905</v>
      </c>
      <c r="BB144">
        <v>100</v>
      </c>
    </row>
    <row r="145" spans="1:54" x14ac:dyDescent="0.3">
      <c r="A145" t="s">
        <v>530</v>
      </c>
      <c r="B145" t="s">
        <v>296</v>
      </c>
      <c r="C145" t="s">
        <v>964</v>
      </c>
      <c r="D145">
        <v>77.528704209950803</v>
      </c>
      <c r="E145">
        <v>70.194430723158206</v>
      </c>
      <c r="F145">
        <v>84.866643512897895</v>
      </c>
      <c r="G145">
        <v>22.471295790049201</v>
      </c>
      <c r="H145">
        <v>15.133356487056901</v>
      </c>
      <c r="I145">
        <v>29.805569276886999</v>
      </c>
      <c r="J145">
        <v>7.6320890700332997</v>
      </c>
      <c r="K145">
        <v>3.41583957915396</v>
      </c>
      <c r="L145">
        <v>11.849913811727401</v>
      </c>
      <c r="M145">
        <v>23.0503504150306</v>
      </c>
      <c r="N145">
        <v>15.6378861482044</v>
      </c>
      <c r="O145">
        <v>30.482701491497899</v>
      </c>
      <c r="P145" t="s">
        <v>931</v>
      </c>
      <c r="Q145" t="s">
        <v>931</v>
      </c>
      <c r="R145" t="s">
        <v>931</v>
      </c>
      <c r="S145">
        <v>98.660470202296295</v>
      </c>
      <c r="T145">
        <v>96.683095130156701</v>
      </c>
      <c r="U145">
        <v>100</v>
      </c>
      <c r="V145" t="s">
        <v>931</v>
      </c>
      <c r="W145" t="s">
        <v>931</v>
      </c>
      <c r="X145" t="s">
        <v>931</v>
      </c>
      <c r="Y145">
        <v>6.9859336945176196</v>
      </c>
      <c r="Z145">
        <v>2.78724831483026</v>
      </c>
      <c r="AA145">
        <v>11.178369751401</v>
      </c>
      <c r="AB145">
        <v>64.381927531189405</v>
      </c>
      <c r="AC145">
        <v>56.231035711806797</v>
      </c>
      <c r="AD145">
        <v>72.546800904431805</v>
      </c>
      <c r="AE145">
        <v>14.8044137382574</v>
      </c>
      <c r="AF145">
        <v>8.1639074567752505</v>
      </c>
      <c r="AG145">
        <v>21.440433438436699</v>
      </c>
      <c r="AH145">
        <v>56.5634474874497</v>
      </c>
      <c r="AI145">
        <v>47.829034673254199</v>
      </c>
      <c r="AJ145">
        <v>65.310079114003699</v>
      </c>
      <c r="AK145">
        <v>58.914655233673599</v>
      </c>
      <c r="AL145">
        <v>47.542770321770597</v>
      </c>
      <c r="AM145">
        <v>70.2920385288907</v>
      </c>
      <c r="AN145">
        <v>40.566596394817303</v>
      </c>
      <c r="AO145">
        <v>29.190911173939199</v>
      </c>
      <c r="AP145">
        <v>51.938507826998297</v>
      </c>
      <c r="AQ145">
        <v>64.779591159959296</v>
      </c>
      <c r="AR145">
        <v>53.711520099317198</v>
      </c>
      <c r="AS145">
        <v>75.8516329194766</v>
      </c>
      <c r="AT145">
        <v>35.220408840040697</v>
      </c>
      <c r="AU145">
        <v>24.148367080593101</v>
      </c>
      <c r="AV145">
        <v>46.288479900613197</v>
      </c>
      <c r="AW145">
        <v>1.8763358019782299</v>
      </c>
      <c r="AX145">
        <v>0</v>
      </c>
      <c r="AY145">
        <v>3.8931124843643601</v>
      </c>
      <c r="AZ145">
        <v>98.1236641980218</v>
      </c>
      <c r="BA145">
        <v>96.106887515607298</v>
      </c>
      <c r="BB145">
        <v>100</v>
      </c>
    </row>
    <row r="146" spans="1:54" x14ac:dyDescent="0.3">
      <c r="A146" t="s">
        <v>531</v>
      </c>
      <c r="B146" t="s">
        <v>297</v>
      </c>
      <c r="C146" t="s">
        <v>964</v>
      </c>
      <c r="D146">
        <v>74.332944646409203</v>
      </c>
      <c r="E146">
        <v>66.140131403745997</v>
      </c>
      <c r="F146">
        <v>82.538764236004894</v>
      </c>
      <c r="G146">
        <v>24.689622059126101</v>
      </c>
      <c r="H146">
        <v>16.590679417602399</v>
      </c>
      <c r="I146">
        <v>32.772681034588103</v>
      </c>
      <c r="J146">
        <v>14.0476027162357</v>
      </c>
      <c r="K146">
        <v>7.5557063078878404</v>
      </c>
      <c r="L146">
        <v>20.5506654768635</v>
      </c>
      <c r="M146">
        <v>13.1181836888675</v>
      </c>
      <c r="N146">
        <v>6.9835603843103096</v>
      </c>
      <c r="O146">
        <v>19.253211374223302</v>
      </c>
      <c r="P146">
        <v>2.9906029220111101</v>
      </c>
      <c r="Q146">
        <v>0</v>
      </c>
      <c r="R146">
        <v>5.9769145222786202</v>
      </c>
      <c r="S146">
        <v>98.6007270731875</v>
      </c>
      <c r="T146">
        <v>96.655209956937</v>
      </c>
      <c r="U146">
        <v>100</v>
      </c>
      <c r="V146" t="s">
        <v>931</v>
      </c>
      <c r="W146" t="s">
        <v>931</v>
      </c>
      <c r="X146" t="s">
        <v>931</v>
      </c>
      <c r="Y146">
        <v>9.1707250154331597</v>
      </c>
      <c r="Z146">
        <v>2.9198900338410101</v>
      </c>
      <c r="AA146">
        <v>15.4286776753527</v>
      </c>
      <c r="AB146">
        <v>63.447424377529302</v>
      </c>
      <c r="AC146">
        <v>53.2683798319053</v>
      </c>
      <c r="AD146">
        <v>73.617859047618893</v>
      </c>
      <c r="AE146">
        <v>8.1932917209685208</v>
      </c>
      <c r="AF146">
        <v>2.1873182053701998</v>
      </c>
      <c r="AG146">
        <v>14.2035055957649</v>
      </c>
      <c r="AH146">
        <v>64.424857671994005</v>
      </c>
      <c r="AI146">
        <v>54.2825405232782</v>
      </c>
      <c r="AJ146">
        <v>74.561442264304603</v>
      </c>
      <c r="AK146">
        <v>61.012075905692903</v>
      </c>
      <c r="AL146">
        <v>48.432340419433203</v>
      </c>
      <c r="AM146">
        <v>73.586162076453206</v>
      </c>
      <c r="AN146">
        <v>38.987924094307097</v>
      </c>
      <c r="AO146">
        <v>26.413837924089101</v>
      </c>
      <c r="AP146">
        <v>51.567659580024603</v>
      </c>
      <c r="AQ146">
        <v>46.110617387213097</v>
      </c>
      <c r="AR146">
        <v>32.536915391297804</v>
      </c>
      <c r="AS146">
        <v>59.6784354851698</v>
      </c>
      <c r="AT146">
        <v>52.5929217418579</v>
      </c>
      <c r="AU146">
        <v>38.931767981360302</v>
      </c>
      <c r="AV146">
        <v>66.261675891129798</v>
      </c>
      <c r="AW146" t="s">
        <v>931</v>
      </c>
      <c r="AX146" t="s">
        <v>931</v>
      </c>
      <c r="AY146" t="s">
        <v>931</v>
      </c>
      <c r="AZ146">
        <v>98.185746621853397</v>
      </c>
      <c r="BA146">
        <v>95.511256601967901</v>
      </c>
      <c r="BB146">
        <v>100</v>
      </c>
    </row>
    <row r="147" spans="1:54" x14ac:dyDescent="0.3">
      <c r="A147" t="s">
        <v>532</v>
      </c>
      <c r="B147" t="s">
        <v>298</v>
      </c>
      <c r="C147" t="s">
        <v>964</v>
      </c>
      <c r="D147">
        <v>77.339471625443807</v>
      </c>
      <c r="E147">
        <v>71.276621528438895</v>
      </c>
      <c r="F147">
        <v>83.390055019510399</v>
      </c>
      <c r="G147">
        <v>22.660528374556201</v>
      </c>
      <c r="H147">
        <v>16.609944980799298</v>
      </c>
      <c r="I147">
        <v>28.723378471251401</v>
      </c>
      <c r="J147">
        <v>8.8192814587470707</v>
      </c>
      <c r="K147">
        <v>4.4556037082083897</v>
      </c>
      <c r="L147">
        <v>13.1812863713255</v>
      </c>
      <c r="M147">
        <v>23.102846482517901</v>
      </c>
      <c r="N147">
        <v>16.942090596361599</v>
      </c>
      <c r="O147">
        <v>29.285609397790701</v>
      </c>
      <c r="P147" t="s">
        <v>931</v>
      </c>
      <c r="Q147" t="s">
        <v>931</v>
      </c>
      <c r="R147" t="s">
        <v>931</v>
      </c>
      <c r="S147">
        <v>98.083288198832506</v>
      </c>
      <c r="T147">
        <v>95.840338602429</v>
      </c>
      <c r="U147">
        <v>100</v>
      </c>
      <c r="V147">
        <v>1.91671180116748</v>
      </c>
      <c r="W147">
        <v>0</v>
      </c>
      <c r="X147">
        <v>4.1596613985670396</v>
      </c>
      <c r="Y147">
        <v>5.9758079075645396</v>
      </c>
      <c r="Z147">
        <v>2.2977514191504298</v>
      </c>
      <c r="AA147">
        <v>9.6640869111741807</v>
      </c>
      <c r="AB147">
        <v>74.189083468736797</v>
      </c>
      <c r="AC147">
        <v>67.443079610245405</v>
      </c>
      <c r="AD147">
        <v>80.930403202986199</v>
      </c>
      <c r="AE147">
        <v>15.562375880122801</v>
      </c>
      <c r="AF147">
        <v>10.0136632367693</v>
      </c>
      <c r="AG147">
        <v>21.1179226399782</v>
      </c>
      <c r="AH147">
        <v>64.602515496178597</v>
      </c>
      <c r="AI147">
        <v>57.104994411622599</v>
      </c>
      <c r="AJ147">
        <v>72.098740855186094</v>
      </c>
      <c r="AK147">
        <v>40.814248034888898</v>
      </c>
      <c r="AL147">
        <v>25.2875860409934</v>
      </c>
      <c r="AM147">
        <v>56.362554098839098</v>
      </c>
      <c r="AN147">
        <v>58.276969681142802</v>
      </c>
      <c r="AO147">
        <v>42.565366323256498</v>
      </c>
      <c r="AP147">
        <v>73.970052974845203</v>
      </c>
      <c r="AQ147">
        <v>38.529235108244301</v>
      </c>
      <c r="AR147">
        <v>23.767714683334301</v>
      </c>
      <c r="AS147">
        <v>53.294243083322002</v>
      </c>
      <c r="AT147">
        <v>60.870132922466198</v>
      </c>
      <c r="AU147">
        <v>45.923797138807302</v>
      </c>
      <c r="AV147">
        <v>75.813026359417407</v>
      </c>
      <c r="AW147">
        <v>2.25371607390022</v>
      </c>
      <c r="AX147">
        <v>0</v>
      </c>
      <c r="AY147">
        <v>4.5843166141885199</v>
      </c>
      <c r="AZ147">
        <v>97.746283926099807</v>
      </c>
      <c r="BA147">
        <v>95.415683385695104</v>
      </c>
      <c r="BB147">
        <v>100</v>
      </c>
    </row>
    <row r="148" spans="1:54" x14ac:dyDescent="0.3">
      <c r="A148" t="s">
        <v>533</v>
      </c>
      <c r="B148" t="s">
        <v>299</v>
      </c>
      <c r="C148" t="s">
        <v>964</v>
      </c>
      <c r="D148">
        <v>74.293004465235001</v>
      </c>
      <c r="E148">
        <v>67.688465412570196</v>
      </c>
      <c r="F148">
        <v>80.904929737471406</v>
      </c>
      <c r="G148">
        <v>24.920263661492701</v>
      </c>
      <c r="H148">
        <v>18.376008553933801</v>
      </c>
      <c r="I148">
        <v>31.456244732830999</v>
      </c>
      <c r="J148">
        <v>9.0686795662343194</v>
      </c>
      <c r="K148">
        <v>4.5258929821229099</v>
      </c>
      <c r="L148">
        <v>13.6135325069332</v>
      </c>
      <c r="M148">
        <v>23.673718902828</v>
      </c>
      <c r="N148">
        <v>17.327700395814698</v>
      </c>
      <c r="O148">
        <v>30.025189815148199</v>
      </c>
      <c r="P148">
        <v>1.8924091005740999</v>
      </c>
      <c r="Q148">
        <v>0</v>
      </c>
      <c r="R148">
        <v>3.7852691423669902</v>
      </c>
      <c r="S148">
        <v>99.112268764618307</v>
      </c>
      <c r="T148">
        <v>98.082635960397596</v>
      </c>
      <c r="U148">
        <v>100</v>
      </c>
      <c r="V148">
        <v>0.88773123538167098</v>
      </c>
      <c r="W148">
        <v>0</v>
      </c>
      <c r="X148">
        <v>1.9173640398512799</v>
      </c>
      <c r="Y148">
        <v>4.8479693812460098</v>
      </c>
      <c r="Z148">
        <v>1.91200865055755</v>
      </c>
      <c r="AA148">
        <v>7.7861760669571201</v>
      </c>
      <c r="AB148">
        <v>65.636295981288498</v>
      </c>
      <c r="AC148">
        <v>58.614913816918701</v>
      </c>
      <c r="AD148">
        <v>72.647896031852198</v>
      </c>
      <c r="AE148">
        <v>9.1191792472889706</v>
      </c>
      <c r="AF148">
        <v>4.8852486835788103</v>
      </c>
      <c r="AG148">
        <v>13.346470081458399</v>
      </c>
      <c r="AH148">
        <v>61.365086115245603</v>
      </c>
      <c r="AI148">
        <v>54.166284051882002</v>
      </c>
      <c r="AJ148">
        <v>68.562991749366304</v>
      </c>
      <c r="AK148">
        <v>57.029009416004698</v>
      </c>
      <c r="AL148">
        <v>47.408345212844601</v>
      </c>
      <c r="AM148">
        <v>66.654127669164296</v>
      </c>
      <c r="AN148">
        <v>40.268013502195402</v>
      </c>
      <c r="AO148">
        <v>30.651816776072302</v>
      </c>
      <c r="AP148">
        <v>49.880793114876496</v>
      </c>
      <c r="AQ148">
        <v>55.445293266668401</v>
      </c>
      <c r="AR148">
        <v>44.493624626619003</v>
      </c>
      <c r="AS148">
        <v>66.398146915094301</v>
      </c>
      <c r="AT148">
        <v>43.214639222354798</v>
      </c>
      <c r="AU148">
        <v>32.275547572364303</v>
      </c>
      <c r="AV148">
        <v>54.154152445425702</v>
      </c>
      <c r="AW148">
        <v>3.0725069104826699</v>
      </c>
      <c r="AX148">
        <v>0.93062685799658096</v>
      </c>
      <c r="AY148">
        <v>5.2165569662180999</v>
      </c>
      <c r="AZ148">
        <v>96.927493089517299</v>
      </c>
      <c r="BA148">
        <v>94.783443034311603</v>
      </c>
      <c r="BB148">
        <v>99.069373141473704</v>
      </c>
    </row>
    <row r="149" spans="1:54" x14ac:dyDescent="0.3">
      <c r="A149" t="s">
        <v>534</v>
      </c>
      <c r="B149" t="s">
        <v>300</v>
      </c>
      <c r="C149" t="s">
        <v>964</v>
      </c>
      <c r="D149">
        <v>73.914234409714794</v>
      </c>
      <c r="E149">
        <v>67.721880588693395</v>
      </c>
      <c r="F149">
        <v>80.1132980574843</v>
      </c>
      <c r="G149">
        <v>25.169674650759401</v>
      </c>
      <c r="H149">
        <v>19.098716678121701</v>
      </c>
      <c r="I149">
        <v>31.233692011197</v>
      </c>
      <c r="J149">
        <v>18.440514958760701</v>
      </c>
      <c r="K149">
        <v>12.9532814823949</v>
      </c>
      <c r="L149">
        <v>23.9270823612623</v>
      </c>
      <c r="M149">
        <v>17.962686794290398</v>
      </c>
      <c r="N149">
        <v>12.986262433513801</v>
      </c>
      <c r="O149">
        <v>22.937953319603</v>
      </c>
      <c r="P149">
        <v>2.27500989134735</v>
      </c>
      <c r="Q149">
        <v>4.5200866275498297E-2</v>
      </c>
      <c r="R149">
        <v>4.5016778291947297</v>
      </c>
      <c r="S149">
        <v>98.802386097330896</v>
      </c>
      <c r="T149">
        <v>97.558288708631494</v>
      </c>
      <c r="U149">
        <v>100</v>
      </c>
      <c r="V149">
        <v>1.1976139026691399</v>
      </c>
      <c r="W149">
        <v>0</v>
      </c>
      <c r="X149">
        <v>2.4417112914267101</v>
      </c>
      <c r="Y149">
        <v>9.3130839699303003</v>
      </c>
      <c r="Z149">
        <v>5.4806754577178403</v>
      </c>
      <c r="AA149">
        <v>13.144664380608599</v>
      </c>
      <c r="AB149">
        <v>65.992026052287201</v>
      </c>
      <c r="AC149">
        <v>59.543715153865698</v>
      </c>
      <c r="AD149">
        <v>72.436241447130598</v>
      </c>
      <c r="AE149">
        <v>13.202666098548301</v>
      </c>
      <c r="AF149">
        <v>8.5760738189845807</v>
      </c>
      <c r="AG149">
        <v>17.828805423803601</v>
      </c>
      <c r="AH149">
        <v>62.102443923669199</v>
      </c>
      <c r="AI149">
        <v>55.327922493567002</v>
      </c>
      <c r="AJ149">
        <v>68.8724947029676</v>
      </c>
      <c r="AK149">
        <v>62.527613739730597</v>
      </c>
      <c r="AL149">
        <v>52.148791628263403</v>
      </c>
      <c r="AM149">
        <v>72.906612302436201</v>
      </c>
      <c r="AN149">
        <v>37.472386260269403</v>
      </c>
      <c r="AO149">
        <v>27.093387697854201</v>
      </c>
      <c r="AP149">
        <v>47.851208371446099</v>
      </c>
      <c r="AQ149">
        <v>48.8672952251693</v>
      </c>
      <c r="AR149">
        <v>37.864484090715997</v>
      </c>
      <c r="AS149">
        <v>59.868694862801</v>
      </c>
      <c r="AT149">
        <v>50.2996000519788</v>
      </c>
      <c r="AU149">
        <v>39.242135248095998</v>
      </c>
      <c r="AV149">
        <v>61.3563049036702</v>
      </c>
      <c r="AW149">
        <v>3.77392945186718</v>
      </c>
      <c r="AX149">
        <v>1.17826193305069</v>
      </c>
      <c r="AY149">
        <v>6.3695493098480602</v>
      </c>
      <c r="AZ149">
        <v>96.226070548132796</v>
      </c>
      <c r="BA149">
        <v>93.630450689912095</v>
      </c>
      <c r="BB149">
        <v>98.821738067189202</v>
      </c>
    </row>
    <row r="150" spans="1:54" x14ac:dyDescent="0.3">
      <c r="A150" t="s">
        <v>535</v>
      </c>
      <c r="B150" t="s">
        <v>301</v>
      </c>
      <c r="C150" t="s">
        <v>964</v>
      </c>
      <c r="D150">
        <v>81.199550424031898</v>
      </c>
      <c r="E150">
        <v>74.3689066080983</v>
      </c>
      <c r="F150">
        <v>88.033103785330596</v>
      </c>
      <c r="G150">
        <v>15.8636091608402</v>
      </c>
      <c r="H150">
        <v>9.5979298595043208</v>
      </c>
      <c r="I150">
        <v>22.127315480662801</v>
      </c>
      <c r="J150">
        <v>4.1206264870308997</v>
      </c>
      <c r="K150">
        <v>1.3901356888380201</v>
      </c>
      <c r="L150">
        <v>6.8495328583963797</v>
      </c>
      <c r="M150">
        <v>23.497642645491801</v>
      </c>
      <c r="N150">
        <v>16.8410296420262</v>
      </c>
      <c r="O150">
        <v>30.1460123447916</v>
      </c>
      <c r="P150" t="s">
        <v>931</v>
      </c>
      <c r="Q150" t="s">
        <v>931</v>
      </c>
      <c r="R150" t="s">
        <v>931</v>
      </c>
      <c r="S150">
        <v>97.781313404078304</v>
      </c>
      <c r="T150">
        <v>95.298409353324701</v>
      </c>
      <c r="U150">
        <v>100</v>
      </c>
      <c r="V150">
        <v>1.93259279802654</v>
      </c>
      <c r="W150">
        <v>0</v>
      </c>
      <c r="X150">
        <v>4.3515083792764502</v>
      </c>
      <c r="Y150">
        <v>5.17158329562539</v>
      </c>
      <c r="Z150">
        <v>1.8707834404300501</v>
      </c>
      <c r="AA150">
        <v>8.4741019883131798</v>
      </c>
      <c r="AB150">
        <v>74.330379950079504</v>
      </c>
      <c r="AC150">
        <v>66.538402350477099</v>
      </c>
      <c r="AD150">
        <v>82.125208971135507</v>
      </c>
      <c r="AE150">
        <v>14.2944722591192</v>
      </c>
      <c r="AF150">
        <v>8.4563370648145195</v>
      </c>
      <c r="AG150">
        <v>20.134542813568</v>
      </c>
      <c r="AH150">
        <v>65.207490986585697</v>
      </c>
      <c r="AI150">
        <v>56.9399729060071</v>
      </c>
      <c r="AJ150">
        <v>73.477643965966294</v>
      </c>
      <c r="AK150">
        <v>57.355260193737301</v>
      </c>
      <c r="AL150">
        <v>45.8949211426769</v>
      </c>
      <c r="AM150">
        <v>68.817552992308705</v>
      </c>
      <c r="AN150">
        <v>39.872236346667499</v>
      </c>
      <c r="AO150">
        <v>28.6827907772158</v>
      </c>
      <c r="AP150">
        <v>51.060034929197002</v>
      </c>
      <c r="AQ150">
        <v>69.804975380555504</v>
      </c>
      <c r="AR150">
        <v>59.245688650952701</v>
      </c>
      <c r="AS150">
        <v>80.364935127448504</v>
      </c>
      <c r="AT150">
        <v>28.127313101406401</v>
      </c>
      <c r="AU150">
        <v>17.630369037165199</v>
      </c>
      <c r="AV150">
        <v>38.621183078364801</v>
      </c>
      <c r="AW150">
        <v>1.1618911383905799</v>
      </c>
      <c r="AX150">
        <v>8.5144102438640401E-2</v>
      </c>
      <c r="AY150">
        <v>2.24246811108772</v>
      </c>
      <c r="AZ150">
        <v>98.838108861609399</v>
      </c>
      <c r="BA150">
        <v>97.7575318890066</v>
      </c>
      <c r="BB150">
        <v>99.914855897467106</v>
      </c>
    </row>
    <row r="151" spans="1:54" x14ac:dyDescent="0.3">
      <c r="A151" t="s">
        <v>536</v>
      </c>
      <c r="B151" t="s">
        <v>302</v>
      </c>
      <c r="C151" t="s">
        <v>964</v>
      </c>
      <c r="D151">
        <v>71.755218597916596</v>
      </c>
      <c r="E151">
        <v>63.210820708555502</v>
      </c>
      <c r="F151">
        <v>80.283273194564401</v>
      </c>
      <c r="G151">
        <v>28.244781402083401</v>
      </c>
      <c r="H151">
        <v>19.7167268060368</v>
      </c>
      <c r="I151">
        <v>36.7891792908433</v>
      </c>
      <c r="J151">
        <v>13.9363713148051</v>
      </c>
      <c r="K151">
        <v>8.4020932527129393</v>
      </c>
      <c r="L151">
        <v>19.467042213996798</v>
      </c>
      <c r="M151">
        <v>16.946868841250101</v>
      </c>
      <c r="N151">
        <v>11.1003088299216</v>
      </c>
      <c r="O151">
        <v>22.800278500060902</v>
      </c>
      <c r="P151" t="s">
        <v>931</v>
      </c>
      <c r="Q151" t="s">
        <v>931</v>
      </c>
      <c r="R151" t="s">
        <v>931</v>
      </c>
      <c r="S151">
        <v>97.602863693037804</v>
      </c>
      <c r="T151">
        <v>95.1823569256442</v>
      </c>
      <c r="U151">
        <v>100</v>
      </c>
      <c r="V151">
        <v>2.0431967180147201</v>
      </c>
      <c r="W151">
        <v>0</v>
      </c>
      <c r="X151">
        <v>4.3719668054577996</v>
      </c>
      <c r="Y151">
        <v>7.8570566705546403</v>
      </c>
      <c r="Z151">
        <v>3.20703965688605</v>
      </c>
      <c r="AA151">
        <v>12.5113858394208</v>
      </c>
      <c r="AB151">
        <v>64.829264368740695</v>
      </c>
      <c r="AC151">
        <v>56.731160563854502</v>
      </c>
      <c r="AD151">
        <v>72.918028976477601</v>
      </c>
      <c r="AE151">
        <v>10.3748542010216</v>
      </c>
      <c r="AF151">
        <v>5.1545464989866998</v>
      </c>
      <c r="AG151">
        <v>15.5961184142545</v>
      </c>
      <c r="AH151">
        <v>62.311466838273702</v>
      </c>
      <c r="AI151">
        <v>54.062992586792099</v>
      </c>
      <c r="AJ151">
        <v>70.553957536605594</v>
      </c>
      <c r="AK151">
        <v>44.516201620162001</v>
      </c>
      <c r="AL151">
        <v>31.679315061462599</v>
      </c>
      <c r="AM151">
        <v>57.357446187726303</v>
      </c>
      <c r="AN151">
        <v>54.131413141314098</v>
      </c>
      <c r="AO151">
        <v>41.214905783029003</v>
      </c>
      <c r="AP151">
        <v>67.044275520239296</v>
      </c>
      <c r="AQ151">
        <v>55.524302430242997</v>
      </c>
      <c r="AR151">
        <v>43.070929900192503</v>
      </c>
      <c r="AS151">
        <v>67.986939784872703</v>
      </c>
      <c r="AT151">
        <v>43.271827182718297</v>
      </c>
      <c r="AU151">
        <v>30.866113888620401</v>
      </c>
      <c r="AV151">
        <v>55.667538033580399</v>
      </c>
      <c r="AW151">
        <v>2.7912963037445202</v>
      </c>
      <c r="AX151">
        <v>6.6324179033000794E-2</v>
      </c>
      <c r="AY151">
        <v>5.5177037035017804</v>
      </c>
      <c r="AZ151">
        <v>97.208703696255498</v>
      </c>
      <c r="BA151">
        <v>94.482296296600893</v>
      </c>
      <c r="BB151">
        <v>99.933675820864295</v>
      </c>
    </row>
    <row r="152" spans="1:54" x14ac:dyDescent="0.3">
      <c r="A152" t="s">
        <v>537</v>
      </c>
      <c r="B152" t="s">
        <v>303</v>
      </c>
      <c r="C152" t="s">
        <v>964</v>
      </c>
      <c r="D152">
        <v>75.736271772370699</v>
      </c>
      <c r="E152">
        <v>68.877493984475294</v>
      </c>
      <c r="F152">
        <v>82.583018094138694</v>
      </c>
      <c r="G152">
        <v>22.664871692594101</v>
      </c>
      <c r="H152">
        <v>16.0736768706766</v>
      </c>
      <c r="I152">
        <v>29.268823047398499</v>
      </c>
      <c r="J152">
        <v>14.170323095333099</v>
      </c>
      <c r="K152">
        <v>8.6173252050545504</v>
      </c>
      <c r="L152">
        <v>19.720128522083201</v>
      </c>
      <c r="M152">
        <v>13.0152240393565</v>
      </c>
      <c r="N152">
        <v>7.9743565463527499</v>
      </c>
      <c r="O152">
        <v>18.056575114012801</v>
      </c>
      <c r="P152">
        <v>1.7700438771439999</v>
      </c>
      <c r="Q152">
        <v>0</v>
      </c>
      <c r="R152">
        <v>3.6548422761789201</v>
      </c>
      <c r="S152">
        <v>97.068209014758693</v>
      </c>
      <c r="T152">
        <v>94.496145058472806</v>
      </c>
      <c r="U152">
        <v>99.638351194839501</v>
      </c>
      <c r="V152">
        <v>2.4149049328546699</v>
      </c>
      <c r="W152">
        <v>3.50772507578836E-2</v>
      </c>
      <c r="X152">
        <v>4.7953686109624298</v>
      </c>
      <c r="Y152">
        <v>11.6440632894562</v>
      </c>
      <c r="Z152">
        <v>5.7063598054629097</v>
      </c>
      <c r="AA152">
        <v>17.580133895964099</v>
      </c>
      <c r="AB152">
        <v>64.906594867703802</v>
      </c>
      <c r="AC152">
        <v>56.977106731566501</v>
      </c>
      <c r="AD152">
        <v>72.826113578569505</v>
      </c>
      <c r="AE152">
        <v>7.51063688339317</v>
      </c>
      <c r="AF152">
        <v>2.0850189862805801</v>
      </c>
      <c r="AG152">
        <v>12.9346203973287</v>
      </c>
      <c r="AH152">
        <v>69.040021273766797</v>
      </c>
      <c r="AI152">
        <v>61.167003597651103</v>
      </c>
      <c r="AJ152">
        <v>76.903071030302598</v>
      </c>
      <c r="AK152">
        <v>55.028299224883398</v>
      </c>
      <c r="AL152">
        <v>43.429304289014603</v>
      </c>
      <c r="AM152">
        <v>66.629713165924201</v>
      </c>
      <c r="AN152">
        <v>44.971700775116602</v>
      </c>
      <c r="AO152">
        <v>33.370286834092802</v>
      </c>
      <c r="AP152">
        <v>56.570695710968501</v>
      </c>
      <c r="AQ152">
        <v>57.375226144832297</v>
      </c>
      <c r="AR152">
        <v>45.677547154216001</v>
      </c>
      <c r="AS152">
        <v>69.073424096773905</v>
      </c>
      <c r="AT152">
        <v>41.2405185148301</v>
      </c>
      <c r="AU152">
        <v>29.6332868127386</v>
      </c>
      <c r="AV152">
        <v>52.846661128035898</v>
      </c>
      <c r="AW152">
        <v>5.9151043744182896</v>
      </c>
      <c r="AX152">
        <v>1.5018628919124399</v>
      </c>
      <c r="AY152">
        <v>10.32816944933</v>
      </c>
      <c r="AZ152">
        <v>94.084895625581694</v>
      </c>
      <c r="BA152">
        <v>89.671830550833107</v>
      </c>
      <c r="BB152">
        <v>98.498137107924407</v>
      </c>
    </row>
    <row r="153" spans="1:54" x14ac:dyDescent="0.3">
      <c r="A153" t="s">
        <v>538</v>
      </c>
      <c r="B153" t="s">
        <v>304</v>
      </c>
      <c r="C153" t="s">
        <v>964</v>
      </c>
      <c r="D153">
        <v>80.704804715660899</v>
      </c>
      <c r="E153">
        <v>73.124351098539606</v>
      </c>
      <c r="F153">
        <v>88.295143441921297</v>
      </c>
      <c r="G153">
        <v>18.688774861117</v>
      </c>
      <c r="H153">
        <v>11.1156385872196</v>
      </c>
      <c r="I153">
        <v>26.255212840690401</v>
      </c>
      <c r="J153">
        <v>13.629617064585901</v>
      </c>
      <c r="K153">
        <v>7.0024023765841497</v>
      </c>
      <c r="L153">
        <v>20.250698773712202</v>
      </c>
      <c r="M153">
        <v>13.116492091090301</v>
      </c>
      <c r="N153">
        <v>7.7207140682985003</v>
      </c>
      <c r="O153">
        <v>18.5039598519643</v>
      </c>
      <c r="P153">
        <v>2.9939357957677801</v>
      </c>
      <c r="Q153">
        <v>0</v>
      </c>
      <c r="R153">
        <v>6.3570266979284904</v>
      </c>
      <c r="S153">
        <v>98.693863703829393</v>
      </c>
      <c r="T153">
        <v>96.165131781182197</v>
      </c>
      <c r="U153">
        <v>100</v>
      </c>
      <c r="V153" t="s">
        <v>931</v>
      </c>
      <c r="W153" t="s">
        <v>931</v>
      </c>
      <c r="X153" t="s">
        <v>931</v>
      </c>
      <c r="Y153">
        <v>13.239472456638801</v>
      </c>
      <c r="Z153">
        <v>7.5134831785489302</v>
      </c>
      <c r="AA153">
        <v>18.9561482737594</v>
      </c>
      <c r="AB153">
        <v>60.951613587209998</v>
      </c>
      <c r="AC153">
        <v>52.240742064400401</v>
      </c>
      <c r="AD153">
        <v>69.6810664625241</v>
      </c>
      <c r="AE153">
        <v>7.8071328612018096</v>
      </c>
      <c r="AF153">
        <v>3.2038056272545101</v>
      </c>
      <c r="AG153">
        <v>12.410386956963</v>
      </c>
      <c r="AH153">
        <v>66.383953182647005</v>
      </c>
      <c r="AI153">
        <v>57.630113838130498</v>
      </c>
      <c r="AJ153">
        <v>75.147133556884796</v>
      </c>
      <c r="AK153">
        <v>45.045325275506599</v>
      </c>
      <c r="AL153">
        <v>28.764467063513699</v>
      </c>
      <c r="AM153">
        <v>61.336776670231302</v>
      </c>
      <c r="AN153">
        <v>51.595271951652997</v>
      </c>
      <c r="AO153">
        <v>35.319385691635397</v>
      </c>
      <c r="AP153">
        <v>67.865606703780799</v>
      </c>
      <c r="AQ153">
        <v>55.341272662637699</v>
      </c>
      <c r="AR153">
        <v>38.002230400598599</v>
      </c>
      <c r="AS153">
        <v>72.679946779237596</v>
      </c>
      <c r="AT153">
        <v>42.539104159260603</v>
      </c>
      <c r="AU153">
        <v>25.386488360421001</v>
      </c>
      <c r="AV153">
        <v>59.695481652978302</v>
      </c>
      <c r="AW153">
        <v>5.79279928756202</v>
      </c>
      <c r="AX153">
        <v>0.87777716661073601</v>
      </c>
      <c r="AY153">
        <v>10.701707394394701</v>
      </c>
      <c r="AZ153">
        <v>94.207200712437995</v>
      </c>
      <c r="BA153">
        <v>89.2982926056156</v>
      </c>
      <c r="BB153">
        <v>99.122222833378899</v>
      </c>
    </row>
    <row r="154" spans="1:54" x14ac:dyDescent="0.3">
      <c r="A154" t="s">
        <v>570</v>
      </c>
      <c r="B154" t="s">
        <v>569</v>
      </c>
      <c r="C154" t="s">
        <v>964</v>
      </c>
      <c r="D154">
        <v>79.4291167794551</v>
      </c>
      <c r="E154">
        <v>72.055679084523604</v>
      </c>
      <c r="F154">
        <v>86.793260294816903</v>
      </c>
      <c r="G154">
        <v>19.3562380704494</v>
      </c>
      <c r="H154">
        <v>12.1019718891688</v>
      </c>
      <c r="I154">
        <v>26.614105311644799</v>
      </c>
      <c r="J154">
        <v>13.343744577477</v>
      </c>
      <c r="K154">
        <v>7.1100940630258096</v>
      </c>
      <c r="L154">
        <v>19.584328905271899</v>
      </c>
      <c r="M154">
        <v>6.4202672219330204</v>
      </c>
      <c r="N154">
        <v>2.8093540435981201</v>
      </c>
      <c r="O154">
        <v>10.007620607839099</v>
      </c>
      <c r="P154" t="s">
        <v>931</v>
      </c>
      <c r="Q154" t="s">
        <v>931</v>
      </c>
      <c r="R154" t="s">
        <v>931</v>
      </c>
      <c r="S154">
        <v>98.316848863439205</v>
      </c>
      <c r="T154">
        <v>95.864704451645494</v>
      </c>
      <c r="U154">
        <v>100</v>
      </c>
      <c r="V154" t="s">
        <v>931</v>
      </c>
      <c r="W154">
        <v>0</v>
      </c>
      <c r="X154">
        <v>4.1352955479118103</v>
      </c>
      <c r="Y154">
        <v>13.5346173867777</v>
      </c>
      <c r="Z154">
        <v>6.56373672208447</v>
      </c>
      <c r="AA154">
        <v>20.515568934982198</v>
      </c>
      <c r="AB154">
        <v>47.267048412285298</v>
      </c>
      <c r="AC154">
        <v>37.9671055625805</v>
      </c>
      <c r="AD154">
        <v>56.558916362269699</v>
      </c>
      <c r="AE154">
        <v>12.051015096304001</v>
      </c>
      <c r="AF154">
        <v>5.2154084613961897</v>
      </c>
      <c r="AG154">
        <v>18.887752070876701</v>
      </c>
      <c r="AH154">
        <v>48.750650702759003</v>
      </c>
      <c r="AI154">
        <v>39.411853175728503</v>
      </c>
      <c r="AJ154">
        <v>58.090313873915498</v>
      </c>
      <c r="AK154">
        <v>56.9506726457399</v>
      </c>
      <c r="AL154">
        <v>41.653543657464901</v>
      </c>
      <c r="AM154">
        <v>72.269448892958806</v>
      </c>
      <c r="AN154">
        <v>41.227578475336301</v>
      </c>
      <c r="AO154">
        <v>26.162345808281199</v>
      </c>
      <c r="AP154">
        <v>56.275470025992902</v>
      </c>
      <c r="AQ154">
        <v>70.795964125560502</v>
      </c>
      <c r="AR154">
        <v>58.341056506303403</v>
      </c>
      <c r="AS154">
        <v>83.287830680259106</v>
      </c>
      <c r="AT154">
        <v>26.812406576980599</v>
      </c>
      <c r="AU154">
        <v>14.748357318116099</v>
      </c>
      <c r="AV154">
        <v>38.835943846519299</v>
      </c>
      <c r="AW154">
        <v>3.04528891202499</v>
      </c>
      <c r="AX154">
        <v>0</v>
      </c>
      <c r="AY154">
        <v>7.0356552206504901</v>
      </c>
      <c r="AZ154">
        <v>96.954711087974999</v>
      </c>
      <c r="BA154">
        <v>92.964344779559198</v>
      </c>
      <c r="BB154">
        <v>100</v>
      </c>
    </row>
    <row r="155" spans="1:54" x14ac:dyDescent="0.3">
      <c r="A155" t="s">
        <v>572</v>
      </c>
      <c r="B155" t="s">
        <v>571</v>
      </c>
      <c r="C155" t="s">
        <v>964</v>
      </c>
      <c r="D155">
        <v>79.142132634202895</v>
      </c>
      <c r="E155">
        <v>72.100350955191999</v>
      </c>
      <c r="F155">
        <v>86.154695318006503</v>
      </c>
      <c r="G155">
        <v>19.319207461211199</v>
      </c>
      <c r="H155">
        <v>12.452922921898899</v>
      </c>
      <c r="I155">
        <v>26.216283673611901</v>
      </c>
      <c r="J155">
        <v>16.306356642455</v>
      </c>
      <c r="K155">
        <v>9.7752784635419907</v>
      </c>
      <c r="L155">
        <v>22.846377659969299</v>
      </c>
      <c r="M155">
        <v>11.092964284179301</v>
      </c>
      <c r="N155">
        <v>6.5424662422039397</v>
      </c>
      <c r="O155">
        <v>15.6566183447213</v>
      </c>
      <c r="P155">
        <v>2.24781879915761</v>
      </c>
      <c r="Q155">
        <v>4.3805859482908001E-2</v>
      </c>
      <c r="R155">
        <v>4.4506876065905603</v>
      </c>
      <c r="S155">
        <v>96.183435767395906</v>
      </c>
      <c r="T155">
        <v>92.814301475926897</v>
      </c>
      <c r="U155">
        <v>99.545300644474096</v>
      </c>
      <c r="V155">
        <v>2.7463789917049901</v>
      </c>
      <c r="W155">
        <v>0</v>
      </c>
      <c r="X155">
        <v>5.7753093791110901</v>
      </c>
      <c r="Y155">
        <v>15.3780031804702</v>
      </c>
      <c r="Z155">
        <v>8.6984559356282993</v>
      </c>
      <c r="AA155">
        <v>22.050633922435299</v>
      </c>
      <c r="AB155">
        <v>49.116774831306103</v>
      </c>
      <c r="AC155">
        <v>40.628808782476</v>
      </c>
      <c r="AD155">
        <v>57.616738029241503</v>
      </c>
      <c r="AE155">
        <v>10.847982120599999</v>
      </c>
      <c r="AF155">
        <v>4.7991106598875204</v>
      </c>
      <c r="AG155">
        <v>16.891490325944599</v>
      </c>
      <c r="AH155">
        <v>53.646795891176303</v>
      </c>
      <c r="AI155">
        <v>44.927175216773598</v>
      </c>
      <c r="AJ155">
        <v>62.376860467175398</v>
      </c>
      <c r="AK155">
        <v>65.871202504865906</v>
      </c>
      <c r="AL155">
        <v>53.493280730569403</v>
      </c>
      <c r="AM155">
        <v>78.249577724922901</v>
      </c>
      <c r="AN155">
        <v>30.921553693830901</v>
      </c>
      <c r="AO155">
        <v>19.177123367942301</v>
      </c>
      <c r="AP155">
        <v>42.660653166178797</v>
      </c>
      <c r="AQ155">
        <v>66.535499703816498</v>
      </c>
      <c r="AR155">
        <v>53.880320583303003</v>
      </c>
      <c r="AS155">
        <v>79.185692368451001</v>
      </c>
      <c r="AT155">
        <v>32.343234323432299</v>
      </c>
      <c r="AU155">
        <v>19.8348394063356</v>
      </c>
      <c r="AV155">
        <v>44.851967263880198</v>
      </c>
      <c r="AW155">
        <v>1.2721880775347101</v>
      </c>
      <c r="AX155">
        <v>0</v>
      </c>
      <c r="AY155">
        <v>2.9617564273650498</v>
      </c>
      <c r="AZ155">
        <v>98.727811922465307</v>
      </c>
      <c r="BA155">
        <v>97.038243572941099</v>
      </c>
      <c r="BB155">
        <v>100</v>
      </c>
    </row>
    <row r="156" spans="1:54" x14ac:dyDescent="0.3">
      <c r="A156" t="s">
        <v>574</v>
      </c>
      <c r="B156" t="s">
        <v>573</v>
      </c>
      <c r="C156" t="s">
        <v>964</v>
      </c>
      <c r="D156">
        <v>75.779162956366903</v>
      </c>
      <c r="E156">
        <v>68.247186411287998</v>
      </c>
      <c r="F156">
        <v>83.317943371902899</v>
      </c>
      <c r="G156">
        <v>23.006983174766798</v>
      </c>
      <c r="H156">
        <v>15.5403326517468</v>
      </c>
      <c r="I156">
        <v>30.466363678064599</v>
      </c>
      <c r="J156">
        <v>13.033697333270799</v>
      </c>
      <c r="K156">
        <v>7.3317908780081096</v>
      </c>
      <c r="L156">
        <v>18.7071793719239</v>
      </c>
      <c r="M156">
        <v>10.7887706800394</v>
      </c>
      <c r="N156">
        <v>5.5366713044781903</v>
      </c>
      <c r="O156">
        <v>16.0568600425038</v>
      </c>
      <c r="P156">
        <v>3.0135445470309801</v>
      </c>
      <c r="Q156">
        <v>0</v>
      </c>
      <c r="R156">
        <v>6.3596898830071202</v>
      </c>
      <c r="S156">
        <v>95.791348362000306</v>
      </c>
      <c r="T156">
        <v>92.019505481851098</v>
      </c>
      <c r="U156">
        <v>99.568437343647702</v>
      </c>
      <c r="V156">
        <v>4.2086516379997203</v>
      </c>
      <c r="W156">
        <v>0.43156265637999802</v>
      </c>
      <c r="X156">
        <v>7.9804945181211799</v>
      </c>
      <c r="Y156">
        <v>10.5122557060505</v>
      </c>
      <c r="Z156">
        <v>4.4599577388795497</v>
      </c>
      <c r="AA156">
        <v>16.572077005665498</v>
      </c>
      <c r="AB156">
        <v>50.250738154379697</v>
      </c>
      <c r="AC156">
        <v>41.542445093824803</v>
      </c>
      <c r="AD156">
        <v>58.943874207507797</v>
      </c>
      <c r="AE156">
        <v>4.7429348080798599</v>
      </c>
      <c r="AF156">
        <v>9.3377761872286094E-2</v>
      </c>
      <c r="AG156">
        <v>9.39290142479609</v>
      </c>
      <c r="AH156">
        <v>56.020059052350398</v>
      </c>
      <c r="AI156">
        <v>47.245480056523299</v>
      </c>
      <c r="AJ156">
        <v>64.786594802685897</v>
      </c>
      <c r="AK156">
        <v>43.330075219922698</v>
      </c>
      <c r="AL156">
        <v>29.0099959365091</v>
      </c>
      <c r="AM156">
        <v>57.652327990617003</v>
      </c>
      <c r="AN156">
        <v>56.291700310229103</v>
      </c>
      <c r="AO156">
        <v>41.956597086322198</v>
      </c>
      <c r="AP156">
        <v>70.624865705892304</v>
      </c>
      <c r="AQ156">
        <v>49.955378011984202</v>
      </c>
      <c r="AR156">
        <v>35.339315215274702</v>
      </c>
      <c r="AS156">
        <v>64.567975453013005</v>
      </c>
      <c r="AT156">
        <v>50.044621988015798</v>
      </c>
      <c r="AU156">
        <v>35.432024545870497</v>
      </c>
      <c r="AV156">
        <v>64.660684785841894</v>
      </c>
      <c r="AW156">
        <v>3.83371608004874</v>
      </c>
      <c r="AX156">
        <v>0.47922008157047402</v>
      </c>
      <c r="AY156">
        <v>7.1946580624185996</v>
      </c>
      <c r="AZ156">
        <v>96.166283919951297</v>
      </c>
      <c r="BA156">
        <v>92.805341937618095</v>
      </c>
      <c r="BB156">
        <v>99.520779918392805</v>
      </c>
    </row>
    <row r="157" spans="1:54" x14ac:dyDescent="0.3">
      <c r="A157" t="s">
        <v>576</v>
      </c>
      <c r="B157" t="s">
        <v>575</v>
      </c>
      <c r="C157" t="s">
        <v>964</v>
      </c>
      <c r="D157">
        <v>78.872362934843494</v>
      </c>
      <c r="E157">
        <v>71.669566903743799</v>
      </c>
      <c r="F157">
        <v>86.060960613279505</v>
      </c>
      <c r="G157">
        <v>20.1630468604145</v>
      </c>
      <c r="H157">
        <v>13.147806254882299</v>
      </c>
      <c r="I157">
        <v>27.192159956087401</v>
      </c>
      <c r="J157">
        <v>14.7302259008028</v>
      </c>
      <c r="K157">
        <v>7.3745907882043999</v>
      </c>
      <c r="L157">
        <v>22.084230515274001</v>
      </c>
      <c r="M157">
        <v>8.2083514842242806</v>
      </c>
      <c r="N157">
        <v>3.6033729849201701</v>
      </c>
      <c r="O157">
        <v>12.822127558871101</v>
      </c>
      <c r="P157">
        <v>4.9100753002676001</v>
      </c>
      <c r="Q157">
        <v>0.74236086128947398</v>
      </c>
      <c r="R157">
        <v>9.0764228959093494</v>
      </c>
      <c r="S157">
        <v>98.413093534134006</v>
      </c>
      <c r="T157">
        <v>96.204161939081303</v>
      </c>
      <c r="U157">
        <v>100</v>
      </c>
      <c r="V157" t="s">
        <v>931</v>
      </c>
      <c r="W157" t="s">
        <v>931</v>
      </c>
      <c r="X157" t="s">
        <v>931</v>
      </c>
      <c r="Y157">
        <v>17.767129255087401</v>
      </c>
      <c r="Z157">
        <v>9.2820697550305198</v>
      </c>
      <c r="AA157">
        <v>26.213430522066801</v>
      </c>
      <c r="AB157">
        <v>47.793888854315803</v>
      </c>
      <c r="AC157">
        <v>38.289483017662398</v>
      </c>
      <c r="AD157">
        <v>57.343790352069398</v>
      </c>
      <c r="AE157">
        <v>10.766071317443499</v>
      </c>
      <c r="AF157">
        <v>3.9966941305566701</v>
      </c>
      <c r="AG157">
        <v>17.5224680727197</v>
      </c>
      <c r="AH157">
        <v>54.794946791959703</v>
      </c>
      <c r="AI157">
        <v>45.545963270392001</v>
      </c>
      <c r="AJ157">
        <v>64.0636481731608</v>
      </c>
      <c r="AK157">
        <v>59.169996925914504</v>
      </c>
      <c r="AL157">
        <v>44.4753401387701</v>
      </c>
      <c r="AM157">
        <v>73.832129932641294</v>
      </c>
      <c r="AN157">
        <v>38.979403627420801</v>
      </c>
      <c r="AO157">
        <v>24.473144991256401</v>
      </c>
      <c r="AP157">
        <v>53.517026976959599</v>
      </c>
      <c r="AQ157">
        <v>58.985551798339998</v>
      </c>
      <c r="AR157">
        <v>44.067353520368002</v>
      </c>
      <c r="AS157">
        <v>73.885466401121803</v>
      </c>
      <c r="AT157">
        <v>38.8134030126038</v>
      </c>
      <c r="AU157">
        <v>24.036481721753599</v>
      </c>
      <c r="AV157">
        <v>53.607790391860902</v>
      </c>
      <c r="AW157">
        <v>3.4040699483477499</v>
      </c>
      <c r="AX157">
        <v>0.43598433510675999</v>
      </c>
      <c r="AY157">
        <v>6.3700372408338799</v>
      </c>
      <c r="AZ157">
        <v>96.595930051652203</v>
      </c>
      <c r="BA157">
        <v>93.629962759272502</v>
      </c>
      <c r="BB157">
        <v>99.564015664786893</v>
      </c>
    </row>
    <row r="158" spans="1:54" x14ac:dyDescent="0.3">
      <c r="A158" t="s">
        <v>578</v>
      </c>
      <c r="B158" t="s">
        <v>577</v>
      </c>
      <c r="C158" t="s">
        <v>964</v>
      </c>
      <c r="D158">
        <v>83.108166748633096</v>
      </c>
      <c r="E158">
        <v>76.7034118018816</v>
      </c>
      <c r="F158">
        <v>89.519353279606307</v>
      </c>
      <c r="G158">
        <v>15.6652298434923</v>
      </c>
      <c r="H158">
        <v>9.4226049390688509</v>
      </c>
      <c r="I158">
        <v>21.9050801072699</v>
      </c>
      <c r="J158">
        <v>17.9506465704284</v>
      </c>
      <c r="K158">
        <v>11.8096256500111</v>
      </c>
      <c r="L158">
        <v>24.086335586009099</v>
      </c>
      <c r="M158">
        <v>11.1898631642896</v>
      </c>
      <c r="N158">
        <v>6.4036325311957798</v>
      </c>
      <c r="O158">
        <v>15.9784302578507</v>
      </c>
      <c r="P158">
        <v>1.81097578615442</v>
      </c>
      <c r="Q158">
        <v>1.96565631483708E-2</v>
      </c>
      <c r="R158">
        <v>3.6007979885533201</v>
      </c>
      <c r="S158">
        <v>96.866954031301503</v>
      </c>
      <c r="T158">
        <v>94.136491165040496</v>
      </c>
      <c r="U158">
        <v>99.598676064188794</v>
      </c>
      <c r="V158">
        <v>3.13304596869847</v>
      </c>
      <c r="W158">
        <v>0.40132393613969902</v>
      </c>
      <c r="X158">
        <v>5.8635088346310296</v>
      </c>
      <c r="Y158">
        <v>9.0201637399832197</v>
      </c>
      <c r="Z158">
        <v>3.5652632856481001</v>
      </c>
      <c r="AA158">
        <v>14.4840368635967</v>
      </c>
      <c r="AB158">
        <v>57.005236207944002</v>
      </c>
      <c r="AC158">
        <v>48.6848314053845</v>
      </c>
      <c r="AD158">
        <v>65.313902254380494</v>
      </c>
      <c r="AE158">
        <v>9.0201637399832197</v>
      </c>
      <c r="AF158">
        <v>3.5652632856948401</v>
      </c>
      <c r="AG158">
        <v>14.484036863549999</v>
      </c>
      <c r="AH158">
        <v>57.005236207944002</v>
      </c>
      <c r="AI158">
        <v>48.684831405566001</v>
      </c>
      <c r="AJ158">
        <v>65.313902254199107</v>
      </c>
      <c r="AK158">
        <v>55.925957665609701</v>
      </c>
      <c r="AL158">
        <v>44.188864964637901</v>
      </c>
      <c r="AM158">
        <v>67.666601681778005</v>
      </c>
      <c r="AN158">
        <v>42.517210843545598</v>
      </c>
      <c r="AO158">
        <v>30.889577704924701</v>
      </c>
      <c r="AP158">
        <v>54.141541144136397</v>
      </c>
      <c r="AQ158">
        <v>60.682149284428803</v>
      </c>
      <c r="AR158">
        <v>47.541192391360099</v>
      </c>
      <c r="AS158">
        <v>73.812632580976796</v>
      </c>
      <c r="AT158">
        <v>38.006684377410203</v>
      </c>
      <c r="AU158">
        <v>25.001364719503201</v>
      </c>
      <c r="AV158">
        <v>51.019919060619401</v>
      </c>
      <c r="AW158">
        <v>1.4493592154366901</v>
      </c>
      <c r="AX158">
        <v>0</v>
      </c>
      <c r="AY158">
        <v>3.20755873649107</v>
      </c>
      <c r="AZ158">
        <v>98.550640784563299</v>
      </c>
      <c r="BA158">
        <v>96.792441263502297</v>
      </c>
      <c r="BB158">
        <v>100</v>
      </c>
    </row>
    <row r="159" spans="1:54" x14ac:dyDescent="0.3">
      <c r="A159" t="s">
        <v>580</v>
      </c>
      <c r="B159" t="s">
        <v>579</v>
      </c>
      <c r="C159" t="s">
        <v>964</v>
      </c>
      <c r="D159">
        <v>80.799586929261594</v>
      </c>
      <c r="E159">
        <v>73.478811267462603</v>
      </c>
      <c r="F159">
        <v>88.120050036554701</v>
      </c>
      <c r="G159">
        <v>19.200413070738399</v>
      </c>
      <c r="H159">
        <v>11.8799499629463</v>
      </c>
      <c r="I159">
        <v>26.5211887330364</v>
      </c>
      <c r="J159">
        <v>14.000147525263699</v>
      </c>
      <c r="K159">
        <v>7.8901021862104601</v>
      </c>
      <c r="L159">
        <v>20.115770733520399</v>
      </c>
      <c r="M159">
        <v>11.532787489857601</v>
      </c>
      <c r="N159">
        <v>5.5624503211811298</v>
      </c>
      <c r="O159">
        <v>17.4809240051977</v>
      </c>
      <c r="P159" t="s">
        <v>931</v>
      </c>
      <c r="Q159" t="s">
        <v>931</v>
      </c>
      <c r="R159" t="s">
        <v>931</v>
      </c>
      <c r="S159">
        <v>100</v>
      </c>
      <c r="T159">
        <v>99.999999952796301</v>
      </c>
      <c r="U159">
        <v>100</v>
      </c>
      <c r="Y159">
        <v>14.734085712178199</v>
      </c>
      <c r="Z159">
        <v>7.3611188741653697</v>
      </c>
      <c r="AA159">
        <v>22.095971644826101</v>
      </c>
      <c r="AB159">
        <v>55.185513019104498</v>
      </c>
      <c r="AC159">
        <v>45.457553156947</v>
      </c>
      <c r="AD159">
        <v>64.925108729623702</v>
      </c>
      <c r="AE159">
        <v>7.4869071328464996</v>
      </c>
      <c r="AF159">
        <v>2.3076681816361302</v>
      </c>
      <c r="AG159">
        <v>12.6696256459447</v>
      </c>
      <c r="AH159">
        <v>62.4326915984362</v>
      </c>
      <c r="AI159">
        <v>52.689739367818497</v>
      </c>
      <c r="AJ159">
        <v>72.172719210162896</v>
      </c>
      <c r="AK159">
        <v>55.878027681660903</v>
      </c>
      <c r="AL159">
        <v>41.203819557569702</v>
      </c>
      <c r="AM159">
        <v>70.544059969939397</v>
      </c>
      <c r="AN159">
        <v>42.0371972318339</v>
      </c>
      <c r="AO159">
        <v>27.5850778375865</v>
      </c>
      <c r="AP159">
        <v>56.498675354508201</v>
      </c>
      <c r="AQ159">
        <v>58.451557093425599</v>
      </c>
      <c r="AR159">
        <v>43.251642662751102</v>
      </c>
      <c r="AS159">
        <v>73.634049703114698</v>
      </c>
      <c r="AT159">
        <v>40.060553633217999</v>
      </c>
      <c r="AU159">
        <v>24.863662060560799</v>
      </c>
      <c r="AV159">
        <v>55.272916103778101</v>
      </c>
      <c r="AW159" t="s">
        <v>931</v>
      </c>
      <c r="AX159" t="s">
        <v>931</v>
      </c>
      <c r="AY159" t="s">
        <v>931</v>
      </c>
      <c r="AZ159">
        <v>99.583241130043504</v>
      </c>
      <c r="BA159">
        <v>98.752019955816607</v>
      </c>
      <c r="BB159">
        <v>100</v>
      </c>
    </row>
    <row r="160" spans="1:54" x14ac:dyDescent="0.3">
      <c r="A160" t="s">
        <v>582</v>
      </c>
      <c r="B160" t="s">
        <v>581</v>
      </c>
      <c r="C160" t="s">
        <v>964</v>
      </c>
      <c r="D160">
        <v>81.621221239757404</v>
      </c>
      <c r="E160">
        <v>74.776500552870502</v>
      </c>
      <c r="F160">
        <v>88.474351940910495</v>
      </c>
      <c r="G160">
        <v>17.3279014860423</v>
      </c>
      <c r="H160">
        <v>11.020913586183701</v>
      </c>
      <c r="I160">
        <v>23.6277726555942</v>
      </c>
      <c r="J160">
        <v>13.6243692421647</v>
      </c>
      <c r="K160">
        <v>7.0282515420908203</v>
      </c>
      <c r="L160">
        <v>20.242339744938398</v>
      </c>
      <c r="M160">
        <v>22.721170316189099</v>
      </c>
      <c r="N160">
        <v>13.987098462968</v>
      </c>
      <c r="O160">
        <v>31.442526123438601</v>
      </c>
      <c r="P160" t="s">
        <v>931</v>
      </c>
      <c r="Q160" t="s">
        <v>931</v>
      </c>
      <c r="R160" t="s">
        <v>931</v>
      </c>
      <c r="S160">
        <v>95.412249432896601</v>
      </c>
      <c r="T160">
        <v>91.243638591586802</v>
      </c>
      <c r="U160">
        <v>99.586881967961602</v>
      </c>
      <c r="V160">
        <v>4.5877505671033703</v>
      </c>
      <c r="W160">
        <v>0.41311803187077301</v>
      </c>
      <c r="X160">
        <v>8.7563614085808208</v>
      </c>
      <c r="Y160">
        <v>11.4855793713254</v>
      </c>
      <c r="Z160">
        <v>5.7100418399034201</v>
      </c>
      <c r="AA160">
        <v>17.2647906275532</v>
      </c>
      <c r="AB160">
        <v>51.854080829591197</v>
      </c>
      <c r="AC160">
        <v>41.891997596652402</v>
      </c>
      <c r="AD160">
        <v>61.8040173094385</v>
      </c>
      <c r="AE160">
        <v>6.9024582195268698</v>
      </c>
      <c r="AF160">
        <v>2.5507198815451702</v>
      </c>
      <c r="AG160">
        <v>11.2596080453963</v>
      </c>
      <c r="AH160">
        <v>56.437201981389698</v>
      </c>
      <c r="AI160">
        <v>46.275195140544497</v>
      </c>
      <c r="AJ160">
        <v>66.585324306061594</v>
      </c>
      <c r="AK160">
        <v>41.356502242152501</v>
      </c>
      <c r="AL160">
        <v>27.776176749530102</v>
      </c>
      <c r="AM160">
        <v>54.932930708082502</v>
      </c>
      <c r="AN160">
        <v>52.942825112107599</v>
      </c>
      <c r="AO160">
        <v>39.6876543276475</v>
      </c>
      <c r="AP160">
        <v>66.205241765653696</v>
      </c>
      <c r="AQ160">
        <v>57.819506726457398</v>
      </c>
      <c r="AR160">
        <v>41.170852708331601</v>
      </c>
      <c r="AS160">
        <v>74.455863382381906</v>
      </c>
      <c r="AT160">
        <v>37.191704035874402</v>
      </c>
      <c r="AU160">
        <v>21.5349697315405</v>
      </c>
      <c r="AV160">
        <v>52.864755626509599</v>
      </c>
      <c r="AW160" t="s">
        <v>931</v>
      </c>
      <c r="AX160" t="s">
        <v>931</v>
      </c>
      <c r="AY160" t="s">
        <v>931</v>
      </c>
      <c r="AZ160">
        <v>97.879727790380102</v>
      </c>
      <c r="BA160">
        <v>94.801043636956805</v>
      </c>
      <c r="BB160">
        <v>100</v>
      </c>
    </row>
    <row r="161" spans="1:54" x14ac:dyDescent="0.3">
      <c r="A161" t="s">
        <v>584</v>
      </c>
      <c r="B161" t="s">
        <v>583</v>
      </c>
      <c r="C161" t="s">
        <v>964</v>
      </c>
      <c r="D161">
        <v>76.544011544011596</v>
      </c>
      <c r="E161">
        <v>67.125874682113803</v>
      </c>
      <c r="F161">
        <v>85.952701074928697</v>
      </c>
      <c r="G161">
        <v>22.979797979798001</v>
      </c>
      <c r="H161">
        <v>13.5655436011888</v>
      </c>
      <c r="I161">
        <v>32.401368679338901</v>
      </c>
      <c r="J161">
        <v>11.796536796536801</v>
      </c>
      <c r="K161">
        <v>5.5682458113736901</v>
      </c>
      <c r="L161">
        <v>18.037792415532799</v>
      </c>
      <c r="M161">
        <v>11.796536796536801</v>
      </c>
      <c r="N161">
        <v>6.1564746730206004</v>
      </c>
      <c r="O161">
        <v>17.4346909649685</v>
      </c>
      <c r="P161" t="s">
        <v>931</v>
      </c>
      <c r="Q161" t="s">
        <v>931</v>
      </c>
      <c r="R161" t="s">
        <v>931</v>
      </c>
      <c r="S161">
        <v>100</v>
      </c>
      <c r="T161">
        <v>99.999999926617903</v>
      </c>
      <c r="U161">
        <v>100</v>
      </c>
      <c r="Y161">
        <v>16.262626262626299</v>
      </c>
      <c r="Z161">
        <v>9.1432305759875199</v>
      </c>
      <c r="AA161">
        <v>23.377014848679</v>
      </c>
      <c r="AB161">
        <v>57.056277056277096</v>
      </c>
      <c r="AC161">
        <v>47.464000049643701</v>
      </c>
      <c r="AD161">
        <v>66.604948073595196</v>
      </c>
      <c r="AE161">
        <v>5.5844155844155798</v>
      </c>
      <c r="AF161">
        <v>1.5646128643794299</v>
      </c>
      <c r="AG161">
        <v>9.5965115546817206</v>
      </c>
      <c r="AH161">
        <v>67.734487734487701</v>
      </c>
      <c r="AI161">
        <v>58.672454043876598</v>
      </c>
      <c r="AJ161">
        <v>76.755615084967701</v>
      </c>
      <c r="AK161">
        <v>52.430265575413401</v>
      </c>
      <c r="AL161">
        <v>35.184697887926703</v>
      </c>
      <c r="AM161">
        <v>69.687469182137406</v>
      </c>
      <c r="AN161">
        <v>46.943377317521303</v>
      </c>
      <c r="AO161">
        <v>29.640600757475301</v>
      </c>
      <c r="AP161">
        <v>64.234564268952994</v>
      </c>
      <c r="AQ161">
        <v>73.158510105228004</v>
      </c>
      <c r="AR161">
        <v>58.379125404303103</v>
      </c>
      <c r="AS161">
        <v>87.947598477501998</v>
      </c>
      <c r="AT161">
        <v>24.052112911307798</v>
      </c>
      <c r="AU161">
        <v>9.4904227776744907</v>
      </c>
      <c r="AV161">
        <v>38.6070277378534</v>
      </c>
      <c r="AW161">
        <v>7.9653679653679701</v>
      </c>
      <c r="AX161">
        <v>0</v>
      </c>
      <c r="AY161">
        <v>16.040191433836402</v>
      </c>
      <c r="AZ161">
        <v>92.034632034631997</v>
      </c>
      <c r="BA161">
        <v>83.959808566120998</v>
      </c>
      <c r="BB161">
        <v>100</v>
      </c>
    </row>
    <row r="162" spans="1:54" x14ac:dyDescent="0.3">
      <c r="A162" t="s">
        <v>562</v>
      </c>
      <c r="B162" t="s">
        <v>561</v>
      </c>
      <c r="C162" t="s">
        <v>964</v>
      </c>
      <c r="D162">
        <v>71.627929129357994</v>
      </c>
      <c r="E162">
        <v>63.659870179547902</v>
      </c>
      <c r="F162">
        <v>79.587391437733004</v>
      </c>
      <c r="G162">
        <v>27.986283101543201</v>
      </c>
      <c r="H162">
        <v>20.030449060281398</v>
      </c>
      <c r="I162">
        <v>35.946023042602697</v>
      </c>
      <c r="J162">
        <v>18.036768908363499</v>
      </c>
      <c r="K162">
        <v>11.775344631119101</v>
      </c>
      <c r="L162">
        <v>24.292416111331502</v>
      </c>
      <c r="M162">
        <v>9.1636502190893498</v>
      </c>
      <c r="N162">
        <v>4.4749657765183803</v>
      </c>
      <c r="O162">
        <v>13.849377094695701</v>
      </c>
      <c r="P162" t="s">
        <v>931</v>
      </c>
      <c r="Q162" t="s">
        <v>931</v>
      </c>
      <c r="R162" t="s">
        <v>931</v>
      </c>
      <c r="S162">
        <v>99.271289769479907</v>
      </c>
      <c r="T162">
        <v>97.8609584493272</v>
      </c>
      <c r="U162">
        <v>100</v>
      </c>
      <c r="V162" t="s">
        <v>931</v>
      </c>
      <c r="W162" t="s">
        <v>931</v>
      </c>
      <c r="X162" t="s">
        <v>931</v>
      </c>
      <c r="Y162">
        <v>19.889502762430901</v>
      </c>
      <c r="Z162">
        <v>13.188003884597</v>
      </c>
      <c r="AA162">
        <v>26.586325812147599</v>
      </c>
      <c r="AB162">
        <v>53.3434939988569</v>
      </c>
      <c r="AC162">
        <v>44.9828252436551</v>
      </c>
      <c r="AD162">
        <v>61.716395190978297</v>
      </c>
      <c r="AE162">
        <v>4.5961135454372304</v>
      </c>
      <c r="AF162">
        <v>1.25952111724923</v>
      </c>
      <c r="AG162">
        <v>7.9417407877795503</v>
      </c>
      <c r="AH162">
        <v>68.636883215850602</v>
      </c>
      <c r="AI162">
        <v>60.635719939663403</v>
      </c>
      <c r="AJ162">
        <v>76.636568286685801</v>
      </c>
      <c r="AK162">
        <v>56.387775551102202</v>
      </c>
      <c r="AL162">
        <v>41.381924671066699</v>
      </c>
      <c r="AM162">
        <v>71.385771375568496</v>
      </c>
      <c r="AN162">
        <v>42.188543754175001</v>
      </c>
      <c r="AO162">
        <v>27.488707760991598</v>
      </c>
      <c r="AP162">
        <v>56.901307022655601</v>
      </c>
      <c r="AQ162">
        <v>62.049098196392798</v>
      </c>
      <c r="AR162">
        <v>47.721304587145603</v>
      </c>
      <c r="AS162">
        <v>76.380284704057601</v>
      </c>
      <c r="AT162">
        <v>37.5417501670007</v>
      </c>
      <c r="AU162">
        <v>23.215877168217698</v>
      </c>
      <c r="AV162">
        <v>51.865211554103801</v>
      </c>
      <c r="AW162">
        <v>3.2958658792150901</v>
      </c>
      <c r="AX162">
        <v>0</v>
      </c>
      <c r="AY162">
        <v>8.4610744277641796</v>
      </c>
      <c r="AZ162">
        <v>96.7041341207849</v>
      </c>
      <c r="BA162">
        <v>91.538925572036405</v>
      </c>
      <c r="BB162">
        <v>100</v>
      </c>
    </row>
    <row r="163" spans="1:54" x14ac:dyDescent="0.3">
      <c r="A163" t="s">
        <v>564</v>
      </c>
      <c r="B163" t="s">
        <v>960</v>
      </c>
      <c r="C163" t="s">
        <v>964</v>
      </c>
      <c r="D163">
        <v>77.670867217083597</v>
      </c>
      <c r="E163">
        <v>71.763653658115302</v>
      </c>
      <c r="F163">
        <v>83.574957926223107</v>
      </c>
      <c r="G163">
        <v>21.677323235458399</v>
      </c>
      <c r="H163">
        <v>15.811717457546001</v>
      </c>
      <c r="I163">
        <v>27.549478422238099</v>
      </c>
      <c r="J163">
        <v>15.351666770128499</v>
      </c>
      <c r="K163">
        <v>10.2897127128458</v>
      </c>
      <c r="L163">
        <v>20.409938412381301</v>
      </c>
      <c r="M163">
        <v>9.3332919486001593</v>
      </c>
      <c r="N163">
        <v>5.2709055040395301</v>
      </c>
      <c r="O163">
        <v>13.390671609155801</v>
      </c>
      <c r="P163">
        <v>1.6698739834874901</v>
      </c>
      <c r="Q163">
        <v>0</v>
      </c>
      <c r="R163">
        <v>3.7938273668783</v>
      </c>
      <c r="S163">
        <v>97.488981314792994</v>
      </c>
      <c r="T163">
        <v>94.739426337566698</v>
      </c>
      <c r="U163">
        <v>100</v>
      </c>
      <c r="V163">
        <v>2.5110186852070302</v>
      </c>
      <c r="W163">
        <v>0</v>
      </c>
      <c r="X163">
        <v>5.26057366246346</v>
      </c>
      <c r="Y163">
        <v>17.9433856850208</v>
      </c>
      <c r="Z163">
        <v>12.22763977832</v>
      </c>
      <c r="AA163">
        <v>23.674233568174401</v>
      </c>
      <c r="AB163">
        <v>59.842324166614901</v>
      </c>
      <c r="AC163">
        <v>52.613962729346703</v>
      </c>
      <c r="AD163">
        <v>67.055006521902996</v>
      </c>
      <c r="AE163">
        <v>8.2065925879942903</v>
      </c>
      <c r="AF163">
        <v>3.9279593492352598</v>
      </c>
      <c r="AG163">
        <v>12.4915715289565</v>
      </c>
      <c r="AH163">
        <v>69.579117263641507</v>
      </c>
      <c r="AI163">
        <v>62.363057863631198</v>
      </c>
      <c r="AJ163">
        <v>76.788253855921099</v>
      </c>
      <c r="AK163">
        <v>52.883632307835299</v>
      </c>
      <c r="AL163">
        <v>40.052920268769398</v>
      </c>
      <c r="AM163">
        <v>65.707945299082496</v>
      </c>
      <c r="AN163">
        <v>46.3797750720327</v>
      </c>
      <c r="AO163">
        <v>33.546792645415998</v>
      </c>
      <c r="AP163">
        <v>59.218499128862597</v>
      </c>
      <c r="AQ163">
        <v>40.157077795334096</v>
      </c>
      <c r="AR163">
        <v>28.0164825445123</v>
      </c>
      <c r="AS163">
        <v>52.2931527576565</v>
      </c>
      <c r="AT163">
        <v>58.618366019146798</v>
      </c>
      <c r="AU163">
        <v>46.437401970880998</v>
      </c>
      <c r="AV163">
        <v>70.801065983914</v>
      </c>
      <c r="AW163">
        <v>1.2322304301942999</v>
      </c>
      <c r="AX163">
        <v>0</v>
      </c>
      <c r="AY163">
        <v>2.55880816722259</v>
      </c>
      <c r="AZ163">
        <v>98.4729033459557</v>
      </c>
      <c r="BA163">
        <v>97.026897981411693</v>
      </c>
      <c r="BB163">
        <v>99.918576691036293</v>
      </c>
    </row>
    <row r="164" spans="1:54" x14ac:dyDescent="0.3">
      <c r="A164" t="s">
        <v>566</v>
      </c>
      <c r="B164" t="s">
        <v>565</v>
      </c>
      <c r="C164" t="s">
        <v>964</v>
      </c>
      <c r="D164">
        <v>80.623545311209597</v>
      </c>
      <c r="E164">
        <v>75.372149429134296</v>
      </c>
      <c r="F164">
        <v>85.866551066331098</v>
      </c>
      <c r="G164">
        <v>18.1000825887829</v>
      </c>
      <c r="H164">
        <v>13.0236550393471</v>
      </c>
      <c r="I164">
        <v>23.1841498654126</v>
      </c>
      <c r="J164">
        <v>13.6684435768451</v>
      </c>
      <c r="K164">
        <v>8.7794188379868991</v>
      </c>
      <c r="L164">
        <v>18.563729670174599</v>
      </c>
      <c r="M164">
        <v>9.66851865755687</v>
      </c>
      <c r="N164">
        <v>6.22997794956457</v>
      </c>
      <c r="O164">
        <v>13.1065280218228</v>
      </c>
      <c r="P164">
        <v>1.1299647120654699</v>
      </c>
      <c r="Q164">
        <v>0</v>
      </c>
      <c r="R164">
        <v>2.4053051964289098</v>
      </c>
      <c r="S164">
        <v>94.688039642615806</v>
      </c>
      <c r="T164">
        <v>91.411323179331902</v>
      </c>
      <c r="U164">
        <v>97.964256907741998</v>
      </c>
      <c r="V164">
        <v>5.3119603573841898</v>
      </c>
      <c r="W164">
        <v>2.0357430924049398</v>
      </c>
      <c r="X164">
        <v>8.5886768205211794</v>
      </c>
      <c r="Y164">
        <v>15.2545236128838</v>
      </c>
      <c r="Z164">
        <v>10.1883968256267</v>
      </c>
      <c r="AA164">
        <v>20.323548164687899</v>
      </c>
      <c r="AB164">
        <v>58.198813724754103</v>
      </c>
      <c r="AC164">
        <v>51.661684230198702</v>
      </c>
      <c r="AD164">
        <v>64.725213155935194</v>
      </c>
      <c r="AE164">
        <v>11.0819130565358</v>
      </c>
      <c r="AF164">
        <v>6.8523345963848801</v>
      </c>
      <c r="AG164">
        <v>15.3149363999144</v>
      </c>
      <c r="AH164">
        <v>62.3714242811022</v>
      </c>
      <c r="AI164">
        <v>56.068532800594497</v>
      </c>
      <c r="AJ164">
        <v>68.663038579554595</v>
      </c>
      <c r="AK164">
        <v>58.560419004863398</v>
      </c>
      <c r="AL164">
        <v>46.125225566770602</v>
      </c>
      <c r="AM164">
        <v>70.987479321962496</v>
      </c>
      <c r="AN164">
        <v>38.133931911709702</v>
      </c>
      <c r="AO164">
        <v>26.196524543115</v>
      </c>
      <c r="AP164">
        <v>50.079666114136799</v>
      </c>
      <c r="AQ164">
        <v>54.431724653946901</v>
      </c>
      <c r="AR164">
        <v>41.707922222811199</v>
      </c>
      <c r="AS164">
        <v>67.152420295850405</v>
      </c>
      <c r="AT164">
        <v>42.554433221099899</v>
      </c>
      <c r="AU164">
        <v>30.028348831357398</v>
      </c>
      <c r="AV164">
        <v>55.0824180720033</v>
      </c>
      <c r="AW164">
        <v>5.98956378106464</v>
      </c>
      <c r="AX164">
        <v>2.4653250406734899</v>
      </c>
      <c r="AY164">
        <v>9.5162182231326202</v>
      </c>
      <c r="AZ164">
        <v>93.437945791726094</v>
      </c>
      <c r="BA164">
        <v>89.752111332901805</v>
      </c>
      <c r="BB164">
        <v>97.120637094974498</v>
      </c>
    </row>
    <row r="165" spans="1:54" x14ac:dyDescent="0.3">
      <c r="A165" t="s">
        <v>568</v>
      </c>
      <c r="B165" t="s">
        <v>567</v>
      </c>
      <c r="C165" t="s">
        <v>964</v>
      </c>
      <c r="D165">
        <v>80.618913377755007</v>
      </c>
      <c r="E165">
        <v>74.637963114992104</v>
      </c>
      <c r="F165">
        <v>86.612493606702003</v>
      </c>
      <c r="G165">
        <v>17.484623270117901</v>
      </c>
      <c r="H165">
        <v>11.7677155708024</v>
      </c>
      <c r="I165">
        <v>23.190710527893</v>
      </c>
      <c r="J165">
        <v>16.139159405433102</v>
      </c>
      <c r="K165">
        <v>10.390305873663101</v>
      </c>
      <c r="L165">
        <v>21.893757193654601</v>
      </c>
      <c r="M165">
        <v>7.3936442849820603</v>
      </c>
      <c r="N165">
        <v>3.4442654445157301</v>
      </c>
      <c r="O165">
        <v>11.3392811430764</v>
      </c>
      <c r="P165">
        <v>1.0955920041004601</v>
      </c>
      <c r="Q165">
        <v>0</v>
      </c>
      <c r="R165">
        <v>2.3446667326303801</v>
      </c>
      <c r="S165">
        <v>97.011148129164496</v>
      </c>
      <c r="T165">
        <v>93.968861716498594</v>
      </c>
      <c r="U165">
        <v>100</v>
      </c>
      <c r="V165">
        <v>2.9888518708354699</v>
      </c>
      <c r="W165">
        <v>0</v>
      </c>
      <c r="X165">
        <v>6.0311382831955598</v>
      </c>
      <c r="Y165">
        <v>10.366478728857</v>
      </c>
      <c r="Z165">
        <v>5.29955607540544</v>
      </c>
      <c r="AA165">
        <v>15.4390506088893</v>
      </c>
      <c r="AB165">
        <v>40.389543823680199</v>
      </c>
      <c r="AC165">
        <v>32.788348099686402</v>
      </c>
      <c r="AD165">
        <v>47.977047796287799</v>
      </c>
      <c r="AE165">
        <v>2.8639159405433099</v>
      </c>
      <c r="AF165">
        <v>0.50295858326526099</v>
      </c>
      <c r="AG165">
        <v>5.2337221386792399</v>
      </c>
      <c r="AH165">
        <v>47.892106611993903</v>
      </c>
      <c r="AI165">
        <v>40.0389022577587</v>
      </c>
      <c r="AJ165">
        <v>55.7284196005658</v>
      </c>
      <c r="AK165">
        <v>60.782482072698301</v>
      </c>
      <c r="AL165">
        <v>48.2327241485592</v>
      </c>
      <c r="AM165">
        <v>73.332261866742201</v>
      </c>
      <c r="AN165">
        <v>36.354644613566997</v>
      </c>
      <c r="AO165">
        <v>24.0916693183086</v>
      </c>
      <c r="AP165">
        <v>48.615898510090503</v>
      </c>
      <c r="AQ165">
        <v>61.4116548067148</v>
      </c>
      <c r="AR165">
        <v>49.3826051026155</v>
      </c>
      <c r="AS165">
        <v>73.450739512583695</v>
      </c>
      <c r="AT165">
        <v>35.725471879550497</v>
      </c>
      <c r="AU165">
        <v>23.914974470378901</v>
      </c>
      <c r="AV165">
        <v>47.524234758122297</v>
      </c>
      <c r="AW165" t="s">
        <v>931</v>
      </c>
      <c r="AX165" t="s">
        <v>931</v>
      </c>
      <c r="AY165" t="s">
        <v>931</v>
      </c>
      <c r="AZ165">
        <v>99.413762173244507</v>
      </c>
      <c r="BA165">
        <v>98.587348833988997</v>
      </c>
      <c r="BB165">
        <v>100</v>
      </c>
    </row>
    <row r="166" spans="1:54" x14ac:dyDescent="0.3">
      <c r="A166" t="s">
        <v>541</v>
      </c>
      <c r="B166" t="s">
        <v>540</v>
      </c>
      <c r="C166" t="s">
        <v>964</v>
      </c>
      <c r="D166">
        <v>76.700656994251304</v>
      </c>
      <c r="E166">
        <v>70.026121824382301</v>
      </c>
      <c r="F166">
        <v>83.366086577647906</v>
      </c>
      <c r="G166">
        <v>22.8202846975089</v>
      </c>
      <c r="H166">
        <v>16.1783671863727</v>
      </c>
      <c r="I166">
        <v>29.471242901039101</v>
      </c>
      <c r="J166">
        <v>15.8499863126198</v>
      </c>
      <c r="K166">
        <v>9.8474878706484308</v>
      </c>
      <c r="L166">
        <v>21.850757936591599</v>
      </c>
      <c r="M166">
        <v>12.503421845058901</v>
      </c>
      <c r="N166">
        <v>7.7231386265632302</v>
      </c>
      <c r="O166">
        <v>17.300204907528801</v>
      </c>
      <c r="P166" t="s">
        <v>931</v>
      </c>
      <c r="Q166" t="s">
        <v>931</v>
      </c>
      <c r="R166" t="s">
        <v>931</v>
      </c>
      <c r="S166">
        <v>97.4336162058582</v>
      </c>
      <c r="T166">
        <v>94.934336983730304</v>
      </c>
      <c r="U166">
        <v>99.930071823530895</v>
      </c>
      <c r="V166">
        <v>2.5663837941418</v>
      </c>
      <c r="W166">
        <v>6.9928176475006099E-2</v>
      </c>
      <c r="X166">
        <v>5.0656630162637803</v>
      </c>
      <c r="Y166">
        <v>10.0431152477416</v>
      </c>
      <c r="Z166">
        <v>5.1647695966597498</v>
      </c>
      <c r="AA166">
        <v>14.9272072870838</v>
      </c>
      <c r="AB166">
        <v>60.789077470572103</v>
      </c>
      <c r="AC166">
        <v>53.203207391064197</v>
      </c>
      <c r="AD166">
        <v>68.380969378562796</v>
      </c>
      <c r="AE166">
        <v>9.2355598138516299</v>
      </c>
      <c r="AF166">
        <v>4.8733734043832202</v>
      </c>
      <c r="AG166">
        <v>13.606896555132</v>
      </c>
      <c r="AH166">
        <v>61.596632904462098</v>
      </c>
      <c r="AI166">
        <v>54.132711339956799</v>
      </c>
      <c r="AJ166">
        <v>69.063172353898494</v>
      </c>
      <c r="AK166">
        <v>56.310844272582301</v>
      </c>
      <c r="AL166">
        <v>41.948427855374803</v>
      </c>
      <c r="AM166">
        <v>70.668999144926005</v>
      </c>
      <c r="AN166">
        <v>42.647807062175602</v>
      </c>
      <c r="AO166">
        <v>28.357252537722498</v>
      </c>
      <c r="AP166">
        <v>56.945859608747</v>
      </c>
      <c r="AQ166">
        <v>55.055798649978001</v>
      </c>
      <c r="AR166">
        <v>40.439961563284299</v>
      </c>
      <c r="AS166">
        <v>69.658219634705205</v>
      </c>
      <c r="AT166">
        <v>43.275329873477801</v>
      </c>
      <c r="AU166">
        <v>28.671432890413801</v>
      </c>
      <c r="AV166">
        <v>57.892961730243798</v>
      </c>
      <c r="AW166">
        <v>3.0351765672050401</v>
      </c>
      <c r="AX166">
        <v>0.52834423389021401</v>
      </c>
      <c r="AY166">
        <v>5.5477952062193401</v>
      </c>
      <c r="AZ166">
        <v>95.904051464549696</v>
      </c>
      <c r="BA166">
        <v>93.006781913890904</v>
      </c>
      <c r="BB166">
        <v>98.797410816012302</v>
      </c>
    </row>
    <row r="167" spans="1:54" x14ac:dyDescent="0.3">
      <c r="A167" t="s">
        <v>543</v>
      </c>
      <c r="B167" t="s">
        <v>542</v>
      </c>
      <c r="C167" t="s">
        <v>964</v>
      </c>
      <c r="D167">
        <v>79.518208550101804</v>
      </c>
      <c r="E167">
        <v>71.519796912755794</v>
      </c>
      <c r="F167">
        <v>87.501198003156702</v>
      </c>
      <c r="G167">
        <v>18.630777350523999</v>
      </c>
      <c r="H167">
        <v>10.961572363059799</v>
      </c>
      <c r="I167">
        <v>26.3140237394812</v>
      </c>
      <c r="J167">
        <v>8.6405790545125498</v>
      </c>
      <c r="K167">
        <v>3.28594479471916</v>
      </c>
      <c r="L167">
        <v>13.98969126393</v>
      </c>
      <c r="M167">
        <v>17.3414762874161</v>
      </c>
      <c r="N167">
        <v>10.9602972397816</v>
      </c>
      <c r="O167">
        <v>23.7271165560072</v>
      </c>
      <c r="P167">
        <v>1.69267888109779</v>
      </c>
      <c r="Q167">
        <v>0</v>
      </c>
      <c r="R167">
        <v>4.0442559986350997</v>
      </c>
      <c r="S167">
        <v>98.533514287868499</v>
      </c>
      <c r="T167">
        <v>96.511968532755304</v>
      </c>
      <c r="U167">
        <v>100</v>
      </c>
      <c r="V167" t="s">
        <v>931</v>
      </c>
      <c r="W167" t="s">
        <v>931</v>
      </c>
      <c r="X167" t="s">
        <v>931</v>
      </c>
      <c r="Y167">
        <v>14.63092814597</v>
      </c>
      <c r="Z167">
        <v>7.7957784386193696</v>
      </c>
      <c r="AA167">
        <v>21.4668218682991</v>
      </c>
      <c r="AB167">
        <v>65.720425243157607</v>
      </c>
      <c r="AC167">
        <v>56.407868183774298</v>
      </c>
      <c r="AD167">
        <v>75.019000521284397</v>
      </c>
      <c r="AE167">
        <v>14.63092814597</v>
      </c>
      <c r="AF167">
        <v>7.7957784386332198</v>
      </c>
      <c r="AG167">
        <v>21.466821868285301</v>
      </c>
      <c r="AH167">
        <v>65.720425243157607</v>
      </c>
      <c r="AI167">
        <v>56.407868184029503</v>
      </c>
      <c r="AJ167">
        <v>75.019000521029099</v>
      </c>
      <c r="AK167">
        <v>54.180503041262497</v>
      </c>
      <c r="AL167">
        <v>39.8820882977938</v>
      </c>
      <c r="AM167">
        <v>68.478357983964003</v>
      </c>
      <c r="AN167">
        <v>43.028111129377002</v>
      </c>
      <c r="AO167">
        <v>28.8694177154971</v>
      </c>
      <c r="AP167">
        <v>57.194999689191</v>
      </c>
      <c r="AQ167">
        <v>49.173105375637</v>
      </c>
      <c r="AR167">
        <v>34.723609658095199</v>
      </c>
      <c r="AS167">
        <v>63.615473931363397</v>
      </c>
      <c r="AT167">
        <v>50.123294427091899</v>
      </c>
      <c r="AU167">
        <v>35.646955640026199</v>
      </c>
      <c r="AV167">
        <v>64.605742555840195</v>
      </c>
      <c r="AW167">
        <v>2.9103521073663599</v>
      </c>
      <c r="AX167">
        <v>0</v>
      </c>
      <c r="AY167">
        <v>5.9675605835587699</v>
      </c>
      <c r="AZ167">
        <v>97.089647892633593</v>
      </c>
      <c r="BA167">
        <v>94.032439416709394</v>
      </c>
      <c r="BB167">
        <v>100</v>
      </c>
    </row>
    <row r="168" spans="1:54" x14ac:dyDescent="0.3">
      <c r="A168" t="s">
        <v>545</v>
      </c>
      <c r="B168" t="s">
        <v>544</v>
      </c>
      <c r="C168" t="s">
        <v>964</v>
      </c>
      <c r="D168">
        <v>80.697244758615199</v>
      </c>
      <c r="E168">
        <v>74.658618404226601</v>
      </c>
      <c r="F168">
        <v>86.722256522630801</v>
      </c>
      <c r="G168">
        <v>18.866977267250402</v>
      </c>
      <c r="H168">
        <v>12.8869486763172</v>
      </c>
      <c r="I168">
        <v>24.861186302848701</v>
      </c>
      <c r="J168">
        <v>14.4228452084505</v>
      </c>
      <c r="K168">
        <v>9.2262701905323894</v>
      </c>
      <c r="L168">
        <v>19.624238593259001</v>
      </c>
      <c r="M168">
        <v>13.7280102819504</v>
      </c>
      <c r="N168">
        <v>8.5157379072175399</v>
      </c>
      <c r="O168">
        <v>18.941905321547001</v>
      </c>
      <c r="P168" t="s">
        <v>931</v>
      </c>
      <c r="Q168" t="s">
        <v>931</v>
      </c>
      <c r="R168" t="s">
        <v>931</v>
      </c>
      <c r="S168">
        <v>96.835087155594806</v>
      </c>
      <c r="T168">
        <v>93.996335666319993</v>
      </c>
      <c r="U168">
        <v>99.670554018772506</v>
      </c>
      <c r="V168">
        <v>2.4258976624628499</v>
      </c>
      <c r="W168">
        <v>0</v>
      </c>
      <c r="X168">
        <v>4.9457618132301802</v>
      </c>
      <c r="Y168">
        <v>12.669692344766601</v>
      </c>
      <c r="Z168">
        <v>7.9376226329585604</v>
      </c>
      <c r="AA168">
        <v>17.411771028570602</v>
      </c>
      <c r="AB168">
        <v>64.782311832275695</v>
      </c>
      <c r="AC168">
        <v>57.7486147614839</v>
      </c>
      <c r="AD168">
        <v>71.801892971605696</v>
      </c>
      <c r="AE168">
        <v>8.1291670013655697</v>
      </c>
      <c r="AF168">
        <v>4.2441357811310798</v>
      </c>
      <c r="AG168">
        <v>12.018056788574601</v>
      </c>
      <c r="AH168">
        <v>69.322837175676796</v>
      </c>
      <c r="AI168">
        <v>62.501500634559797</v>
      </c>
      <c r="AJ168">
        <v>76.136208190353301</v>
      </c>
      <c r="AK168">
        <v>60.958186353371801</v>
      </c>
      <c r="AL168">
        <v>49.332952827656698</v>
      </c>
      <c r="AM168">
        <v>72.584994701149995</v>
      </c>
      <c r="AN168">
        <v>37.633757914778698</v>
      </c>
      <c r="AO168">
        <v>26.1082180766047</v>
      </c>
      <c r="AP168">
        <v>49.158015356803901</v>
      </c>
      <c r="AQ168">
        <v>45.416439124466798</v>
      </c>
      <c r="AR168">
        <v>33.023397785215202</v>
      </c>
      <c r="AS168">
        <v>57.8088420205682</v>
      </c>
      <c r="AT168">
        <v>53.041193747878303</v>
      </c>
      <c r="AU168">
        <v>40.6416846530337</v>
      </c>
      <c r="AV168">
        <v>65.442034848675902</v>
      </c>
      <c r="AW168">
        <v>1.4880713310306</v>
      </c>
      <c r="AX168">
        <v>0</v>
      </c>
      <c r="AY168">
        <v>3.1896420410454698</v>
      </c>
      <c r="AZ168">
        <v>98.511928668969404</v>
      </c>
      <c r="BA168">
        <v>96.810357958949595</v>
      </c>
      <c r="BB168">
        <v>100</v>
      </c>
    </row>
    <row r="169" spans="1:54" x14ac:dyDescent="0.3">
      <c r="A169" t="s">
        <v>547</v>
      </c>
      <c r="B169" t="s">
        <v>961</v>
      </c>
      <c r="C169" t="s">
        <v>964</v>
      </c>
      <c r="D169">
        <v>80.200524737631198</v>
      </c>
      <c r="E169">
        <v>71.383482093461296</v>
      </c>
      <c r="F169">
        <v>89.041299918172797</v>
      </c>
      <c r="G169">
        <v>18.534482758620701</v>
      </c>
      <c r="H169">
        <v>9.9237647749854094</v>
      </c>
      <c r="I169">
        <v>27.1293106434142</v>
      </c>
      <c r="J169">
        <v>11.122563718140899</v>
      </c>
      <c r="K169">
        <v>4.1428092431318699</v>
      </c>
      <c r="L169">
        <v>18.100980287978501</v>
      </c>
      <c r="M169">
        <v>4.6664167916041999</v>
      </c>
      <c r="N169">
        <v>3.7256430146598997E-2</v>
      </c>
      <c r="O169">
        <v>9.2798724232737602</v>
      </c>
      <c r="P169">
        <v>4.0948275862069003</v>
      </c>
      <c r="Q169">
        <v>0</v>
      </c>
      <c r="R169">
        <v>8.2349154814997192</v>
      </c>
      <c r="S169">
        <v>95.033733133433302</v>
      </c>
      <c r="T169">
        <v>90.015508812510902</v>
      </c>
      <c r="U169">
        <v>100</v>
      </c>
      <c r="V169">
        <v>3.1577961019490299</v>
      </c>
      <c r="W169">
        <v>0</v>
      </c>
      <c r="X169">
        <v>6.8207747451474301</v>
      </c>
      <c r="Y169">
        <v>16.697901049475298</v>
      </c>
      <c r="Z169">
        <v>8.2589740880058091</v>
      </c>
      <c r="AA169">
        <v>25.118218037432602</v>
      </c>
      <c r="AB169">
        <v>57.093328335832098</v>
      </c>
      <c r="AC169">
        <v>46.016445777252201</v>
      </c>
      <c r="AD169">
        <v>68.146069911371796</v>
      </c>
      <c r="AE169">
        <v>8.8549475262368809</v>
      </c>
      <c r="AF169">
        <v>2.4560135942054702</v>
      </c>
      <c r="AG169">
        <v>15.2369355839144</v>
      </c>
      <c r="AH169">
        <v>64.936281859070505</v>
      </c>
      <c r="AI169">
        <v>54.283904463168597</v>
      </c>
      <c r="AJ169">
        <v>75.562854172773797</v>
      </c>
      <c r="AK169">
        <v>50.447039023877103</v>
      </c>
      <c r="AL169">
        <v>30.916119409320999</v>
      </c>
      <c r="AM169">
        <v>70.016749469304102</v>
      </c>
      <c r="AN169">
        <v>43.893972862101599</v>
      </c>
      <c r="AO169">
        <v>24.5071953261698</v>
      </c>
      <c r="AP169">
        <v>63.243625123326098</v>
      </c>
      <c r="AQ169">
        <v>27.6848637845798</v>
      </c>
      <c r="AR169">
        <v>12.161309612609999</v>
      </c>
      <c r="AS169">
        <v>43.227176097678303</v>
      </c>
      <c r="AT169">
        <v>72.315136215420196</v>
      </c>
      <c r="AU169">
        <v>56.772823902617297</v>
      </c>
      <c r="AV169">
        <v>87.838690387094502</v>
      </c>
      <c r="AW169">
        <v>4.8913043478260896</v>
      </c>
      <c r="AX169">
        <v>0</v>
      </c>
      <c r="AY169">
        <v>9.8363296598160499</v>
      </c>
      <c r="AZ169">
        <v>95.108695652173907</v>
      </c>
      <c r="BA169">
        <v>90.163670340219795</v>
      </c>
      <c r="BB169">
        <v>100</v>
      </c>
    </row>
    <row r="170" spans="1:54" x14ac:dyDescent="0.3">
      <c r="A170" t="s">
        <v>549</v>
      </c>
      <c r="B170" t="s">
        <v>548</v>
      </c>
      <c r="C170" t="s">
        <v>964</v>
      </c>
      <c r="D170">
        <v>77.133085323412899</v>
      </c>
      <c r="E170">
        <v>70.813304118748206</v>
      </c>
      <c r="F170">
        <v>83.443723450083695</v>
      </c>
      <c r="G170">
        <v>22.5489019560782</v>
      </c>
      <c r="H170">
        <v>16.254266757522899</v>
      </c>
      <c r="I170">
        <v>28.851038885349901</v>
      </c>
      <c r="J170">
        <v>20.925837033481301</v>
      </c>
      <c r="K170">
        <v>14.5527996803871</v>
      </c>
      <c r="L170">
        <v>27.298305684307</v>
      </c>
      <c r="M170">
        <v>7.7643105724229002</v>
      </c>
      <c r="N170">
        <v>3.8809092052872098</v>
      </c>
      <c r="O170">
        <v>11.6414683782009</v>
      </c>
      <c r="P170">
        <v>1.3740549621984901</v>
      </c>
      <c r="Q170">
        <v>0</v>
      </c>
      <c r="R170">
        <v>2.9800460348993298</v>
      </c>
      <c r="S170">
        <v>98.124924996999894</v>
      </c>
      <c r="T170">
        <v>96.313083094288402</v>
      </c>
      <c r="U170">
        <v>99.935296492346893</v>
      </c>
      <c r="V170">
        <v>1.87507500300012</v>
      </c>
      <c r="W170">
        <v>6.4703507817746198E-2</v>
      </c>
      <c r="X170">
        <v>3.6869169055469602</v>
      </c>
      <c r="Y170">
        <v>10.929437177487101</v>
      </c>
      <c r="Z170">
        <v>6.03841641638199</v>
      </c>
      <c r="AA170">
        <v>15.8208104688183</v>
      </c>
      <c r="AB170">
        <v>66.494659786391495</v>
      </c>
      <c r="AC170">
        <v>59.502639768718097</v>
      </c>
      <c r="AD170">
        <v>73.4705177582875</v>
      </c>
      <c r="AE170">
        <v>7.3652946117844698</v>
      </c>
      <c r="AF170">
        <v>3.32332945415342</v>
      </c>
      <c r="AG170">
        <v>11.4106036671225</v>
      </c>
      <c r="AH170">
        <v>70.058802352094105</v>
      </c>
      <c r="AI170">
        <v>63.377002442150904</v>
      </c>
      <c r="AJ170">
        <v>76.721448848779005</v>
      </c>
      <c r="AK170">
        <v>60.476118576677202</v>
      </c>
      <c r="AL170">
        <v>48.793174215421601</v>
      </c>
      <c r="AM170">
        <v>72.159224986641405</v>
      </c>
      <c r="AN170">
        <v>39.523881423322798</v>
      </c>
      <c r="AO170">
        <v>27.840775013518801</v>
      </c>
      <c r="AP170">
        <v>51.2068257844182</v>
      </c>
      <c r="AQ170">
        <v>51.862197392923598</v>
      </c>
      <c r="AR170">
        <v>39.777309399673399</v>
      </c>
      <c r="AS170">
        <v>63.941867834251298</v>
      </c>
      <c r="AT170">
        <v>47.377824752126401</v>
      </c>
      <c r="AU170">
        <v>35.3239765029343</v>
      </c>
      <c r="AV170">
        <v>59.436291907481603</v>
      </c>
      <c r="AW170">
        <v>1.3140525621024799</v>
      </c>
      <c r="AX170">
        <v>0</v>
      </c>
      <c r="AY170">
        <v>2.81181334923293</v>
      </c>
      <c r="AZ170">
        <v>98.685947437897497</v>
      </c>
      <c r="BA170">
        <v>97.188186650949405</v>
      </c>
      <c r="BB170">
        <v>100</v>
      </c>
    </row>
    <row r="171" spans="1:54" x14ac:dyDescent="0.3">
      <c r="A171" t="s">
        <v>551</v>
      </c>
      <c r="B171" t="s">
        <v>550</v>
      </c>
      <c r="C171" t="s">
        <v>964</v>
      </c>
      <c r="D171">
        <v>69.172765579951204</v>
      </c>
      <c r="E171">
        <v>60.1311885676052</v>
      </c>
      <c r="F171">
        <v>78.233162356132198</v>
      </c>
      <c r="G171">
        <v>30.8272344200488</v>
      </c>
      <c r="H171">
        <v>21.766837643974299</v>
      </c>
      <c r="I171">
        <v>39.868811432288297</v>
      </c>
      <c r="J171">
        <v>22.111332889776001</v>
      </c>
      <c r="K171">
        <v>13.373508794484</v>
      </c>
      <c r="L171">
        <v>30.850148016603399</v>
      </c>
      <c r="M171">
        <v>4.94566422710135</v>
      </c>
      <c r="N171">
        <v>0.74450175309260103</v>
      </c>
      <c r="O171">
        <v>9.1502011946216104</v>
      </c>
      <c r="P171" t="s">
        <v>931</v>
      </c>
      <c r="Q171" t="s">
        <v>931</v>
      </c>
      <c r="R171" t="s">
        <v>931</v>
      </c>
      <c r="S171">
        <v>100</v>
      </c>
      <c r="T171">
        <v>99.999999905985604</v>
      </c>
      <c r="U171">
        <v>100</v>
      </c>
      <c r="Y171">
        <v>17.675759591927299</v>
      </c>
      <c r="Z171">
        <v>9.1500158302376509</v>
      </c>
      <c r="AA171">
        <v>26.205402788490598</v>
      </c>
      <c r="AB171">
        <v>58.142973312633998</v>
      </c>
      <c r="AC171">
        <v>48.003590211070403</v>
      </c>
      <c r="AD171">
        <v>68.296807120299803</v>
      </c>
      <c r="AE171">
        <v>4.93087898277519</v>
      </c>
      <c r="AF171">
        <v>0.59456270053657401</v>
      </c>
      <c r="AG171">
        <v>9.2657497849046404</v>
      </c>
      <c r="AH171">
        <v>70.887853921786103</v>
      </c>
      <c r="AI171">
        <v>61.531951117441203</v>
      </c>
      <c r="AJ171">
        <v>80.263552347216105</v>
      </c>
      <c r="AK171">
        <v>67.332360396343802</v>
      </c>
      <c r="AL171">
        <v>52.207673562262201</v>
      </c>
      <c r="AM171">
        <v>82.470418559096004</v>
      </c>
      <c r="AN171">
        <v>32.667639603656198</v>
      </c>
      <c r="AO171">
        <v>17.529581443638602</v>
      </c>
      <c r="AP171">
        <v>47.792326435003197</v>
      </c>
      <c r="AQ171">
        <v>57.600430140563802</v>
      </c>
      <c r="AR171">
        <v>40.399932882298899</v>
      </c>
      <c r="AS171">
        <v>74.814178641728006</v>
      </c>
      <c r="AT171">
        <v>42.399569859436198</v>
      </c>
      <c r="AU171">
        <v>25.185821358419101</v>
      </c>
      <c r="AV171">
        <v>59.600067117553998</v>
      </c>
      <c r="AW171" t="s">
        <v>931</v>
      </c>
      <c r="AX171" t="s">
        <v>931</v>
      </c>
      <c r="AY171" t="s">
        <v>931</v>
      </c>
      <c r="AZ171">
        <v>99.319878760996502</v>
      </c>
      <c r="BA171">
        <v>97.976988035717895</v>
      </c>
      <c r="BB171">
        <v>100</v>
      </c>
    </row>
    <row r="172" spans="1:54" x14ac:dyDescent="0.3">
      <c r="A172" t="s">
        <v>553</v>
      </c>
      <c r="B172" t="s">
        <v>552</v>
      </c>
      <c r="C172" t="s">
        <v>964</v>
      </c>
      <c r="D172">
        <v>76.930175330667495</v>
      </c>
      <c r="E172">
        <v>70.383952404271596</v>
      </c>
      <c r="F172">
        <v>83.464179528855198</v>
      </c>
      <c r="G172">
        <v>22.2444376089408</v>
      </c>
      <c r="H172">
        <v>15.8186907049911</v>
      </c>
      <c r="I172">
        <v>28.677252479926899</v>
      </c>
      <c r="J172">
        <v>17.609966164257202</v>
      </c>
      <c r="K172">
        <v>11.748600265932099</v>
      </c>
      <c r="L172">
        <v>23.479516147411001</v>
      </c>
      <c r="M172">
        <v>11.2426945555214</v>
      </c>
      <c r="N172">
        <v>6.3438120924612296</v>
      </c>
      <c r="O172">
        <v>16.141197012761701</v>
      </c>
      <c r="P172">
        <v>2.4402747872449502</v>
      </c>
      <c r="Q172">
        <v>0</v>
      </c>
      <c r="R172">
        <v>5.2971632971654801</v>
      </c>
      <c r="S172">
        <v>97.457192658669101</v>
      </c>
      <c r="T172">
        <v>94.852230247208993</v>
      </c>
      <c r="U172">
        <v>100</v>
      </c>
      <c r="V172">
        <v>2.5428073413308701</v>
      </c>
      <c r="W172">
        <v>0</v>
      </c>
      <c r="X172">
        <v>5.14776975291662</v>
      </c>
      <c r="Y172">
        <v>8.9562185994053092</v>
      </c>
      <c r="Z172">
        <v>4.2763304648324301</v>
      </c>
      <c r="AA172">
        <v>13.635172374503901</v>
      </c>
      <c r="AB172">
        <v>49.148979801086803</v>
      </c>
      <c r="AC172">
        <v>40.9262454633717</v>
      </c>
      <c r="AD172">
        <v>57.391391112332599</v>
      </c>
      <c r="AE172">
        <v>4.5883317953450202</v>
      </c>
      <c r="AF172">
        <v>1.3081856809768</v>
      </c>
      <c r="AG172">
        <v>7.8633428768702602</v>
      </c>
      <c r="AH172">
        <v>53.516866605147101</v>
      </c>
      <c r="AI172">
        <v>45.208741908738901</v>
      </c>
      <c r="AJ172">
        <v>61.848868948454701</v>
      </c>
      <c r="AK172">
        <v>40.606540405578201</v>
      </c>
      <c r="AL172">
        <v>24.576411665987099</v>
      </c>
      <c r="AM172">
        <v>56.632966403005597</v>
      </c>
      <c r="AN172">
        <v>58.674867547652397</v>
      </c>
      <c r="AO172">
        <v>42.620040298494999</v>
      </c>
      <c r="AP172">
        <v>74.7352612932591</v>
      </c>
      <c r="AQ172">
        <v>42.122891419523803</v>
      </c>
      <c r="AR172">
        <v>25.8923878789189</v>
      </c>
      <c r="AS172">
        <v>58.368581159450201</v>
      </c>
      <c r="AT172">
        <v>56.4155654345046</v>
      </c>
      <c r="AU172">
        <v>40.140588330578403</v>
      </c>
      <c r="AV172">
        <v>72.676337253764103</v>
      </c>
      <c r="AW172">
        <v>2.4761611811750202</v>
      </c>
      <c r="AX172">
        <v>0</v>
      </c>
      <c r="AY172">
        <v>4.9924964526631301</v>
      </c>
      <c r="AZ172">
        <v>97.523838818824998</v>
      </c>
      <c r="BA172">
        <v>95.007503547232304</v>
      </c>
      <c r="BB172">
        <v>100</v>
      </c>
    </row>
    <row r="173" spans="1:54" x14ac:dyDescent="0.3">
      <c r="A173" t="s">
        <v>555</v>
      </c>
      <c r="B173" t="s">
        <v>554</v>
      </c>
      <c r="C173" t="s">
        <v>964</v>
      </c>
      <c r="D173">
        <v>72.927390209177503</v>
      </c>
      <c r="E173">
        <v>65.352594063723302</v>
      </c>
      <c r="F173">
        <v>80.496175672990006</v>
      </c>
      <c r="G173">
        <v>26.694776037673901</v>
      </c>
      <c r="H173">
        <v>19.1430806755898</v>
      </c>
      <c r="I173">
        <v>34.255965592410703</v>
      </c>
      <c r="J173">
        <v>12.1618661701895</v>
      </c>
      <c r="K173">
        <v>6.8827976205355599</v>
      </c>
      <c r="L173">
        <v>17.4522580375424</v>
      </c>
      <c r="M173">
        <v>25.8186397984887</v>
      </c>
      <c r="N173">
        <v>18.384286979205999</v>
      </c>
      <c r="O173">
        <v>33.246092862656198</v>
      </c>
      <c r="P173" t="s">
        <v>931</v>
      </c>
      <c r="Q173" t="s">
        <v>931</v>
      </c>
      <c r="R173" t="s">
        <v>931</v>
      </c>
      <c r="S173">
        <v>98.746030007666207</v>
      </c>
      <c r="T173">
        <v>97.248834999759595</v>
      </c>
      <c r="U173">
        <v>100</v>
      </c>
      <c r="V173">
        <v>1.2539699923338099</v>
      </c>
      <c r="W173">
        <v>0</v>
      </c>
      <c r="X173">
        <v>2.7511650000721102</v>
      </c>
      <c r="Y173">
        <v>11.0338407622385</v>
      </c>
      <c r="Z173">
        <v>6.4422531723613998</v>
      </c>
      <c r="AA173">
        <v>15.6234478582276</v>
      </c>
      <c r="AB173">
        <v>65.611652611981199</v>
      </c>
      <c r="AC173">
        <v>57.978889933187197</v>
      </c>
      <c r="AD173">
        <v>73.260780707048397</v>
      </c>
      <c r="AE173">
        <v>11.4664330303362</v>
      </c>
      <c r="AF173">
        <v>6.8169258850388399</v>
      </c>
      <c r="AG173">
        <v>16.108552199674701</v>
      </c>
      <c r="AH173">
        <v>65.179060343883506</v>
      </c>
      <c r="AI173">
        <v>57.537100427642599</v>
      </c>
      <c r="AJ173">
        <v>72.842793158468496</v>
      </c>
      <c r="AK173">
        <v>61.437966191464</v>
      </c>
      <c r="AL173">
        <v>47.060653867433203</v>
      </c>
      <c r="AM173">
        <v>75.820757947185598</v>
      </c>
      <c r="AN173">
        <v>37.719027232202002</v>
      </c>
      <c r="AO173">
        <v>23.3502676456764</v>
      </c>
      <c r="AP173">
        <v>52.085663753033103</v>
      </c>
      <c r="AQ173">
        <v>68.782274793661998</v>
      </c>
      <c r="AR173">
        <v>56.213594835420899</v>
      </c>
      <c r="AS173">
        <v>81.344087509519994</v>
      </c>
      <c r="AT173">
        <v>30.714569448735499</v>
      </c>
      <c r="AU173">
        <v>18.192374126455899</v>
      </c>
      <c r="AV173">
        <v>43.244893157982702</v>
      </c>
      <c r="AW173">
        <v>1.98773409265141</v>
      </c>
      <c r="AX173">
        <v>1.0813523206831099E-2</v>
      </c>
      <c r="AY173">
        <v>3.9623148420311698</v>
      </c>
      <c r="AZ173">
        <v>98.012265907348606</v>
      </c>
      <c r="BA173">
        <v>96.037685158298899</v>
      </c>
      <c r="BB173">
        <v>99.989186476463104</v>
      </c>
    </row>
    <row r="174" spans="1:54" x14ac:dyDescent="0.3">
      <c r="A174" t="s">
        <v>557</v>
      </c>
      <c r="B174" t="s">
        <v>556</v>
      </c>
      <c r="C174" t="s">
        <v>964</v>
      </c>
      <c r="D174">
        <v>78.488769986934599</v>
      </c>
      <c r="E174">
        <v>72.683631121952999</v>
      </c>
      <c r="F174">
        <v>84.276929587334806</v>
      </c>
      <c r="G174">
        <v>21.17837367013</v>
      </c>
      <c r="H174">
        <v>15.408860652921501</v>
      </c>
      <c r="I174">
        <v>26.963888944628099</v>
      </c>
      <c r="J174">
        <v>14.5274684253095</v>
      </c>
      <c r="K174">
        <v>9.4883842116322903</v>
      </c>
      <c r="L174">
        <v>19.555747669335599</v>
      </c>
      <c r="M174">
        <v>10.9313755988303</v>
      </c>
      <c r="N174">
        <v>6.7652628828728201</v>
      </c>
      <c r="O174">
        <v>15.095595501379</v>
      </c>
      <c r="P174" t="s">
        <v>931</v>
      </c>
      <c r="Q174" t="s">
        <v>931</v>
      </c>
      <c r="R174" t="s">
        <v>931</v>
      </c>
      <c r="S174">
        <v>98.901885149007697</v>
      </c>
      <c r="T174">
        <v>97.599033050294594</v>
      </c>
      <c r="U174">
        <v>100</v>
      </c>
      <c r="V174">
        <v>1.09811485099235</v>
      </c>
      <c r="W174">
        <v>0</v>
      </c>
      <c r="X174">
        <v>2.4009669497993502</v>
      </c>
      <c r="Y174">
        <v>13.3204753313009</v>
      </c>
      <c r="Z174">
        <v>8.8319221711192402</v>
      </c>
      <c r="AA174">
        <v>17.809499093140399</v>
      </c>
      <c r="AB174">
        <v>56.794002364213299</v>
      </c>
      <c r="AC174">
        <v>49.8114343116969</v>
      </c>
      <c r="AD174">
        <v>63.783522409411603</v>
      </c>
      <c r="AE174">
        <v>11.9952715734462</v>
      </c>
      <c r="AF174">
        <v>7.6976029148262004</v>
      </c>
      <c r="AG174">
        <v>16.292189046548899</v>
      </c>
      <c r="AH174">
        <v>58.1192061220681</v>
      </c>
      <c r="AI174">
        <v>51.118256159445501</v>
      </c>
      <c r="AJ174">
        <v>65.128329864547396</v>
      </c>
      <c r="AK174">
        <v>58.641628246935802</v>
      </c>
      <c r="AL174">
        <v>44.207486656805301</v>
      </c>
      <c r="AM174">
        <v>73.081793370183405</v>
      </c>
      <c r="AN174">
        <v>40.537501405599897</v>
      </c>
      <c r="AO174">
        <v>26.022065762416101</v>
      </c>
      <c r="AP174">
        <v>55.046243379554802</v>
      </c>
      <c r="AQ174">
        <v>53.725402001574302</v>
      </c>
      <c r="AR174">
        <v>41.402213273829403</v>
      </c>
      <c r="AS174">
        <v>66.0513031622623</v>
      </c>
      <c r="AT174">
        <v>45.163611829528797</v>
      </c>
      <c r="AU174">
        <v>32.862626966753702</v>
      </c>
      <c r="AV174">
        <v>57.460580037715701</v>
      </c>
      <c r="AW174">
        <v>4.1715921109935898</v>
      </c>
      <c r="AX174">
        <v>1.12441658584158</v>
      </c>
      <c r="AY174">
        <v>7.2138778882904999</v>
      </c>
      <c r="AZ174">
        <v>95.582654140484095</v>
      </c>
      <c r="BA174">
        <v>92.510055893001294</v>
      </c>
      <c r="BB174">
        <v>98.660027199104903</v>
      </c>
    </row>
    <row r="175" spans="1:54" x14ac:dyDescent="0.3">
      <c r="A175" t="s">
        <v>559</v>
      </c>
      <c r="B175" t="s">
        <v>558</v>
      </c>
      <c r="C175" t="s">
        <v>964</v>
      </c>
      <c r="D175">
        <v>85.648020574997702</v>
      </c>
      <c r="E175">
        <v>80.679254765250803</v>
      </c>
      <c r="F175">
        <v>90.615618417017401</v>
      </c>
      <c r="G175">
        <v>14.075273261688301</v>
      </c>
      <c r="H175">
        <v>9.1307443660174492</v>
      </c>
      <c r="I175">
        <v>19.021159221663101</v>
      </c>
      <c r="J175">
        <v>10.194498025167601</v>
      </c>
      <c r="K175">
        <v>5.8182715857239504</v>
      </c>
      <c r="L175">
        <v>14.5729224235765</v>
      </c>
      <c r="M175">
        <v>14.2038669973363</v>
      </c>
      <c r="N175">
        <v>9.3196301811394893</v>
      </c>
      <c r="O175">
        <v>19.0884501018549</v>
      </c>
      <c r="P175">
        <v>2.8152842840084502</v>
      </c>
      <c r="Q175">
        <v>0.53305986933506699</v>
      </c>
      <c r="R175">
        <v>5.0978527494694497</v>
      </c>
      <c r="S175">
        <v>99.041287774409895</v>
      </c>
      <c r="T175">
        <v>97.703957269685603</v>
      </c>
      <c r="U175">
        <v>100</v>
      </c>
      <c r="V175" t="s">
        <v>931</v>
      </c>
      <c r="W175" t="s">
        <v>931</v>
      </c>
      <c r="X175" t="s">
        <v>931</v>
      </c>
      <c r="Y175">
        <v>12.0671443005419</v>
      </c>
      <c r="Z175">
        <v>7.3240073802698404</v>
      </c>
      <c r="AA175">
        <v>16.815796528333401</v>
      </c>
      <c r="AB175">
        <v>64.047717461192207</v>
      </c>
      <c r="AC175">
        <v>56.873501347384</v>
      </c>
      <c r="AD175">
        <v>71.223061160826603</v>
      </c>
      <c r="AE175">
        <v>14.1774593551943</v>
      </c>
      <c r="AF175">
        <v>8.9786069891221896</v>
      </c>
      <c r="AG175">
        <v>19.382306104480801</v>
      </c>
      <c r="AH175">
        <v>61.937402406539903</v>
      </c>
      <c r="AI175">
        <v>54.744906567097203</v>
      </c>
      <c r="AJ175">
        <v>69.130546756113702</v>
      </c>
      <c r="AK175">
        <v>64.784109799241307</v>
      </c>
      <c r="AL175">
        <v>52.705118617510102</v>
      </c>
      <c r="AM175">
        <v>76.864034371729304</v>
      </c>
      <c r="AN175">
        <v>33.043135416222697</v>
      </c>
      <c r="AO175">
        <v>21.2166171529054</v>
      </c>
      <c r="AP175">
        <v>44.869799432693803</v>
      </c>
      <c r="AQ175">
        <v>51.772089851242498</v>
      </c>
      <c r="AR175">
        <v>39.197598180386301</v>
      </c>
      <c r="AS175">
        <v>64.348525157957397</v>
      </c>
      <c r="AT175">
        <v>43.163121776565397</v>
      </c>
      <c r="AU175">
        <v>30.856750336354001</v>
      </c>
      <c r="AV175">
        <v>55.4691872467168</v>
      </c>
      <c r="AZ175">
        <v>100</v>
      </c>
      <c r="BA175">
        <v>99.999999965254801</v>
      </c>
      <c r="BB175">
        <v>100</v>
      </c>
    </row>
    <row r="176" spans="1:54" x14ac:dyDescent="0.3">
      <c r="A176" t="s">
        <v>587</v>
      </c>
      <c r="B176" t="s">
        <v>586</v>
      </c>
      <c r="C176" t="s">
        <v>964</v>
      </c>
      <c r="D176">
        <v>85.026918441141007</v>
      </c>
      <c r="E176">
        <v>79.562027800695105</v>
      </c>
      <c r="F176">
        <v>90.486753930000802</v>
      </c>
      <c r="G176">
        <v>14.973081558859</v>
      </c>
      <c r="H176">
        <v>9.5132460700878294</v>
      </c>
      <c r="I176">
        <v>20.437972199216301</v>
      </c>
      <c r="J176">
        <v>8.9144234632382506</v>
      </c>
      <c r="K176">
        <v>4.2873272208945599</v>
      </c>
      <c r="L176">
        <v>13.5435083040931</v>
      </c>
      <c r="M176">
        <v>15.3539574126155</v>
      </c>
      <c r="N176">
        <v>9.3891239970200999</v>
      </c>
      <c r="O176">
        <v>21.311108693521199</v>
      </c>
      <c r="P176" t="s">
        <v>931</v>
      </c>
      <c r="Q176" t="s">
        <v>931</v>
      </c>
      <c r="R176" t="s">
        <v>931</v>
      </c>
      <c r="S176">
        <v>100</v>
      </c>
      <c r="T176">
        <v>99.999999979562105</v>
      </c>
      <c r="U176">
        <v>100</v>
      </c>
      <c r="Y176">
        <v>10.958617918842901</v>
      </c>
      <c r="Z176">
        <v>5.2181306760798103</v>
      </c>
      <c r="AA176">
        <v>16.7102353233713</v>
      </c>
      <c r="AB176">
        <v>68.263559662515107</v>
      </c>
      <c r="AC176">
        <v>60.615958029807601</v>
      </c>
      <c r="AD176">
        <v>75.901852146657902</v>
      </c>
      <c r="AE176">
        <v>11.9485737243873</v>
      </c>
      <c r="AF176">
        <v>6.1044509827836997</v>
      </c>
      <c r="AG176">
        <v>17.802572036148302</v>
      </c>
      <c r="AH176">
        <v>67.273603856970695</v>
      </c>
      <c r="AI176">
        <v>59.6085587972836</v>
      </c>
      <c r="AJ176">
        <v>74.930594359700905</v>
      </c>
      <c r="AK176">
        <v>50.454530801715002</v>
      </c>
      <c r="AL176">
        <v>38.920465674593302</v>
      </c>
      <c r="AM176">
        <v>61.989233546121604</v>
      </c>
      <c r="AN176">
        <v>48.202830340736902</v>
      </c>
      <c r="AO176">
        <v>36.686536493773502</v>
      </c>
      <c r="AP176">
        <v>59.718883548387197</v>
      </c>
      <c r="AQ176">
        <v>52.338738274072398</v>
      </c>
      <c r="AR176">
        <v>40.903802754907097</v>
      </c>
      <c r="AS176">
        <v>63.772459901743503</v>
      </c>
      <c r="AT176">
        <v>47.134199413300699</v>
      </c>
      <c r="AU176">
        <v>35.690652968301102</v>
      </c>
      <c r="AV176">
        <v>58.578730284267401</v>
      </c>
      <c r="AW176">
        <v>3.6368019284853399</v>
      </c>
      <c r="AX176">
        <v>0.36633386296658799</v>
      </c>
      <c r="AY176">
        <v>6.9084184756940896</v>
      </c>
      <c r="AZ176">
        <v>96.363198071514702</v>
      </c>
      <c r="BA176">
        <v>93.091581524244205</v>
      </c>
      <c r="BB176">
        <v>99.633666137095105</v>
      </c>
    </row>
    <row r="177" spans="1:54" x14ac:dyDescent="0.3">
      <c r="A177" t="s">
        <v>589</v>
      </c>
      <c r="B177" t="s">
        <v>588</v>
      </c>
      <c r="C177" t="s">
        <v>964</v>
      </c>
      <c r="D177">
        <v>77.958707451935297</v>
      </c>
      <c r="E177">
        <v>71.280355043510795</v>
      </c>
      <c r="F177">
        <v>84.629053555605694</v>
      </c>
      <c r="G177">
        <v>20.546509071847701</v>
      </c>
      <c r="H177">
        <v>14.096810592807801</v>
      </c>
      <c r="I177">
        <v>27.001827648845701</v>
      </c>
      <c r="J177">
        <v>15.2674208221309</v>
      </c>
      <c r="K177">
        <v>8.8604845347083199</v>
      </c>
      <c r="L177">
        <v>21.6788719480876</v>
      </c>
      <c r="M177">
        <v>17.748017382776201</v>
      </c>
      <c r="N177">
        <v>11.4083062521706</v>
      </c>
      <c r="O177">
        <v>24.091303745563099</v>
      </c>
      <c r="P177" t="s">
        <v>931</v>
      </c>
      <c r="Q177" t="s">
        <v>931</v>
      </c>
      <c r="R177" t="s">
        <v>931</v>
      </c>
      <c r="S177">
        <v>99.562048732646801</v>
      </c>
      <c r="T177">
        <v>98.695876605686607</v>
      </c>
      <c r="U177">
        <v>100</v>
      </c>
      <c r="V177" t="s">
        <v>931</v>
      </c>
      <c r="W177" t="s">
        <v>931</v>
      </c>
      <c r="X177" t="s">
        <v>931</v>
      </c>
      <c r="Y177">
        <v>8.6389692081367606</v>
      </c>
      <c r="Z177">
        <v>3.8441692839816599</v>
      </c>
      <c r="AA177">
        <v>13.433280478097</v>
      </c>
      <c r="AB177">
        <v>68.807385988941306</v>
      </c>
      <c r="AC177">
        <v>61.097408331431403</v>
      </c>
      <c r="AD177">
        <v>76.516944920391396</v>
      </c>
      <c r="AE177">
        <v>8.6389692081367606</v>
      </c>
      <c r="AF177">
        <v>3.8441692839358899</v>
      </c>
      <c r="AG177">
        <v>13.4332804781428</v>
      </c>
      <c r="AH177">
        <v>68.807385988941306</v>
      </c>
      <c r="AI177">
        <v>61.097408331828497</v>
      </c>
      <c r="AJ177">
        <v>76.516944919994302</v>
      </c>
      <c r="AK177">
        <v>50.128801311431502</v>
      </c>
      <c r="AL177">
        <v>36.963548012701999</v>
      </c>
      <c r="AM177">
        <v>63.301071652340198</v>
      </c>
      <c r="AN177">
        <v>48.750460004683703</v>
      </c>
      <c r="AO177">
        <v>35.609305903095297</v>
      </c>
      <c r="AP177">
        <v>61.884319755718899</v>
      </c>
      <c r="AQ177">
        <v>46.396908768525599</v>
      </c>
      <c r="AR177">
        <v>32.905115234177501</v>
      </c>
      <c r="AS177">
        <v>59.8905053242447</v>
      </c>
      <c r="AT177">
        <v>52.990866816098503</v>
      </c>
      <c r="AU177">
        <v>39.507903034852298</v>
      </c>
      <c r="AV177">
        <v>66.472875446321098</v>
      </c>
      <c r="AW177" t="s">
        <v>931</v>
      </c>
      <c r="AX177" t="s">
        <v>931</v>
      </c>
      <c r="AY177" t="s">
        <v>931</v>
      </c>
      <c r="AZ177">
        <v>99.080133245404895</v>
      </c>
      <c r="BA177">
        <v>97.765408091442893</v>
      </c>
      <c r="BB177">
        <v>100</v>
      </c>
    </row>
    <row r="178" spans="1:54" x14ac:dyDescent="0.3">
      <c r="A178" t="s">
        <v>621</v>
      </c>
      <c r="B178" t="s">
        <v>620</v>
      </c>
      <c r="C178" t="s">
        <v>964</v>
      </c>
      <c r="D178">
        <v>71.394895139001804</v>
      </c>
      <c r="E178">
        <v>63.781557371623897</v>
      </c>
      <c r="F178">
        <v>78.993151255567994</v>
      </c>
      <c r="G178">
        <v>27.471142903592899</v>
      </c>
      <c r="H178">
        <v>19.953056437176201</v>
      </c>
      <c r="I178">
        <v>35.003495345566002</v>
      </c>
      <c r="J178">
        <v>18.440091042106999</v>
      </c>
      <c r="K178">
        <v>11.569932398809</v>
      </c>
      <c r="L178">
        <v>25.330055329296499</v>
      </c>
      <c r="M178">
        <v>14.0912046821655</v>
      </c>
      <c r="N178">
        <v>8.6391711171506707</v>
      </c>
      <c r="O178">
        <v>19.534505213448799</v>
      </c>
      <c r="P178">
        <v>1.63794504958543</v>
      </c>
      <c r="Q178">
        <v>0</v>
      </c>
      <c r="R178">
        <v>3.5679761352313899</v>
      </c>
      <c r="S178">
        <v>99.496016907819893</v>
      </c>
      <c r="T178">
        <v>98.497845184566899</v>
      </c>
      <c r="U178">
        <v>100</v>
      </c>
      <c r="V178" t="s">
        <v>931</v>
      </c>
      <c r="W178" t="s">
        <v>931</v>
      </c>
      <c r="X178" t="s">
        <v>931</v>
      </c>
      <c r="Y178">
        <v>11.9005039830922</v>
      </c>
      <c r="Z178">
        <v>5.7261206817798902</v>
      </c>
      <c r="AA178">
        <v>18.0639964222466</v>
      </c>
      <c r="AB178">
        <v>51.455047959681401</v>
      </c>
      <c r="AC178">
        <v>41.565020129523496</v>
      </c>
      <c r="AD178">
        <v>61.354007715557103</v>
      </c>
      <c r="AE178">
        <v>9.4618761177044401</v>
      </c>
      <c r="AF178">
        <v>3.9008338154134998</v>
      </c>
      <c r="AG178">
        <v>15.0133251463522</v>
      </c>
      <c r="AH178">
        <v>53.893675825069103</v>
      </c>
      <c r="AI178">
        <v>43.854839491153498</v>
      </c>
      <c r="AJ178">
        <v>63.940146496187801</v>
      </c>
      <c r="AK178">
        <v>51.761517615176203</v>
      </c>
      <c r="AL178">
        <v>37.055700912692402</v>
      </c>
      <c r="AM178">
        <v>66.466353831565101</v>
      </c>
      <c r="AN178">
        <v>44.844058610077603</v>
      </c>
      <c r="AO178">
        <v>30.533725749510999</v>
      </c>
      <c r="AP178">
        <v>59.156611346049402</v>
      </c>
      <c r="AQ178">
        <v>47.531119378990397</v>
      </c>
      <c r="AR178">
        <v>32.994866118950199</v>
      </c>
      <c r="AS178">
        <v>62.0640592538481</v>
      </c>
      <c r="AT178">
        <v>48.711588810803399</v>
      </c>
      <c r="AU178">
        <v>33.867975130942298</v>
      </c>
      <c r="AV178">
        <v>63.559936820765103</v>
      </c>
      <c r="AW178">
        <v>3.5888473418956299</v>
      </c>
      <c r="AX178">
        <v>0</v>
      </c>
      <c r="AY178">
        <v>7.5369406445347904</v>
      </c>
      <c r="AZ178">
        <v>95.537311006340403</v>
      </c>
      <c r="BA178">
        <v>91.256569062073396</v>
      </c>
      <c r="BB178">
        <v>99.814989563241696</v>
      </c>
    </row>
    <row r="179" spans="1:54" x14ac:dyDescent="0.3">
      <c r="A179" t="s">
        <v>623</v>
      </c>
      <c r="B179" t="s">
        <v>622</v>
      </c>
      <c r="C179" t="s">
        <v>964</v>
      </c>
      <c r="D179">
        <v>79.976940814757896</v>
      </c>
      <c r="E179">
        <v>72.650181199613101</v>
      </c>
      <c r="F179">
        <v>87.316627428015195</v>
      </c>
      <c r="G179">
        <v>18.870099923135999</v>
      </c>
      <c r="H179">
        <v>11.740718158965</v>
      </c>
      <c r="I179">
        <v>25.988554986824099</v>
      </c>
      <c r="J179">
        <v>11.958749679733501</v>
      </c>
      <c r="K179">
        <v>5.3430186398010102</v>
      </c>
      <c r="L179">
        <v>18.569641047899498</v>
      </c>
      <c r="M179">
        <v>10.3958493466564</v>
      </c>
      <c r="N179">
        <v>4.5726520153295498</v>
      </c>
      <c r="O179">
        <v>16.214961029195798</v>
      </c>
      <c r="P179" t="s">
        <v>931</v>
      </c>
      <c r="Q179" t="s">
        <v>931</v>
      </c>
      <c r="R179" t="s">
        <v>931</v>
      </c>
      <c r="S179">
        <v>100</v>
      </c>
      <c r="T179">
        <v>99.999999973065698</v>
      </c>
      <c r="U179">
        <v>100</v>
      </c>
      <c r="Y179">
        <v>12.2341788367922</v>
      </c>
      <c r="Z179">
        <v>5.5899915771964199</v>
      </c>
      <c r="AA179">
        <v>18.8805968865734</v>
      </c>
      <c r="AB179">
        <v>63.617729951319497</v>
      </c>
      <c r="AC179">
        <v>53.196040444088503</v>
      </c>
      <c r="AD179">
        <v>74.0519831445161</v>
      </c>
      <c r="AE179">
        <v>14.437612093261601</v>
      </c>
      <c r="AF179">
        <v>7.4212962466597903</v>
      </c>
      <c r="AG179">
        <v>21.457059211262099</v>
      </c>
      <c r="AH179">
        <v>61.414296694850101</v>
      </c>
      <c r="AI179">
        <v>51.168752169826803</v>
      </c>
      <c r="AJ179">
        <v>71.671504424625596</v>
      </c>
      <c r="AK179">
        <v>63.2302021668714</v>
      </c>
      <c r="AL179">
        <v>47.517164568120798</v>
      </c>
      <c r="AM179">
        <v>78.931715593962494</v>
      </c>
      <c r="AN179">
        <v>35.965598123534001</v>
      </c>
      <c r="AO179">
        <v>20.275661256831</v>
      </c>
      <c r="AP179">
        <v>51.662231066343999</v>
      </c>
      <c r="AQ179">
        <v>53.010164190773999</v>
      </c>
      <c r="AR179">
        <v>36.864590542177297</v>
      </c>
      <c r="AS179">
        <v>69.161146670915997</v>
      </c>
      <c r="AT179">
        <v>46.989835809226001</v>
      </c>
      <c r="AU179">
        <v>30.838853328534199</v>
      </c>
      <c r="AV179">
        <v>63.1354094583725</v>
      </c>
      <c r="AW179" t="s">
        <v>931</v>
      </c>
      <c r="AX179" t="s">
        <v>931</v>
      </c>
      <c r="AY179" t="s">
        <v>931</v>
      </c>
      <c r="AZ179">
        <v>98.9367153471688</v>
      </c>
      <c r="BA179">
        <v>97.245840349152104</v>
      </c>
      <c r="BB179">
        <v>100</v>
      </c>
    </row>
    <row r="180" spans="1:54" x14ac:dyDescent="0.3">
      <c r="A180" t="s">
        <v>592</v>
      </c>
      <c r="B180" t="s">
        <v>591</v>
      </c>
      <c r="C180" t="s">
        <v>964</v>
      </c>
      <c r="D180">
        <v>80.945427997809801</v>
      </c>
      <c r="E180">
        <v>71.906002444442606</v>
      </c>
      <c r="F180">
        <v>89.979021500944199</v>
      </c>
      <c r="G180">
        <v>19.054572002190199</v>
      </c>
      <c r="H180">
        <v>10.020978499070701</v>
      </c>
      <c r="I180">
        <v>28.093997555542501</v>
      </c>
      <c r="J180">
        <v>13.938066557157599</v>
      </c>
      <c r="K180">
        <v>6.1377611585238903</v>
      </c>
      <c r="L180">
        <v>21.725232509717699</v>
      </c>
      <c r="M180">
        <v>14.5768692583805</v>
      </c>
      <c r="N180">
        <v>7.3492264932210301</v>
      </c>
      <c r="O180">
        <v>21.804829105943</v>
      </c>
      <c r="S180">
        <v>98.740646103303504</v>
      </c>
      <c r="T180">
        <v>96.304125851303297</v>
      </c>
      <c r="U180">
        <v>100</v>
      </c>
      <c r="V180" t="s">
        <v>931</v>
      </c>
      <c r="W180" t="s">
        <v>931</v>
      </c>
      <c r="X180" t="s">
        <v>931</v>
      </c>
      <c r="Y180">
        <v>12.508365273468399</v>
      </c>
      <c r="Z180">
        <v>3.6717013352119601</v>
      </c>
      <c r="AA180">
        <v>21.3477828242832</v>
      </c>
      <c r="AB180">
        <v>65.7358398734562</v>
      </c>
      <c r="AC180">
        <v>53.8915394205886</v>
      </c>
      <c r="AD180">
        <v>77.602581081085702</v>
      </c>
      <c r="AE180">
        <v>12.508365273468399</v>
      </c>
      <c r="AF180">
        <v>3.6717013352700998</v>
      </c>
      <c r="AG180">
        <v>21.347782824225099</v>
      </c>
      <c r="AH180">
        <v>65.7358398734562</v>
      </c>
      <c r="AI180">
        <v>53.891539421062298</v>
      </c>
      <c r="AJ180">
        <v>77.602581080611998</v>
      </c>
      <c r="AK180">
        <v>47.495361781076099</v>
      </c>
      <c r="AL180">
        <v>31.0863798470081</v>
      </c>
      <c r="AM180">
        <v>63.888088235932202</v>
      </c>
      <c r="AN180">
        <v>49.969078540507098</v>
      </c>
      <c r="AO180">
        <v>33.608923456743099</v>
      </c>
      <c r="AP180">
        <v>66.343569341098103</v>
      </c>
      <c r="AQ180">
        <v>39.844509232264301</v>
      </c>
      <c r="AR180">
        <v>23.937084235031101</v>
      </c>
      <c r="AS180">
        <v>55.7671106808315</v>
      </c>
      <c r="AT180">
        <v>57.619931089318797</v>
      </c>
      <c r="AU180">
        <v>41.574292525624102</v>
      </c>
      <c r="AV180">
        <v>73.648473439294904</v>
      </c>
      <c r="AW180" t="s">
        <v>931</v>
      </c>
      <c r="AX180" t="s">
        <v>931</v>
      </c>
      <c r="AY180" t="s">
        <v>931</v>
      </c>
      <c r="AZ180">
        <v>99.324694287278703</v>
      </c>
      <c r="BA180">
        <v>97.968775044619207</v>
      </c>
      <c r="BB180">
        <v>100</v>
      </c>
    </row>
    <row r="181" spans="1:54" x14ac:dyDescent="0.3">
      <c r="A181" t="s">
        <v>625</v>
      </c>
      <c r="B181" t="s">
        <v>624</v>
      </c>
      <c r="C181" t="s">
        <v>964</v>
      </c>
      <c r="D181">
        <v>83.718360787464803</v>
      </c>
      <c r="E181">
        <v>72.714983644313307</v>
      </c>
      <c r="F181">
        <v>94.7071034482789</v>
      </c>
      <c r="G181">
        <v>16.2816392125352</v>
      </c>
      <c r="H181">
        <v>5.2928965518020998</v>
      </c>
      <c r="I181">
        <v>27.285016355605801</v>
      </c>
      <c r="J181">
        <v>17.908798714343099</v>
      </c>
      <c r="K181">
        <v>6.7413585227800397</v>
      </c>
      <c r="L181">
        <v>29.073045518075499</v>
      </c>
      <c r="M181">
        <v>13.2784250703094</v>
      </c>
      <c r="N181">
        <v>3.7184875896757501</v>
      </c>
      <c r="O181">
        <v>22.841529623436099</v>
      </c>
      <c r="S181">
        <v>97.850542386500607</v>
      </c>
      <c r="T181">
        <v>93.549318481672003</v>
      </c>
      <c r="U181">
        <v>100</v>
      </c>
      <c r="V181" t="s">
        <v>931</v>
      </c>
      <c r="W181" t="s">
        <v>931</v>
      </c>
      <c r="X181" t="s">
        <v>931</v>
      </c>
      <c r="Y181">
        <v>7.3021293692245903</v>
      </c>
      <c r="Z181">
        <v>0</v>
      </c>
      <c r="AA181">
        <v>15.615785966225401</v>
      </c>
      <c r="AB181">
        <v>70.490156689433505</v>
      </c>
      <c r="AC181">
        <v>54.417270382791202</v>
      </c>
      <c r="AD181">
        <v>86.541773723729094</v>
      </c>
      <c r="AE181">
        <v>8.4973885094415404</v>
      </c>
      <c r="AF181">
        <v>0</v>
      </c>
      <c r="AG181">
        <v>17.058979357070001</v>
      </c>
      <c r="AH181">
        <v>69.2948975492165</v>
      </c>
      <c r="AI181">
        <v>53.309549388135501</v>
      </c>
      <c r="AJ181">
        <v>85.265433250482502</v>
      </c>
      <c r="AK181">
        <v>68.114428899561503</v>
      </c>
      <c r="AL181">
        <v>50.763704219324403</v>
      </c>
      <c r="AM181">
        <v>85.451113872235894</v>
      </c>
      <c r="AN181">
        <v>29.661724785967799</v>
      </c>
      <c r="AO181">
        <v>13.2395793766406</v>
      </c>
      <c r="AP181">
        <v>46.099815124378097</v>
      </c>
      <c r="AQ181">
        <v>60.116934641887703</v>
      </c>
      <c r="AR181">
        <v>39.331258555200499</v>
      </c>
      <c r="AS181">
        <v>80.917906470021805</v>
      </c>
      <c r="AT181">
        <v>39.883065358112297</v>
      </c>
      <c r="AU181">
        <v>19.082093530029798</v>
      </c>
      <c r="AV181">
        <v>60.668741444748001</v>
      </c>
      <c r="AW181" t="s">
        <v>931</v>
      </c>
      <c r="AX181" t="s">
        <v>931</v>
      </c>
      <c r="AY181" t="s">
        <v>931</v>
      </c>
      <c r="AZ181">
        <v>97.820409803133799</v>
      </c>
      <c r="BA181">
        <v>93.546022546643698</v>
      </c>
      <c r="BB181">
        <v>100</v>
      </c>
    </row>
    <row r="182" spans="1:54" x14ac:dyDescent="0.3">
      <c r="A182" t="s">
        <v>605</v>
      </c>
      <c r="B182" t="s">
        <v>604</v>
      </c>
      <c r="C182" t="s">
        <v>964</v>
      </c>
      <c r="D182">
        <v>82.528968387895105</v>
      </c>
      <c r="E182">
        <v>75.512462505983095</v>
      </c>
      <c r="F182">
        <v>89.552111396025097</v>
      </c>
      <c r="G182">
        <v>16.644166947913099</v>
      </c>
      <c r="H182">
        <v>9.7476223331820595</v>
      </c>
      <c r="I182">
        <v>23.5346819861082</v>
      </c>
      <c r="J182">
        <v>12.0260996737541</v>
      </c>
      <c r="K182">
        <v>5.9442778769475897</v>
      </c>
      <c r="L182">
        <v>18.103112244252902</v>
      </c>
      <c r="M182">
        <v>8.3136460794240108</v>
      </c>
      <c r="N182">
        <v>3.5310857746594602</v>
      </c>
      <c r="O182">
        <v>13.0849913271395</v>
      </c>
      <c r="P182" t="s">
        <v>931</v>
      </c>
      <c r="Q182" t="s">
        <v>931</v>
      </c>
      <c r="R182" t="s">
        <v>931</v>
      </c>
      <c r="S182">
        <v>99.190010124873396</v>
      </c>
      <c r="T182">
        <v>97.585496963451106</v>
      </c>
      <c r="U182">
        <v>100</v>
      </c>
      <c r="V182" t="s">
        <v>931</v>
      </c>
      <c r="W182" t="s">
        <v>931</v>
      </c>
      <c r="X182" t="s">
        <v>931</v>
      </c>
      <c r="Y182">
        <v>9.6130048374395294</v>
      </c>
      <c r="Z182">
        <v>3.9812350980375699</v>
      </c>
      <c r="AA182">
        <v>15.2443390677187</v>
      </c>
      <c r="AB182">
        <v>61.744853189335103</v>
      </c>
      <c r="AC182">
        <v>52.688409917245998</v>
      </c>
      <c r="AD182">
        <v>70.822370847213406</v>
      </c>
      <c r="AE182">
        <v>8.7186410169872897</v>
      </c>
      <c r="AF182">
        <v>3.1928537913583699</v>
      </c>
      <c r="AG182">
        <v>14.2495505912753</v>
      </c>
      <c r="AH182">
        <v>62.639217009787401</v>
      </c>
      <c r="AI182">
        <v>53.5719429759856</v>
      </c>
      <c r="AJ182">
        <v>71.722007571596393</v>
      </c>
      <c r="AK182">
        <v>57.542801765909303</v>
      </c>
      <c r="AL182">
        <v>44.274903383623403</v>
      </c>
      <c r="AM182">
        <v>70.798945249407396</v>
      </c>
      <c r="AN182">
        <v>42.457198234090697</v>
      </c>
      <c r="AO182">
        <v>29.2010547503324</v>
      </c>
      <c r="AP182">
        <v>55.725096616636698</v>
      </c>
      <c r="AQ182">
        <v>48.514051900506097</v>
      </c>
      <c r="AR182">
        <v>34.490901382354899</v>
      </c>
      <c r="AS182">
        <v>62.520394306941299</v>
      </c>
      <c r="AT182">
        <v>51.485948099493903</v>
      </c>
      <c r="AU182">
        <v>37.479605690593203</v>
      </c>
      <c r="AV182">
        <v>65.509098620110606</v>
      </c>
      <c r="AW182" t="s">
        <v>931</v>
      </c>
      <c r="AX182" t="s">
        <v>931</v>
      </c>
      <c r="AY182" t="s">
        <v>931</v>
      </c>
      <c r="AZ182">
        <v>99.100011249859406</v>
      </c>
      <c r="BA182">
        <v>97.321905690542096</v>
      </c>
      <c r="BB182">
        <v>100</v>
      </c>
    </row>
    <row r="183" spans="1:54" x14ac:dyDescent="0.3">
      <c r="A183" t="s">
        <v>627</v>
      </c>
      <c r="B183" t="s">
        <v>626</v>
      </c>
      <c r="C183" t="s">
        <v>964</v>
      </c>
      <c r="D183">
        <v>75.148444961175898</v>
      </c>
      <c r="E183">
        <v>66.924285256956395</v>
      </c>
      <c r="F183">
        <v>83.378760408218696</v>
      </c>
      <c r="G183">
        <v>24.851555038824099</v>
      </c>
      <c r="H183">
        <v>16.621239591609001</v>
      </c>
      <c r="I183">
        <v>33.075714743215897</v>
      </c>
      <c r="J183">
        <v>23.219698542540399</v>
      </c>
      <c r="K183">
        <v>14.8201350936118</v>
      </c>
      <c r="L183">
        <v>31.611384485125001</v>
      </c>
      <c r="M183">
        <v>6.5731013578042603</v>
      </c>
      <c r="N183">
        <v>2.2224157684464299</v>
      </c>
      <c r="O183">
        <v>10.9100628013153</v>
      </c>
      <c r="S183">
        <v>100</v>
      </c>
      <c r="T183">
        <v>99.999999923152302</v>
      </c>
      <c r="U183">
        <v>100</v>
      </c>
      <c r="Y183">
        <v>16.243823443923102</v>
      </c>
      <c r="Z183">
        <v>8.5673482637367293</v>
      </c>
      <c r="AA183">
        <v>23.920826965964299</v>
      </c>
      <c r="AB183">
        <v>43.300253290702997</v>
      </c>
      <c r="AC183">
        <v>33.800930759701899</v>
      </c>
      <c r="AD183">
        <v>52.788684537558197</v>
      </c>
      <c r="AE183">
        <v>9.3468421708258909</v>
      </c>
      <c r="AF183">
        <v>2.9774605826759699</v>
      </c>
      <c r="AG183">
        <v>15.7241876146743</v>
      </c>
      <c r="AH183">
        <v>50.197234563800201</v>
      </c>
      <c r="AI183">
        <v>40.388277995892103</v>
      </c>
      <c r="AJ183">
        <v>59.987864333718697</v>
      </c>
      <c r="AK183">
        <v>30.696906168604301</v>
      </c>
      <c r="AL183">
        <v>16.171196756628799</v>
      </c>
      <c r="AM183">
        <v>45.2062343829217</v>
      </c>
      <c r="AN183">
        <v>65.847150752811103</v>
      </c>
      <c r="AO183">
        <v>50.405294859016699</v>
      </c>
      <c r="AP183">
        <v>81.306965011932206</v>
      </c>
      <c r="AQ183">
        <v>46.553586176227697</v>
      </c>
      <c r="AR183">
        <v>26.9920574516361</v>
      </c>
      <c r="AS183">
        <v>66.099100286085104</v>
      </c>
      <c r="AT183">
        <v>49.9904707451877</v>
      </c>
      <c r="AU183">
        <v>30.495078236985599</v>
      </c>
      <c r="AV183">
        <v>69.503455035792598</v>
      </c>
      <c r="AW183" t="s">
        <v>931</v>
      </c>
      <c r="AX183" t="s">
        <v>931</v>
      </c>
      <c r="AY183" t="s">
        <v>931</v>
      </c>
      <c r="AZ183">
        <v>98.256031225345694</v>
      </c>
      <c r="BA183">
        <v>95.842742653603096</v>
      </c>
      <c r="BB183">
        <v>100</v>
      </c>
    </row>
    <row r="184" spans="1:54" x14ac:dyDescent="0.3">
      <c r="A184" t="s">
        <v>629</v>
      </c>
      <c r="B184" t="s">
        <v>628</v>
      </c>
      <c r="C184" t="s">
        <v>964</v>
      </c>
      <c r="D184">
        <v>78.952854632635393</v>
      </c>
      <c r="E184">
        <v>71.895609738755397</v>
      </c>
      <c r="F184">
        <v>86.006208665281406</v>
      </c>
      <c r="G184">
        <v>20.332370372576499</v>
      </c>
      <c r="H184">
        <v>13.3583371013279</v>
      </c>
      <c r="I184">
        <v>27.309027347414801</v>
      </c>
      <c r="J184">
        <v>16.9610149804926</v>
      </c>
      <c r="K184">
        <v>9.9922833295777096</v>
      </c>
      <c r="L184">
        <v>23.937240621504699</v>
      </c>
      <c r="M184">
        <v>12.1988265777169</v>
      </c>
      <c r="N184">
        <v>6.3719146842864998</v>
      </c>
      <c r="O184">
        <v>18.023233826836901</v>
      </c>
      <c r="P184">
        <v>2.0728474848854899</v>
      </c>
      <c r="Q184">
        <v>0</v>
      </c>
      <c r="R184">
        <v>4.2806193345124504</v>
      </c>
      <c r="S184">
        <v>97.629329600619499</v>
      </c>
      <c r="T184">
        <v>95.255829183002305</v>
      </c>
      <c r="U184">
        <v>99.997083229035496</v>
      </c>
      <c r="V184">
        <v>1.6171784257080699</v>
      </c>
      <c r="W184">
        <v>0</v>
      </c>
      <c r="X184">
        <v>3.4718377728282501</v>
      </c>
      <c r="Y184">
        <v>15.7786580099473</v>
      </c>
      <c r="Z184">
        <v>8.6706873428621201</v>
      </c>
      <c r="AA184">
        <v>22.891011072782302</v>
      </c>
      <c r="AB184">
        <v>58.8795901956696</v>
      </c>
      <c r="AC184">
        <v>49.931164388749501</v>
      </c>
      <c r="AD184">
        <v>67.829902498320493</v>
      </c>
      <c r="AE184">
        <v>14.837537600142999</v>
      </c>
      <c r="AF184">
        <v>7.84651466503386</v>
      </c>
      <c r="AG184">
        <v>21.830273149337</v>
      </c>
      <c r="AH184">
        <v>59.820710605473998</v>
      </c>
      <c r="AI184">
        <v>50.824532098655801</v>
      </c>
      <c r="AJ184">
        <v>68.821445389687796</v>
      </c>
      <c r="AK184">
        <v>49.522716288061901</v>
      </c>
      <c r="AL184">
        <v>35.455712733075003</v>
      </c>
      <c r="AM184">
        <v>63.597939590492899</v>
      </c>
      <c r="AN184">
        <v>48.540961817303</v>
      </c>
      <c r="AO184">
        <v>34.522524390167902</v>
      </c>
      <c r="AP184">
        <v>62.550142425500098</v>
      </c>
      <c r="AQ184">
        <v>48.978975350410799</v>
      </c>
      <c r="AR184">
        <v>34.877065683414997</v>
      </c>
      <c r="AS184">
        <v>63.0817090881363</v>
      </c>
      <c r="AT184">
        <v>50.244683421943002</v>
      </c>
      <c r="AU184">
        <v>36.1885144441733</v>
      </c>
      <c r="AV184">
        <v>64.296668460735106</v>
      </c>
      <c r="AW184">
        <v>2.0341305060011301</v>
      </c>
      <c r="AX184">
        <v>0</v>
      </c>
      <c r="AY184">
        <v>4.5119356925101499</v>
      </c>
      <c r="AZ184">
        <v>97.965869493998895</v>
      </c>
      <c r="BA184">
        <v>95.488064307506505</v>
      </c>
      <c r="BB184">
        <v>100</v>
      </c>
    </row>
    <row r="185" spans="1:54" x14ac:dyDescent="0.3">
      <c r="A185" t="s">
        <v>631</v>
      </c>
      <c r="B185" t="s">
        <v>630</v>
      </c>
      <c r="C185" t="s">
        <v>964</v>
      </c>
      <c r="D185">
        <v>81.604337431694006</v>
      </c>
      <c r="E185">
        <v>74.719826474281405</v>
      </c>
      <c r="F185">
        <v>88.497690927010098</v>
      </c>
      <c r="G185">
        <v>17.558913934426201</v>
      </c>
      <c r="H185">
        <v>10.7460418123199</v>
      </c>
      <c r="I185">
        <v>24.366654796622601</v>
      </c>
      <c r="J185">
        <v>14.075307377049199</v>
      </c>
      <c r="K185">
        <v>7.3832343155948701</v>
      </c>
      <c r="L185">
        <v>20.7638011673744</v>
      </c>
      <c r="M185">
        <v>12.9866803278689</v>
      </c>
      <c r="N185">
        <v>7.0332823407497003</v>
      </c>
      <c r="O185">
        <v>18.9222342490099</v>
      </c>
      <c r="P185" t="s">
        <v>931</v>
      </c>
      <c r="Q185" t="s">
        <v>931</v>
      </c>
      <c r="R185" t="s">
        <v>931</v>
      </c>
      <c r="S185">
        <v>98.804644808743205</v>
      </c>
      <c r="T185">
        <v>96.447499760846696</v>
      </c>
      <c r="U185">
        <v>100</v>
      </c>
      <c r="V185" t="s">
        <v>931</v>
      </c>
      <c r="W185" t="s">
        <v>931</v>
      </c>
      <c r="X185" t="s">
        <v>931</v>
      </c>
      <c r="Y185">
        <v>10.5746243169399</v>
      </c>
      <c r="Z185">
        <v>3.9146728995628499</v>
      </c>
      <c r="AA185">
        <v>17.235651574820501</v>
      </c>
      <c r="AB185">
        <v>50.068306010929</v>
      </c>
      <c r="AC185">
        <v>39.916513506385598</v>
      </c>
      <c r="AD185">
        <v>60.241988081003598</v>
      </c>
      <c r="AE185">
        <v>2.9158128415300499</v>
      </c>
      <c r="AF185">
        <v>0</v>
      </c>
      <c r="AG185">
        <v>6.5787584711820903</v>
      </c>
      <c r="AH185">
        <v>57.727117486338798</v>
      </c>
      <c r="AI185">
        <v>47.6243233903296</v>
      </c>
      <c r="AJ185">
        <v>67.8495176595667</v>
      </c>
      <c r="AK185">
        <v>52.560921577315</v>
      </c>
      <c r="AL185">
        <v>36.497268498413398</v>
      </c>
      <c r="AM185">
        <v>68.640009435183103</v>
      </c>
      <c r="AN185">
        <v>45.542755870624703</v>
      </c>
      <c r="AO185">
        <v>29.619074372906098</v>
      </c>
      <c r="AP185">
        <v>61.453697649306399</v>
      </c>
      <c r="AQ185">
        <v>55.480726628267597</v>
      </c>
      <c r="AR185">
        <v>39.0458899523735</v>
      </c>
      <c r="AS185">
        <v>71.922842607907199</v>
      </c>
      <c r="AT185">
        <v>43.216659282233103</v>
      </c>
      <c r="AU185">
        <v>26.710571787487101</v>
      </c>
      <c r="AV185">
        <v>59.712172835893803</v>
      </c>
      <c r="AW185">
        <v>2.24129098360656</v>
      </c>
      <c r="AX185">
        <v>0</v>
      </c>
      <c r="AY185">
        <v>4.7883095850384096</v>
      </c>
      <c r="AZ185">
        <v>97.758709016393396</v>
      </c>
      <c r="BA185">
        <v>95.211690414732502</v>
      </c>
      <c r="BB185">
        <v>100</v>
      </c>
    </row>
    <row r="186" spans="1:54" x14ac:dyDescent="0.3">
      <c r="A186" t="s">
        <v>607</v>
      </c>
      <c r="B186" t="s">
        <v>606</v>
      </c>
      <c r="C186" t="s">
        <v>964</v>
      </c>
      <c r="D186">
        <v>85.089675680698804</v>
      </c>
      <c r="E186">
        <v>78.959779768346294</v>
      </c>
      <c r="F186">
        <v>91.229826457376305</v>
      </c>
      <c r="G186">
        <v>13.056407397082101</v>
      </c>
      <c r="H186">
        <v>7.2892079846879696</v>
      </c>
      <c r="I186">
        <v>18.813791094921999</v>
      </c>
      <c r="J186">
        <v>6.6768887649846702</v>
      </c>
      <c r="K186">
        <v>2.7030337335527701</v>
      </c>
      <c r="L186">
        <v>10.6604754003886</v>
      </c>
      <c r="M186">
        <v>16.2856611839048</v>
      </c>
      <c r="N186">
        <v>10.5441515177202</v>
      </c>
      <c r="O186">
        <v>22.015809119791101</v>
      </c>
      <c r="P186" t="s">
        <v>931</v>
      </c>
      <c r="Q186" t="s">
        <v>931</v>
      </c>
      <c r="R186" t="s">
        <v>931</v>
      </c>
      <c r="S186">
        <v>96.910138462968106</v>
      </c>
      <c r="T186">
        <v>93.787060963200503</v>
      </c>
      <c r="U186">
        <v>100</v>
      </c>
      <c r="V186">
        <v>3.0898615370318701</v>
      </c>
      <c r="W186">
        <v>0</v>
      </c>
      <c r="X186">
        <v>6.21293903767394</v>
      </c>
      <c r="Y186">
        <v>11.2582473747793</v>
      </c>
      <c r="Z186">
        <v>5.8743886696562697</v>
      </c>
      <c r="AA186">
        <v>16.642934317651399</v>
      </c>
      <c r="AB186">
        <v>55.687203791469202</v>
      </c>
      <c r="AC186">
        <v>47.275269646237298</v>
      </c>
      <c r="AD186">
        <v>64.0802693749974</v>
      </c>
      <c r="AE186">
        <v>13.915992937459301</v>
      </c>
      <c r="AF186">
        <v>8.1330530124252398</v>
      </c>
      <c r="AG186">
        <v>19.700996377115199</v>
      </c>
      <c r="AH186">
        <v>53.029458228789203</v>
      </c>
      <c r="AI186">
        <v>44.714613301715502</v>
      </c>
      <c r="AJ186">
        <v>61.3241993172864</v>
      </c>
      <c r="AK186">
        <v>54.946800063522304</v>
      </c>
      <c r="AL186">
        <v>41.777491377194004</v>
      </c>
      <c r="AM186">
        <v>68.122601518955193</v>
      </c>
      <c r="AN186">
        <v>44.290932189931702</v>
      </c>
      <c r="AO186">
        <v>31.202339841650399</v>
      </c>
      <c r="AP186">
        <v>57.374498855664797</v>
      </c>
      <c r="AQ186">
        <v>46.276004446561799</v>
      </c>
      <c r="AR186">
        <v>32.926785901274201</v>
      </c>
      <c r="AS186">
        <v>59.617929811175202</v>
      </c>
      <c r="AT186">
        <v>53.1681753215817</v>
      </c>
      <c r="AU186">
        <v>39.797225849563098</v>
      </c>
      <c r="AV186">
        <v>66.550361494515101</v>
      </c>
      <c r="AW186">
        <v>2.40683951305641</v>
      </c>
      <c r="AX186">
        <v>0</v>
      </c>
      <c r="AY186">
        <v>5.2341785045405498</v>
      </c>
      <c r="AZ186">
        <v>97.593160486943603</v>
      </c>
      <c r="BA186">
        <v>94.765821495700294</v>
      </c>
      <c r="BB186">
        <v>100</v>
      </c>
    </row>
    <row r="187" spans="1:54" x14ac:dyDescent="0.3">
      <c r="A187" t="s">
        <v>594</v>
      </c>
      <c r="B187" t="s">
        <v>593</v>
      </c>
      <c r="C187" t="s">
        <v>964</v>
      </c>
      <c r="D187">
        <v>85.5239869585468</v>
      </c>
      <c r="E187">
        <v>77.864580412439807</v>
      </c>
      <c r="F187">
        <v>93.183245285884595</v>
      </c>
      <c r="G187">
        <v>14.4760130414532</v>
      </c>
      <c r="H187">
        <v>6.8167547141352802</v>
      </c>
      <c r="I187">
        <v>22.135419587540301</v>
      </c>
      <c r="J187">
        <v>13.674895202608299</v>
      </c>
      <c r="K187">
        <v>5.8459050701328499</v>
      </c>
      <c r="L187">
        <v>21.4943239027244</v>
      </c>
      <c r="M187">
        <v>14.014904517932001</v>
      </c>
      <c r="N187">
        <v>7.4640359420715097</v>
      </c>
      <c r="O187">
        <v>20.565041604514398</v>
      </c>
      <c r="P187" t="s">
        <v>931</v>
      </c>
      <c r="Q187" t="s">
        <v>931</v>
      </c>
      <c r="R187" t="s">
        <v>931</v>
      </c>
      <c r="S187">
        <v>98.528178854215199</v>
      </c>
      <c r="T187">
        <v>95.6423211163183</v>
      </c>
      <c r="U187">
        <v>100</v>
      </c>
      <c r="V187" t="s">
        <v>931</v>
      </c>
      <c r="W187" t="s">
        <v>931</v>
      </c>
      <c r="X187" t="s">
        <v>931</v>
      </c>
      <c r="Y187">
        <v>10.6148113646949</v>
      </c>
      <c r="Z187">
        <v>4.3783500390405896</v>
      </c>
      <c r="AA187">
        <v>16.850378131839701</v>
      </c>
      <c r="AB187">
        <v>67.843502561714004</v>
      </c>
      <c r="AC187">
        <v>58.268573776443603</v>
      </c>
      <c r="AD187">
        <v>77.438102676164604</v>
      </c>
      <c r="AE187">
        <v>10.6148113646949</v>
      </c>
      <c r="AF187">
        <v>4.37835003911563</v>
      </c>
      <c r="AG187">
        <v>16.8503781317646</v>
      </c>
      <c r="AH187">
        <v>67.843502561714004</v>
      </c>
      <c r="AI187">
        <v>58.268573776372897</v>
      </c>
      <c r="AJ187">
        <v>77.438102676235303</v>
      </c>
      <c r="AK187">
        <v>49.080630111422103</v>
      </c>
      <c r="AL187">
        <v>33.1066742437039</v>
      </c>
      <c r="AM187">
        <v>65.052084538003498</v>
      </c>
      <c r="AN187">
        <v>48.5701739941819</v>
      </c>
      <c r="AO187">
        <v>32.610183373741997</v>
      </c>
      <c r="AP187">
        <v>64.528954587624696</v>
      </c>
      <c r="AQ187">
        <v>44.453592403534799</v>
      </c>
      <c r="AR187">
        <v>29.545278015257701</v>
      </c>
      <c r="AS187">
        <v>59.358515929111803</v>
      </c>
      <c r="AT187">
        <v>53.197211702069303</v>
      </c>
      <c r="AU187">
        <v>38.205250046152699</v>
      </c>
      <c r="AV187">
        <v>68.188852752551796</v>
      </c>
      <c r="AW187" t="s">
        <v>931</v>
      </c>
      <c r="AX187" t="s">
        <v>931</v>
      </c>
      <c r="AY187" t="s">
        <v>931</v>
      </c>
      <c r="AZ187">
        <v>99.292035398230098</v>
      </c>
      <c r="BA187">
        <v>97.910377454178601</v>
      </c>
      <c r="BB187">
        <v>100</v>
      </c>
    </row>
    <row r="188" spans="1:54" x14ac:dyDescent="0.3">
      <c r="A188" t="s">
        <v>609</v>
      </c>
      <c r="B188" t="s">
        <v>608</v>
      </c>
      <c r="C188" t="s">
        <v>964</v>
      </c>
      <c r="D188">
        <v>79.595095817020393</v>
      </c>
      <c r="E188">
        <v>71.8950310377747</v>
      </c>
      <c r="F188">
        <v>87.274131198706698</v>
      </c>
      <c r="G188">
        <v>19.843395837626201</v>
      </c>
      <c r="H188">
        <v>12.1367110513638</v>
      </c>
      <c r="I188">
        <v>27.566099439184701</v>
      </c>
      <c r="J188">
        <v>10.5501751493921</v>
      </c>
      <c r="K188">
        <v>3.7283213782241802</v>
      </c>
      <c r="L188">
        <v>17.3648440778456</v>
      </c>
      <c r="M188">
        <v>26.6742221306408</v>
      </c>
      <c r="N188">
        <v>18.753854202615901</v>
      </c>
      <c r="O188">
        <v>34.617208485783898</v>
      </c>
      <c r="P188" t="s">
        <v>931</v>
      </c>
      <c r="Q188" t="s">
        <v>931</v>
      </c>
      <c r="R188" t="s">
        <v>931</v>
      </c>
      <c r="S188">
        <v>97.9651761796827</v>
      </c>
      <c r="T188">
        <v>95.088768484480497</v>
      </c>
      <c r="U188">
        <v>100</v>
      </c>
      <c r="V188" t="s">
        <v>931</v>
      </c>
      <c r="W188" t="s">
        <v>931</v>
      </c>
      <c r="X188" t="s">
        <v>931</v>
      </c>
      <c r="Y188">
        <v>7.1090047393364904</v>
      </c>
      <c r="Z188">
        <v>1.59393737560607</v>
      </c>
      <c r="AA188">
        <v>12.6163036314785</v>
      </c>
      <c r="AB188">
        <v>60.467751906037499</v>
      </c>
      <c r="AC188">
        <v>50.223981916163901</v>
      </c>
      <c r="AD188">
        <v>70.740918056878002</v>
      </c>
      <c r="AE188">
        <v>18.097053369050101</v>
      </c>
      <c r="AF188">
        <v>10.381391545646199</v>
      </c>
      <c r="AG188">
        <v>25.808498272693399</v>
      </c>
      <c r="AH188">
        <v>49.479703276323903</v>
      </c>
      <c r="AI188">
        <v>39.564996329379902</v>
      </c>
      <c r="AJ188">
        <v>59.420254832406897</v>
      </c>
      <c r="AK188">
        <v>64.808665832017894</v>
      </c>
      <c r="AL188">
        <v>50.096204589522898</v>
      </c>
      <c r="AM188">
        <v>79.523875691705697</v>
      </c>
      <c r="AN188">
        <v>31.941647161286799</v>
      </c>
      <c r="AO188">
        <v>17.766742751823099</v>
      </c>
      <c r="AP188">
        <v>46.115765580526102</v>
      </c>
      <c r="AQ188">
        <v>57.324043329160098</v>
      </c>
      <c r="AR188">
        <v>42.738509870184203</v>
      </c>
      <c r="AS188">
        <v>71.902567409903696</v>
      </c>
      <c r="AT188">
        <v>40.879647270154003</v>
      </c>
      <c r="AU188">
        <v>26.468017168316798</v>
      </c>
      <c r="AV188">
        <v>55.298972418796197</v>
      </c>
      <c r="AW188">
        <v>2.4933031114774402</v>
      </c>
      <c r="AX188">
        <v>0</v>
      </c>
      <c r="AY188">
        <v>6.1168432924539298</v>
      </c>
      <c r="AZ188">
        <v>96.780342056459901</v>
      </c>
      <c r="BA188">
        <v>92.894056617705402</v>
      </c>
      <c r="BB188">
        <v>100</v>
      </c>
    </row>
    <row r="189" spans="1:54" x14ac:dyDescent="0.3">
      <c r="A189" t="s">
        <v>596</v>
      </c>
      <c r="B189" t="s">
        <v>595</v>
      </c>
      <c r="C189" t="s">
        <v>964</v>
      </c>
      <c r="D189">
        <v>83.331049185320495</v>
      </c>
      <c r="E189">
        <v>77.574843311107799</v>
      </c>
      <c r="F189">
        <v>89.089114675735104</v>
      </c>
      <c r="G189">
        <v>16.668950814679501</v>
      </c>
      <c r="H189">
        <v>10.9108853231967</v>
      </c>
      <c r="I189">
        <v>22.425156689960499</v>
      </c>
      <c r="J189">
        <v>8.3645500228414793</v>
      </c>
      <c r="K189">
        <v>3.47372645384683</v>
      </c>
      <c r="L189">
        <v>13.2562105899695</v>
      </c>
      <c r="M189">
        <v>22.645043398812199</v>
      </c>
      <c r="N189">
        <v>15.8342126766149</v>
      </c>
      <c r="O189">
        <v>29.4560208248209</v>
      </c>
      <c r="P189" t="s">
        <v>931</v>
      </c>
      <c r="Q189" t="s">
        <v>931</v>
      </c>
      <c r="R189" t="s">
        <v>931</v>
      </c>
      <c r="S189">
        <v>97.415867214862203</v>
      </c>
      <c r="T189">
        <v>94.633584542993106</v>
      </c>
      <c r="U189">
        <v>100</v>
      </c>
      <c r="V189">
        <v>2.13415562661794</v>
      </c>
      <c r="W189">
        <v>0</v>
      </c>
      <c r="X189">
        <v>4.78606919124082</v>
      </c>
      <c r="Y189">
        <v>6.60956296634689</v>
      </c>
      <c r="Z189">
        <v>2.1042844837338501</v>
      </c>
      <c r="AA189">
        <v>11.1155954688737</v>
      </c>
      <c r="AB189">
        <v>57.605451499923902</v>
      </c>
      <c r="AC189">
        <v>49.768664164792902</v>
      </c>
      <c r="AD189">
        <v>65.442824892931199</v>
      </c>
      <c r="AE189">
        <v>14.7243794731232</v>
      </c>
      <c r="AF189">
        <v>8.2268720718703694</v>
      </c>
      <c r="AG189">
        <v>21.221520597803</v>
      </c>
      <c r="AH189">
        <v>49.490634993147602</v>
      </c>
      <c r="AI189">
        <v>41.3987537088097</v>
      </c>
      <c r="AJ189">
        <v>57.584222631848597</v>
      </c>
      <c r="AK189">
        <v>64.433979001016098</v>
      </c>
      <c r="AL189">
        <v>51.215561640350202</v>
      </c>
      <c r="AM189">
        <v>77.654768103870495</v>
      </c>
      <c r="AN189">
        <v>33.0548521845717</v>
      </c>
      <c r="AO189">
        <v>19.926257175639002</v>
      </c>
      <c r="AP189">
        <v>46.180678970204802</v>
      </c>
      <c r="AQ189">
        <v>59.3659446585918</v>
      </c>
      <c r="AR189">
        <v>45.705642846010399</v>
      </c>
      <c r="AS189">
        <v>73.027980771782595</v>
      </c>
      <c r="AT189">
        <v>37.324000451590997</v>
      </c>
      <c r="AU189">
        <v>23.632394038560498</v>
      </c>
      <c r="AV189">
        <v>51.012321200088103</v>
      </c>
      <c r="AW189" t="s">
        <v>931</v>
      </c>
      <c r="AX189" t="s">
        <v>931</v>
      </c>
      <c r="AY189" t="s">
        <v>931</v>
      </c>
      <c r="AZ189">
        <v>99.237855946398696</v>
      </c>
      <c r="BA189">
        <v>98.065623234710898</v>
      </c>
      <c r="BB189">
        <v>100</v>
      </c>
    </row>
    <row r="190" spans="1:54" x14ac:dyDescent="0.3">
      <c r="A190" t="s">
        <v>634</v>
      </c>
      <c r="B190" t="s">
        <v>633</v>
      </c>
      <c r="C190" t="s">
        <v>964</v>
      </c>
      <c r="D190">
        <v>81.609330473868198</v>
      </c>
      <c r="E190">
        <v>74.178001264628406</v>
      </c>
      <c r="F190">
        <v>89.032109896403796</v>
      </c>
      <c r="G190">
        <v>18.390669526131799</v>
      </c>
      <c r="H190">
        <v>10.9678901038869</v>
      </c>
      <c r="I190">
        <v>25.8219987350809</v>
      </c>
      <c r="J190">
        <v>15.673198390082</v>
      </c>
      <c r="K190">
        <v>7.9368307217998897</v>
      </c>
      <c r="L190">
        <v>23.404415071558201</v>
      </c>
      <c r="M190">
        <v>12.773583242751</v>
      </c>
      <c r="N190">
        <v>6.1462803601957896</v>
      </c>
      <c r="O190">
        <v>19.403902016601599</v>
      </c>
      <c r="S190">
        <v>97.649754693146093</v>
      </c>
      <c r="T190">
        <v>94.807987257226898</v>
      </c>
      <c r="U190">
        <v>100</v>
      </c>
      <c r="V190">
        <v>2.3502453068539002</v>
      </c>
      <c r="W190">
        <v>0</v>
      </c>
      <c r="X190">
        <v>5.1920127423295304</v>
      </c>
      <c r="Y190">
        <v>15.132641969505601</v>
      </c>
      <c r="Z190">
        <v>7.5288511248099699</v>
      </c>
      <c r="AA190">
        <v>22.737381247972301</v>
      </c>
      <c r="AB190">
        <v>59.193865859749103</v>
      </c>
      <c r="AC190">
        <v>49.4105487346853</v>
      </c>
      <c r="AD190">
        <v>68.971388932756099</v>
      </c>
      <c r="AE190">
        <v>9.6624460178031093</v>
      </c>
      <c r="AF190">
        <v>3.6181524149572701</v>
      </c>
      <c r="AG190">
        <v>15.7002943433481</v>
      </c>
      <c r="AH190">
        <v>64.664061811451603</v>
      </c>
      <c r="AI190">
        <v>54.982633930106601</v>
      </c>
      <c r="AJ190">
        <v>74.347089351811803</v>
      </c>
      <c r="AK190">
        <v>46.152113310618603</v>
      </c>
      <c r="AL190">
        <v>27.8053542892618</v>
      </c>
      <c r="AM190">
        <v>64.483748865727904</v>
      </c>
      <c r="AN190">
        <v>52.932728859854102</v>
      </c>
      <c r="AO190">
        <v>34.6675610724484</v>
      </c>
      <c r="AP190">
        <v>71.212893764788106</v>
      </c>
      <c r="AQ190">
        <v>42.699856390617498</v>
      </c>
      <c r="AR190">
        <v>24.301977156906901</v>
      </c>
      <c r="AS190">
        <v>61.093436843299003</v>
      </c>
      <c r="AT190">
        <v>57.300143609382502</v>
      </c>
      <c r="AU190">
        <v>38.906563157158899</v>
      </c>
      <c r="AV190">
        <v>75.698022842635197</v>
      </c>
      <c r="AW190">
        <v>3.7045741649284598</v>
      </c>
      <c r="AX190">
        <v>0</v>
      </c>
      <c r="AY190">
        <v>7.8461730291458602</v>
      </c>
      <c r="AZ190">
        <v>96.295425835071498</v>
      </c>
      <c r="BA190">
        <v>92.153826971056503</v>
      </c>
      <c r="BB190">
        <v>100</v>
      </c>
    </row>
    <row r="191" spans="1:54" x14ac:dyDescent="0.3">
      <c r="A191" t="s">
        <v>598</v>
      </c>
      <c r="B191" t="s">
        <v>597</v>
      </c>
      <c r="C191" t="s">
        <v>964</v>
      </c>
      <c r="D191">
        <v>78.060958666203504</v>
      </c>
      <c r="E191">
        <v>70.466006307860397</v>
      </c>
      <c r="F191">
        <v>85.647988415440196</v>
      </c>
      <c r="G191">
        <v>21.541044344101</v>
      </c>
      <c r="H191">
        <v>13.966568676803499</v>
      </c>
      <c r="I191">
        <v>29.123462251958099</v>
      </c>
      <c r="J191">
        <v>13.5145305082783</v>
      </c>
      <c r="K191">
        <v>7.5258273951481396</v>
      </c>
      <c r="L191">
        <v>19.508587553379801</v>
      </c>
      <c r="M191">
        <v>15.527671645247199</v>
      </c>
      <c r="N191">
        <v>8.6434924096274699</v>
      </c>
      <c r="O191">
        <v>22.4154277622393</v>
      </c>
      <c r="P191">
        <v>3.1174018756512698</v>
      </c>
      <c r="Q191">
        <v>0.57962474445280898</v>
      </c>
      <c r="R191">
        <v>5.6529364514538498</v>
      </c>
      <c r="S191">
        <v>97.607676276484895</v>
      </c>
      <c r="T191">
        <v>95.461668961290201</v>
      </c>
      <c r="U191">
        <v>99.754138012630307</v>
      </c>
      <c r="V191">
        <v>1.99432673381961</v>
      </c>
      <c r="W191">
        <v>0</v>
      </c>
      <c r="X191">
        <v>3.9893196734757201</v>
      </c>
      <c r="Y191">
        <v>5.8758828296862298</v>
      </c>
      <c r="Z191">
        <v>1.8832435492613899</v>
      </c>
      <c r="AA191">
        <v>9.8719543073589797</v>
      </c>
      <c r="AB191">
        <v>68.131295588746099</v>
      </c>
      <c r="AC191">
        <v>59.661862055306699</v>
      </c>
      <c r="AD191">
        <v>76.599313962457501</v>
      </c>
      <c r="AE191">
        <v>7.1263170082204503</v>
      </c>
      <c r="AF191">
        <v>2.8044209471433499</v>
      </c>
      <c r="AG191">
        <v>11.452272735014899</v>
      </c>
      <c r="AH191">
        <v>66.880861410211907</v>
      </c>
      <c r="AI191">
        <v>58.354099761109701</v>
      </c>
      <c r="AJ191">
        <v>75.405580431116704</v>
      </c>
      <c r="AK191">
        <v>47.890769164747397</v>
      </c>
      <c r="AL191">
        <v>32.354106769069098</v>
      </c>
      <c r="AM191">
        <v>63.428134191780799</v>
      </c>
      <c r="AN191">
        <v>48.060995322356803</v>
      </c>
      <c r="AO191">
        <v>33.0961296849053</v>
      </c>
      <c r="AP191">
        <v>63.0259699743944</v>
      </c>
      <c r="AQ191">
        <v>45.699286194515601</v>
      </c>
      <c r="AR191">
        <v>30.312586207432201</v>
      </c>
      <c r="AS191">
        <v>61.086404918948901</v>
      </c>
      <c r="AT191">
        <v>53.020441443632301</v>
      </c>
      <c r="AU191">
        <v>37.684415164530101</v>
      </c>
      <c r="AV191">
        <v>68.356705655902701</v>
      </c>
      <c r="AW191">
        <v>4.24192427926363</v>
      </c>
      <c r="AX191">
        <v>0</v>
      </c>
      <c r="AY191">
        <v>9.4210735574046094</v>
      </c>
      <c r="AZ191">
        <v>95.7580757207364</v>
      </c>
      <c r="BA191">
        <v>90.578926442580098</v>
      </c>
      <c r="BB191">
        <v>100</v>
      </c>
    </row>
    <row r="192" spans="1:54" x14ac:dyDescent="0.3">
      <c r="A192" t="s">
        <v>611</v>
      </c>
      <c r="B192" t="s">
        <v>610</v>
      </c>
      <c r="C192" t="s">
        <v>964</v>
      </c>
      <c r="D192">
        <v>80.617498256702405</v>
      </c>
      <c r="E192">
        <v>74.293285610062</v>
      </c>
      <c r="F192">
        <v>86.940826083061594</v>
      </c>
      <c r="G192">
        <v>18.5390424474414</v>
      </c>
      <c r="H192">
        <v>12.3390800913444</v>
      </c>
      <c r="I192">
        <v>24.739400070777901</v>
      </c>
      <c r="J192">
        <v>7.4598299728490698</v>
      </c>
      <c r="K192">
        <v>3.4640538576877802</v>
      </c>
      <c r="L192">
        <v>11.456527661500999</v>
      </c>
      <c r="M192">
        <v>23.052328600465898</v>
      </c>
      <c r="N192">
        <v>16.597652504576502</v>
      </c>
      <c r="O192">
        <v>29.502901354947198</v>
      </c>
      <c r="P192" t="s">
        <v>931</v>
      </c>
      <c r="Q192" t="s">
        <v>931</v>
      </c>
      <c r="R192" t="s">
        <v>931</v>
      </c>
      <c r="S192">
        <v>99.437693802762595</v>
      </c>
      <c r="T192">
        <v>98.332333160874498</v>
      </c>
      <c r="U192">
        <v>100</v>
      </c>
      <c r="V192" t="s">
        <v>931</v>
      </c>
      <c r="W192" t="s">
        <v>931</v>
      </c>
      <c r="X192" t="s">
        <v>931</v>
      </c>
      <c r="Y192">
        <v>3.7143365825432899</v>
      </c>
      <c r="Z192">
        <v>0.94547377680797395</v>
      </c>
      <c r="AA192">
        <v>6.4835562349559002</v>
      </c>
      <c r="AB192">
        <v>50.2388688595125</v>
      </c>
      <c r="AC192">
        <v>42.535661026636298</v>
      </c>
      <c r="AD192">
        <v>57.944336553512898</v>
      </c>
      <c r="AE192">
        <v>5.3433925312680799</v>
      </c>
      <c r="AF192">
        <v>2.0049211807363601</v>
      </c>
      <c r="AG192">
        <v>8.6831242858309796</v>
      </c>
      <c r="AH192">
        <v>48.609812910787703</v>
      </c>
      <c r="AI192">
        <v>40.9197336119665</v>
      </c>
      <c r="AJ192">
        <v>56.301248513379399</v>
      </c>
      <c r="AK192">
        <v>68.339821568073901</v>
      </c>
      <c r="AL192">
        <v>56.454810313889297</v>
      </c>
      <c r="AM192">
        <v>80.223638596479304</v>
      </c>
      <c r="AN192">
        <v>31.436974403749801</v>
      </c>
      <c r="AO192">
        <v>19.565623699760199</v>
      </c>
      <c r="AP192">
        <v>43.310656072666397</v>
      </c>
      <c r="AQ192">
        <v>57.250520262330397</v>
      </c>
      <c r="AR192">
        <v>44.669360609652799</v>
      </c>
      <c r="AS192">
        <v>69.830103231664395</v>
      </c>
      <c r="AT192">
        <v>42.426490379249898</v>
      </c>
      <c r="AU192">
        <v>29.874370079901102</v>
      </c>
      <c r="AV192">
        <v>54.980474217641401</v>
      </c>
      <c r="AW192" t="s">
        <v>931</v>
      </c>
      <c r="AX192" t="s">
        <v>931</v>
      </c>
      <c r="AY192" t="s">
        <v>931</v>
      </c>
      <c r="AZ192">
        <v>98.337561757244004</v>
      </c>
      <c r="BA192">
        <v>96.031049127383099</v>
      </c>
      <c r="BB192">
        <v>100</v>
      </c>
    </row>
    <row r="193" spans="1:54" x14ac:dyDescent="0.3">
      <c r="A193" t="s">
        <v>636</v>
      </c>
      <c r="B193" t="s">
        <v>635</v>
      </c>
      <c r="C193" t="s">
        <v>964</v>
      </c>
      <c r="D193">
        <v>73.792291594000702</v>
      </c>
      <c r="E193">
        <v>62.658609092986602</v>
      </c>
      <c r="F193">
        <v>84.9208309355366</v>
      </c>
      <c r="G193">
        <v>24.923700732473002</v>
      </c>
      <c r="H193">
        <v>13.6371490815873</v>
      </c>
      <c r="I193">
        <v>36.216939684685698</v>
      </c>
      <c r="J193">
        <v>23.835891175444701</v>
      </c>
      <c r="K193">
        <v>13.691848901415501</v>
      </c>
      <c r="L193">
        <v>33.986025439058999</v>
      </c>
      <c r="M193">
        <v>9.5395884199511691</v>
      </c>
      <c r="N193">
        <v>3.2922743054244701</v>
      </c>
      <c r="O193">
        <v>15.7816745591421</v>
      </c>
      <c r="S193">
        <v>96.695151726543401</v>
      </c>
      <c r="T193">
        <v>92.085140597161399</v>
      </c>
      <c r="U193">
        <v>100</v>
      </c>
      <c r="V193" t="s">
        <v>931</v>
      </c>
      <c r="W193" t="s">
        <v>931</v>
      </c>
      <c r="X193" t="s">
        <v>931</v>
      </c>
      <c r="Y193">
        <v>5.7028252528775703</v>
      </c>
      <c r="Z193">
        <v>0.448604873870323</v>
      </c>
      <c r="AA193">
        <v>10.959544183640499</v>
      </c>
      <c r="AB193">
        <v>58.386379490756902</v>
      </c>
      <c r="AC193">
        <v>46.455319399645603</v>
      </c>
      <c r="AD193">
        <v>70.314301558542695</v>
      </c>
      <c r="AE193">
        <v>5.7028252528775703</v>
      </c>
      <c r="AF193">
        <v>0.448604873816836</v>
      </c>
      <c r="AG193">
        <v>10.959544183694</v>
      </c>
      <c r="AH193">
        <v>58.386379490756902</v>
      </c>
      <c r="AI193">
        <v>46.455319399695099</v>
      </c>
      <c r="AJ193">
        <v>70.314301558493099</v>
      </c>
      <c r="AK193">
        <v>60.626051834399199</v>
      </c>
      <c r="AL193">
        <v>43.258765268608499</v>
      </c>
      <c r="AM193">
        <v>77.983864974084298</v>
      </c>
      <c r="AN193">
        <v>36.381689666778897</v>
      </c>
      <c r="AO193">
        <v>19.479865351090901</v>
      </c>
      <c r="AP193">
        <v>53.288954107732799</v>
      </c>
      <c r="AQ193">
        <v>65.149781218445</v>
      </c>
      <c r="AR193">
        <v>48.4217372795448</v>
      </c>
      <c r="AS193">
        <v>81.880862555701896</v>
      </c>
      <c r="AT193">
        <v>33.241332884550701</v>
      </c>
      <c r="AU193">
        <v>16.743034230298601</v>
      </c>
      <c r="AV193">
        <v>49.735325052635197</v>
      </c>
      <c r="AW193">
        <v>6.2783397279386097</v>
      </c>
      <c r="AX193">
        <v>0.35009422833103998</v>
      </c>
      <c r="AY193">
        <v>12.2067969087945</v>
      </c>
      <c r="AZ193">
        <v>93.721660272061399</v>
      </c>
      <c r="BA193">
        <v>87.793203091224697</v>
      </c>
      <c r="BB193">
        <v>99.649905771649799</v>
      </c>
    </row>
    <row r="194" spans="1:54" x14ac:dyDescent="0.3">
      <c r="A194" t="s">
        <v>613</v>
      </c>
      <c r="B194" t="s">
        <v>612</v>
      </c>
      <c r="C194" t="s">
        <v>964</v>
      </c>
      <c r="D194">
        <v>82.106175803654807</v>
      </c>
      <c r="E194">
        <v>74.483059966304495</v>
      </c>
      <c r="F194">
        <v>89.760707388756003</v>
      </c>
      <c r="G194">
        <v>15.839669201013701</v>
      </c>
      <c r="H194">
        <v>8.5838138747070296</v>
      </c>
      <c r="I194">
        <v>23.0660043175235</v>
      </c>
      <c r="J194">
        <v>11.8247298919568</v>
      </c>
      <c r="K194">
        <v>4.0541709790585401</v>
      </c>
      <c r="L194">
        <v>19.5836579040588</v>
      </c>
      <c r="M194">
        <v>8.3433373349339703</v>
      </c>
      <c r="N194">
        <v>3.2901941301575199</v>
      </c>
      <c r="O194">
        <v>13.398576654214599</v>
      </c>
      <c r="S194">
        <v>94.577831132452999</v>
      </c>
      <c r="T194">
        <v>88.849205835867295</v>
      </c>
      <c r="U194">
        <v>100</v>
      </c>
      <c r="V194">
        <v>5.4221688675470201</v>
      </c>
      <c r="W194">
        <v>0</v>
      </c>
      <c r="X194">
        <v>11.1507941636075</v>
      </c>
      <c r="Y194">
        <v>7.3229291716686697</v>
      </c>
      <c r="Z194">
        <v>2.6550016488371999</v>
      </c>
      <c r="AA194">
        <v>11.984522542855</v>
      </c>
      <c r="AB194">
        <v>59.710550887021498</v>
      </c>
      <c r="AC194">
        <v>49.1561438078432</v>
      </c>
      <c r="AD194">
        <v>70.240210490074404</v>
      </c>
      <c r="AE194">
        <v>5.5222088835534198</v>
      </c>
      <c r="AF194">
        <v>1.53347409336167</v>
      </c>
      <c r="AG194">
        <v>9.5138471782407201</v>
      </c>
      <c r="AH194">
        <v>61.511271175136699</v>
      </c>
      <c r="AI194">
        <v>50.649768989191202</v>
      </c>
      <c r="AJ194">
        <v>72.338788228816199</v>
      </c>
      <c r="AK194">
        <v>56.180965350279898</v>
      </c>
      <c r="AL194">
        <v>41.798779351774797</v>
      </c>
      <c r="AM194">
        <v>70.556660879285005</v>
      </c>
      <c r="AN194">
        <v>43.009532455742203</v>
      </c>
      <c r="AO194">
        <v>28.702796436035801</v>
      </c>
      <c r="AP194">
        <v>57.327803613916998</v>
      </c>
      <c r="AQ194">
        <v>57.686488122257501</v>
      </c>
      <c r="AR194">
        <v>43.278937265228898</v>
      </c>
      <c r="AS194">
        <v>72.075812682696693</v>
      </c>
      <c r="AT194">
        <v>42.313511877742499</v>
      </c>
      <c r="AU194">
        <v>27.924187317112001</v>
      </c>
      <c r="AV194">
        <v>56.721062734962402</v>
      </c>
      <c r="AW194" t="s">
        <v>931</v>
      </c>
      <c r="AX194" t="s">
        <v>931</v>
      </c>
      <c r="AY194" t="s">
        <v>931</v>
      </c>
      <c r="AZ194">
        <v>98.726157129518498</v>
      </c>
      <c r="BA194">
        <v>96.855622063383294</v>
      </c>
      <c r="BB194">
        <v>100</v>
      </c>
    </row>
    <row r="195" spans="1:54" x14ac:dyDescent="0.3">
      <c r="A195" t="s">
        <v>600</v>
      </c>
      <c r="B195" t="s">
        <v>599</v>
      </c>
      <c r="C195" t="s">
        <v>964</v>
      </c>
      <c r="D195">
        <v>84.694525018129099</v>
      </c>
      <c r="E195">
        <v>76.782517019148699</v>
      </c>
      <c r="F195">
        <v>92.591146572735994</v>
      </c>
      <c r="G195">
        <v>13.642131979695399</v>
      </c>
      <c r="H195">
        <v>6.2461600449100896</v>
      </c>
      <c r="I195">
        <v>21.056491255396001</v>
      </c>
      <c r="J195">
        <v>11.788433647570701</v>
      </c>
      <c r="K195">
        <v>5.1551641362079401</v>
      </c>
      <c r="L195">
        <v>18.429038246679202</v>
      </c>
      <c r="M195">
        <v>19.457034082668599</v>
      </c>
      <c r="N195">
        <v>11.7748524199797</v>
      </c>
      <c r="O195">
        <v>27.1419253996248</v>
      </c>
      <c r="P195" t="s">
        <v>931</v>
      </c>
      <c r="Q195" t="s">
        <v>931</v>
      </c>
      <c r="R195" t="s">
        <v>931</v>
      </c>
      <c r="S195">
        <v>96.4240391588107</v>
      </c>
      <c r="T195">
        <v>92.271366249111793</v>
      </c>
      <c r="U195">
        <v>100</v>
      </c>
      <c r="V195" t="s">
        <v>931</v>
      </c>
      <c r="W195" t="s">
        <v>931</v>
      </c>
      <c r="X195" t="s">
        <v>931</v>
      </c>
      <c r="Y195">
        <v>10.134155184916599</v>
      </c>
      <c r="Z195">
        <v>3.08415704644043</v>
      </c>
      <c r="AA195">
        <v>17.181986867833501</v>
      </c>
      <c r="AB195">
        <v>60.755076142131998</v>
      </c>
      <c r="AC195">
        <v>50.7710120751738</v>
      </c>
      <c r="AD195">
        <v>70.756968654198005</v>
      </c>
      <c r="AE195">
        <v>13.9729876722262</v>
      </c>
      <c r="AF195">
        <v>6.1671226273009196</v>
      </c>
      <c r="AG195">
        <v>21.783394793716401</v>
      </c>
      <c r="AH195">
        <v>56.916243654822303</v>
      </c>
      <c r="AI195">
        <v>46.650159311090697</v>
      </c>
      <c r="AJ195">
        <v>67.193447911537703</v>
      </c>
      <c r="AK195">
        <v>71.113678373382598</v>
      </c>
      <c r="AL195">
        <v>58.138632976025697</v>
      </c>
      <c r="AM195">
        <v>84.091920528958994</v>
      </c>
      <c r="AN195">
        <v>26.3724584103512</v>
      </c>
      <c r="AO195">
        <v>13.465746675565001</v>
      </c>
      <c r="AP195">
        <v>39.2766473186892</v>
      </c>
      <c r="AQ195">
        <v>50.318853974122</v>
      </c>
      <c r="AR195">
        <v>34.338216239759703</v>
      </c>
      <c r="AS195">
        <v>66.301718845046906</v>
      </c>
      <c r="AT195">
        <v>47.652495378927902</v>
      </c>
      <c r="AU195">
        <v>32.133634100487001</v>
      </c>
      <c r="AV195">
        <v>63.162520743090802</v>
      </c>
      <c r="AW195" t="s">
        <v>931</v>
      </c>
      <c r="AX195" t="s">
        <v>931</v>
      </c>
      <c r="AY195" t="s">
        <v>931</v>
      </c>
      <c r="AZ195">
        <v>99.011965192168205</v>
      </c>
      <c r="BA195">
        <v>97.063495664525107</v>
      </c>
      <c r="BB195">
        <v>100</v>
      </c>
    </row>
    <row r="196" spans="1:54" x14ac:dyDescent="0.3">
      <c r="A196" t="s">
        <v>638</v>
      </c>
      <c r="B196" t="s">
        <v>637</v>
      </c>
      <c r="C196" t="s">
        <v>964</v>
      </c>
      <c r="D196">
        <v>78.818949446211207</v>
      </c>
      <c r="E196">
        <v>70.592227471686996</v>
      </c>
      <c r="F196">
        <v>87.0533285326391</v>
      </c>
      <c r="G196">
        <v>21.181050553788801</v>
      </c>
      <c r="H196">
        <v>12.946671467364199</v>
      </c>
      <c r="I196">
        <v>29.407772528309799</v>
      </c>
      <c r="J196">
        <v>15.072924662791999</v>
      </c>
      <c r="K196">
        <v>7.84880642225197</v>
      </c>
      <c r="L196">
        <v>22.304812560913</v>
      </c>
      <c r="M196">
        <v>8.8880359688562294</v>
      </c>
      <c r="N196">
        <v>3.3330409524259599</v>
      </c>
      <c r="O196">
        <v>14.441367412912101</v>
      </c>
      <c r="S196">
        <v>97.132361004496104</v>
      </c>
      <c r="T196">
        <v>93.893244691029494</v>
      </c>
      <c r="U196">
        <v>100</v>
      </c>
      <c r="V196" t="s">
        <v>931</v>
      </c>
      <c r="W196" t="s">
        <v>931</v>
      </c>
      <c r="X196" t="s">
        <v>931</v>
      </c>
      <c r="Y196">
        <v>7.7804583835946897</v>
      </c>
      <c r="Z196">
        <v>2.3507227793897099</v>
      </c>
      <c r="AA196">
        <v>13.208365522945201</v>
      </c>
      <c r="AB196">
        <v>70.923346858208106</v>
      </c>
      <c r="AC196">
        <v>61.176924571403198</v>
      </c>
      <c r="AD196">
        <v>80.655013763516195</v>
      </c>
      <c r="AE196">
        <v>6.6235332821581299</v>
      </c>
      <c r="AF196">
        <v>1.57793127863963</v>
      </c>
      <c r="AG196">
        <v>11.6707117626183</v>
      </c>
      <c r="AH196">
        <v>72.080271959644705</v>
      </c>
      <c r="AI196">
        <v>62.342804691279397</v>
      </c>
      <c r="AJ196">
        <v>81.799578904716995</v>
      </c>
      <c r="AK196">
        <v>42.205856566719298</v>
      </c>
      <c r="AL196">
        <v>26.3974695311788</v>
      </c>
      <c r="AM196">
        <v>58.024052751913402</v>
      </c>
      <c r="AN196">
        <v>55.988076450990697</v>
      </c>
      <c r="AO196">
        <v>40.233700265178101</v>
      </c>
      <c r="AP196">
        <v>71.731384342564297</v>
      </c>
      <c r="AQ196">
        <v>40.014027704716803</v>
      </c>
      <c r="AR196">
        <v>24.761190778750599</v>
      </c>
      <c r="AS196">
        <v>55.275603071834702</v>
      </c>
      <c r="AT196">
        <v>58.179905312993199</v>
      </c>
      <c r="AU196">
        <v>42.855417738943601</v>
      </c>
      <c r="AV196">
        <v>73.494395301305701</v>
      </c>
      <c r="AW196">
        <v>3.6078517381291801</v>
      </c>
      <c r="AX196">
        <v>0</v>
      </c>
      <c r="AY196">
        <v>7.2553955577312097</v>
      </c>
      <c r="AZ196">
        <v>96.392148261870801</v>
      </c>
      <c r="BA196">
        <v>92.744604442109903</v>
      </c>
      <c r="BB196">
        <v>100</v>
      </c>
    </row>
    <row r="197" spans="1:54" x14ac:dyDescent="0.3">
      <c r="A197" t="s">
        <v>640</v>
      </c>
      <c r="B197" t="s">
        <v>639</v>
      </c>
      <c r="C197" t="s">
        <v>964</v>
      </c>
      <c r="D197">
        <v>83.943884955363004</v>
      </c>
      <c r="E197">
        <v>76.711443836608296</v>
      </c>
      <c r="F197">
        <v>91.190478242335601</v>
      </c>
      <c r="G197">
        <v>16.056115044637</v>
      </c>
      <c r="H197">
        <v>8.8095217573531599</v>
      </c>
      <c r="I197">
        <v>23.2885561637029</v>
      </c>
      <c r="J197">
        <v>16.126478736971698</v>
      </c>
      <c r="K197">
        <v>7.97387606257388</v>
      </c>
      <c r="L197">
        <v>24.2783137121348</v>
      </c>
      <c r="M197">
        <v>3.7204802322001802</v>
      </c>
      <c r="N197">
        <v>0.284671444008186</v>
      </c>
      <c r="O197">
        <v>7.1571970331805304</v>
      </c>
      <c r="S197">
        <v>96.376269844760103</v>
      </c>
      <c r="T197">
        <v>92.310014970213203</v>
      </c>
      <c r="U197">
        <v>100</v>
      </c>
      <c r="V197">
        <v>3.6237301552399002</v>
      </c>
      <c r="W197">
        <v>0</v>
      </c>
      <c r="X197">
        <v>7.6899850289819698</v>
      </c>
      <c r="Y197">
        <v>5.6598795021768797</v>
      </c>
      <c r="Z197">
        <v>1.0691446189873699</v>
      </c>
      <c r="AA197">
        <v>10.2509862453484</v>
      </c>
      <c r="AB197">
        <v>56.563613175601397</v>
      </c>
      <c r="AC197">
        <v>46.190018303971101</v>
      </c>
      <c r="AD197">
        <v>66.928305016569794</v>
      </c>
      <c r="AE197">
        <v>4.2438101939399298</v>
      </c>
      <c r="AF197">
        <v>9.9809675850429797E-2</v>
      </c>
      <c r="AG197">
        <v>8.3883992782408399</v>
      </c>
      <c r="AH197">
        <v>57.979682483838303</v>
      </c>
      <c r="AI197">
        <v>47.609886077837402</v>
      </c>
      <c r="AJ197">
        <v>68.340359152947997</v>
      </c>
      <c r="AK197">
        <v>43.4722159931829</v>
      </c>
      <c r="AL197">
        <v>29.312092245814998</v>
      </c>
      <c r="AM197">
        <v>57.634070711807198</v>
      </c>
      <c r="AN197">
        <v>56.5277840068171</v>
      </c>
      <c r="AO197">
        <v>42.365929288209699</v>
      </c>
      <c r="AP197">
        <v>70.687907754168194</v>
      </c>
      <c r="AQ197">
        <v>43.485670718033802</v>
      </c>
      <c r="AR197">
        <v>29.228352588653301</v>
      </c>
      <c r="AS197">
        <v>57.741725733418299</v>
      </c>
      <c r="AT197">
        <v>56.514329281966198</v>
      </c>
      <c r="AU197">
        <v>42.258274266639098</v>
      </c>
      <c r="AV197">
        <v>70.771647411289194</v>
      </c>
      <c r="AW197">
        <v>3.39944588592286</v>
      </c>
      <c r="AX197">
        <v>0</v>
      </c>
      <c r="AY197">
        <v>7.2832385019156396</v>
      </c>
      <c r="AZ197">
        <v>96.600554114077099</v>
      </c>
      <c r="BA197">
        <v>92.716761498324999</v>
      </c>
      <c r="BB197">
        <v>100</v>
      </c>
    </row>
    <row r="198" spans="1:54" x14ac:dyDescent="0.3">
      <c r="A198" t="s">
        <v>615</v>
      </c>
      <c r="B198" t="s">
        <v>614</v>
      </c>
      <c r="C198" t="s">
        <v>964</v>
      </c>
      <c r="D198">
        <v>83.638510635117598</v>
      </c>
      <c r="E198">
        <v>76.835612152976907</v>
      </c>
      <c r="F198">
        <v>90.440981158184897</v>
      </c>
      <c r="G198">
        <v>16.361489364882399</v>
      </c>
      <c r="H198">
        <v>9.5590188419210396</v>
      </c>
      <c r="I198">
        <v>23.164387846917101</v>
      </c>
      <c r="J198">
        <v>13.7591366347289</v>
      </c>
      <c r="K198">
        <v>6.8489804214937804</v>
      </c>
      <c r="L198">
        <v>20.669002180563499</v>
      </c>
      <c r="M198">
        <v>8.6007682994275108</v>
      </c>
      <c r="N198">
        <v>3.33881613087916</v>
      </c>
      <c r="O198">
        <v>13.8615399168108</v>
      </c>
      <c r="P198" t="s">
        <v>931</v>
      </c>
      <c r="Q198" t="s">
        <v>931</v>
      </c>
      <c r="R198" t="s">
        <v>931</v>
      </c>
      <c r="S198">
        <v>98.216768060268194</v>
      </c>
      <c r="T198">
        <v>94.831317579633705</v>
      </c>
      <c r="U198">
        <v>100</v>
      </c>
      <c r="V198" t="s">
        <v>931</v>
      </c>
      <c r="W198" t="s">
        <v>931</v>
      </c>
      <c r="X198" t="s">
        <v>931</v>
      </c>
      <c r="Y198">
        <v>13.8308844411892</v>
      </c>
      <c r="Z198">
        <v>6.0455567986582199</v>
      </c>
      <c r="AA198">
        <v>21.622118622332199</v>
      </c>
      <c r="AB198">
        <v>43.796056860136602</v>
      </c>
      <c r="AC198">
        <v>34.250063420331301</v>
      </c>
      <c r="AD198">
        <v>53.3382189467087</v>
      </c>
      <c r="AE198">
        <v>10.2464836101105</v>
      </c>
      <c r="AF198">
        <v>3.7926346539603202</v>
      </c>
      <c r="AG198">
        <v>16.704980630782199</v>
      </c>
      <c r="AH198">
        <v>47.380457691215398</v>
      </c>
      <c r="AI198">
        <v>38.052541304729999</v>
      </c>
      <c r="AJ198">
        <v>56.705801198557999</v>
      </c>
      <c r="AK198">
        <v>57.134666247433699</v>
      </c>
      <c r="AL198">
        <v>42.143475846805799</v>
      </c>
      <c r="AM198">
        <v>72.121792622039905</v>
      </c>
      <c r="AN198">
        <v>42.865333752566301</v>
      </c>
      <c r="AO198">
        <v>27.878207378022001</v>
      </c>
      <c r="AP198">
        <v>57.856524153132298</v>
      </c>
      <c r="AQ198">
        <v>48.286385410694102</v>
      </c>
      <c r="AR198">
        <v>33.119276671486098</v>
      </c>
      <c r="AS198">
        <v>63.451812139070903</v>
      </c>
      <c r="AT198">
        <v>51.713614589305898</v>
      </c>
      <c r="AU198">
        <v>36.548187862012703</v>
      </c>
      <c r="AV198">
        <v>66.880723327430303</v>
      </c>
      <c r="AZ198">
        <v>100</v>
      </c>
      <c r="BA198">
        <v>99.999999905244195</v>
      </c>
      <c r="BB198">
        <v>100</v>
      </c>
    </row>
    <row r="199" spans="1:54" x14ac:dyDescent="0.3">
      <c r="A199" t="s">
        <v>642</v>
      </c>
      <c r="B199" t="s">
        <v>641</v>
      </c>
      <c r="C199" t="s">
        <v>964</v>
      </c>
      <c r="D199">
        <v>69.597998331943302</v>
      </c>
      <c r="E199">
        <v>61.524701386771497</v>
      </c>
      <c r="F199">
        <v>77.6588614109601</v>
      </c>
      <c r="G199">
        <v>30.402001668056698</v>
      </c>
      <c r="H199">
        <v>22.3411385885477</v>
      </c>
      <c r="I199">
        <v>38.475298613720703</v>
      </c>
      <c r="J199">
        <v>17.511259382818999</v>
      </c>
      <c r="K199">
        <v>10.9190308788842</v>
      </c>
      <c r="L199">
        <v>24.0954584402553</v>
      </c>
      <c r="M199">
        <v>17.337781484570499</v>
      </c>
      <c r="N199">
        <v>11.1973128842818</v>
      </c>
      <c r="O199">
        <v>23.474697811156801</v>
      </c>
      <c r="P199">
        <v>1.4078398665554599</v>
      </c>
      <c r="Q199">
        <v>0</v>
      </c>
      <c r="R199">
        <v>3.0198178920031098</v>
      </c>
      <c r="S199">
        <v>99.0758965804837</v>
      </c>
      <c r="T199">
        <v>97.256742642997807</v>
      </c>
      <c r="U199">
        <v>100</v>
      </c>
      <c r="V199" t="s">
        <v>931</v>
      </c>
      <c r="W199" t="s">
        <v>931</v>
      </c>
      <c r="X199" t="s">
        <v>931</v>
      </c>
      <c r="Y199">
        <v>10.9724770642202</v>
      </c>
      <c r="Z199">
        <v>5.4995645050724402</v>
      </c>
      <c r="AA199">
        <v>16.454645612282</v>
      </c>
      <c r="AB199">
        <v>61.554628857381203</v>
      </c>
      <c r="AC199">
        <v>53.089816063210002</v>
      </c>
      <c r="AD199">
        <v>70.027552603657696</v>
      </c>
      <c r="AE199">
        <v>10.355296080066701</v>
      </c>
      <c r="AF199">
        <v>4.9899820744364201</v>
      </c>
      <c r="AG199">
        <v>15.7291944820407</v>
      </c>
      <c r="AH199">
        <v>62.171809841534603</v>
      </c>
      <c r="AI199">
        <v>53.711955535031002</v>
      </c>
      <c r="AJ199">
        <v>70.640446692714093</v>
      </c>
      <c r="AK199">
        <v>51.084423731851601</v>
      </c>
      <c r="AL199">
        <v>38.370951574686003</v>
      </c>
      <c r="AM199">
        <v>63.7909792434073</v>
      </c>
      <c r="AN199">
        <v>46.377487004839601</v>
      </c>
      <c r="AO199">
        <v>33.728461031263699</v>
      </c>
      <c r="AP199">
        <v>59.030296181663601</v>
      </c>
      <c r="AQ199">
        <v>57.555117404552803</v>
      </c>
      <c r="AR199">
        <v>45.238818934729103</v>
      </c>
      <c r="AS199">
        <v>69.858608173864695</v>
      </c>
      <c r="AT199">
        <v>41.064706936726999</v>
      </c>
      <c r="AU199">
        <v>28.838533680223101</v>
      </c>
      <c r="AV199">
        <v>53.302204954163102</v>
      </c>
      <c r="AW199">
        <v>2.1951626355296101</v>
      </c>
      <c r="AX199">
        <v>0</v>
      </c>
      <c r="AY199">
        <v>4.6690672886165503</v>
      </c>
      <c r="AZ199">
        <v>97.804837364470401</v>
      </c>
      <c r="BA199">
        <v>95.330932711322603</v>
      </c>
      <c r="BB199">
        <v>100</v>
      </c>
    </row>
    <row r="200" spans="1:54" x14ac:dyDescent="0.3">
      <c r="A200" t="s">
        <v>617</v>
      </c>
      <c r="B200" t="s">
        <v>616</v>
      </c>
      <c r="C200" t="s">
        <v>964</v>
      </c>
      <c r="D200">
        <v>81.159382292021704</v>
      </c>
      <c r="E200">
        <v>74.301438836689698</v>
      </c>
      <c r="F200">
        <v>88.028197794252605</v>
      </c>
      <c r="G200">
        <v>18.8406177079783</v>
      </c>
      <c r="H200">
        <v>11.9718022058817</v>
      </c>
      <c r="I200">
        <v>25.698561163175999</v>
      </c>
      <c r="J200">
        <v>12.584882410004999</v>
      </c>
      <c r="K200">
        <v>6.6745270389850502</v>
      </c>
      <c r="L200">
        <v>18.479111465017802</v>
      </c>
      <c r="M200">
        <v>16.362968983508601</v>
      </c>
      <c r="N200">
        <v>9.6273579359198092</v>
      </c>
      <c r="O200">
        <v>23.105258321788099</v>
      </c>
      <c r="P200" t="s">
        <v>931</v>
      </c>
      <c r="Q200" t="s">
        <v>931</v>
      </c>
      <c r="R200" t="s">
        <v>931</v>
      </c>
      <c r="S200">
        <v>99.355024776487198</v>
      </c>
      <c r="T200">
        <v>98.079022504175398</v>
      </c>
      <c r="U200">
        <v>100</v>
      </c>
      <c r="V200" t="s">
        <v>931</v>
      </c>
      <c r="W200" t="s">
        <v>931</v>
      </c>
      <c r="X200" t="s">
        <v>931</v>
      </c>
      <c r="Y200">
        <v>8.4423586167116706</v>
      </c>
      <c r="Z200">
        <v>2.5164139036759399</v>
      </c>
      <c r="AA200">
        <v>14.3690743358835</v>
      </c>
      <c r="AB200">
        <v>60.530662541621901</v>
      </c>
      <c r="AC200">
        <v>50.979061080865598</v>
      </c>
      <c r="AD200">
        <v>70.0870151115288</v>
      </c>
      <c r="AE200">
        <v>5.4062557352979699</v>
      </c>
      <c r="AF200">
        <v>0.18304346142389399</v>
      </c>
      <c r="AG200">
        <v>10.635696452567799</v>
      </c>
      <c r="AH200">
        <v>63.566765423035598</v>
      </c>
      <c r="AI200">
        <v>54.136121660546401</v>
      </c>
      <c r="AJ200">
        <v>72.996702857415698</v>
      </c>
      <c r="AK200">
        <v>53.033432998097297</v>
      </c>
      <c r="AL200">
        <v>36.920110994600599</v>
      </c>
      <c r="AM200">
        <v>69.146629375424297</v>
      </c>
      <c r="AN200">
        <v>45.574884479478101</v>
      </c>
      <c r="AO200">
        <v>29.515690482986301</v>
      </c>
      <c r="AP200">
        <v>61.633093831830998</v>
      </c>
      <c r="AQ200">
        <v>55.922805110084298</v>
      </c>
      <c r="AR200">
        <v>39.850422856827002</v>
      </c>
      <c r="AS200">
        <v>71.997213745313005</v>
      </c>
      <c r="AT200">
        <v>39.6982875781462</v>
      </c>
      <c r="AU200">
        <v>23.673475101388401</v>
      </c>
      <c r="AV200">
        <v>55.720312557534697</v>
      </c>
      <c r="AW200" t="s">
        <v>931</v>
      </c>
      <c r="AX200" t="s">
        <v>931</v>
      </c>
      <c r="AY200" t="s">
        <v>931</v>
      </c>
      <c r="AZ200">
        <v>97.881544794315801</v>
      </c>
      <c r="BA200">
        <v>94.804783031880106</v>
      </c>
      <c r="BB200">
        <v>100</v>
      </c>
    </row>
    <row r="201" spans="1:54" x14ac:dyDescent="0.3">
      <c r="A201" t="s">
        <v>644</v>
      </c>
      <c r="B201" t="s">
        <v>643</v>
      </c>
      <c r="C201" t="s">
        <v>964</v>
      </c>
      <c r="D201">
        <v>76.820444398830006</v>
      </c>
      <c r="E201">
        <v>67.955162918952894</v>
      </c>
      <c r="F201">
        <v>85.687735714941496</v>
      </c>
      <c r="G201">
        <v>22.630471596448899</v>
      </c>
      <c r="H201">
        <v>13.7499438881553</v>
      </c>
      <c r="I201">
        <v>31.5090214183396</v>
      </c>
      <c r="J201">
        <v>6.1066351926925604</v>
      </c>
      <c r="K201">
        <v>1.1178539799195999</v>
      </c>
      <c r="L201">
        <v>11.0924971770044</v>
      </c>
      <c r="M201">
        <v>14.1838148509263</v>
      </c>
      <c r="N201">
        <v>7.5721103947362396</v>
      </c>
      <c r="O201">
        <v>20.797053601553699</v>
      </c>
      <c r="P201" t="s">
        <v>931</v>
      </c>
      <c r="Q201" t="s">
        <v>931</v>
      </c>
      <c r="R201" t="s">
        <v>931</v>
      </c>
      <c r="S201">
        <v>96.587468568789404</v>
      </c>
      <c r="T201">
        <v>92.714502985426506</v>
      </c>
      <c r="U201">
        <v>100</v>
      </c>
      <c r="V201">
        <v>3.4125314312105499</v>
      </c>
      <c r="W201">
        <v>0</v>
      </c>
      <c r="X201">
        <v>7.2854970145692404</v>
      </c>
      <c r="Y201">
        <v>9.4011392210191396</v>
      </c>
      <c r="Z201">
        <v>3.3005290406940602</v>
      </c>
      <c r="AA201">
        <v>15.5076420340085</v>
      </c>
      <c r="AB201">
        <v>49.427823677323303</v>
      </c>
      <c r="AC201">
        <v>38.959349148188302</v>
      </c>
      <c r="AD201">
        <v>59.8926277612589</v>
      </c>
      <c r="AE201">
        <v>10.3556216965156</v>
      </c>
      <c r="AF201">
        <v>4.0218170964345896</v>
      </c>
      <c r="AG201">
        <v>16.696395634673902</v>
      </c>
      <c r="AH201">
        <v>48.473341201826898</v>
      </c>
      <c r="AI201">
        <v>38.020311237726403</v>
      </c>
      <c r="AJ201">
        <v>58.921624015315103</v>
      </c>
      <c r="AK201">
        <v>57.405140758873898</v>
      </c>
      <c r="AL201">
        <v>39.335852608829903</v>
      </c>
      <c r="AM201">
        <v>75.461161889731997</v>
      </c>
      <c r="AN201">
        <v>42.594859241126102</v>
      </c>
      <c r="AO201">
        <v>24.5388381093844</v>
      </c>
      <c r="AP201">
        <v>60.6641473920537</v>
      </c>
      <c r="AQ201">
        <v>45.590414224054598</v>
      </c>
      <c r="AR201">
        <v>25.7657814653668</v>
      </c>
      <c r="AS201">
        <v>65.416091695821194</v>
      </c>
      <c r="AT201">
        <v>54.409585775945402</v>
      </c>
      <c r="AU201">
        <v>34.583908305220497</v>
      </c>
      <c r="AV201">
        <v>74.234218533591402</v>
      </c>
      <c r="AW201" t="s">
        <v>931</v>
      </c>
      <c r="AX201" t="s">
        <v>931</v>
      </c>
      <c r="AY201" t="s">
        <v>931</v>
      </c>
      <c r="AZ201">
        <v>97.757479345204501</v>
      </c>
      <c r="BA201">
        <v>94.375871222117894</v>
      </c>
      <c r="BB201">
        <v>100</v>
      </c>
    </row>
    <row r="202" spans="1:54" x14ac:dyDescent="0.3">
      <c r="A202" t="s">
        <v>619</v>
      </c>
      <c r="B202" t="s">
        <v>618</v>
      </c>
      <c r="C202" t="s">
        <v>964</v>
      </c>
      <c r="D202">
        <v>83.690420967180799</v>
      </c>
      <c r="E202">
        <v>77.190729118715893</v>
      </c>
      <c r="F202">
        <v>90.185624726910504</v>
      </c>
      <c r="G202">
        <v>14.6410761915807</v>
      </c>
      <c r="H202">
        <v>8.4305793257975292</v>
      </c>
      <c r="I202">
        <v>20.8550585899482</v>
      </c>
      <c r="J202">
        <v>18.104198074915899</v>
      </c>
      <c r="K202">
        <v>11.404985124369199</v>
      </c>
      <c r="L202">
        <v>24.795251474123202</v>
      </c>
      <c r="M202">
        <v>10.7169778499362</v>
      </c>
      <c r="N202">
        <v>4.90117155788825</v>
      </c>
      <c r="O202">
        <v>16.529324588300401</v>
      </c>
      <c r="P202" t="s">
        <v>931</v>
      </c>
      <c r="Q202" t="s">
        <v>931</v>
      </c>
      <c r="R202" t="s">
        <v>931</v>
      </c>
      <c r="S202">
        <v>100</v>
      </c>
      <c r="T202">
        <v>99.999999973627396</v>
      </c>
      <c r="U202">
        <v>100</v>
      </c>
      <c r="W202">
        <v>0</v>
      </c>
      <c r="X202">
        <v>0</v>
      </c>
      <c r="Y202">
        <v>8.2598863504580802</v>
      </c>
      <c r="Z202">
        <v>3.7229953478120299</v>
      </c>
      <c r="AA202">
        <v>12.7946137026505</v>
      </c>
      <c r="AB202">
        <v>49.453496462947903</v>
      </c>
      <c r="AC202">
        <v>40.292263477825301</v>
      </c>
      <c r="AD202">
        <v>58.6046447156547</v>
      </c>
      <c r="AE202">
        <v>5.6157949669488598</v>
      </c>
      <c r="AF202">
        <v>1.70413429033819</v>
      </c>
      <c r="AG202">
        <v>9.5228864128114008</v>
      </c>
      <c r="AH202">
        <v>52.097587846457202</v>
      </c>
      <c r="AI202">
        <v>42.9091612651427</v>
      </c>
      <c r="AJ202">
        <v>61.2783352756502</v>
      </c>
      <c r="AK202">
        <v>45.110994106357303</v>
      </c>
      <c r="AL202">
        <v>31.314452924903598</v>
      </c>
      <c r="AM202">
        <v>58.903994876925502</v>
      </c>
      <c r="AN202">
        <v>48.7609762725682</v>
      </c>
      <c r="AO202">
        <v>34.781413656719899</v>
      </c>
      <c r="AP202">
        <v>62.744658571765903</v>
      </c>
      <c r="AQ202">
        <v>57.761095164495501</v>
      </c>
      <c r="AR202">
        <v>44.272861254859698</v>
      </c>
      <c r="AS202">
        <v>71.247721787625906</v>
      </c>
      <c r="AT202">
        <v>41.646143655417198</v>
      </c>
      <c r="AU202">
        <v>28.197982124067099</v>
      </c>
      <c r="AV202">
        <v>55.095942721774598</v>
      </c>
      <c r="AW202" t="s">
        <v>931</v>
      </c>
      <c r="AX202" t="s">
        <v>931</v>
      </c>
      <c r="AY202" t="s">
        <v>931</v>
      </c>
      <c r="AZ202">
        <v>99.849240403571798</v>
      </c>
      <c r="BA202">
        <v>99.542465830259303</v>
      </c>
      <c r="BB202">
        <v>100</v>
      </c>
    </row>
    <row r="203" spans="1:54" x14ac:dyDescent="0.3">
      <c r="A203" t="s">
        <v>646</v>
      </c>
      <c r="B203" t="s">
        <v>645</v>
      </c>
      <c r="C203" t="s">
        <v>964</v>
      </c>
      <c r="D203">
        <v>87.792091072498494</v>
      </c>
      <c r="E203">
        <v>81.055805242862505</v>
      </c>
      <c r="F203">
        <v>94.514693250620596</v>
      </c>
      <c r="G203">
        <v>12.207908927501499</v>
      </c>
      <c r="H203">
        <v>5.4853067493807597</v>
      </c>
      <c r="I203">
        <v>18.944194757136199</v>
      </c>
      <c r="J203">
        <v>6.5558218494108198</v>
      </c>
      <c r="K203">
        <v>1.8354984037801501</v>
      </c>
      <c r="L203">
        <v>11.2824458900861</v>
      </c>
      <c r="M203">
        <v>21.794487717195899</v>
      </c>
      <c r="N203">
        <v>13.619667275991601</v>
      </c>
      <c r="O203">
        <v>29.9520759326901</v>
      </c>
      <c r="P203" t="s">
        <v>931</v>
      </c>
      <c r="Q203" t="s">
        <v>931</v>
      </c>
      <c r="R203" t="s">
        <v>931</v>
      </c>
      <c r="S203">
        <v>97.947872977830997</v>
      </c>
      <c r="T203">
        <v>94.510308111695593</v>
      </c>
      <c r="U203">
        <v>100</v>
      </c>
      <c r="V203" t="s">
        <v>931</v>
      </c>
      <c r="W203" t="s">
        <v>931</v>
      </c>
      <c r="X203" t="s">
        <v>931</v>
      </c>
      <c r="Y203">
        <v>9.0573197523467108</v>
      </c>
      <c r="Z203">
        <v>2.9667591234105002</v>
      </c>
      <c r="AA203">
        <v>15.161765278421999</v>
      </c>
      <c r="AB203">
        <v>53.8396245256641</v>
      </c>
      <c r="AC203">
        <v>43.795444029840901</v>
      </c>
      <c r="AD203">
        <v>63.881168702233701</v>
      </c>
      <c r="AE203">
        <v>11.324146195326501</v>
      </c>
      <c r="AF203">
        <v>4.9328602998639699</v>
      </c>
      <c r="AG203">
        <v>17.7248089500101</v>
      </c>
      <c r="AH203">
        <v>51.572798082684201</v>
      </c>
      <c r="AI203">
        <v>41.677532271765799</v>
      </c>
      <c r="AJ203">
        <v>61.4699356122672</v>
      </c>
      <c r="AK203">
        <v>49.583600256246001</v>
      </c>
      <c r="AL203">
        <v>33.8463330906864</v>
      </c>
      <c r="AM203">
        <v>65.294086556491095</v>
      </c>
      <c r="AN203">
        <v>48.471259682022001</v>
      </c>
      <c r="AO203">
        <v>32.6444444608277</v>
      </c>
      <c r="AP203">
        <v>64.323674350664405</v>
      </c>
      <c r="AQ203">
        <v>44.1383728379244</v>
      </c>
      <c r="AR203">
        <v>28.8019353967107</v>
      </c>
      <c r="AS203">
        <v>59.469938592589898</v>
      </c>
      <c r="AT203">
        <v>55.8616271620756</v>
      </c>
      <c r="AU203">
        <v>40.530061406643703</v>
      </c>
      <c r="AV203">
        <v>71.198064604055702</v>
      </c>
      <c r="AW203">
        <v>3.1206311164369902</v>
      </c>
      <c r="AX203">
        <v>0</v>
      </c>
      <c r="AY203">
        <v>6.9959365955377102</v>
      </c>
      <c r="AZ203">
        <v>96.879368883563004</v>
      </c>
      <c r="BA203">
        <v>93.004063404496307</v>
      </c>
      <c r="BB203">
        <v>100</v>
      </c>
    </row>
    <row r="204" spans="1:54" x14ac:dyDescent="0.3">
      <c r="A204" t="s">
        <v>602</v>
      </c>
      <c r="B204" t="s">
        <v>3</v>
      </c>
      <c r="C204" t="s">
        <v>964</v>
      </c>
      <c r="D204">
        <v>78.179954019890999</v>
      </c>
      <c r="E204">
        <v>77.605749076346797</v>
      </c>
      <c r="F204">
        <v>78.753953498029801</v>
      </c>
      <c r="G204">
        <v>21.110032253446398</v>
      </c>
      <c r="H204">
        <v>20.545524466546802</v>
      </c>
      <c r="I204">
        <v>21.674809355059502</v>
      </c>
      <c r="J204">
        <v>12.609152231214299</v>
      </c>
      <c r="K204">
        <v>12.1632614824928</v>
      </c>
      <c r="L204">
        <v>13.055492641111901</v>
      </c>
      <c r="M204">
        <v>16.445628100078299</v>
      </c>
      <c r="N204">
        <v>15.9516274121039</v>
      </c>
      <c r="O204">
        <v>16.9397193458313</v>
      </c>
      <c r="P204">
        <v>1.6502311637346601</v>
      </c>
      <c r="Q204">
        <v>1.48188003206229</v>
      </c>
      <c r="R204">
        <v>1.8187816011933</v>
      </c>
      <c r="S204">
        <v>98.363242860872305</v>
      </c>
      <c r="T204">
        <v>98.180411560554006</v>
      </c>
      <c r="U204">
        <v>98.545959887336195</v>
      </c>
      <c r="V204">
        <v>1.5315081644167901</v>
      </c>
      <c r="W204">
        <v>1.35388430572951</v>
      </c>
      <c r="X204">
        <v>1.7092713180442001</v>
      </c>
      <c r="Y204">
        <v>9.9716034931408792</v>
      </c>
      <c r="Z204">
        <v>9.5607594454834501</v>
      </c>
      <c r="AA204">
        <v>10.3824129341722</v>
      </c>
      <c r="AB204">
        <v>60.7543769526809</v>
      </c>
      <c r="AC204">
        <v>60.070767968513799</v>
      </c>
      <c r="AD204">
        <v>61.437937116665701</v>
      </c>
      <c r="AE204">
        <v>10.0621742022956</v>
      </c>
      <c r="AF204">
        <v>9.6301495326020792</v>
      </c>
      <c r="AG204">
        <v>10.4941351130425</v>
      </c>
      <c r="AH204">
        <v>60.663806243526203</v>
      </c>
      <c r="AI204">
        <v>59.976472569600901</v>
      </c>
      <c r="AJ204">
        <v>61.351120249589698</v>
      </c>
      <c r="AK204">
        <v>56.5813841574601</v>
      </c>
      <c r="AL204">
        <v>55.494468075872703</v>
      </c>
      <c r="AM204">
        <v>57.6684273857298</v>
      </c>
      <c r="AN204">
        <v>40.966709333148003</v>
      </c>
      <c r="AO204">
        <v>39.887436168934798</v>
      </c>
      <c r="AP204">
        <v>42.045951801204701</v>
      </c>
      <c r="AQ204">
        <v>54.896753548735099</v>
      </c>
      <c r="AR204">
        <v>53.788623017202099</v>
      </c>
      <c r="AS204">
        <v>56.004917710054698</v>
      </c>
      <c r="AT204">
        <v>42.647199560687099</v>
      </c>
      <c r="AU204">
        <v>41.544871865070697</v>
      </c>
      <c r="AV204">
        <v>43.749501978008198</v>
      </c>
      <c r="AW204">
        <v>2.46488753400086</v>
      </c>
      <c r="AX204">
        <v>2.2406497765981199</v>
      </c>
      <c r="AY204">
        <v>2.6890512127419801</v>
      </c>
      <c r="AZ204">
        <v>97.464803321347105</v>
      </c>
      <c r="BA204">
        <v>97.237162173504501</v>
      </c>
      <c r="BB204">
        <v>97.692494009400903</v>
      </c>
    </row>
    <row r="205" spans="1:54" x14ac:dyDescent="0.3">
      <c r="A205" t="s">
        <v>922</v>
      </c>
      <c r="B205" t="s">
        <v>492</v>
      </c>
      <c r="C205" t="s">
        <v>963</v>
      </c>
      <c r="D205">
        <v>90.099444740722106</v>
      </c>
      <c r="E205">
        <v>85.855444809333704</v>
      </c>
      <c r="F205">
        <v>94.346151092527904</v>
      </c>
      <c r="G205">
        <v>9.9005552592778496</v>
      </c>
      <c r="H205">
        <v>5.6538489073662204</v>
      </c>
      <c r="I205">
        <v>14.144555190772101</v>
      </c>
      <c r="J205">
        <v>7.2047766937499302</v>
      </c>
      <c r="K205">
        <v>3.5952633860022698</v>
      </c>
      <c r="L205">
        <v>10.8114938231423</v>
      </c>
      <c r="M205">
        <v>18.871495644717701</v>
      </c>
      <c r="N205">
        <v>13.4057328409523</v>
      </c>
      <c r="O205">
        <v>24.336711045897498</v>
      </c>
      <c r="P205">
        <v>1.9397475713942101</v>
      </c>
      <c r="Q205">
        <v>0.26166043535462602</v>
      </c>
      <c r="R205">
        <v>3.61824234837687</v>
      </c>
      <c r="S205">
        <v>99.589045393230194</v>
      </c>
      <c r="T205">
        <v>98.783193688553197</v>
      </c>
      <c r="U205">
        <v>100</v>
      </c>
      <c r="V205" t="s">
        <v>931</v>
      </c>
      <c r="W205" t="s">
        <v>931</v>
      </c>
      <c r="X205" t="s">
        <v>931</v>
      </c>
      <c r="Y205">
        <v>13.0334305821334</v>
      </c>
      <c r="Z205">
        <v>8.1922272465029007</v>
      </c>
      <c r="AA205">
        <v>17.877795635440702</v>
      </c>
      <c r="AB205">
        <v>64.814756721146907</v>
      </c>
      <c r="AC205">
        <v>58.031231167138401</v>
      </c>
      <c r="AD205">
        <v>71.590802874354097</v>
      </c>
      <c r="AE205">
        <v>20.453618596480201</v>
      </c>
      <c r="AF205">
        <v>14.8606768042682</v>
      </c>
      <c r="AG205">
        <v>26.0470590619503</v>
      </c>
      <c r="AH205">
        <v>57.394568706800101</v>
      </c>
      <c r="AI205">
        <v>50.471455719501101</v>
      </c>
      <c r="AJ205">
        <v>64.312865337716502</v>
      </c>
      <c r="AK205">
        <v>53.272588872857</v>
      </c>
      <c r="AL205">
        <v>44.283738945133003</v>
      </c>
      <c r="AM205">
        <v>62.257224872576998</v>
      </c>
      <c r="AN205">
        <v>43.309967166180002</v>
      </c>
      <c r="AO205">
        <v>34.4024588168298</v>
      </c>
      <c r="AP205">
        <v>52.223503681045003</v>
      </c>
      <c r="AQ205">
        <v>49.651779729376599</v>
      </c>
      <c r="AR205">
        <v>40.612492421190296</v>
      </c>
      <c r="AS205">
        <v>58.695275312587803</v>
      </c>
      <c r="AT205">
        <v>48.046444517661001</v>
      </c>
      <c r="AU205">
        <v>38.8990903101231</v>
      </c>
      <c r="AV205">
        <v>57.190653663963602</v>
      </c>
      <c r="AW205">
        <v>3.26463176166724</v>
      </c>
      <c r="AX205">
        <v>0.39440358561035899</v>
      </c>
      <c r="AY205">
        <v>6.1357288427134797</v>
      </c>
      <c r="AZ205">
        <v>96.735368238332796</v>
      </c>
      <c r="BA205">
        <v>93.864271157360605</v>
      </c>
      <c r="BB205">
        <v>99.605596414315599</v>
      </c>
    </row>
    <row r="206" spans="1:54" x14ac:dyDescent="0.3">
      <c r="A206" t="s">
        <v>923</v>
      </c>
      <c r="B206" t="s">
        <v>305</v>
      </c>
      <c r="C206" t="s">
        <v>963</v>
      </c>
      <c r="D206">
        <v>81.584996199598905</v>
      </c>
      <c r="E206">
        <v>76.948767233154499</v>
      </c>
      <c r="F206">
        <v>86.221185947947106</v>
      </c>
      <c r="G206">
        <v>18.415003800401099</v>
      </c>
      <c r="H206">
        <v>13.7788140519897</v>
      </c>
      <c r="I206">
        <v>23.0512327669088</v>
      </c>
      <c r="J206">
        <v>7.3718623796921197</v>
      </c>
      <c r="K206">
        <v>4.24459163468687</v>
      </c>
      <c r="L206">
        <v>10.5022750268389</v>
      </c>
      <c r="M206">
        <v>22.421450745885998</v>
      </c>
      <c r="N206">
        <v>17.501438896959701</v>
      </c>
      <c r="O206">
        <v>27.344654257673799</v>
      </c>
      <c r="P206">
        <v>2.0421432430699902</v>
      </c>
      <c r="Q206">
        <v>0.369760504445451</v>
      </c>
      <c r="R206">
        <v>3.7149721592684499</v>
      </c>
      <c r="S206">
        <v>98.490828670592194</v>
      </c>
      <c r="T206">
        <v>96.989210624045199</v>
      </c>
      <c r="U206">
        <v>99.993175088550601</v>
      </c>
      <c r="V206">
        <v>1.50917132940778</v>
      </c>
      <c r="W206">
        <v>6.8249113396839896E-3</v>
      </c>
      <c r="X206">
        <v>3.0107893760644902</v>
      </c>
      <c r="Y206">
        <v>11.7327081749833</v>
      </c>
      <c r="Z206">
        <v>7.5668531851007996</v>
      </c>
      <c r="AA206">
        <v>15.9000871082711</v>
      </c>
      <c r="AB206">
        <v>61.071987838716502</v>
      </c>
      <c r="AC206">
        <v>54.830569261732499</v>
      </c>
      <c r="AD206">
        <v>67.313566858380895</v>
      </c>
      <c r="AE206">
        <v>20.944330992042101</v>
      </c>
      <c r="AF206">
        <v>15.8252241882529</v>
      </c>
      <c r="AG206">
        <v>26.062934676632299</v>
      </c>
      <c r="AH206">
        <v>51.860365021657699</v>
      </c>
      <c r="AI206">
        <v>45.681349718653799</v>
      </c>
      <c r="AJ206">
        <v>58.041567829946203</v>
      </c>
      <c r="AK206">
        <v>52.7367641546521</v>
      </c>
      <c r="AL206">
        <v>43.1503706770797</v>
      </c>
      <c r="AM206">
        <v>62.3270014768243</v>
      </c>
      <c r="AN206">
        <v>46.273118731772399</v>
      </c>
      <c r="AO206">
        <v>36.720862151350701</v>
      </c>
      <c r="AP206">
        <v>55.820657367008401</v>
      </c>
      <c r="AQ206">
        <v>55.1658880427131</v>
      </c>
      <c r="AR206">
        <v>45.658551293761597</v>
      </c>
      <c r="AS206">
        <v>64.672714667212901</v>
      </c>
      <c r="AT206">
        <v>42.615262248470898</v>
      </c>
      <c r="AU206">
        <v>32.985744653904902</v>
      </c>
      <c r="AV206">
        <v>52.245243161610702</v>
      </c>
      <c r="AW206">
        <v>4.3709191476112403</v>
      </c>
      <c r="AX206">
        <v>2.0744105378860902</v>
      </c>
      <c r="AY206">
        <v>6.6645687133969496</v>
      </c>
      <c r="AZ206">
        <v>95.629080852388796</v>
      </c>
      <c r="BA206">
        <v>93.335431286654298</v>
      </c>
      <c r="BB206">
        <v>97.925589462062703</v>
      </c>
    </row>
    <row r="207" spans="1:54" x14ac:dyDescent="0.3">
      <c r="A207" t="s">
        <v>924</v>
      </c>
      <c r="B207" t="s">
        <v>341</v>
      </c>
      <c r="C207" t="s">
        <v>963</v>
      </c>
      <c r="D207">
        <v>84.010080815476002</v>
      </c>
      <c r="E207">
        <v>79.637859262141603</v>
      </c>
      <c r="F207">
        <v>88.384128046727298</v>
      </c>
      <c r="G207">
        <v>15.828710613015</v>
      </c>
      <c r="H207">
        <v>11.4671491665561</v>
      </c>
      <c r="I207">
        <v>20.1877523396242</v>
      </c>
      <c r="J207">
        <v>9.9970433362430704</v>
      </c>
      <c r="K207">
        <v>5.9498217794057897</v>
      </c>
      <c r="L207">
        <v>14.0463211152128</v>
      </c>
      <c r="M207">
        <v>21.248556866499602</v>
      </c>
      <c r="N207">
        <v>16.651083331268602</v>
      </c>
      <c r="O207">
        <v>25.8448846139602</v>
      </c>
      <c r="P207">
        <v>2.6046799763466901</v>
      </c>
      <c r="Q207">
        <v>0.91016090397061</v>
      </c>
      <c r="R207">
        <v>4.3000356444322003</v>
      </c>
      <c r="S207">
        <v>96.096499873285794</v>
      </c>
      <c r="T207">
        <v>93.683494645544002</v>
      </c>
      <c r="U207">
        <v>98.508975717635707</v>
      </c>
      <c r="V207">
        <v>3.4226902824317902</v>
      </c>
      <c r="W207">
        <v>1.1844857866640199</v>
      </c>
      <c r="X207">
        <v>5.6611662761205404</v>
      </c>
      <c r="Y207">
        <v>11.558443386928699</v>
      </c>
      <c r="Z207">
        <v>7.7185144055393602</v>
      </c>
      <c r="AA207">
        <v>15.3963451446931</v>
      </c>
      <c r="AB207">
        <v>55.6282206515924</v>
      </c>
      <c r="AC207">
        <v>49.753848999612899</v>
      </c>
      <c r="AD207">
        <v>61.506641412822297</v>
      </c>
      <c r="AE207">
        <v>19.518204601131998</v>
      </c>
      <c r="AF207">
        <v>14.4793866886587</v>
      </c>
      <c r="AG207">
        <v>24.555039971308499</v>
      </c>
      <c r="AH207">
        <v>47.668459437389103</v>
      </c>
      <c r="AI207">
        <v>42.006898276474999</v>
      </c>
      <c r="AJ207">
        <v>53.334025026225497</v>
      </c>
      <c r="AK207">
        <v>50.601494714365202</v>
      </c>
      <c r="AL207">
        <v>42.285707507015204</v>
      </c>
      <c r="AM207">
        <v>58.922538586329303</v>
      </c>
      <c r="AN207">
        <v>47.387257334476203</v>
      </c>
      <c r="AO207">
        <v>39.062949871898297</v>
      </c>
      <c r="AP207">
        <v>55.708419530210598</v>
      </c>
      <c r="AQ207">
        <v>52.411241936211503</v>
      </c>
      <c r="AR207">
        <v>44.0072433166563</v>
      </c>
      <c r="AS207">
        <v>60.819909381480798</v>
      </c>
      <c r="AT207">
        <v>44.424895866227601</v>
      </c>
      <c r="AU207">
        <v>36.116023146287901</v>
      </c>
      <c r="AV207">
        <v>52.730889077015597</v>
      </c>
      <c r="AW207">
        <v>2.9482161461999801</v>
      </c>
      <c r="AX207">
        <v>1.05888813566602</v>
      </c>
      <c r="AY207">
        <v>4.8365183176183404</v>
      </c>
      <c r="AZ207">
        <v>97.051783853800003</v>
      </c>
      <c r="BA207">
        <v>95.163481682295199</v>
      </c>
      <c r="BB207">
        <v>98.941111864420506</v>
      </c>
    </row>
    <row r="208" spans="1:54" x14ac:dyDescent="0.3">
      <c r="A208" t="s">
        <v>925</v>
      </c>
      <c r="B208" t="s">
        <v>493</v>
      </c>
      <c r="C208" t="s">
        <v>963</v>
      </c>
      <c r="D208">
        <v>90.862817089452605</v>
      </c>
      <c r="E208">
        <v>87.488254070298396</v>
      </c>
      <c r="F208">
        <v>94.236181698176296</v>
      </c>
      <c r="G208">
        <v>8.9000611927013793</v>
      </c>
      <c r="H208">
        <v>5.5565568965649801</v>
      </c>
      <c r="I208">
        <v>12.2450199487917</v>
      </c>
      <c r="J208">
        <v>11.22677458834</v>
      </c>
      <c r="K208">
        <v>7.3281296911411404</v>
      </c>
      <c r="L208">
        <v>15.1275481459605</v>
      </c>
      <c r="M208">
        <v>14.264853137516701</v>
      </c>
      <c r="N208">
        <v>10.2945230473671</v>
      </c>
      <c r="O208">
        <v>18.236018807311901</v>
      </c>
      <c r="P208">
        <v>2.1194926568758299</v>
      </c>
      <c r="Q208">
        <v>0.72354053938482099</v>
      </c>
      <c r="R208">
        <v>3.5143885716360099</v>
      </c>
      <c r="S208">
        <v>98.366572096128195</v>
      </c>
      <c r="T208">
        <v>96.907323170321106</v>
      </c>
      <c r="U208">
        <v>99.826055421030105</v>
      </c>
      <c r="V208">
        <v>1.63342790387183</v>
      </c>
      <c r="W208">
        <v>0.17394457907819999</v>
      </c>
      <c r="X208">
        <v>3.0926768295706202</v>
      </c>
      <c r="Y208">
        <v>17.089452603471301</v>
      </c>
      <c r="Z208">
        <v>12.3791707900711</v>
      </c>
      <c r="AA208">
        <v>21.807401410663001</v>
      </c>
      <c r="AB208">
        <v>57.516271695594099</v>
      </c>
      <c r="AC208">
        <v>51.577786310452296</v>
      </c>
      <c r="AD208">
        <v>63.450207118028899</v>
      </c>
      <c r="AE208">
        <v>17.089452603471301</v>
      </c>
      <c r="AF208">
        <v>12.3791707900563</v>
      </c>
      <c r="AG208">
        <v>21.807401410677802</v>
      </c>
      <c r="AH208">
        <v>57.516271695594099</v>
      </c>
      <c r="AI208">
        <v>51.577786310524402</v>
      </c>
      <c r="AJ208">
        <v>63.4502071179569</v>
      </c>
      <c r="AK208">
        <v>55.996131528046398</v>
      </c>
      <c r="AL208">
        <v>47.940329447168402</v>
      </c>
      <c r="AM208">
        <v>64.057181762791203</v>
      </c>
      <c r="AN208">
        <v>41.032118843668997</v>
      </c>
      <c r="AO208">
        <v>32.992066368020801</v>
      </c>
      <c r="AP208">
        <v>49.066949315179897</v>
      </c>
      <c r="AQ208">
        <v>63.053461229752997</v>
      </c>
      <c r="AR208">
        <v>55.278256738727499</v>
      </c>
      <c r="AS208">
        <v>70.828743191125099</v>
      </c>
      <c r="AT208">
        <v>36.597849971710197</v>
      </c>
      <c r="AU208">
        <v>28.834822791517698</v>
      </c>
      <c r="AV208">
        <v>44.360306226792702</v>
      </c>
      <c r="AW208">
        <v>3.1006619937694699</v>
      </c>
      <c r="AX208">
        <v>1.19362044398305</v>
      </c>
      <c r="AY208">
        <v>5.0088483767466903</v>
      </c>
      <c r="AZ208">
        <v>96.899338006230494</v>
      </c>
      <c r="BA208">
        <v>94.991151623141903</v>
      </c>
      <c r="BB208">
        <v>98.806379556128405</v>
      </c>
    </row>
    <row r="209" spans="1:54" x14ac:dyDescent="0.3">
      <c r="A209" t="s">
        <v>926</v>
      </c>
      <c r="B209" t="s">
        <v>494</v>
      </c>
      <c r="C209" t="s">
        <v>963</v>
      </c>
      <c r="D209">
        <v>85.129237073995498</v>
      </c>
      <c r="E209">
        <v>79.960671517946906</v>
      </c>
      <c r="F209">
        <v>90.292823629206694</v>
      </c>
      <c r="G209">
        <v>14.870762926004501</v>
      </c>
      <c r="H209">
        <v>9.7071763708000596</v>
      </c>
      <c r="I209">
        <v>20.039328482046301</v>
      </c>
      <c r="J209">
        <v>8.7245362075144008</v>
      </c>
      <c r="K209">
        <v>4.9001557624215204</v>
      </c>
      <c r="L209">
        <v>12.5507964076645</v>
      </c>
      <c r="M209">
        <v>12.683886025121501</v>
      </c>
      <c r="N209">
        <v>8.4743232973645206</v>
      </c>
      <c r="O209">
        <v>16.893452060555301</v>
      </c>
      <c r="P209">
        <v>3.4383585559261598</v>
      </c>
      <c r="Q209">
        <v>0.99670674526062197</v>
      </c>
      <c r="R209">
        <v>5.8820557875682002</v>
      </c>
      <c r="S209">
        <v>98.900129558673498</v>
      </c>
      <c r="T209">
        <v>97.392847319422998</v>
      </c>
      <c r="U209">
        <v>100</v>
      </c>
      <c r="V209" t="s">
        <v>931</v>
      </c>
      <c r="W209" t="s">
        <v>931</v>
      </c>
      <c r="X209" t="s">
        <v>931</v>
      </c>
      <c r="Y209">
        <v>22.5836388529004</v>
      </c>
      <c r="Z209">
        <v>16.946561868215799</v>
      </c>
      <c r="AA209">
        <v>28.2181591658948</v>
      </c>
      <c r="AB209">
        <v>53.056573954112302</v>
      </c>
      <c r="AC209">
        <v>46.318561939126297</v>
      </c>
      <c r="AD209">
        <v>59.794524548011601</v>
      </c>
      <c r="AE209">
        <v>9.7233325063630804</v>
      </c>
      <c r="AF209">
        <v>5.4972571225335498</v>
      </c>
      <c r="AG209">
        <v>13.9478001858892</v>
      </c>
      <c r="AH209">
        <v>65.916880300649595</v>
      </c>
      <c r="AI209">
        <v>59.077495474265802</v>
      </c>
      <c r="AJ209">
        <v>72.755254738559998</v>
      </c>
      <c r="AK209">
        <v>49.948169461640603</v>
      </c>
      <c r="AL209">
        <v>41.4150820408071</v>
      </c>
      <c r="AM209">
        <v>58.477191824866303</v>
      </c>
      <c r="AN209">
        <v>48.969686401022997</v>
      </c>
      <c r="AO209">
        <v>40.469070040400197</v>
      </c>
      <c r="AP209">
        <v>57.474128606308803</v>
      </c>
      <c r="AQ209">
        <v>49.338797337750997</v>
      </c>
      <c r="AR209">
        <v>40.857550147415203</v>
      </c>
      <c r="AS209">
        <v>57.813781735407296</v>
      </c>
      <c r="AT209">
        <v>49.6304046657173</v>
      </c>
      <c r="AU209">
        <v>41.184645997121102</v>
      </c>
      <c r="AV209">
        <v>58.0822786268781</v>
      </c>
      <c r="AW209">
        <v>7.0568128566309198</v>
      </c>
      <c r="AX209">
        <v>3.2303971716070699</v>
      </c>
      <c r="AY209">
        <v>10.8845290870869</v>
      </c>
      <c r="AZ209">
        <v>92.943187143369101</v>
      </c>
      <c r="BA209">
        <v>89.115470912979205</v>
      </c>
      <c r="BB209">
        <v>96.769602828326796</v>
      </c>
    </row>
    <row r="210" spans="1:54" x14ac:dyDescent="0.3">
      <c r="A210" t="s">
        <v>927</v>
      </c>
      <c r="B210" t="s">
        <v>342</v>
      </c>
      <c r="C210" t="s">
        <v>963</v>
      </c>
      <c r="D210">
        <v>87.990802426681199</v>
      </c>
      <c r="E210">
        <v>83.689458131438499</v>
      </c>
      <c r="F210">
        <v>92.286539033857906</v>
      </c>
      <c r="G210">
        <v>12.009197573318801</v>
      </c>
      <c r="H210">
        <v>7.7134609659736597</v>
      </c>
      <c r="I210">
        <v>16.310541868729899</v>
      </c>
      <c r="J210">
        <v>11.4076598540296</v>
      </c>
      <c r="K210">
        <v>7.3932291475234404</v>
      </c>
      <c r="L210">
        <v>15.4249489728864</v>
      </c>
      <c r="M210">
        <v>10.847182729913699</v>
      </c>
      <c r="N210">
        <v>7.2537949454237998</v>
      </c>
      <c r="O210">
        <v>14.4428180180215</v>
      </c>
      <c r="P210">
        <v>1.47304885184311</v>
      </c>
      <c r="Q210">
        <v>0</v>
      </c>
      <c r="R210">
        <v>3.0358824811919098</v>
      </c>
      <c r="S210">
        <v>98.045515669749605</v>
      </c>
      <c r="T210">
        <v>96.201017013103396</v>
      </c>
      <c r="U210">
        <v>99.890011171875102</v>
      </c>
      <c r="V210">
        <v>1.95448433025037</v>
      </c>
      <c r="W210">
        <v>0.109988828128844</v>
      </c>
      <c r="X210">
        <v>3.7989829868926699</v>
      </c>
      <c r="Y210">
        <v>25.338493281460099</v>
      </c>
      <c r="Z210">
        <v>19.5210029227947</v>
      </c>
      <c r="AA210">
        <v>31.154318863098201</v>
      </c>
      <c r="AB210">
        <v>49.517024749273702</v>
      </c>
      <c r="AC210">
        <v>43.595651666911699</v>
      </c>
      <c r="AD210">
        <v>55.448238040194902</v>
      </c>
      <c r="AE210">
        <v>12.7565004054734</v>
      </c>
      <c r="AF210">
        <v>8.1066132175107395</v>
      </c>
      <c r="AG210">
        <v>17.408810491399201</v>
      </c>
      <c r="AH210">
        <v>62.099017625260501</v>
      </c>
      <c r="AI210">
        <v>55.892009261042404</v>
      </c>
      <c r="AJ210">
        <v>68.311778523047096</v>
      </c>
      <c r="AK210">
        <v>45.529890261683697</v>
      </c>
      <c r="AL210">
        <v>36.613431098870301</v>
      </c>
      <c r="AM210">
        <v>54.443350162419698</v>
      </c>
      <c r="AN210">
        <v>51.818191784426098</v>
      </c>
      <c r="AO210">
        <v>42.909178905879998</v>
      </c>
      <c r="AP210">
        <v>60.727784390201599</v>
      </c>
      <c r="AQ210">
        <v>51.589067827268998</v>
      </c>
      <c r="AR210">
        <v>42.671731780078503</v>
      </c>
      <c r="AS210">
        <v>60.506600174969698</v>
      </c>
      <c r="AT210">
        <v>46.719361522523201</v>
      </c>
      <c r="AU210">
        <v>37.900579748919903</v>
      </c>
      <c r="AV210">
        <v>55.5346280822437</v>
      </c>
      <c r="AW210">
        <v>2.0561093033043498</v>
      </c>
      <c r="AX210">
        <v>0.32111214140702399</v>
      </c>
      <c r="AY210">
        <v>3.7915434377000699</v>
      </c>
      <c r="AZ210">
        <v>97.943890696695604</v>
      </c>
      <c r="BA210">
        <v>96.208456562274705</v>
      </c>
      <c r="BB210">
        <v>99.678887858618197</v>
      </c>
    </row>
    <row r="211" spans="1:54" x14ac:dyDescent="0.3">
      <c r="A211" t="s">
        <v>928</v>
      </c>
      <c r="B211" t="s">
        <v>343</v>
      </c>
      <c r="C211" t="s">
        <v>963</v>
      </c>
      <c r="D211">
        <v>83.133110716776201</v>
      </c>
      <c r="E211">
        <v>78.888605088743404</v>
      </c>
      <c r="F211">
        <v>87.378469098295497</v>
      </c>
      <c r="G211">
        <v>16.866889283223799</v>
      </c>
      <c r="H211">
        <v>12.621530901556801</v>
      </c>
      <c r="I211">
        <v>21.111394911404201</v>
      </c>
      <c r="J211">
        <v>11.931718323912801</v>
      </c>
      <c r="K211">
        <v>8.2538011589910791</v>
      </c>
      <c r="L211">
        <v>15.610731694882</v>
      </c>
      <c r="M211">
        <v>17.667968727854099</v>
      </c>
      <c r="N211">
        <v>13.672361895734101</v>
      </c>
      <c r="O211">
        <v>21.664254350400999</v>
      </c>
      <c r="P211">
        <v>2.32443434039924</v>
      </c>
      <c r="Q211">
        <v>0.52078819591318404</v>
      </c>
      <c r="R211">
        <v>4.1278172388897802</v>
      </c>
      <c r="S211">
        <v>98.789026402172496</v>
      </c>
      <c r="T211">
        <v>97.565697363305503</v>
      </c>
      <c r="U211">
        <v>100</v>
      </c>
      <c r="V211">
        <v>1.05903496289409</v>
      </c>
      <c r="W211">
        <v>0</v>
      </c>
      <c r="X211">
        <v>2.24542726875478</v>
      </c>
      <c r="Y211">
        <v>21.4244813960212</v>
      </c>
      <c r="Z211">
        <v>16.643393065786299</v>
      </c>
      <c r="AA211">
        <v>26.205378390177898</v>
      </c>
      <c r="AB211">
        <v>52.160873533763798</v>
      </c>
      <c r="AC211">
        <v>46.633755311297897</v>
      </c>
      <c r="AD211">
        <v>57.690070357322099</v>
      </c>
      <c r="AE211">
        <v>11.384625851111499</v>
      </c>
      <c r="AF211">
        <v>7.3478989386476696</v>
      </c>
      <c r="AG211">
        <v>15.4220757384804</v>
      </c>
      <c r="AH211">
        <v>62.200729078673596</v>
      </c>
      <c r="AI211">
        <v>56.641314533574402</v>
      </c>
      <c r="AJ211">
        <v>67.761307913881694</v>
      </c>
      <c r="AK211">
        <v>51.496505066951102</v>
      </c>
      <c r="AL211">
        <v>44.332510641723403</v>
      </c>
      <c r="AM211">
        <v>58.6585616186632</v>
      </c>
      <c r="AN211">
        <v>46.955057126014097</v>
      </c>
      <c r="AO211">
        <v>39.792309780462098</v>
      </c>
      <c r="AP211">
        <v>54.118803309644697</v>
      </c>
      <c r="AQ211">
        <v>54.4316873929764</v>
      </c>
      <c r="AR211">
        <v>47.190360770292997</v>
      </c>
      <c r="AS211">
        <v>61.674490301801498</v>
      </c>
      <c r="AT211">
        <v>44.471268562445601</v>
      </c>
      <c r="AU211">
        <v>37.239850244077999</v>
      </c>
      <c r="AV211">
        <v>51.701090961604301</v>
      </c>
      <c r="AW211">
        <v>2.42308106606496</v>
      </c>
      <c r="AX211">
        <v>0.84043785578608199</v>
      </c>
      <c r="AY211">
        <v>4.0061201150789802</v>
      </c>
      <c r="AZ211">
        <v>97.576918933935005</v>
      </c>
      <c r="BA211">
        <v>95.9938798848586</v>
      </c>
      <c r="BB211">
        <v>99.159562144276293</v>
      </c>
    </row>
    <row r="212" spans="1:54" x14ac:dyDescent="0.3">
      <c r="A212" t="s">
        <v>929</v>
      </c>
      <c r="B212" t="s">
        <v>344</v>
      </c>
      <c r="C212" t="s">
        <v>963</v>
      </c>
      <c r="D212">
        <v>86.411902098176597</v>
      </c>
      <c r="E212">
        <v>82.536838752194598</v>
      </c>
      <c r="F212">
        <v>90.287831980172498</v>
      </c>
      <c r="G212">
        <v>13.4317323859808</v>
      </c>
      <c r="H212">
        <v>9.6003716122299902</v>
      </c>
      <c r="I212">
        <v>17.2619288095194</v>
      </c>
      <c r="J212">
        <v>13.571741676316799</v>
      </c>
      <c r="K212">
        <v>9.5633189442898594</v>
      </c>
      <c r="L212">
        <v>17.582918766324301</v>
      </c>
      <c r="M212">
        <v>15.9891918061853</v>
      </c>
      <c r="N212">
        <v>12.0316237842855</v>
      </c>
      <c r="O212">
        <v>19.947829160260198</v>
      </c>
      <c r="P212">
        <v>3.0625396638468501</v>
      </c>
      <c r="Q212">
        <v>0.99584261969530896</v>
      </c>
      <c r="R212">
        <v>5.1297797444923097</v>
      </c>
      <c r="S212">
        <v>96.790908555614394</v>
      </c>
      <c r="T212">
        <v>94.606412022227403</v>
      </c>
      <c r="U212">
        <v>98.976349567842405</v>
      </c>
      <c r="V212">
        <v>3.2090914443855598</v>
      </c>
      <c r="W212">
        <v>1.0236504319348201</v>
      </c>
      <c r="X212">
        <v>5.3935879779953604</v>
      </c>
      <c r="Y212">
        <v>21.055041970074701</v>
      </c>
      <c r="Z212">
        <v>16.668299355826701</v>
      </c>
      <c r="AA212">
        <v>25.4428719864569</v>
      </c>
      <c r="AB212">
        <v>55.722389055722402</v>
      </c>
      <c r="AC212">
        <v>50.155291932557802</v>
      </c>
      <c r="AD212">
        <v>61.296353836069997</v>
      </c>
      <c r="AE212">
        <v>9.6855024959600104</v>
      </c>
      <c r="AF212">
        <v>6.4238469525972599</v>
      </c>
      <c r="AG212">
        <v>12.9498670890705</v>
      </c>
      <c r="AH212">
        <v>67.091928529837006</v>
      </c>
      <c r="AI212">
        <v>61.844499525488999</v>
      </c>
      <c r="AJ212">
        <v>72.344603543754602</v>
      </c>
      <c r="AK212">
        <v>45.019937374626899</v>
      </c>
      <c r="AL212">
        <v>37.812763952734997</v>
      </c>
      <c r="AM212">
        <v>52.227218645302202</v>
      </c>
      <c r="AN212">
        <v>53.0389206908361</v>
      </c>
      <c r="AO212">
        <v>45.802438535523301</v>
      </c>
      <c r="AP212">
        <v>60.274099233889103</v>
      </c>
      <c r="AQ212">
        <v>47.315793336268896</v>
      </c>
      <c r="AR212">
        <v>40.267957210500697</v>
      </c>
      <c r="AS212">
        <v>54.365781565942399</v>
      </c>
      <c r="AT212">
        <v>50.116810998581101</v>
      </c>
      <c r="AU212">
        <v>43.071542752682703</v>
      </c>
      <c r="AV212">
        <v>57.158683332181504</v>
      </c>
      <c r="AW212">
        <v>4.5352542084568199</v>
      </c>
      <c r="AX212">
        <v>1.7994422264358301</v>
      </c>
      <c r="AY212">
        <v>7.2706803117458598</v>
      </c>
      <c r="AZ212">
        <v>95.464745791543194</v>
      </c>
      <c r="BA212">
        <v>92.729319688267907</v>
      </c>
      <c r="BB212">
        <v>98.2005577735504</v>
      </c>
    </row>
    <row r="213" spans="1:54" x14ac:dyDescent="0.3">
      <c r="A213" t="s">
        <v>930</v>
      </c>
      <c r="B213" t="s">
        <v>317</v>
      </c>
      <c r="C213" t="s">
        <v>963</v>
      </c>
      <c r="D213">
        <v>83.920371599203705</v>
      </c>
      <c r="E213">
        <v>78.451514698210104</v>
      </c>
      <c r="F213">
        <v>89.391646491697799</v>
      </c>
      <c r="G213">
        <v>16.079628400796299</v>
      </c>
      <c r="H213">
        <v>10.6083535083418</v>
      </c>
      <c r="I213">
        <v>21.548485301750301</v>
      </c>
      <c r="J213">
        <v>4.7763769077637699</v>
      </c>
      <c r="K213">
        <v>1.5720092099813201</v>
      </c>
      <c r="L213">
        <v>7.9752897876995297</v>
      </c>
      <c r="M213">
        <v>20.650298606503</v>
      </c>
      <c r="N213">
        <v>13.9569109489633</v>
      </c>
      <c r="O213">
        <v>27.3375341934236</v>
      </c>
      <c r="P213">
        <v>3.5700066357000702</v>
      </c>
      <c r="Q213">
        <v>0.22560523586582101</v>
      </c>
      <c r="R213">
        <v>6.9146635259589404</v>
      </c>
      <c r="S213">
        <v>99.738553417385504</v>
      </c>
      <c r="T213">
        <v>99.225244480790494</v>
      </c>
      <c r="U213">
        <v>100</v>
      </c>
      <c r="V213" t="s">
        <v>931</v>
      </c>
      <c r="W213" t="s">
        <v>931</v>
      </c>
      <c r="X213" t="s">
        <v>931</v>
      </c>
      <c r="Y213">
        <v>16.557398805574</v>
      </c>
      <c r="Z213">
        <v>10.8645850015939</v>
      </c>
      <c r="AA213">
        <v>22.257225463951102</v>
      </c>
      <c r="AB213">
        <v>56.716655607166601</v>
      </c>
      <c r="AC213">
        <v>49.0676082561098</v>
      </c>
      <c r="AD213">
        <v>64.344247748078601</v>
      </c>
      <c r="AE213">
        <v>13.818181818181801</v>
      </c>
      <c r="AF213">
        <v>8.6284457275597504</v>
      </c>
      <c r="AG213">
        <v>19.0138167848988</v>
      </c>
      <c r="AH213">
        <v>59.455872594558699</v>
      </c>
      <c r="AI213">
        <v>51.8866065982102</v>
      </c>
      <c r="AJ213">
        <v>67.004797359064696</v>
      </c>
      <c r="AK213">
        <v>40.501787386721901</v>
      </c>
      <c r="AL213">
        <v>31.273852550254301</v>
      </c>
      <c r="AM213">
        <v>49.7403643994164</v>
      </c>
      <c r="AN213">
        <v>55.700510493476997</v>
      </c>
      <c r="AO213">
        <v>46.455428260626299</v>
      </c>
      <c r="AP213">
        <v>64.937213220951193</v>
      </c>
      <c r="AQ213">
        <v>55.715020643986897</v>
      </c>
      <c r="AR213">
        <v>45.063980850477598</v>
      </c>
      <c r="AS213">
        <v>66.375023395901195</v>
      </c>
      <c r="AT213">
        <v>42.270706644329799</v>
      </c>
      <c r="AU213">
        <v>31.6920192569596</v>
      </c>
      <c r="AV213">
        <v>52.8424856800683</v>
      </c>
      <c r="AW213">
        <v>7.2130059721300599</v>
      </c>
      <c r="AX213">
        <v>2.7846087706148102</v>
      </c>
      <c r="AY213">
        <v>11.6441465699383</v>
      </c>
      <c r="AZ213">
        <v>92.786994027869895</v>
      </c>
      <c r="BA213">
        <v>88.355853429767606</v>
      </c>
      <c r="BB213">
        <v>97.215391229679298</v>
      </c>
    </row>
    <row r="214" spans="1:54" x14ac:dyDescent="0.3">
      <c r="A214" t="s">
        <v>932</v>
      </c>
      <c r="B214" t="s">
        <v>266</v>
      </c>
      <c r="C214" t="s">
        <v>963</v>
      </c>
      <c r="D214">
        <v>89.245077105575305</v>
      </c>
      <c r="E214">
        <v>85.569536934132003</v>
      </c>
      <c r="F214">
        <v>92.919849255582207</v>
      </c>
      <c r="G214">
        <v>10.7549228944247</v>
      </c>
      <c r="H214">
        <v>7.0801507444309202</v>
      </c>
      <c r="I214">
        <v>14.4304630658549</v>
      </c>
      <c r="J214">
        <v>11.0139976275208</v>
      </c>
      <c r="K214">
        <v>6.7639792823110803</v>
      </c>
      <c r="L214">
        <v>15.2644441235665</v>
      </c>
      <c r="M214">
        <v>14.482562277580101</v>
      </c>
      <c r="N214">
        <v>10.4626546039795</v>
      </c>
      <c r="O214">
        <v>18.498025164231802</v>
      </c>
      <c r="P214">
        <v>0.90628706998813802</v>
      </c>
      <c r="Q214">
        <v>0</v>
      </c>
      <c r="R214">
        <v>1.9344752736492601</v>
      </c>
      <c r="S214">
        <v>98.135231316726006</v>
      </c>
      <c r="T214">
        <v>96.558999386671303</v>
      </c>
      <c r="U214">
        <v>99.710509302549298</v>
      </c>
      <c r="V214">
        <v>1.5705812574139999</v>
      </c>
      <c r="W214">
        <v>0.10039753119410399</v>
      </c>
      <c r="X214">
        <v>3.0410087984228702</v>
      </c>
      <c r="Y214">
        <v>18.8251482799526</v>
      </c>
      <c r="Z214">
        <v>13.9120777172971</v>
      </c>
      <c r="AA214">
        <v>23.740351994522001</v>
      </c>
      <c r="AB214">
        <v>62.030842230130503</v>
      </c>
      <c r="AC214">
        <v>56.102636002052897</v>
      </c>
      <c r="AD214">
        <v>67.955049019090097</v>
      </c>
      <c r="AE214">
        <v>11.414472123368901</v>
      </c>
      <c r="AF214">
        <v>7.4301595456842104</v>
      </c>
      <c r="AG214">
        <v>15.3949849751287</v>
      </c>
      <c r="AH214">
        <v>69.441518386714094</v>
      </c>
      <c r="AI214">
        <v>63.730182847914698</v>
      </c>
      <c r="AJ214">
        <v>75.154787364234494</v>
      </c>
      <c r="AK214">
        <v>54.212043706562298</v>
      </c>
      <c r="AL214">
        <v>46.4066966670526</v>
      </c>
      <c r="AM214">
        <v>62.006828733534299</v>
      </c>
      <c r="AN214">
        <v>44.274133053765603</v>
      </c>
      <c r="AO214">
        <v>36.5144376903961</v>
      </c>
      <c r="AP214">
        <v>52.044213471123001</v>
      </c>
      <c r="AQ214">
        <v>45.949732030692203</v>
      </c>
      <c r="AR214">
        <v>38.072515282340099</v>
      </c>
      <c r="AS214">
        <v>53.821976984104197</v>
      </c>
      <c r="AT214">
        <v>52.277061284987397</v>
      </c>
      <c r="AU214">
        <v>44.411760903553201</v>
      </c>
      <c r="AV214">
        <v>60.145765541329801</v>
      </c>
      <c r="AW214">
        <v>1.01447212336892</v>
      </c>
      <c r="AX214">
        <v>0</v>
      </c>
      <c r="AY214">
        <v>2.0321517346270301</v>
      </c>
      <c r="AZ214">
        <v>98.985527876631096</v>
      </c>
      <c r="BA214">
        <v>97.967848265370804</v>
      </c>
      <c r="BB214">
        <v>100</v>
      </c>
    </row>
    <row r="215" spans="1:54" x14ac:dyDescent="0.3">
      <c r="A215" t="s">
        <v>933</v>
      </c>
      <c r="B215" t="s">
        <v>345</v>
      </c>
      <c r="C215" t="s">
        <v>963</v>
      </c>
      <c r="D215">
        <v>78.310121704217494</v>
      </c>
      <c r="E215">
        <v>71.778127687147602</v>
      </c>
      <c r="F215">
        <v>84.843963277390998</v>
      </c>
      <c r="G215">
        <v>19.4269685074654</v>
      </c>
      <c r="H215">
        <v>13.603042673882801</v>
      </c>
      <c r="I215">
        <v>25.2497323905447</v>
      </c>
      <c r="J215">
        <v>11.630908211001801</v>
      </c>
      <c r="K215">
        <v>6.55190821864048</v>
      </c>
      <c r="L215">
        <v>16.707373781513901</v>
      </c>
      <c r="M215">
        <v>15.996307648187001</v>
      </c>
      <c r="N215">
        <v>11.1470667620901</v>
      </c>
      <c r="O215">
        <v>20.851001248047002</v>
      </c>
      <c r="P215">
        <v>3.4907063863347099</v>
      </c>
      <c r="Q215">
        <v>0.529745761187704</v>
      </c>
      <c r="R215">
        <v>6.4516813063644101</v>
      </c>
      <c r="S215">
        <v>99.112760122600406</v>
      </c>
      <c r="T215">
        <v>98.004288629239795</v>
      </c>
      <c r="U215">
        <v>100</v>
      </c>
      <c r="V215">
        <v>0.88723987739958099</v>
      </c>
      <c r="W215">
        <v>0</v>
      </c>
      <c r="X215">
        <v>1.9957113708218299</v>
      </c>
      <c r="Y215">
        <v>21.572475847358898</v>
      </c>
      <c r="Z215">
        <v>15.7667211844017</v>
      </c>
      <c r="AA215">
        <v>27.377683979582201</v>
      </c>
      <c r="AB215">
        <v>57.748561595956303</v>
      </c>
      <c r="AC215">
        <v>51.104230965465298</v>
      </c>
      <c r="AD215">
        <v>64.394150232716598</v>
      </c>
      <c r="AE215">
        <v>16.277715043644999</v>
      </c>
      <c r="AF215">
        <v>10.833124258504</v>
      </c>
      <c r="AG215">
        <v>21.7207676186265</v>
      </c>
      <c r="AH215">
        <v>63.043322399670203</v>
      </c>
      <c r="AI215">
        <v>56.0918435442318</v>
      </c>
      <c r="AJ215">
        <v>69.997050940803604</v>
      </c>
      <c r="AK215">
        <v>48.892179995649002</v>
      </c>
      <c r="AL215">
        <v>39.052437182735602</v>
      </c>
      <c r="AM215">
        <v>58.730306869645403</v>
      </c>
      <c r="AN215">
        <v>46.392054487340403</v>
      </c>
      <c r="AO215">
        <v>36.738398485042701</v>
      </c>
      <c r="AP215">
        <v>56.044250616209801</v>
      </c>
      <c r="AQ215">
        <v>50.712050471074498</v>
      </c>
      <c r="AR215">
        <v>42.0586717705865</v>
      </c>
      <c r="AS215">
        <v>59.361190976314099</v>
      </c>
      <c r="AT215">
        <v>44.853322623291</v>
      </c>
      <c r="AU215">
        <v>36.084570907338701</v>
      </c>
      <c r="AV215">
        <v>53.625094765603201</v>
      </c>
      <c r="AW215">
        <v>4.64591063074689</v>
      </c>
      <c r="AX215">
        <v>1.70097592158087</v>
      </c>
      <c r="AY215">
        <v>7.5888845933304498</v>
      </c>
      <c r="AZ215">
        <v>94.896130200211502</v>
      </c>
      <c r="BA215">
        <v>91.820179341520799</v>
      </c>
      <c r="BB215">
        <v>97.973906740479805</v>
      </c>
    </row>
    <row r="216" spans="1:54" x14ac:dyDescent="0.3">
      <c r="A216" t="s">
        <v>934</v>
      </c>
      <c r="B216" t="s">
        <v>346</v>
      </c>
      <c r="C216" t="s">
        <v>963</v>
      </c>
      <c r="D216">
        <v>86.261254943760306</v>
      </c>
      <c r="E216">
        <v>83.261786438589297</v>
      </c>
      <c r="F216">
        <v>89.260339502778706</v>
      </c>
      <c r="G216">
        <v>13.4249000339713</v>
      </c>
      <c r="H216">
        <v>10.4444480395971</v>
      </c>
      <c r="I216">
        <v>16.405785687970099</v>
      </c>
      <c r="J216">
        <v>9.6581364399938892</v>
      </c>
      <c r="K216">
        <v>7.1009332106077299</v>
      </c>
      <c r="L216">
        <v>12.213925276173599</v>
      </c>
      <c r="M216">
        <v>17.268956145846001</v>
      </c>
      <c r="N216">
        <v>14.1692679805422</v>
      </c>
      <c r="O216">
        <v>20.371544467344101</v>
      </c>
      <c r="P216">
        <v>2.3203338538111802</v>
      </c>
      <c r="Q216">
        <v>1.0556749046237599</v>
      </c>
      <c r="R216">
        <v>3.5860382964400199</v>
      </c>
      <c r="S216">
        <v>98.243776861487405</v>
      </c>
      <c r="T216">
        <v>97.0767892316684</v>
      </c>
      <c r="U216">
        <v>99.409711549451302</v>
      </c>
      <c r="V216">
        <v>1.75622313851256</v>
      </c>
      <c r="W216">
        <v>0.59028845053404799</v>
      </c>
      <c r="X216">
        <v>2.9232107683462498</v>
      </c>
      <c r="Y216">
        <v>16.069675464923801</v>
      </c>
      <c r="Z216">
        <v>12.8785418672639</v>
      </c>
      <c r="AA216">
        <v>19.260669470160501</v>
      </c>
      <c r="AB216">
        <v>48.109294113613799</v>
      </c>
      <c r="AC216">
        <v>43.961835776528197</v>
      </c>
      <c r="AD216">
        <v>52.2522283325332</v>
      </c>
      <c r="AE216">
        <v>20.8169320480336</v>
      </c>
      <c r="AF216">
        <v>17.392278303757902</v>
      </c>
      <c r="AG216">
        <v>24.240242610019202</v>
      </c>
      <c r="AH216">
        <v>43.362037530504097</v>
      </c>
      <c r="AI216">
        <v>39.315980057633702</v>
      </c>
      <c r="AJ216">
        <v>47.404774475074902</v>
      </c>
      <c r="AK216">
        <v>52.820382526139099</v>
      </c>
      <c r="AL216">
        <v>46.955613524882999</v>
      </c>
      <c r="AM216">
        <v>58.686471575594901</v>
      </c>
      <c r="AN216">
        <v>45.751013884019997</v>
      </c>
      <c r="AO216">
        <v>39.903554880086503</v>
      </c>
      <c r="AP216">
        <v>51.597518862412599</v>
      </c>
      <c r="AQ216">
        <v>55.652503915634597</v>
      </c>
      <c r="AR216">
        <v>49.881595423402501</v>
      </c>
      <c r="AS216">
        <v>61.426570364463501</v>
      </c>
      <c r="AT216">
        <v>41.5526817674547</v>
      </c>
      <c r="AU216">
        <v>35.813218498651302</v>
      </c>
      <c r="AV216">
        <v>47.289711451675203</v>
      </c>
      <c r="AW216">
        <v>2.7987371399898402</v>
      </c>
      <c r="AX216">
        <v>1.4729131743798101</v>
      </c>
      <c r="AY216">
        <v>4.1258930748835896</v>
      </c>
      <c r="AZ216">
        <v>97.201262860010203</v>
      </c>
      <c r="BA216">
        <v>95.874106925082202</v>
      </c>
      <c r="BB216">
        <v>98.527086825654393</v>
      </c>
    </row>
    <row r="217" spans="1:54" x14ac:dyDescent="0.3">
      <c r="A217" t="s">
        <v>935</v>
      </c>
      <c r="B217" t="s">
        <v>347</v>
      </c>
      <c r="C217" t="s">
        <v>963</v>
      </c>
      <c r="D217">
        <v>88.496894769604907</v>
      </c>
      <c r="E217">
        <v>85.059694429563507</v>
      </c>
      <c r="F217">
        <v>91.9298718585963</v>
      </c>
      <c r="G217">
        <v>11.2845085918613</v>
      </c>
      <c r="H217">
        <v>7.8715756380697002</v>
      </c>
      <c r="I217">
        <v>14.701185255506701</v>
      </c>
      <c r="J217">
        <v>7.42866656050494</v>
      </c>
      <c r="K217">
        <v>4.61151264002432</v>
      </c>
      <c r="L217">
        <v>10.242136190044</v>
      </c>
      <c r="M217">
        <v>13.6369558608509</v>
      </c>
      <c r="N217">
        <v>10.2420710589863</v>
      </c>
      <c r="O217">
        <v>17.0327634957928</v>
      </c>
      <c r="P217">
        <v>2.42844941152627</v>
      </c>
      <c r="Q217">
        <v>0.88282853604480804</v>
      </c>
      <c r="R217">
        <v>3.9729809252311798</v>
      </c>
      <c r="S217">
        <v>97.924779593786695</v>
      </c>
      <c r="T217">
        <v>96.339737487839301</v>
      </c>
      <c r="U217">
        <v>99.510621933444099</v>
      </c>
      <c r="V217">
        <v>1.8855769648363401</v>
      </c>
      <c r="W217">
        <v>0.32366706196751799</v>
      </c>
      <c r="X217">
        <v>3.4473164578434998</v>
      </c>
      <c r="Y217">
        <v>17.270582104028801</v>
      </c>
      <c r="Z217">
        <v>13.228758689704</v>
      </c>
      <c r="AA217">
        <v>21.308194391981299</v>
      </c>
      <c r="AB217">
        <v>59.398207797095999</v>
      </c>
      <c r="AC217">
        <v>53.930294073484298</v>
      </c>
      <c r="AD217">
        <v>64.873019894037597</v>
      </c>
      <c r="AE217">
        <v>16.965849703953602</v>
      </c>
      <c r="AF217">
        <v>12.9633334116696</v>
      </c>
      <c r="AG217">
        <v>20.963767646766801</v>
      </c>
      <c r="AH217">
        <v>59.702940197171301</v>
      </c>
      <c r="AI217">
        <v>54.239510139933103</v>
      </c>
      <c r="AJ217">
        <v>65.173655850837704</v>
      </c>
      <c r="AK217">
        <v>50.332457089840702</v>
      </c>
      <c r="AL217">
        <v>42.7743301839539</v>
      </c>
      <c r="AM217">
        <v>57.8903629547086</v>
      </c>
      <c r="AN217">
        <v>44.229936601206099</v>
      </c>
      <c r="AO217">
        <v>36.755165244794199</v>
      </c>
      <c r="AP217">
        <v>51.706147106744503</v>
      </c>
      <c r="AQ217">
        <v>50.821864852327202</v>
      </c>
      <c r="AR217">
        <v>43.251691134670999</v>
      </c>
      <c r="AS217">
        <v>58.388988549512298</v>
      </c>
      <c r="AT217">
        <v>43.568888201639098</v>
      </c>
      <c r="AU217">
        <v>36.075933768208799</v>
      </c>
      <c r="AV217">
        <v>51.0646093011216</v>
      </c>
      <c r="AW217">
        <v>3.61770198474166</v>
      </c>
      <c r="AX217">
        <v>1.6988547258245601</v>
      </c>
      <c r="AY217">
        <v>5.5406724195396402</v>
      </c>
      <c r="AZ217">
        <v>96.3822980152583</v>
      </c>
      <c r="BA217">
        <v>94.4593275804407</v>
      </c>
      <c r="BB217">
        <v>98.301145274195093</v>
      </c>
    </row>
    <row r="218" spans="1:54" x14ac:dyDescent="0.3">
      <c r="A218" t="s">
        <v>936</v>
      </c>
      <c r="B218" t="s">
        <v>348</v>
      </c>
      <c r="C218" t="s">
        <v>963</v>
      </c>
      <c r="D218">
        <v>88.579878272396599</v>
      </c>
      <c r="E218">
        <v>85.937055681383299</v>
      </c>
      <c r="F218">
        <v>91.223445090274595</v>
      </c>
      <c r="G218">
        <v>11.178214190787299</v>
      </c>
      <c r="H218">
        <v>8.5697655353023201</v>
      </c>
      <c r="I218">
        <v>13.785898292446999</v>
      </c>
      <c r="J218">
        <v>9.7869935166088506</v>
      </c>
      <c r="K218">
        <v>7.2475079861866298</v>
      </c>
      <c r="L218">
        <v>12.327355814352099</v>
      </c>
      <c r="M218">
        <v>20.169503500762101</v>
      </c>
      <c r="N218">
        <v>16.901203353205901</v>
      </c>
      <c r="O218">
        <v>23.437709243517499</v>
      </c>
      <c r="P218">
        <v>1.44236107139132</v>
      </c>
      <c r="Q218">
        <v>0.555779717268028</v>
      </c>
      <c r="R218">
        <v>2.3289360997422999</v>
      </c>
      <c r="S218">
        <v>99.132295497289903</v>
      </c>
      <c r="T218">
        <v>98.414690938893898</v>
      </c>
      <c r="U218">
        <v>99.849256516109804</v>
      </c>
      <c r="V218">
        <v>0.50837592229351203</v>
      </c>
      <c r="W218">
        <v>0</v>
      </c>
      <c r="X218">
        <v>1.0388129269742701</v>
      </c>
      <c r="Y218">
        <v>16.3854505569929</v>
      </c>
      <c r="Z218">
        <v>13.4253431520004</v>
      </c>
      <c r="AA218">
        <v>19.346203828710799</v>
      </c>
      <c r="AB218">
        <v>55.309012485658798</v>
      </c>
      <c r="AC218">
        <v>51.220471072149202</v>
      </c>
      <c r="AD218">
        <v>59.396268246627002</v>
      </c>
      <c r="AE218">
        <v>17.545530093768601</v>
      </c>
      <c r="AF218">
        <v>14.491800490148201</v>
      </c>
      <c r="AG218">
        <v>20.599256649884602</v>
      </c>
      <c r="AH218">
        <v>54.1489329488832</v>
      </c>
      <c r="AI218">
        <v>50.061786675213497</v>
      </c>
      <c r="AJ218">
        <v>58.235442484240998</v>
      </c>
      <c r="AK218">
        <v>50.754423132700303</v>
      </c>
      <c r="AL218">
        <v>44.899235069030397</v>
      </c>
      <c r="AM218">
        <v>56.612309945205901</v>
      </c>
      <c r="AN218">
        <v>46.9536185828321</v>
      </c>
      <c r="AO218">
        <v>41.103494750007698</v>
      </c>
      <c r="AP218">
        <v>52.8019234760201</v>
      </c>
      <c r="AQ218">
        <v>51.892520712745402</v>
      </c>
      <c r="AR218">
        <v>46.230484122507498</v>
      </c>
      <c r="AS218">
        <v>57.556766769186801</v>
      </c>
      <c r="AT218">
        <v>47.162322349588301</v>
      </c>
      <c r="AU218">
        <v>41.514581442248897</v>
      </c>
      <c r="AV218">
        <v>52.807746646478101</v>
      </c>
      <c r="AW218">
        <v>4.0730634780180397</v>
      </c>
      <c r="AX218">
        <v>2.5070538724424298</v>
      </c>
      <c r="AY218">
        <v>5.6393504630098699</v>
      </c>
      <c r="AZ218">
        <v>95.926936521982</v>
      </c>
      <c r="BA218">
        <v>94.360649536586195</v>
      </c>
      <c r="BB218">
        <v>97.492946127961503</v>
      </c>
    </row>
    <row r="219" spans="1:54" x14ac:dyDescent="0.3">
      <c r="A219" t="s">
        <v>937</v>
      </c>
      <c r="B219" t="s">
        <v>349</v>
      </c>
      <c r="C219" t="s">
        <v>963</v>
      </c>
      <c r="D219">
        <v>88.937985908649196</v>
      </c>
      <c r="E219">
        <v>86.131676656626098</v>
      </c>
      <c r="F219">
        <v>91.743993102842794</v>
      </c>
      <c r="G219">
        <v>10.421222060252701</v>
      </c>
      <c r="H219">
        <v>7.7333938208722302</v>
      </c>
      <c r="I219">
        <v>13.109543223911601</v>
      </c>
      <c r="J219">
        <v>10.1065202866861</v>
      </c>
      <c r="K219">
        <v>7.0050274914486899</v>
      </c>
      <c r="L219">
        <v>13.2070480264375</v>
      </c>
      <c r="M219">
        <v>21.308992346938801</v>
      </c>
      <c r="N219">
        <v>17.508333022831</v>
      </c>
      <c r="O219">
        <v>25.107516087964601</v>
      </c>
      <c r="P219">
        <v>1.08646137026239</v>
      </c>
      <c r="Q219">
        <v>0.25864596630178599</v>
      </c>
      <c r="R219">
        <v>1.9136912562549999</v>
      </c>
      <c r="S219">
        <v>98.516080539358597</v>
      </c>
      <c r="T219">
        <v>97.456276543939794</v>
      </c>
      <c r="U219">
        <v>99.576209899679498</v>
      </c>
      <c r="V219">
        <v>1.4839194606413999</v>
      </c>
      <c r="W219">
        <v>0.42379010029862901</v>
      </c>
      <c r="X219">
        <v>2.5437234560821298</v>
      </c>
      <c r="Y219">
        <v>10.083743318756101</v>
      </c>
      <c r="Z219">
        <v>7.2281039493828896</v>
      </c>
      <c r="AA219">
        <v>12.940058331265901</v>
      </c>
      <c r="AB219">
        <v>62.3808005344995</v>
      </c>
      <c r="AC219">
        <v>57.890538820279403</v>
      </c>
      <c r="AD219">
        <v>66.869097489501101</v>
      </c>
      <c r="AE219">
        <v>18.612578960155499</v>
      </c>
      <c r="AF219">
        <v>15.015904576134099</v>
      </c>
      <c r="AG219">
        <v>22.2123043576421</v>
      </c>
      <c r="AH219">
        <v>53.851964893100103</v>
      </c>
      <c r="AI219">
        <v>49.301510637015099</v>
      </c>
      <c r="AJ219">
        <v>58.398079019637898</v>
      </c>
      <c r="AK219">
        <v>56.651950408224998</v>
      </c>
      <c r="AL219">
        <v>50.594309366227897</v>
      </c>
      <c r="AM219">
        <v>62.709636900477904</v>
      </c>
      <c r="AN219">
        <v>41.5079125088197</v>
      </c>
      <c r="AO219">
        <v>35.485417751529297</v>
      </c>
      <c r="AP219">
        <v>47.5300839378977</v>
      </c>
      <c r="AQ219">
        <v>60.851930248966802</v>
      </c>
      <c r="AR219">
        <v>54.636664601620801</v>
      </c>
      <c r="AS219">
        <v>67.069766129310494</v>
      </c>
      <c r="AT219">
        <v>38.631589557504299</v>
      </c>
      <c r="AU219">
        <v>32.415078365637299</v>
      </c>
      <c r="AV219">
        <v>44.845566736183699</v>
      </c>
      <c r="AW219">
        <v>3.8014759475218698</v>
      </c>
      <c r="AX219">
        <v>1.89237024263083</v>
      </c>
      <c r="AY219">
        <v>5.7112254871931603</v>
      </c>
      <c r="AZ219">
        <v>96.198524052478106</v>
      </c>
      <c r="BA219">
        <v>94.288774512876103</v>
      </c>
      <c r="BB219">
        <v>98.107629757299904</v>
      </c>
    </row>
    <row r="220" spans="1:54" x14ac:dyDescent="0.3">
      <c r="A220" t="s">
        <v>938</v>
      </c>
      <c r="B220" t="s">
        <v>350</v>
      </c>
      <c r="C220" t="s">
        <v>963</v>
      </c>
      <c r="D220">
        <v>86.676094065497793</v>
      </c>
      <c r="E220">
        <v>83.078764699900702</v>
      </c>
      <c r="F220">
        <v>90.272813143303907</v>
      </c>
      <c r="G220">
        <v>13.2576195364711</v>
      </c>
      <c r="H220">
        <v>9.6637987960442793</v>
      </c>
      <c r="I220">
        <v>16.8525312041637</v>
      </c>
      <c r="J220">
        <v>11.302340759676101</v>
      </c>
      <c r="K220">
        <v>7.7844169000005197</v>
      </c>
      <c r="L220">
        <v>14.821382682881399</v>
      </c>
      <c r="M220">
        <v>16.529108226991799</v>
      </c>
      <c r="N220">
        <v>13.178020625870801</v>
      </c>
      <c r="O220">
        <v>19.8808281720442</v>
      </c>
      <c r="P220">
        <v>2.1803125998545099</v>
      </c>
      <c r="Q220">
        <v>0.87381396480160001</v>
      </c>
      <c r="R220">
        <v>3.4877958435994798</v>
      </c>
      <c r="S220">
        <v>98.985308214754298</v>
      </c>
      <c r="T220">
        <v>98.173109192731602</v>
      </c>
      <c r="U220">
        <v>99.796574930558293</v>
      </c>
      <c r="V220">
        <v>0.84540652258156601</v>
      </c>
      <c r="W220">
        <v>9.7464105389539299E-2</v>
      </c>
      <c r="X220">
        <v>1.5940980739070201</v>
      </c>
      <c r="Y220">
        <v>16.693294535961201</v>
      </c>
      <c r="Z220">
        <v>12.879182709288299</v>
      </c>
      <c r="AA220">
        <v>20.5071691263018</v>
      </c>
      <c r="AB220">
        <v>61.934271087572803</v>
      </c>
      <c r="AC220">
        <v>57.374396211111602</v>
      </c>
      <c r="AD220">
        <v>66.493275830549706</v>
      </c>
      <c r="AE220">
        <v>19.0143382577895</v>
      </c>
      <c r="AF220">
        <v>15.036836335902199</v>
      </c>
      <c r="AG220">
        <v>22.991162513808501</v>
      </c>
      <c r="AH220">
        <v>59.6132273657445</v>
      </c>
      <c r="AI220">
        <v>55.0123690811252</v>
      </c>
      <c r="AJ220">
        <v>64.2136559464155</v>
      </c>
      <c r="AK220">
        <v>50.345297409935498</v>
      </c>
      <c r="AL220">
        <v>44.050074659080302</v>
      </c>
      <c r="AM220">
        <v>56.6374186128876</v>
      </c>
      <c r="AN220">
        <v>48.319597130758901</v>
      </c>
      <c r="AO220">
        <v>42.025516128425302</v>
      </c>
      <c r="AP220">
        <v>54.616887180518297</v>
      </c>
      <c r="AQ220">
        <v>51.556175948065103</v>
      </c>
      <c r="AR220">
        <v>45.259876884063601</v>
      </c>
      <c r="AS220">
        <v>57.851415783992699</v>
      </c>
      <c r="AT220">
        <v>46.868613333689503</v>
      </c>
      <c r="AU220">
        <v>40.567540212674501</v>
      </c>
      <c r="AV220">
        <v>53.171055217835701</v>
      </c>
      <c r="AW220">
        <v>3.8272746432432099</v>
      </c>
      <c r="AX220">
        <v>1.9793900333863499</v>
      </c>
      <c r="AY220">
        <v>5.6758976999988198</v>
      </c>
      <c r="AZ220">
        <v>96.021116466901006</v>
      </c>
      <c r="BA220">
        <v>94.152269409638393</v>
      </c>
      <c r="BB220">
        <v>97.889187200744601</v>
      </c>
    </row>
    <row r="221" spans="1:54" x14ac:dyDescent="0.3">
      <c r="A221" t="s">
        <v>939</v>
      </c>
      <c r="B221" t="s">
        <v>351</v>
      </c>
      <c r="C221" t="s">
        <v>963</v>
      </c>
      <c r="D221">
        <v>85.425884223075897</v>
      </c>
      <c r="E221">
        <v>82.016666085698205</v>
      </c>
      <c r="F221">
        <v>88.837952970054801</v>
      </c>
      <c r="G221">
        <v>14.2778292930631</v>
      </c>
      <c r="H221">
        <v>10.916466801168999</v>
      </c>
      <c r="I221">
        <v>17.6366370602967</v>
      </c>
      <c r="J221">
        <v>13.2454629752285</v>
      </c>
      <c r="K221">
        <v>9.8216679771627202</v>
      </c>
      <c r="L221">
        <v>16.6676124108686</v>
      </c>
      <c r="M221">
        <v>15.458118073034001</v>
      </c>
      <c r="N221">
        <v>12.115268425395399</v>
      </c>
      <c r="O221">
        <v>18.798965096889901</v>
      </c>
      <c r="P221">
        <v>1.77992670110831</v>
      </c>
      <c r="Q221">
        <v>0.53299072578790396</v>
      </c>
      <c r="R221">
        <v>3.0276702252410899</v>
      </c>
      <c r="S221">
        <v>98.925685521261101</v>
      </c>
      <c r="T221">
        <v>97.910433515248698</v>
      </c>
      <c r="U221">
        <v>99.941068566802102</v>
      </c>
      <c r="V221">
        <v>0.86943082969046703</v>
      </c>
      <c r="W221">
        <v>0</v>
      </c>
      <c r="X221">
        <v>1.81055350585834</v>
      </c>
      <c r="Y221">
        <v>15.753079878129601</v>
      </c>
      <c r="Z221">
        <v>12.0679054210652</v>
      </c>
      <c r="AA221">
        <v>19.438165361615599</v>
      </c>
      <c r="AB221">
        <v>54.9569479401245</v>
      </c>
      <c r="AC221">
        <v>49.952619499852403</v>
      </c>
      <c r="AD221">
        <v>59.9628314191134</v>
      </c>
      <c r="AE221">
        <v>10.2737669448492</v>
      </c>
      <c r="AF221">
        <v>7.2526092860675204</v>
      </c>
      <c r="AG221">
        <v>13.2945100242005</v>
      </c>
      <c r="AH221">
        <v>60.436260873404898</v>
      </c>
      <c r="AI221">
        <v>55.471049897692303</v>
      </c>
      <c r="AJ221">
        <v>65.403352493686199</v>
      </c>
      <c r="AK221">
        <v>57.7966209349593</v>
      </c>
      <c r="AL221">
        <v>50.971852155554302</v>
      </c>
      <c r="AM221">
        <v>64.621766941677393</v>
      </c>
      <c r="AN221">
        <v>41.502431765389098</v>
      </c>
      <c r="AO221">
        <v>34.7046009821224</v>
      </c>
      <c r="AP221">
        <v>48.299629057156601</v>
      </c>
      <c r="AQ221">
        <v>52.565149535423899</v>
      </c>
      <c r="AR221">
        <v>45.422892223482997</v>
      </c>
      <c r="AS221">
        <v>59.709515504911302</v>
      </c>
      <c r="AT221">
        <v>46.6830901567944</v>
      </c>
      <c r="AU221">
        <v>39.532104860315201</v>
      </c>
      <c r="AV221">
        <v>53.832387933133901</v>
      </c>
      <c r="AW221">
        <v>3.1907095862586701</v>
      </c>
      <c r="AX221">
        <v>1.0534843985543001</v>
      </c>
      <c r="AY221">
        <v>5.3271880680051202</v>
      </c>
      <c r="AZ221">
        <v>96.425133571775504</v>
      </c>
      <c r="BA221">
        <v>94.179890430124999</v>
      </c>
      <c r="BB221">
        <v>98.670801619198997</v>
      </c>
    </row>
    <row r="222" spans="1:54" x14ac:dyDescent="0.3">
      <c r="A222" t="s">
        <v>940</v>
      </c>
      <c r="B222" t="s">
        <v>352</v>
      </c>
      <c r="C222" t="s">
        <v>963</v>
      </c>
      <c r="D222">
        <v>89.586662842000294</v>
      </c>
      <c r="E222">
        <v>85.971145055145001</v>
      </c>
      <c r="F222">
        <v>93.201491857942102</v>
      </c>
      <c r="G222">
        <v>9.68528459615621</v>
      </c>
      <c r="H222">
        <v>6.2121132948314104</v>
      </c>
      <c r="I222">
        <v>13.1597180950778</v>
      </c>
      <c r="J222">
        <v>10.5424196478575</v>
      </c>
      <c r="K222">
        <v>6.8898737432655102</v>
      </c>
      <c r="L222">
        <v>14.193616990914601</v>
      </c>
      <c r="M222">
        <v>16.371620975563101</v>
      </c>
      <c r="N222">
        <v>12.1544095606178</v>
      </c>
      <c r="O222">
        <v>20.589930633784199</v>
      </c>
      <c r="P222">
        <v>2.0065838899588799</v>
      </c>
      <c r="Q222">
        <v>0.58414077671758302</v>
      </c>
      <c r="R222">
        <v>3.4283888248086298</v>
      </c>
      <c r="S222">
        <v>98.052152057807106</v>
      </c>
      <c r="T222">
        <v>96.425354872756003</v>
      </c>
      <c r="U222">
        <v>99.6787529823456</v>
      </c>
      <c r="V222">
        <v>1.9478479421929</v>
      </c>
      <c r="W222">
        <v>0.32124701837362601</v>
      </c>
      <c r="X222">
        <v>3.5746451265247101</v>
      </c>
      <c r="Y222">
        <v>16.058817904902401</v>
      </c>
      <c r="Z222">
        <v>11.254836081485299</v>
      </c>
      <c r="AA222">
        <v>20.865820788418699</v>
      </c>
      <c r="AB222">
        <v>53.269406766927602</v>
      </c>
      <c r="AC222">
        <v>47.039261099124303</v>
      </c>
      <c r="AD222">
        <v>59.496511718794103</v>
      </c>
      <c r="AE222">
        <v>16.058817904902401</v>
      </c>
      <c r="AF222">
        <v>11.254836081337899</v>
      </c>
      <c r="AG222">
        <v>20.865820788566001</v>
      </c>
      <c r="AH222">
        <v>53.269406766927602</v>
      </c>
      <c r="AI222">
        <v>47.039261098935697</v>
      </c>
      <c r="AJ222">
        <v>59.496511718982703</v>
      </c>
      <c r="AK222">
        <v>53.297613463117202</v>
      </c>
      <c r="AL222">
        <v>45.063560250612703</v>
      </c>
      <c r="AM222">
        <v>61.530975547387598</v>
      </c>
      <c r="AN222">
        <v>44.680133692975303</v>
      </c>
      <c r="AO222">
        <v>36.4736170729919</v>
      </c>
      <c r="AP222">
        <v>52.8869937401154</v>
      </c>
      <c r="AQ222">
        <v>55.731060161838897</v>
      </c>
      <c r="AR222">
        <v>47.627750177852498</v>
      </c>
      <c r="AS222">
        <v>63.830488087447499</v>
      </c>
      <c r="AT222">
        <v>42.556731558578598</v>
      </c>
      <c r="AU222">
        <v>34.506818186079201</v>
      </c>
      <c r="AV222">
        <v>50.610998419731303</v>
      </c>
      <c r="AW222">
        <v>3.8560832684505999</v>
      </c>
      <c r="AX222">
        <v>0.67425003765576397</v>
      </c>
      <c r="AY222">
        <v>7.0381075506439199</v>
      </c>
      <c r="AZ222">
        <v>96.143916731549396</v>
      </c>
      <c r="BA222">
        <v>92.961892449356597</v>
      </c>
      <c r="BB222">
        <v>99.325749962343707</v>
      </c>
    </row>
    <row r="223" spans="1:54" x14ac:dyDescent="0.3">
      <c r="A223" t="s">
        <v>941</v>
      </c>
      <c r="B223" t="s">
        <v>353</v>
      </c>
      <c r="C223" t="s">
        <v>963</v>
      </c>
      <c r="D223">
        <v>84.343127772404401</v>
      </c>
      <c r="E223">
        <v>79.850288070934795</v>
      </c>
      <c r="F223">
        <v>88.841377801826795</v>
      </c>
      <c r="G223">
        <v>15.107894473535</v>
      </c>
      <c r="H223">
        <v>10.621464488475899</v>
      </c>
      <c r="I223">
        <v>19.589183229888299</v>
      </c>
      <c r="J223">
        <v>14.5422406030084</v>
      </c>
      <c r="K223">
        <v>10.2009941240412</v>
      </c>
      <c r="L223">
        <v>18.8856947119979</v>
      </c>
      <c r="M223">
        <v>15.7495914351466</v>
      </c>
      <c r="N223">
        <v>11.1883277169515</v>
      </c>
      <c r="O223">
        <v>20.311467634408999</v>
      </c>
      <c r="P223">
        <v>2.48274021945769</v>
      </c>
      <c r="Q223">
        <v>0.70541975139533497</v>
      </c>
      <c r="R223">
        <v>4.2597382391611296</v>
      </c>
      <c r="S223">
        <v>99.304939465697203</v>
      </c>
      <c r="T223">
        <v>98.346599180571602</v>
      </c>
      <c r="U223">
        <v>100</v>
      </c>
      <c r="V223" t="s">
        <v>931</v>
      </c>
      <c r="W223" t="s">
        <v>931</v>
      </c>
      <c r="X223" t="s">
        <v>931</v>
      </c>
      <c r="Y223">
        <v>20.412233599039499</v>
      </c>
      <c r="Z223">
        <v>15.412296436240499</v>
      </c>
      <c r="AA223">
        <v>25.415288085858901</v>
      </c>
      <c r="AB223">
        <v>48.879698495814303</v>
      </c>
      <c r="AC223">
        <v>43.0299638336705</v>
      </c>
      <c r="AD223">
        <v>54.729554434056702</v>
      </c>
      <c r="AE223">
        <v>12.0388219991328</v>
      </c>
      <c r="AF223">
        <v>8.0784100766103606</v>
      </c>
      <c r="AG223">
        <v>16.0001764691388</v>
      </c>
      <c r="AH223">
        <v>57.253110095720899</v>
      </c>
      <c r="AI223">
        <v>51.2869413258667</v>
      </c>
      <c r="AJ223">
        <v>63.221574918210599</v>
      </c>
      <c r="AK223">
        <v>53.3027547946512</v>
      </c>
      <c r="AL223">
        <v>45.316938157091698</v>
      </c>
      <c r="AM223">
        <v>61.291752536518601</v>
      </c>
      <c r="AN223">
        <v>43.5580606027562</v>
      </c>
      <c r="AO223">
        <v>35.600953616608997</v>
      </c>
      <c r="AP223">
        <v>51.512962307712698</v>
      </c>
      <c r="AQ223">
        <v>48.426999986369196</v>
      </c>
      <c r="AR223">
        <v>40.089007708727699</v>
      </c>
      <c r="AS223">
        <v>56.762481956198798</v>
      </c>
      <c r="AT223">
        <v>49.694668974823799</v>
      </c>
      <c r="AU223">
        <v>41.478796288695499</v>
      </c>
      <c r="AV223">
        <v>57.913374391528897</v>
      </c>
      <c r="AW223">
        <v>1.73831838041557</v>
      </c>
      <c r="AX223">
        <v>0.41980749420312102</v>
      </c>
      <c r="AY223">
        <v>3.0568772625578</v>
      </c>
      <c r="AZ223">
        <v>97.867458226328296</v>
      </c>
      <c r="BA223">
        <v>96.362304807963099</v>
      </c>
      <c r="BB223">
        <v>99.372973510045597</v>
      </c>
    </row>
    <row r="224" spans="1:54" x14ac:dyDescent="0.3">
      <c r="A224" t="s">
        <v>942</v>
      </c>
      <c r="B224" t="s">
        <v>354</v>
      </c>
      <c r="C224" t="s">
        <v>963</v>
      </c>
      <c r="D224">
        <v>83.458161157024804</v>
      </c>
      <c r="E224">
        <v>79.116886749551696</v>
      </c>
      <c r="F224">
        <v>87.802440965733794</v>
      </c>
      <c r="G224">
        <v>16.1768999281351</v>
      </c>
      <c r="H224">
        <v>11.879750896299999</v>
      </c>
      <c r="I224">
        <v>20.471207413096501</v>
      </c>
      <c r="J224">
        <v>12.517966223499799</v>
      </c>
      <c r="K224">
        <v>8.2077286884987792</v>
      </c>
      <c r="L224">
        <v>16.827959219800299</v>
      </c>
      <c r="M224">
        <v>13.849712540423999</v>
      </c>
      <c r="N224">
        <v>10.324481054048899</v>
      </c>
      <c r="O224">
        <v>17.372416462274401</v>
      </c>
      <c r="P224">
        <v>1.48614355012576</v>
      </c>
      <c r="Q224">
        <v>0.38125960009872001</v>
      </c>
      <c r="R224">
        <v>2.5901137395862399</v>
      </c>
      <c r="S224">
        <v>99.784966762486505</v>
      </c>
      <c r="T224">
        <v>99.3665030348903</v>
      </c>
      <c r="U224">
        <v>100</v>
      </c>
      <c r="V224" t="s">
        <v>931</v>
      </c>
      <c r="Y224">
        <v>17.488995688106399</v>
      </c>
      <c r="Z224">
        <v>13.171022072017999</v>
      </c>
      <c r="AA224">
        <v>21.803328683688299</v>
      </c>
      <c r="AB224">
        <v>44.040266798418997</v>
      </c>
      <c r="AC224">
        <v>38.387407126616402</v>
      </c>
      <c r="AD224">
        <v>49.693681794899199</v>
      </c>
      <c r="AE224">
        <v>11.0340684513115</v>
      </c>
      <c r="AF224">
        <v>7.3485552123818101</v>
      </c>
      <c r="AG224">
        <v>14.717660912741101</v>
      </c>
      <c r="AH224">
        <v>50.4951940352138</v>
      </c>
      <c r="AI224">
        <v>44.668705575524903</v>
      </c>
      <c r="AJ224">
        <v>56.320517976574102</v>
      </c>
      <c r="AK224">
        <v>56.0929108634326</v>
      </c>
      <c r="AL224">
        <v>49.107093180113999</v>
      </c>
      <c r="AM224">
        <v>63.073732762455201</v>
      </c>
      <c r="AN224">
        <v>41.744489583275602</v>
      </c>
      <c r="AO224">
        <v>34.8362266168715</v>
      </c>
      <c r="AP224">
        <v>48.658106957393301</v>
      </c>
      <c r="AQ224">
        <v>56.880469542373497</v>
      </c>
      <c r="AR224">
        <v>49.854311865806899</v>
      </c>
      <c r="AS224">
        <v>63.902410087842803</v>
      </c>
      <c r="AT224">
        <v>40.5961281597952</v>
      </c>
      <c r="AU224">
        <v>33.632587505477098</v>
      </c>
      <c r="AV224">
        <v>47.564392078796701</v>
      </c>
      <c r="AW224">
        <v>3.41695113187208</v>
      </c>
      <c r="AX224">
        <v>1.30995073852442</v>
      </c>
      <c r="AY224">
        <v>5.5229100654784196</v>
      </c>
      <c r="AZ224">
        <v>96.583048868127904</v>
      </c>
      <c r="BA224">
        <v>94.477089935203693</v>
      </c>
      <c r="BB224">
        <v>98.690049260793501</v>
      </c>
    </row>
    <row r="225" spans="1:54" x14ac:dyDescent="0.3">
      <c r="A225" t="s">
        <v>943</v>
      </c>
      <c r="B225" t="s">
        <v>355</v>
      </c>
      <c r="C225" t="s">
        <v>963</v>
      </c>
      <c r="D225">
        <v>90.247614476700505</v>
      </c>
      <c r="E225">
        <v>86.870972472977002</v>
      </c>
      <c r="F225">
        <v>93.621072262232801</v>
      </c>
      <c r="G225">
        <v>8.5443097928020695</v>
      </c>
      <c r="H225">
        <v>5.3871718214015099</v>
      </c>
      <c r="I225">
        <v>11.7041475137096</v>
      </c>
      <c r="J225">
        <v>11.8319429621537</v>
      </c>
      <c r="K225">
        <v>7.7867217207539596</v>
      </c>
      <c r="L225">
        <v>15.876044715413901</v>
      </c>
      <c r="M225">
        <v>14.1653668117031</v>
      </c>
      <c r="N225">
        <v>10.4621524770509</v>
      </c>
      <c r="O225">
        <v>17.872661891749701</v>
      </c>
      <c r="P225">
        <v>1.6589727882994101</v>
      </c>
      <c r="Q225">
        <v>5.5446159959158699E-2</v>
      </c>
      <c r="R225">
        <v>3.2633369051303598</v>
      </c>
      <c r="S225">
        <v>96.906871443817806</v>
      </c>
      <c r="T225">
        <v>94.749227216253203</v>
      </c>
      <c r="U225">
        <v>99.066284962660205</v>
      </c>
      <c r="V225">
        <v>3.0931285561821502</v>
      </c>
      <c r="W225">
        <v>0.93371503715275095</v>
      </c>
      <c r="X225">
        <v>5.25077278393392</v>
      </c>
      <c r="Y225">
        <v>19.829997916021998</v>
      </c>
      <c r="Z225">
        <v>14.6848598240258</v>
      </c>
      <c r="AA225">
        <v>24.973316917095101</v>
      </c>
      <c r="AB225">
        <v>60.772587479712797</v>
      </c>
      <c r="AC225">
        <v>55.037987434947098</v>
      </c>
      <c r="AD225">
        <v>66.509476144001297</v>
      </c>
      <c r="AE225">
        <v>15.542686815997399</v>
      </c>
      <c r="AF225">
        <v>10.5471384434607</v>
      </c>
      <c r="AG225">
        <v>20.5381210447567</v>
      </c>
      <c r="AH225">
        <v>65.059898579737407</v>
      </c>
      <c r="AI225">
        <v>59.204118303270697</v>
      </c>
      <c r="AJ225">
        <v>70.9162625285812</v>
      </c>
      <c r="AK225">
        <v>48.6200438546797</v>
      </c>
      <c r="AL225">
        <v>40.695067743339798</v>
      </c>
      <c r="AM225">
        <v>56.5448690994385</v>
      </c>
      <c r="AN225">
        <v>49.949013936190802</v>
      </c>
      <c r="AO225">
        <v>42.008289301320701</v>
      </c>
      <c r="AP225">
        <v>57.890308203235499</v>
      </c>
      <c r="AQ225">
        <v>48.4860804713378</v>
      </c>
      <c r="AR225">
        <v>40.436101895156</v>
      </c>
      <c r="AS225">
        <v>56.534114973326197</v>
      </c>
      <c r="AT225">
        <v>49.594444185256002</v>
      </c>
      <c r="AU225">
        <v>41.5312628213265</v>
      </c>
      <c r="AV225">
        <v>57.659329911128403</v>
      </c>
      <c r="AW225">
        <v>3.8635689070482702</v>
      </c>
      <c r="AX225">
        <v>1.29821267862048</v>
      </c>
      <c r="AY225">
        <v>6.4265417138472696</v>
      </c>
      <c r="AZ225">
        <v>96.136431092951696</v>
      </c>
      <c r="BA225">
        <v>93.5734582852877</v>
      </c>
      <c r="BB225">
        <v>98.701787322244499</v>
      </c>
    </row>
    <row r="226" spans="1:54" x14ac:dyDescent="0.3">
      <c r="A226" t="s">
        <v>944</v>
      </c>
      <c r="B226" t="s">
        <v>267</v>
      </c>
      <c r="C226" t="s">
        <v>963</v>
      </c>
      <c r="D226">
        <v>83.455281786005997</v>
      </c>
      <c r="E226">
        <v>78.292182099503506</v>
      </c>
      <c r="F226">
        <v>88.611665064021807</v>
      </c>
      <c r="G226">
        <v>16.1278246664852</v>
      </c>
      <c r="H226">
        <v>11.0000973738921</v>
      </c>
      <c r="I226">
        <v>21.262308398635501</v>
      </c>
      <c r="J226">
        <v>10.7983936836374</v>
      </c>
      <c r="K226">
        <v>6.2245652229836699</v>
      </c>
      <c r="L226">
        <v>15.3798176302136</v>
      </c>
      <c r="M226">
        <v>14.230533623740801</v>
      </c>
      <c r="N226">
        <v>9.5817098569141894</v>
      </c>
      <c r="O226">
        <v>18.8767840765878</v>
      </c>
      <c r="P226">
        <v>1.84794445956983</v>
      </c>
      <c r="Q226">
        <v>0</v>
      </c>
      <c r="R226">
        <v>3.9624555591364099</v>
      </c>
      <c r="S226">
        <v>98.274571195208296</v>
      </c>
      <c r="T226">
        <v>96.598076618990703</v>
      </c>
      <c r="U226">
        <v>99.9529858367316</v>
      </c>
      <c r="V226">
        <v>1.3085352572828799</v>
      </c>
      <c r="W226">
        <v>0</v>
      </c>
      <c r="X226">
        <v>2.7749727932014898</v>
      </c>
      <c r="Y226">
        <v>21.283691805063999</v>
      </c>
      <c r="Z226">
        <v>14.739629793944101</v>
      </c>
      <c r="AA226">
        <v>27.839110270037501</v>
      </c>
      <c r="AB226">
        <v>63.932752518377299</v>
      </c>
      <c r="AC226">
        <v>56.699618157848398</v>
      </c>
      <c r="AD226">
        <v>71.164431540620697</v>
      </c>
      <c r="AE226">
        <v>10.468282058263</v>
      </c>
      <c r="AF226">
        <v>5.54618901101228</v>
      </c>
      <c r="AG226">
        <v>15.3983695999269</v>
      </c>
      <c r="AH226">
        <v>74.748162265178294</v>
      </c>
      <c r="AI226">
        <v>68.329861600813899</v>
      </c>
      <c r="AJ226">
        <v>81.168369550697506</v>
      </c>
      <c r="AK226">
        <v>51.066518657672297</v>
      </c>
      <c r="AL226">
        <v>42.186537031041603</v>
      </c>
      <c r="AM226">
        <v>59.940580807125002</v>
      </c>
      <c r="AN226">
        <v>48.933481342327703</v>
      </c>
      <c r="AO226">
        <v>40.0594191930522</v>
      </c>
      <c r="AP226">
        <v>57.813462968781302</v>
      </c>
      <c r="AQ226">
        <v>53.235419690888897</v>
      </c>
      <c r="AR226">
        <v>44.289797849130501</v>
      </c>
      <c r="AS226">
        <v>62.178875659270503</v>
      </c>
      <c r="AT226">
        <v>46.764580309111103</v>
      </c>
      <c r="AU226">
        <v>37.821124340696201</v>
      </c>
      <c r="AV226">
        <v>55.710202150902802</v>
      </c>
      <c r="AW226">
        <v>1.26089028042472</v>
      </c>
      <c r="AX226">
        <v>0</v>
      </c>
      <c r="AY226">
        <v>2.7607448882430199</v>
      </c>
      <c r="AZ226">
        <v>98.739109719575296</v>
      </c>
      <c r="BA226">
        <v>97.239255111392296</v>
      </c>
      <c r="BB226">
        <v>100</v>
      </c>
    </row>
    <row r="227" spans="1:54" x14ac:dyDescent="0.3">
      <c r="A227" t="s">
        <v>945</v>
      </c>
      <c r="B227" t="s">
        <v>356</v>
      </c>
      <c r="C227" t="s">
        <v>963</v>
      </c>
      <c r="D227">
        <v>89.271811600904698</v>
      </c>
      <c r="E227">
        <v>85.191392377698094</v>
      </c>
      <c r="F227">
        <v>93.352359847147895</v>
      </c>
      <c r="G227">
        <v>10.7281883990953</v>
      </c>
      <c r="H227">
        <v>6.6476401527011699</v>
      </c>
      <c r="I227">
        <v>14.808607622452801</v>
      </c>
      <c r="J227">
        <v>11.1805211074584</v>
      </c>
      <c r="K227">
        <v>7.3207217491651697</v>
      </c>
      <c r="L227">
        <v>15.0342696758779</v>
      </c>
      <c r="M227">
        <v>20.734157845618299</v>
      </c>
      <c r="N227">
        <v>15.744407951586799</v>
      </c>
      <c r="O227">
        <v>25.7212150612615</v>
      </c>
      <c r="P227">
        <v>1.57727910945947</v>
      </c>
      <c r="Q227">
        <v>0.15473415712663199</v>
      </c>
      <c r="R227">
        <v>3.0003346563953102</v>
      </c>
      <c r="S227">
        <v>98.252885933125398</v>
      </c>
      <c r="T227">
        <v>96.340506704394798</v>
      </c>
      <c r="U227">
        <v>100</v>
      </c>
      <c r="V227">
        <v>1.7471140668746199</v>
      </c>
      <c r="W227">
        <v>0</v>
      </c>
      <c r="X227">
        <v>3.6594932955620401</v>
      </c>
      <c r="Y227">
        <v>16.6808195797846</v>
      </c>
      <c r="Z227">
        <v>11.4760530073067</v>
      </c>
      <c r="AA227">
        <v>21.887669285487501</v>
      </c>
      <c r="AB227">
        <v>54.879391957221799</v>
      </c>
      <c r="AC227">
        <v>48.4448323098595</v>
      </c>
      <c r="AD227">
        <v>61.311102484149004</v>
      </c>
      <c r="AE227">
        <v>14.520888858994899</v>
      </c>
      <c r="AF227">
        <v>9.4393710311891397</v>
      </c>
      <c r="AG227">
        <v>19.6054288389596</v>
      </c>
      <c r="AH227">
        <v>57.039322678011402</v>
      </c>
      <c r="AI227">
        <v>50.510593860241897</v>
      </c>
      <c r="AJ227">
        <v>63.564263356412098</v>
      </c>
      <c r="AK227">
        <v>50.797706485587597</v>
      </c>
      <c r="AL227">
        <v>42.742660043016699</v>
      </c>
      <c r="AM227">
        <v>58.850968076867602</v>
      </c>
      <c r="AN227">
        <v>47.269955654101999</v>
      </c>
      <c r="AO227">
        <v>39.217622597423599</v>
      </c>
      <c r="AP227">
        <v>55.323212682651103</v>
      </c>
      <c r="AQ227">
        <v>58.947997505543199</v>
      </c>
      <c r="AR227">
        <v>50.823879676462198</v>
      </c>
      <c r="AS227">
        <v>67.068198186986294</v>
      </c>
      <c r="AT227">
        <v>40.141699002217301</v>
      </c>
      <c r="AU227">
        <v>32.014690278468102</v>
      </c>
      <c r="AV227">
        <v>48.271734783233804</v>
      </c>
      <c r="AW227">
        <v>1.5083362059543099</v>
      </c>
      <c r="AX227">
        <v>0.141638553511856</v>
      </c>
      <c r="AY227">
        <v>2.8762364754046699</v>
      </c>
      <c r="AZ227">
        <v>98.491663794045706</v>
      </c>
      <c r="BA227">
        <v>97.123763524672597</v>
      </c>
      <c r="BB227">
        <v>99.858361446410896</v>
      </c>
    </row>
    <row r="228" spans="1:54" x14ac:dyDescent="0.3">
      <c r="A228" t="s">
        <v>946</v>
      </c>
      <c r="B228" t="s">
        <v>357</v>
      </c>
      <c r="C228" t="s">
        <v>963</v>
      </c>
      <c r="D228">
        <v>88.344882843320093</v>
      </c>
      <c r="E228">
        <v>84.421525704609905</v>
      </c>
      <c r="F228">
        <v>92.266910320980202</v>
      </c>
      <c r="G228">
        <v>11.3162771637747</v>
      </c>
      <c r="H228">
        <v>7.4344726631355798</v>
      </c>
      <c r="I228">
        <v>15.1999769981515</v>
      </c>
      <c r="J228">
        <v>9.7101511324228298</v>
      </c>
      <c r="K228">
        <v>6.3479347425519101</v>
      </c>
      <c r="L228">
        <v>13.0753181877347</v>
      </c>
      <c r="M228">
        <v>15.551777075089101</v>
      </c>
      <c r="N228">
        <v>11.6911047653797</v>
      </c>
      <c r="O228">
        <v>19.410826899349701</v>
      </c>
      <c r="P228">
        <v>1.5003149866359999</v>
      </c>
      <c r="Q228">
        <v>0.32812584019122198</v>
      </c>
      <c r="R228">
        <v>2.6730976173735699</v>
      </c>
      <c r="S228">
        <v>99.105804928470505</v>
      </c>
      <c r="T228">
        <v>98.120550623014296</v>
      </c>
      <c r="U228">
        <v>100</v>
      </c>
      <c r="V228">
        <v>0.89419507152948996</v>
      </c>
      <c r="W228">
        <v>0</v>
      </c>
      <c r="X228">
        <v>1.87944937700118</v>
      </c>
      <c r="Y228">
        <v>15.5481073278736</v>
      </c>
      <c r="Z228">
        <v>11.141855156793399</v>
      </c>
      <c r="AA228">
        <v>19.951257661651798</v>
      </c>
      <c r="AB228">
        <v>48.792958978342398</v>
      </c>
      <c r="AC228">
        <v>43.303297735163497</v>
      </c>
      <c r="AD228">
        <v>54.284956149486703</v>
      </c>
      <c r="AE228">
        <v>14.251463311702199</v>
      </c>
      <c r="AF228">
        <v>9.9574067458582292</v>
      </c>
      <c r="AG228">
        <v>18.542893056492002</v>
      </c>
      <c r="AH228">
        <v>50.089602994513697</v>
      </c>
      <c r="AI228">
        <v>44.561055282017101</v>
      </c>
      <c r="AJ228">
        <v>55.620011618728199</v>
      </c>
      <c r="AK228">
        <v>53.201749731762803</v>
      </c>
      <c r="AL228">
        <v>45.767892639448597</v>
      </c>
      <c r="AM228">
        <v>60.637279395473598</v>
      </c>
      <c r="AN228">
        <v>45.873863676558997</v>
      </c>
      <c r="AO228">
        <v>38.455083792218502</v>
      </c>
      <c r="AP228">
        <v>53.2904831933404</v>
      </c>
      <c r="AQ228">
        <v>55.6648155353543</v>
      </c>
      <c r="AR228">
        <v>48.113116546928701</v>
      </c>
      <c r="AS228">
        <v>63.215156709394201</v>
      </c>
      <c r="AT228">
        <v>43.419051324679003</v>
      </c>
      <c r="AU228">
        <v>35.878065044590898</v>
      </c>
      <c r="AV228">
        <v>50.961102018299997</v>
      </c>
      <c r="AW228">
        <v>3.3694395684377301</v>
      </c>
      <c r="AX228">
        <v>0.97809975374160396</v>
      </c>
      <c r="AY228">
        <v>5.7608553713440003</v>
      </c>
      <c r="AZ228">
        <v>96.630560431562301</v>
      </c>
      <c r="BA228">
        <v>94.2391446286735</v>
      </c>
      <c r="BB228">
        <v>99.021900246240904</v>
      </c>
    </row>
    <row r="229" spans="1:54" x14ac:dyDescent="0.3">
      <c r="A229" t="s">
        <v>947</v>
      </c>
      <c r="B229" t="s">
        <v>358</v>
      </c>
      <c r="C229" t="s">
        <v>963</v>
      </c>
      <c r="D229">
        <v>87.263999999999996</v>
      </c>
      <c r="E229">
        <v>83.071246885543701</v>
      </c>
      <c r="F229">
        <v>91.458756577119601</v>
      </c>
      <c r="G229">
        <v>12.736000000000001</v>
      </c>
      <c r="H229">
        <v>8.5412434227301404</v>
      </c>
      <c r="I229">
        <v>16.928753114606501</v>
      </c>
      <c r="J229">
        <v>6.7796363636363601</v>
      </c>
      <c r="K229">
        <v>3.6468143415913299</v>
      </c>
      <c r="L229">
        <v>9.9123305484876791</v>
      </c>
      <c r="M229">
        <v>18.682909090909099</v>
      </c>
      <c r="N229">
        <v>14.026300562620801</v>
      </c>
      <c r="O229">
        <v>23.3383751005235</v>
      </c>
      <c r="P229" t="s">
        <v>931</v>
      </c>
      <c r="Q229" t="s">
        <v>931</v>
      </c>
      <c r="R229" t="s">
        <v>931</v>
      </c>
      <c r="S229">
        <v>95.879272727272706</v>
      </c>
      <c r="T229">
        <v>92.983573179906102</v>
      </c>
      <c r="U229">
        <v>98.776637080124701</v>
      </c>
      <c r="V229">
        <v>4.1207272727272697</v>
      </c>
      <c r="W229">
        <v>1.2233629195098901</v>
      </c>
      <c r="X229">
        <v>7.0164268204593103</v>
      </c>
      <c r="Y229">
        <v>17.822545454545502</v>
      </c>
      <c r="Z229">
        <v>13.158283057616799</v>
      </c>
      <c r="AA229">
        <v>22.486522792889101</v>
      </c>
      <c r="AB229">
        <v>61.395636363636399</v>
      </c>
      <c r="AC229">
        <v>55.611927404542101</v>
      </c>
      <c r="AD229">
        <v>67.174899881889303</v>
      </c>
      <c r="AE229">
        <v>22.973818181818199</v>
      </c>
      <c r="AF229">
        <v>17.765216484906201</v>
      </c>
      <c r="AG229">
        <v>28.183614658206601</v>
      </c>
      <c r="AH229">
        <v>56.244363636363602</v>
      </c>
      <c r="AI229">
        <v>50.201237334421002</v>
      </c>
      <c r="AJ229">
        <v>62.2815646594036</v>
      </c>
      <c r="AK229">
        <v>54.3673463616053</v>
      </c>
      <c r="AL229">
        <v>46.262267689944302</v>
      </c>
      <c r="AM229">
        <v>62.472601587255397</v>
      </c>
      <c r="AN229">
        <v>43.792952289374703</v>
      </c>
      <c r="AO229">
        <v>35.764998500079599</v>
      </c>
      <c r="AP229">
        <v>51.8196839785493</v>
      </c>
      <c r="AQ229">
        <v>53.903532339715497</v>
      </c>
      <c r="AR229">
        <v>45.702655277404503</v>
      </c>
      <c r="AS229">
        <v>62.102684754567299</v>
      </c>
      <c r="AT229">
        <v>43.664979213213002</v>
      </c>
      <c r="AU229">
        <v>35.514593887105001</v>
      </c>
      <c r="AV229">
        <v>51.816445805860297</v>
      </c>
      <c r="AW229">
        <v>1.0334545454545501</v>
      </c>
      <c r="AX229">
        <v>0</v>
      </c>
      <c r="AY229">
        <v>2.48954888617433</v>
      </c>
      <c r="AZ229">
        <v>98.966545454545496</v>
      </c>
      <c r="BA229">
        <v>97.510451113747294</v>
      </c>
      <c r="BB229">
        <v>100</v>
      </c>
    </row>
    <row r="230" spans="1:54" x14ac:dyDescent="0.3">
      <c r="A230" t="s">
        <v>948</v>
      </c>
      <c r="B230" t="s">
        <v>286</v>
      </c>
      <c r="C230" t="s">
        <v>963</v>
      </c>
      <c r="D230">
        <v>86.008389261744995</v>
      </c>
      <c r="E230">
        <v>80.112890457482493</v>
      </c>
      <c r="F230">
        <v>91.905872781753601</v>
      </c>
      <c r="G230">
        <v>13.991610738255</v>
      </c>
      <c r="H230">
        <v>8.0941272182660509</v>
      </c>
      <c r="I230">
        <v>19.8871095424978</v>
      </c>
      <c r="J230">
        <v>10.906040268456399</v>
      </c>
      <c r="K230">
        <v>6.1226125986353104</v>
      </c>
      <c r="L230">
        <v>15.689575079316301</v>
      </c>
      <c r="M230">
        <v>13.602348993288601</v>
      </c>
      <c r="N230">
        <v>8.0213280828552396</v>
      </c>
      <c r="O230">
        <v>19.187663746305802</v>
      </c>
      <c r="P230">
        <v>2.0855704697986601</v>
      </c>
      <c r="Q230">
        <v>0.43027703898459102</v>
      </c>
      <c r="R230">
        <v>3.7442348548214501</v>
      </c>
      <c r="S230">
        <v>97.3674496644295</v>
      </c>
      <c r="T230">
        <v>94.127876213367202</v>
      </c>
      <c r="U230">
        <v>100</v>
      </c>
      <c r="V230" t="s">
        <v>931</v>
      </c>
      <c r="W230" t="s">
        <v>931</v>
      </c>
      <c r="X230" t="s">
        <v>931</v>
      </c>
      <c r="Y230">
        <v>19.3775167785235</v>
      </c>
      <c r="Z230">
        <v>13.1440430123246</v>
      </c>
      <c r="AA230">
        <v>25.612066377035099</v>
      </c>
      <c r="AB230">
        <v>57.315436241610698</v>
      </c>
      <c r="AC230">
        <v>49.676996738432003</v>
      </c>
      <c r="AD230">
        <v>64.954506965547594</v>
      </c>
      <c r="AE230">
        <v>17.9362416107383</v>
      </c>
      <c r="AF230">
        <v>11.803455818123499</v>
      </c>
      <c r="AG230">
        <v>24.070163170835698</v>
      </c>
      <c r="AH230">
        <v>58.756711409395997</v>
      </c>
      <c r="AI230">
        <v>51.085046038624199</v>
      </c>
      <c r="AJ230">
        <v>66.428948065755904</v>
      </c>
      <c r="AK230">
        <v>40.428542551040998</v>
      </c>
      <c r="AL230">
        <v>31.254958163506199</v>
      </c>
      <c r="AM230">
        <v>49.600356272467003</v>
      </c>
      <c r="AN230">
        <v>57.861907649657802</v>
      </c>
      <c r="AO230">
        <v>48.656855719093898</v>
      </c>
      <c r="AP230">
        <v>67.069243851706801</v>
      </c>
      <c r="AQ230">
        <v>47.9944555141644</v>
      </c>
      <c r="AR230">
        <v>38.7456611653257</v>
      </c>
      <c r="AS230">
        <v>57.243099780918499</v>
      </c>
      <c r="AT230">
        <v>51.738427329694801</v>
      </c>
      <c r="AU230">
        <v>42.4917003146372</v>
      </c>
      <c r="AV230">
        <v>60.984336164958201</v>
      </c>
      <c r="AW230">
        <v>6.0436241610738302</v>
      </c>
      <c r="AX230">
        <v>2.23973490601949</v>
      </c>
      <c r="AY230">
        <v>9.8518431316536095</v>
      </c>
      <c r="AZ230">
        <v>93.956375838926206</v>
      </c>
      <c r="BA230">
        <v>90.148156868313393</v>
      </c>
      <c r="BB230">
        <v>97.760265094013505</v>
      </c>
    </row>
    <row r="231" spans="1:54" x14ac:dyDescent="0.3">
      <c r="A231" t="s">
        <v>949</v>
      </c>
      <c r="B231" t="s">
        <v>359</v>
      </c>
      <c r="C231" t="s">
        <v>963</v>
      </c>
      <c r="D231">
        <v>85.241172078789901</v>
      </c>
      <c r="E231">
        <v>80.231384091911707</v>
      </c>
      <c r="F231">
        <v>90.253537381935402</v>
      </c>
      <c r="G231">
        <v>13.9689006461365</v>
      </c>
      <c r="H231">
        <v>9.0471683666989193</v>
      </c>
      <c r="I231">
        <v>18.8889153833839</v>
      </c>
      <c r="J231">
        <v>15.823432358444499</v>
      </c>
      <c r="K231">
        <v>10.905024291223199</v>
      </c>
      <c r="L231">
        <v>20.742687989877901</v>
      </c>
      <c r="M231">
        <v>15.416025292420599</v>
      </c>
      <c r="N231">
        <v>11.037981759287099</v>
      </c>
      <c r="O231">
        <v>19.794590604123702</v>
      </c>
      <c r="P231">
        <v>1.08580435243476</v>
      </c>
      <c r="Q231">
        <v>0.10592214811261</v>
      </c>
      <c r="R231">
        <v>2.0644417008814999</v>
      </c>
      <c r="S231">
        <v>99.049690757758697</v>
      </c>
      <c r="T231">
        <v>97.666849286671805</v>
      </c>
      <c r="U231">
        <v>100</v>
      </c>
      <c r="V231" t="s">
        <v>931</v>
      </c>
      <c r="W231" t="s">
        <v>931</v>
      </c>
      <c r="X231" t="s">
        <v>931</v>
      </c>
      <c r="Y231">
        <v>19.0181674055912</v>
      </c>
      <c r="Z231">
        <v>13.7215609027506</v>
      </c>
      <c r="AA231">
        <v>24.3157866828058</v>
      </c>
      <c r="AB231">
        <v>54.568581725673099</v>
      </c>
      <c r="AC231">
        <v>48.398836727183998</v>
      </c>
      <c r="AD231">
        <v>60.734091195090301</v>
      </c>
      <c r="AE231">
        <v>11.0608253219161</v>
      </c>
      <c r="AF231">
        <v>6.5258210773126599</v>
      </c>
      <c r="AG231">
        <v>15.598300258875</v>
      </c>
      <c r="AH231">
        <v>62.5259238093482</v>
      </c>
      <c r="AI231">
        <v>56.479327920428503</v>
      </c>
      <c r="AJ231">
        <v>68.566826251214593</v>
      </c>
      <c r="AK231">
        <v>50.830983695557002</v>
      </c>
      <c r="AL231">
        <v>43.184374538137398</v>
      </c>
      <c r="AM231">
        <v>58.478508933679102</v>
      </c>
      <c r="AN231">
        <v>44.560515577660603</v>
      </c>
      <c r="AO231">
        <v>36.913416621759701</v>
      </c>
      <c r="AP231">
        <v>52.202793177883997</v>
      </c>
      <c r="AQ231">
        <v>54.203078755188201</v>
      </c>
      <c r="AR231">
        <v>46.392416347330801</v>
      </c>
      <c r="AS231">
        <v>62.015826415356401</v>
      </c>
      <c r="AT231">
        <v>42.336386403040201</v>
      </c>
      <c r="AU231">
        <v>34.584024259394198</v>
      </c>
      <c r="AV231">
        <v>50.084850626571203</v>
      </c>
      <c r="AW231">
        <v>2.4416771898129799</v>
      </c>
      <c r="AX231">
        <v>0.49204464500046302</v>
      </c>
      <c r="AY231">
        <v>4.3912136128484196</v>
      </c>
      <c r="AZ231">
        <v>97.558322810186993</v>
      </c>
      <c r="BA231">
        <v>95.608786387359501</v>
      </c>
      <c r="BB231">
        <v>99.507955354791605</v>
      </c>
    </row>
    <row r="232" spans="1:54" x14ac:dyDescent="0.3">
      <c r="A232" t="s">
        <v>950</v>
      </c>
      <c r="B232" t="s">
        <v>360</v>
      </c>
      <c r="C232" t="s">
        <v>963</v>
      </c>
      <c r="D232">
        <v>88.247750417587199</v>
      </c>
      <c r="E232">
        <v>84.715450301896098</v>
      </c>
      <c r="F232">
        <v>91.780145651750502</v>
      </c>
      <c r="G232">
        <v>10.7861414946926</v>
      </c>
      <c r="H232">
        <v>7.46220521775781</v>
      </c>
      <c r="I232">
        <v>14.109768264006201</v>
      </c>
      <c r="J232">
        <v>9.6750902527075802</v>
      </c>
      <c r="K232">
        <v>6.2141256273925398</v>
      </c>
      <c r="L232">
        <v>13.1378323638148</v>
      </c>
      <c r="M232">
        <v>16.782154210895001</v>
      </c>
      <c r="N232">
        <v>12.884828487807299</v>
      </c>
      <c r="O232">
        <v>20.680136153455599</v>
      </c>
      <c r="P232">
        <v>1.69136268117894</v>
      </c>
      <c r="Q232">
        <v>0.221314672370615</v>
      </c>
      <c r="R232">
        <v>3.1619889484459001</v>
      </c>
      <c r="S232">
        <v>98.153456543994807</v>
      </c>
      <c r="T232">
        <v>96.668124812447005</v>
      </c>
      <c r="U232">
        <v>99.639447384345701</v>
      </c>
      <c r="V232">
        <v>1.52378899725201</v>
      </c>
      <c r="W232">
        <v>0.165404450041021</v>
      </c>
      <c r="X232">
        <v>2.8819752426187799</v>
      </c>
      <c r="Y232">
        <v>17.2740988199795</v>
      </c>
      <c r="Z232">
        <v>12.9310319161715</v>
      </c>
      <c r="AA232">
        <v>21.615526154592001</v>
      </c>
      <c r="AB232">
        <v>54.0928929360418</v>
      </c>
      <c r="AC232">
        <v>48.3818926604878</v>
      </c>
      <c r="AD232">
        <v>59.802392903964702</v>
      </c>
      <c r="AE232">
        <v>13.8757476157121</v>
      </c>
      <c r="AF232">
        <v>9.8870979122732408</v>
      </c>
      <c r="AG232">
        <v>17.862749544066101</v>
      </c>
      <c r="AH232">
        <v>57.491244140309298</v>
      </c>
      <c r="AI232">
        <v>51.796977275868798</v>
      </c>
      <c r="AJ232">
        <v>63.184018903007903</v>
      </c>
      <c r="AK232">
        <v>51.835363992117898</v>
      </c>
      <c r="AL232">
        <v>44.290426633456697</v>
      </c>
      <c r="AM232">
        <v>59.379937740307703</v>
      </c>
      <c r="AN232">
        <v>46.557131359107402</v>
      </c>
      <c r="AO232">
        <v>39.022664966774897</v>
      </c>
      <c r="AP232">
        <v>54.091087446517598</v>
      </c>
      <c r="AQ232">
        <v>48.263994893286302</v>
      </c>
      <c r="AR232">
        <v>40.7136098364562</v>
      </c>
      <c r="AS232">
        <v>55.816247897797297</v>
      </c>
      <c r="AT232">
        <v>49.516804973494999</v>
      </c>
      <c r="AU232">
        <v>42.0144933551883</v>
      </c>
      <c r="AV232">
        <v>57.017019485218</v>
      </c>
      <c r="AW232">
        <v>2.5610216067676101</v>
      </c>
      <c r="AX232">
        <v>0.89222829252051505</v>
      </c>
      <c r="AY232">
        <v>4.2302418414934202</v>
      </c>
      <c r="AZ232">
        <v>97.438978393232404</v>
      </c>
      <c r="BA232">
        <v>95.769758158578</v>
      </c>
      <c r="BB232">
        <v>99.107771707408006</v>
      </c>
    </row>
    <row r="233" spans="1:54" x14ac:dyDescent="0.3">
      <c r="A233" t="s">
        <v>951</v>
      </c>
      <c r="B233" t="s">
        <v>361</v>
      </c>
      <c r="C233" t="s">
        <v>963</v>
      </c>
      <c r="D233">
        <v>89.947937256688803</v>
      </c>
      <c r="E233">
        <v>86.279385706881698</v>
      </c>
      <c r="F233">
        <v>93.617442099579407</v>
      </c>
      <c r="G233">
        <v>8.8613871337349206</v>
      </c>
      <c r="H233">
        <v>5.4210145474985003</v>
      </c>
      <c r="I233">
        <v>12.3008727205894</v>
      </c>
      <c r="J233">
        <v>9.0061175398511093</v>
      </c>
      <c r="K233">
        <v>5.5262561517452404</v>
      </c>
      <c r="L233">
        <v>12.4892401804579</v>
      </c>
      <c r="M233">
        <v>14.7028671361471</v>
      </c>
      <c r="N233">
        <v>10.479075143644801</v>
      </c>
      <c r="O233">
        <v>18.929509157479</v>
      </c>
      <c r="P233">
        <v>1.47812627727934</v>
      </c>
      <c r="Q233">
        <v>0.14142601540959099</v>
      </c>
      <c r="R233">
        <v>2.81448893914237</v>
      </c>
      <c r="S233">
        <v>99.652915044591694</v>
      </c>
      <c r="T233">
        <v>99.157249032644103</v>
      </c>
      <c r="U233">
        <v>100</v>
      </c>
      <c r="V233" t="s">
        <v>931</v>
      </c>
      <c r="W233" t="s">
        <v>931</v>
      </c>
      <c r="X233" t="s">
        <v>931</v>
      </c>
      <c r="Y233">
        <v>19.319499071983302</v>
      </c>
      <c r="Z233">
        <v>14.7489812507074</v>
      </c>
      <c r="AA233">
        <v>23.8927162518522</v>
      </c>
      <c r="AB233">
        <v>51.5200042883083</v>
      </c>
      <c r="AC233">
        <v>45.4240747403596</v>
      </c>
      <c r="AD233">
        <v>57.616866296694901</v>
      </c>
      <c r="AE233">
        <v>13.045837995751899</v>
      </c>
      <c r="AF233">
        <v>9.1642528679672104</v>
      </c>
      <c r="AG233">
        <v>16.930024994375898</v>
      </c>
      <c r="AH233">
        <v>57.793665364539699</v>
      </c>
      <c r="AI233">
        <v>51.672202054741398</v>
      </c>
      <c r="AJ233">
        <v>63.916158622529501</v>
      </c>
      <c r="AK233">
        <v>56.404509078801901</v>
      </c>
      <c r="AL233">
        <v>48.631249399238897</v>
      </c>
      <c r="AM233">
        <v>64.174825563252796</v>
      </c>
      <c r="AN233">
        <v>42.660855916382303</v>
      </c>
      <c r="AO233">
        <v>34.959714855649601</v>
      </c>
      <c r="AP233">
        <v>50.364599321042199</v>
      </c>
      <c r="AQ233">
        <v>59.000321057826099</v>
      </c>
      <c r="AR233">
        <v>51.364989794874397</v>
      </c>
      <c r="AS233">
        <v>66.638074270688605</v>
      </c>
      <c r="AT233">
        <v>39.232671795664501</v>
      </c>
      <c r="AU233">
        <v>31.6471792448393</v>
      </c>
      <c r="AV233">
        <v>46.815295408584802</v>
      </c>
      <c r="AW233">
        <v>2.1957478742721599</v>
      </c>
      <c r="AX233">
        <v>0.52172227501937896</v>
      </c>
      <c r="AY233">
        <v>3.8692029740580902</v>
      </c>
      <c r="AZ233">
        <v>97.8042521257278</v>
      </c>
      <c r="BA233">
        <v>96.130797025983696</v>
      </c>
      <c r="BB233">
        <v>99.478277724938906</v>
      </c>
    </row>
    <row r="234" spans="1:54" x14ac:dyDescent="0.3">
      <c r="A234" t="s">
        <v>952</v>
      </c>
      <c r="B234" t="s">
        <v>362</v>
      </c>
      <c r="C234" t="s">
        <v>963</v>
      </c>
      <c r="D234">
        <v>87.751877952450997</v>
      </c>
      <c r="E234">
        <v>84.733018121390003</v>
      </c>
      <c r="F234">
        <v>90.7694125727445</v>
      </c>
      <c r="G234">
        <v>11.9809494308062</v>
      </c>
      <c r="H234">
        <v>8.9775313101211793</v>
      </c>
      <c r="I234">
        <v>14.9857237505801</v>
      </c>
      <c r="J234">
        <v>7.4812204754898204</v>
      </c>
      <c r="K234">
        <v>4.9565420127454702</v>
      </c>
      <c r="L234">
        <v>10.0057999728444</v>
      </c>
      <c r="M234">
        <v>22.817315883218502</v>
      </c>
      <c r="N234">
        <v>18.878588927036301</v>
      </c>
      <c r="O234">
        <v>26.757904757526099</v>
      </c>
      <c r="P234">
        <v>1.68202586540695</v>
      </c>
      <c r="Q234">
        <v>0.43098497916376599</v>
      </c>
      <c r="R234">
        <v>2.9326899060648701</v>
      </c>
      <c r="S234">
        <v>99.000232324014604</v>
      </c>
      <c r="T234">
        <v>98.149262875819502</v>
      </c>
      <c r="U234">
        <v>99.852132070926601</v>
      </c>
      <c r="V234">
        <v>0.87779756834198097</v>
      </c>
      <c r="W234">
        <v>6.1434973724760297E-2</v>
      </c>
      <c r="X234">
        <v>1.69360726423465</v>
      </c>
      <c r="Y234">
        <v>11.7749554712305</v>
      </c>
      <c r="Z234">
        <v>8.3177114950499291</v>
      </c>
      <c r="AA234">
        <v>15.229859867616099</v>
      </c>
      <c r="AB234">
        <v>56.287462247347598</v>
      </c>
      <c r="AC234">
        <v>51.291469795782902</v>
      </c>
      <c r="AD234">
        <v>61.285127962045699</v>
      </c>
      <c r="AE234">
        <v>19.769224812204801</v>
      </c>
      <c r="AF234">
        <v>15.708529708239499</v>
      </c>
      <c r="AG234">
        <v>23.8282504779643</v>
      </c>
      <c r="AH234">
        <v>48.293192906373399</v>
      </c>
      <c r="AI234">
        <v>43.395272919133298</v>
      </c>
      <c r="AJ234">
        <v>53.192116015157502</v>
      </c>
      <c r="AK234">
        <v>54.870133894082798</v>
      </c>
      <c r="AL234">
        <v>48.109821109373001</v>
      </c>
      <c r="AM234">
        <v>61.631349401963398</v>
      </c>
      <c r="AN234">
        <v>42.348702991444199</v>
      </c>
      <c r="AO234">
        <v>35.5215756190956</v>
      </c>
      <c r="AP234">
        <v>49.174201259474103</v>
      </c>
      <c r="AQ234">
        <v>60.035859322390998</v>
      </c>
      <c r="AR234">
        <v>53.539292008303498</v>
      </c>
      <c r="AS234">
        <v>66.533288224929393</v>
      </c>
      <c r="AT234">
        <v>37.9832023035896</v>
      </c>
      <c r="AU234">
        <v>31.4680887095716</v>
      </c>
      <c r="AV234">
        <v>44.497549865865501</v>
      </c>
      <c r="AW234">
        <v>3.3036474870285799</v>
      </c>
      <c r="AX234">
        <v>1.67324879788349</v>
      </c>
      <c r="AY234">
        <v>4.9333240434076799</v>
      </c>
      <c r="AZ234">
        <v>96.696352512971401</v>
      </c>
      <c r="BA234">
        <v>95.066675956698006</v>
      </c>
      <c r="BB234">
        <v>98.326751202010797</v>
      </c>
    </row>
    <row r="235" spans="1:54" x14ac:dyDescent="0.3">
      <c r="A235" t="s">
        <v>953</v>
      </c>
      <c r="B235" t="s">
        <v>363</v>
      </c>
      <c r="C235" t="s">
        <v>963</v>
      </c>
      <c r="D235">
        <v>86.498559878125207</v>
      </c>
      <c r="E235">
        <v>82.787937418613595</v>
      </c>
      <c r="F235">
        <v>90.2100741632959</v>
      </c>
      <c r="G235">
        <v>12.8579476478009</v>
      </c>
      <c r="H235">
        <v>9.2380508174680802</v>
      </c>
      <c r="I235">
        <v>16.476954939943401</v>
      </c>
      <c r="J235">
        <v>9.4175242599043099</v>
      </c>
      <c r="K235">
        <v>5.9080275915980298</v>
      </c>
      <c r="L235">
        <v>12.9235236405042</v>
      </c>
      <c r="M235">
        <v>19.484888638509599</v>
      </c>
      <c r="N235">
        <v>15.232058256167401</v>
      </c>
      <c r="O235">
        <v>23.736098215914399</v>
      </c>
      <c r="P235">
        <v>2.1558188064841199</v>
      </c>
      <c r="Q235">
        <v>0.35336938703580001</v>
      </c>
      <c r="R235">
        <v>3.9596980364402401</v>
      </c>
      <c r="S235">
        <v>98.476565289492299</v>
      </c>
      <c r="T235">
        <v>96.8613240636125</v>
      </c>
      <c r="U235">
        <v>100</v>
      </c>
      <c r="V235">
        <v>1.34252683863494</v>
      </c>
      <c r="W235">
        <v>0</v>
      </c>
      <c r="X235">
        <v>2.91768485146528</v>
      </c>
      <c r="Y235">
        <v>17.608366195618501</v>
      </c>
      <c r="Z235">
        <v>12.939028598152801</v>
      </c>
      <c r="AA235">
        <v>22.282332460269402</v>
      </c>
      <c r="AB235">
        <v>48.730867802366099</v>
      </c>
      <c r="AC235">
        <v>43.031282762514103</v>
      </c>
      <c r="AD235">
        <v>54.425299220550301</v>
      </c>
      <c r="AE235">
        <v>17.608366195618501</v>
      </c>
      <c r="AF235">
        <v>12.9390285982079</v>
      </c>
      <c r="AG235">
        <v>22.282332460214299</v>
      </c>
      <c r="AH235">
        <v>48.730867802366099</v>
      </c>
      <c r="AI235">
        <v>43.031282762348198</v>
      </c>
      <c r="AJ235">
        <v>54.425299220716099</v>
      </c>
      <c r="AK235">
        <v>47.880843794820599</v>
      </c>
      <c r="AL235">
        <v>39.697303648565899</v>
      </c>
      <c r="AM235">
        <v>56.061185064537803</v>
      </c>
      <c r="AN235">
        <v>51.0716645448246</v>
      </c>
      <c r="AO235">
        <v>42.898478015945699</v>
      </c>
      <c r="AP235">
        <v>59.247623182795998</v>
      </c>
      <c r="AQ235">
        <v>57.587868435047497</v>
      </c>
      <c r="AR235">
        <v>49.646685319861902</v>
      </c>
      <c r="AS235">
        <v>65.525509827142997</v>
      </c>
      <c r="AT235">
        <v>40.337292314634297</v>
      </c>
      <c r="AU235">
        <v>32.495243068645699</v>
      </c>
      <c r="AV235">
        <v>48.183274300932197</v>
      </c>
      <c r="AW235">
        <v>5.2098293277050898</v>
      </c>
      <c r="AX235">
        <v>2.3330239589672601</v>
      </c>
      <c r="AY235">
        <v>8.0860255424687608</v>
      </c>
      <c r="AZ235">
        <v>94.398203616570498</v>
      </c>
      <c r="BA235">
        <v>91.451347099442401</v>
      </c>
      <c r="BB235">
        <v>97.345046397846701</v>
      </c>
    </row>
    <row r="236" spans="1:54" x14ac:dyDescent="0.3">
      <c r="A236" t="s">
        <v>954</v>
      </c>
      <c r="B236" t="s">
        <v>364</v>
      </c>
      <c r="C236" t="s">
        <v>963</v>
      </c>
      <c r="D236">
        <v>81.543841254615003</v>
      </c>
      <c r="E236">
        <v>76.749457846555401</v>
      </c>
      <c r="F236">
        <v>86.337690135072194</v>
      </c>
      <c r="G236">
        <v>18.456158745385</v>
      </c>
      <c r="H236">
        <v>13.6623098646757</v>
      </c>
      <c r="I236">
        <v>23.250542153696699</v>
      </c>
      <c r="J236">
        <v>11.053729378827301</v>
      </c>
      <c r="K236">
        <v>6.9245030174287496</v>
      </c>
      <c r="L236">
        <v>15.1828498046932</v>
      </c>
      <c r="M236">
        <v>16.9018326213289</v>
      </c>
      <c r="N236">
        <v>12.540604743673599</v>
      </c>
      <c r="O236">
        <v>21.263357650996198</v>
      </c>
      <c r="P236">
        <v>2.7093348800374799</v>
      </c>
      <c r="Q236">
        <v>0.78826325036612599</v>
      </c>
      <c r="R236">
        <v>4.6313675750505103</v>
      </c>
      <c r="S236">
        <v>98.141166497495902</v>
      </c>
      <c r="T236">
        <v>96.274403482392799</v>
      </c>
      <c r="U236">
        <v>100</v>
      </c>
      <c r="V236">
        <v>1.8588335025041001</v>
      </c>
      <c r="W236">
        <v>0</v>
      </c>
      <c r="X236">
        <v>3.72559651751008</v>
      </c>
      <c r="Y236">
        <v>15.6386289360088</v>
      </c>
      <c r="Z236">
        <v>10.8781094691003</v>
      </c>
      <c r="AA236">
        <v>20.399383081930001</v>
      </c>
      <c r="AB236">
        <v>60.5785640190512</v>
      </c>
      <c r="AC236">
        <v>54.294532143269301</v>
      </c>
      <c r="AD236">
        <v>66.867169655606901</v>
      </c>
      <c r="AE236">
        <v>16.958160909283599</v>
      </c>
      <c r="AF236">
        <v>12.095055543061999</v>
      </c>
      <c r="AG236">
        <v>21.821472762369499</v>
      </c>
      <c r="AH236">
        <v>59.2590320457765</v>
      </c>
      <c r="AI236">
        <v>52.983534235118199</v>
      </c>
      <c r="AJ236">
        <v>65.539131809356704</v>
      </c>
      <c r="AK236">
        <v>56.628972561780401</v>
      </c>
      <c r="AL236">
        <v>48.162915533633601</v>
      </c>
      <c r="AM236">
        <v>65.092816190909204</v>
      </c>
      <c r="AN236">
        <v>42.677125478808499</v>
      </c>
      <c r="AO236">
        <v>34.4230668213009</v>
      </c>
      <c r="AP236">
        <v>50.933791414777701</v>
      </c>
      <c r="AQ236">
        <v>57.733936008016499</v>
      </c>
      <c r="AR236">
        <v>49.290269844520203</v>
      </c>
      <c r="AS236">
        <v>66.173846661151998</v>
      </c>
      <c r="AT236">
        <v>41.326494879240599</v>
      </c>
      <c r="AU236">
        <v>33.091362963644798</v>
      </c>
      <c r="AV236">
        <v>49.5659464774008</v>
      </c>
      <c r="AW236">
        <v>2.8816659788294898</v>
      </c>
      <c r="AX236">
        <v>0.61458677580695498</v>
      </c>
      <c r="AY236">
        <v>5.1477611560166601</v>
      </c>
      <c r="AZ236">
        <v>96.453548682141104</v>
      </c>
      <c r="BA236">
        <v>93.969441205216498</v>
      </c>
      <c r="BB236">
        <v>98.938354537697606</v>
      </c>
    </row>
    <row r="237" spans="1:54" x14ac:dyDescent="0.3">
      <c r="A237" t="s">
        <v>955</v>
      </c>
      <c r="B237" t="s">
        <v>315</v>
      </c>
      <c r="C237" t="s">
        <v>963</v>
      </c>
      <c r="D237">
        <v>83.551928586963697</v>
      </c>
      <c r="E237">
        <v>78.620903767293001</v>
      </c>
      <c r="F237">
        <v>88.482459352911604</v>
      </c>
      <c r="G237">
        <v>16.063205076074901</v>
      </c>
      <c r="H237">
        <v>11.1767870706924</v>
      </c>
      <c r="I237">
        <v>20.949192671418199</v>
      </c>
      <c r="J237">
        <v>10.692097474255601</v>
      </c>
      <c r="K237">
        <v>6.5202848977520196</v>
      </c>
      <c r="L237">
        <v>14.8598476136202</v>
      </c>
      <c r="M237">
        <v>14.911442917797499</v>
      </c>
      <c r="N237">
        <v>10.757437545583301</v>
      </c>
      <c r="O237">
        <v>19.065490843491101</v>
      </c>
      <c r="P237">
        <v>3.2037522103809901</v>
      </c>
      <c r="Q237">
        <v>1.13899106618664</v>
      </c>
      <c r="R237">
        <v>5.2672121867513004</v>
      </c>
      <c r="S237">
        <v>99.023177085795894</v>
      </c>
      <c r="T237">
        <v>97.559407139646694</v>
      </c>
      <c r="U237">
        <v>100</v>
      </c>
      <c r="Y237">
        <v>16.100084159960701</v>
      </c>
      <c r="Z237">
        <v>11.086483867331999</v>
      </c>
      <c r="AA237">
        <v>21.1072951508736</v>
      </c>
      <c r="AB237">
        <v>60.7143194863405</v>
      </c>
      <c r="AC237">
        <v>54.519022064514097</v>
      </c>
      <c r="AD237">
        <v>66.910246441296295</v>
      </c>
      <c r="AE237">
        <v>18.640958477933999</v>
      </c>
      <c r="AF237">
        <v>13.381149231928401</v>
      </c>
      <c r="AG237">
        <v>23.896298587020901</v>
      </c>
      <c r="AH237">
        <v>58.173445168367202</v>
      </c>
      <c r="AI237">
        <v>51.897884502059902</v>
      </c>
      <c r="AJ237">
        <v>64.447715203006794</v>
      </c>
      <c r="AK237">
        <v>52.207863194471599</v>
      </c>
      <c r="AL237">
        <v>43.3576242419065</v>
      </c>
      <c r="AM237">
        <v>61.057597199656399</v>
      </c>
      <c r="AN237">
        <v>43.8917737086636</v>
      </c>
      <c r="AO237">
        <v>35.113837879171001</v>
      </c>
      <c r="AP237">
        <v>52.668925918843001</v>
      </c>
      <c r="AQ237">
        <v>48.454886190606302</v>
      </c>
      <c r="AR237">
        <v>40.378835472878301</v>
      </c>
      <c r="AS237">
        <v>56.534011405312903</v>
      </c>
      <c r="AT237">
        <v>48.787724983406903</v>
      </c>
      <c r="AU237">
        <v>40.643200686695401</v>
      </c>
      <c r="AV237">
        <v>56.928145395600303</v>
      </c>
      <c r="AW237">
        <v>4.5730064018307202</v>
      </c>
      <c r="AX237">
        <v>1.8742833071243199</v>
      </c>
      <c r="AY237">
        <v>7.2737450516296098</v>
      </c>
      <c r="AZ237">
        <v>95.426993598169304</v>
      </c>
      <c r="BA237">
        <v>92.726254948617395</v>
      </c>
      <c r="BB237">
        <v>98.1257166926287</v>
      </c>
    </row>
    <row r="238" spans="1:54" x14ac:dyDescent="0.3">
      <c r="A238" t="s">
        <v>956</v>
      </c>
      <c r="B238" t="s">
        <v>957</v>
      </c>
      <c r="C238" t="s">
        <v>963</v>
      </c>
      <c r="D238">
        <v>88.611838324500397</v>
      </c>
      <c r="E238">
        <v>84.814955487883097</v>
      </c>
      <c r="F238">
        <v>92.408035631850694</v>
      </c>
      <c r="G238">
        <v>11.200593831811499</v>
      </c>
      <c r="H238">
        <v>7.4162237991452402</v>
      </c>
      <c r="I238">
        <v>14.985327267653</v>
      </c>
      <c r="J238">
        <v>10.0296915905753</v>
      </c>
      <c r="K238">
        <v>6.0624568578450804</v>
      </c>
      <c r="L238">
        <v>13.9996689428617</v>
      </c>
      <c r="M238">
        <v>16.0669816742226</v>
      </c>
      <c r="N238">
        <v>11.978650172824</v>
      </c>
      <c r="O238">
        <v>20.156704807507602</v>
      </c>
      <c r="P238" t="s">
        <v>931</v>
      </c>
      <c r="Q238" t="s">
        <v>931</v>
      </c>
      <c r="R238" t="s">
        <v>931</v>
      </c>
      <c r="S238">
        <v>98.679043483813302</v>
      </c>
      <c r="T238">
        <v>97.297667250036298</v>
      </c>
      <c r="U238">
        <v>100</v>
      </c>
      <c r="V238">
        <v>1.3209565161867101</v>
      </c>
      <c r="W238">
        <v>0</v>
      </c>
      <c r="X238">
        <v>2.7023327498835501</v>
      </c>
      <c r="Y238">
        <v>16.752602004980499</v>
      </c>
      <c r="Z238">
        <v>11.9232051761047</v>
      </c>
      <c r="AA238">
        <v>21.582515490869401</v>
      </c>
      <c r="AB238">
        <v>49.005491347934402</v>
      </c>
      <c r="AC238">
        <v>42.806014943223602</v>
      </c>
      <c r="AD238">
        <v>55.205039362111997</v>
      </c>
      <c r="AE238">
        <v>18.721665283187502</v>
      </c>
      <c r="AF238">
        <v>13.6767626410677</v>
      </c>
      <c r="AG238">
        <v>23.767276109678502</v>
      </c>
      <c r="AH238">
        <v>47.0364280697274</v>
      </c>
      <c r="AI238">
        <v>40.8491920323412</v>
      </c>
      <c r="AJ238">
        <v>53.223544189222302</v>
      </c>
      <c r="AK238">
        <v>58.149316508938</v>
      </c>
      <c r="AL238">
        <v>50.2857100530425</v>
      </c>
      <c r="AM238">
        <v>66.010782149357098</v>
      </c>
      <c r="AN238">
        <v>40.568119547992502</v>
      </c>
      <c r="AO238">
        <v>32.737547016136602</v>
      </c>
      <c r="AP238">
        <v>48.399937366947903</v>
      </c>
      <c r="AQ238">
        <v>55.187275069978199</v>
      </c>
      <c r="AR238">
        <v>47.1206032346374</v>
      </c>
      <c r="AS238">
        <v>63.2523962050021</v>
      </c>
      <c r="AT238">
        <v>43.359103093852298</v>
      </c>
      <c r="AU238">
        <v>35.314395405773702</v>
      </c>
      <c r="AV238">
        <v>51.405255101946302</v>
      </c>
      <c r="AW238">
        <v>3.6922929570270102</v>
      </c>
      <c r="AX238">
        <v>1.2129369757584201</v>
      </c>
      <c r="AY238">
        <v>6.1702122859753503</v>
      </c>
      <c r="AZ238">
        <v>96.307707042972993</v>
      </c>
      <c r="BA238">
        <v>93.829787714276705</v>
      </c>
      <c r="BB238">
        <v>98.787063023989504</v>
      </c>
    </row>
    <row r="239" spans="1:54" x14ac:dyDescent="0.3">
      <c r="A239" t="s">
        <v>958</v>
      </c>
      <c r="B239" t="s">
        <v>959</v>
      </c>
      <c r="C239" t="s">
        <v>963</v>
      </c>
      <c r="D239">
        <v>87.5843694493783</v>
      </c>
      <c r="E239">
        <v>78.659233705481796</v>
      </c>
      <c r="F239">
        <v>96.500776375086801</v>
      </c>
      <c r="G239">
        <v>10.8762581409118</v>
      </c>
      <c r="H239">
        <v>2.3482360310881298</v>
      </c>
      <c r="I239">
        <v>19.423327338953701</v>
      </c>
      <c r="J239">
        <v>9.2362344582593305</v>
      </c>
      <c r="K239">
        <v>1.3680807461984399</v>
      </c>
      <c r="L239">
        <v>17.0917694962714</v>
      </c>
      <c r="M239">
        <v>19.911190053285999</v>
      </c>
      <c r="N239">
        <v>10.2140124194358</v>
      </c>
      <c r="O239">
        <v>29.614628062067101</v>
      </c>
      <c r="P239" t="s">
        <v>931</v>
      </c>
      <c r="Q239" t="s">
        <v>931</v>
      </c>
      <c r="R239" t="s">
        <v>931</v>
      </c>
      <c r="S239">
        <v>93.978685612788595</v>
      </c>
      <c r="T239">
        <v>86.472961016450796</v>
      </c>
      <c r="U239">
        <v>100</v>
      </c>
      <c r="V239">
        <v>6.0213143872113699</v>
      </c>
      <c r="W239">
        <v>0</v>
      </c>
      <c r="X239">
        <v>13.527038983539599</v>
      </c>
      <c r="Y239">
        <v>9.1947898164594406</v>
      </c>
      <c r="Z239">
        <v>2.3510053843115402</v>
      </c>
      <c r="AA239">
        <v>16.030229697364899</v>
      </c>
      <c r="AB239">
        <v>59.9407933688573</v>
      </c>
      <c r="AC239">
        <v>49.181248947631403</v>
      </c>
      <c r="AD239">
        <v>70.716713004012007</v>
      </c>
      <c r="AE239">
        <v>9.6566015393724101</v>
      </c>
      <c r="AF239">
        <v>2.76059886827719</v>
      </c>
      <c r="AG239">
        <v>16.543833903062101</v>
      </c>
      <c r="AH239">
        <v>59.478981645944401</v>
      </c>
      <c r="AI239">
        <v>48.716370744430698</v>
      </c>
      <c r="AJ239">
        <v>70.258393517549905</v>
      </c>
      <c r="AK239">
        <v>34.104828372026802</v>
      </c>
      <c r="AL239">
        <v>18.399213690028098</v>
      </c>
      <c r="AM239">
        <v>49.794394754863099</v>
      </c>
      <c r="AN239">
        <v>61.365902293120598</v>
      </c>
      <c r="AO239">
        <v>45.336782842590402</v>
      </c>
      <c r="AP239">
        <v>77.409907515827996</v>
      </c>
      <c r="AQ239">
        <v>44.908132744623302</v>
      </c>
      <c r="AR239">
        <v>30.227973924168801</v>
      </c>
      <c r="AS239">
        <v>59.550447185799896</v>
      </c>
      <c r="AT239">
        <v>54.116222760290597</v>
      </c>
      <c r="AU239">
        <v>39.385607517836803</v>
      </c>
      <c r="AV239">
        <v>68.885816479067401</v>
      </c>
      <c r="AW239">
        <v>3.8602723505032599</v>
      </c>
      <c r="AX239">
        <v>0</v>
      </c>
      <c r="AY239">
        <v>8.7457310966330795</v>
      </c>
      <c r="AZ239">
        <v>96.139727649496706</v>
      </c>
      <c r="BA239">
        <v>91.254268900244298</v>
      </c>
      <c r="BB239">
        <v>100</v>
      </c>
    </row>
    <row r="240" spans="1:54" x14ac:dyDescent="0.3">
      <c r="A240" t="s">
        <v>413</v>
      </c>
      <c r="B240" t="s">
        <v>5</v>
      </c>
      <c r="C240" t="s">
        <v>963</v>
      </c>
      <c r="D240">
        <v>95.241735142365798</v>
      </c>
      <c r="E240">
        <v>90.424545756772602</v>
      </c>
      <c r="F240">
        <v>100</v>
      </c>
      <c r="G240">
        <v>4.7582648576342397</v>
      </c>
      <c r="H240">
        <v>0</v>
      </c>
      <c r="I240">
        <v>9.5754542435405199</v>
      </c>
      <c r="J240" t="s">
        <v>931</v>
      </c>
      <c r="K240" t="s">
        <v>931</v>
      </c>
      <c r="L240" t="s">
        <v>931</v>
      </c>
      <c r="M240">
        <v>10.155332914744299</v>
      </c>
      <c r="N240">
        <v>3.0460830891844299</v>
      </c>
      <c r="O240">
        <v>17.265943433643201</v>
      </c>
      <c r="S240">
        <v>97.925254565804906</v>
      </c>
      <c r="T240">
        <v>93.906663556142504</v>
      </c>
      <c r="U240">
        <v>100</v>
      </c>
      <c r="V240" t="s">
        <v>931</v>
      </c>
      <c r="W240" t="s">
        <v>931</v>
      </c>
      <c r="X240" t="s">
        <v>931</v>
      </c>
      <c r="Y240">
        <v>7.3762660042040897</v>
      </c>
      <c r="Z240">
        <v>1.09411357672729</v>
      </c>
      <c r="AA240">
        <v>13.663258600068801</v>
      </c>
      <c r="AB240">
        <v>61.134012175479803</v>
      </c>
      <c r="AC240">
        <v>47.855317143741999</v>
      </c>
      <c r="AD240">
        <v>74.408262146774902</v>
      </c>
      <c r="AE240">
        <v>7.3762660042040897</v>
      </c>
      <c r="AF240">
        <v>1.09411357674237</v>
      </c>
      <c r="AG240">
        <v>13.6632586000537</v>
      </c>
      <c r="AH240">
        <v>61.134012175479803</v>
      </c>
      <c r="AI240">
        <v>47.855317143064902</v>
      </c>
      <c r="AJ240">
        <v>74.408262147452007</v>
      </c>
      <c r="AK240">
        <v>73.6279025139129</v>
      </c>
      <c r="AL240">
        <v>56.713858643390601</v>
      </c>
      <c r="AM240">
        <v>90.549575677095504</v>
      </c>
      <c r="AN240">
        <v>26.3720974860871</v>
      </c>
      <c r="AO240">
        <v>9.4504243231967298</v>
      </c>
      <c r="AP240">
        <v>43.286141356317202</v>
      </c>
      <c r="AQ240">
        <v>62.082613701784702</v>
      </c>
      <c r="AR240">
        <v>45.104800859524197</v>
      </c>
      <c r="AS240">
        <v>79.068751509596098</v>
      </c>
      <c r="AT240">
        <v>37.917386298215298</v>
      </c>
      <c r="AU240">
        <v>20.931248491386</v>
      </c>
      <c r="AV240">
        <v>54.895199139493698</v>
      </c>
      <c r="AW240" t="s">
        <v>931</v>
      </c>
      <c r="AX240" t="s">
        <v>931</v>
      </c>
      <c r="AY240" t="s">
        <v>931</v>
      </c>
      <c r="AZ240">
        <v>96.745925582157199</v>
      </c>
      <c r="BA240">
        <v>92.1912918536365</v>
      </c>
      <c r="BB240">
        <v>100</v>
      </c>
    </row>
    <row r="241" spans="1:54" x14ac:dyDescent="0.3">
      <c r="A241" t="s">
        <v>414</v>
      </c>
      <c r="B241" t="s">
        <v>6</v>
      </c>
      <c r="C241" t="s">
        <v>963</v>
      </c>
      <c r="D241">
        <v>79.993577392421301</v>
      </c>
      <c r="E241">
        <v>71.532680854715196</v>
      </c>
      <c r="F241">
        <v>88.455538966514894</v>
      </c>
      <c r="G241">
        <v>19.3045233507661</v>
      </c>
      <c r="H241">
        <v>10.896059370554999</v>
      </c>
      <c r="I241">
        <v>27.7130744063744</v>
      </c>
      <c r="J241">
        <v>3.8352142398385198</v>
      </c>
      <c r="K241">
        <v>0</v>
      </c>
      <c r="L241">
        <v>7.7102524623079596</v>
      </c>
      <c r="M241">
        <v>23.922684038290999</v>
      </c>
      <c r="N241">
        <v>15.3610062566931</v>
      </c>
      <c r="O241">
        <v>32.490703030579603</v>
      </c>
      <c r="P241" t="s">
        <v>931</v>
      </c>
      <c r="Q241" t="s">
        <v>931</v>
      </c>
      <c r="R241" t="s">
        <v>931</v>
      </c>
      <c r="S241">
        <v>94.959782243019205</v>
      </c>
      <c r="T241">
        <v>90.422383694497796</v>
      </c>
      <c r="U241">
        <v>99.497660351265793</v>
      </c>
      <c r="V241">
        <v>5.04021775698076</v>
      </c>
      <c r="W241">
        <v>0.5023396504091</v>
      </c>
      <c r="X241">
        <v>9.5776163038272593</v>
      </c>
      <c r="Y241">
        <v>14.8637489677952</v>
      </c>
      <c r="Z241">
        <v>7.6107288588456399</v>
      </c>
      <c r="AA241">
        <v>22.123682267525101</v>
      </c>
      <c r="AB241">
        <v>54.402544575954998</v>
      </c>
      <c r="AC241">
        <v>44.466435819806698</v>
      </c>
      <c r="AD241">
        <v>64.340880761567604</v>
      </c>
      <c r="AE241">
        <v>30.3590543474937</v>
      </c>
      <c r="AF241">
        <v>20.7980522229036</v>
      </c>
      <c r="AG241">
        <v>39.930296643073198</v>
      </c>
      <c r="AH241">
        <v>38.907239196256498</v>
      </c>
      <c r="AI241">
        <v>29.275841377955501</v>
      </c>
      <c r="AJ241">
        <v>48.537537463812797</v>
      </c>
      <c r="AK241">
        <v>56.909079007658598</v>
      </c>
      <c r="AL241">
        <v>43.880793731455903</v>
      </c>
      <c r="AM241">
        <v>69.941803152574295</v>
      </c>
      <c r="AN241">
        <v>38.9556195588139</v>
      </c>
      <c r="AO241">
        <v>26.144968494412101</v>
      </c>
      <c r="AP241">
        <v>51.765621188031702</v>
      </c>
      <c r="AQ241">
        <v>61.947699155593398</v>
      </c>
      <c r="AR241">
        <v>48.957846902604402</v>
      </c>
      <c r="AS241">
        <v>74.935352706494498</v>
      </c>
      <c r="AT241">
        <v>35.278523270275599</v>
      </c>
      <c r="AU241">
        <v>22.4904235855015</v>
      </c>
      <c r="AV241">
        <v>48.068995332216502</v>
      </c>
      <c r="AW241">
        <v>6.5388261920053798</v>
      </c>
      <c r="AX241">
        <v>1.00522606419461</v>
      </c>
      <c r="AY241">
        <v>12.073585100980599</v>
      </c>
      <c r="AZ241">
        <v>93.461173807994598</v>
      </c>
      <c r="BA241">
        <v>87.926414898731196</v>
      </c>
      <c r="BB241">
        <v>98.994773936093594</v>
      </c>
    </row>
    <row r="242" spans="1:54" x14ac:dyDescent="0.3">
      <c r="A242" t="s">
        <v>415</v>
      </c>
      <c r="B242" t="s">
        <v>7</v>
      </c>
      <c r="C242" t="s">
        <v>963</v>
      </c>
      <c r="D242">
        <v>89.169182641591803</v>
      </c>
      <c r="E242">
        <v>83.382355781534699</v>
      </c>
      <c r="F242">
        <v>94.951329203275293</v>
      </c>
      <c r="G242">
        <v>10.830817358408201</v>
      </c>
      <c r="H242">
        <v>5.0486707965029298</v>
      </c>
      <c r="I242">
        <v>16.617644218687101</v>
      </c>
      <c r="J242">
        <v>9.9978174675348299</v>
      </c>
      <c r="K242">
        <v>4.7245743326926899</v>
      </c>
      <c r="L242">
        <v>15.2671658878101</v>
      </c>
      <c r="M242">
        <v>16.398093921647099</v>
      </c>
      <c r="N242">
        <v>9.8112170069409608</v>
      </c>
      <c r="O242">
        <v>22.985704934793802</v>
      </c>
      <c r="P242" t="s">
        <v>931</v>
      </c>
      <c r="Q242" t="s">
        <v>931</v>
      </c>
      <c r="R242" t="s">
        <v>931</v>
      </c>
      <c r="S242">
        <v>98.983303626641401</v>
      </c>
      <c r="T242">
        <v>97.490023809628994</v>
      </c>
      <c r="U242">
        <v>100</v>
      </c>
      <c r="V242" t="s">
        <v>931</v>
      </c>
      <c r="W242" t="s">
        <v>931</v>
      </c>
      <c r="X242" t="s">
        <v>931</v>
      </c>
      <c r="Y242">
        <v>12.786002691789999</v>
      </c>
      <c r="Z242">
        <v>5.8924924137237999</v>
      </c>
      <c r="AA242">
        <v>19.677923010317802</v>
      </c>
      <c r="AB242">
        <v>49.519842857662503</v>
      </c>
      <c r="AC242">
        <v>40.064718741279997</v>
      </c>
      <c r="AD242">
        <v>58.986226425373196</v>
      </c>
      <c r="AE242">
        <v>16.3289803935834</v>
      </c>
      <c r="AF242">
        <v>9.0196835969951206</v>
      </c>
      <c r="AG242">
        <v>23.638003325812601</v>
      </c>
      <c r="AH242">
        <v>45.976865155869199</v>
      </c>
      <c r="AI242">
        <v>36.5011190670226</v>
      </c>
      <c r="AJ242">
        <v>55.4625546008645</v>
      </c>
      <c r="AK242">
        <v>46.016749329213802</v>
      </c>
      <c r="AL242">
        <v>34.508997658024803</v>
      </c>
      <c r="AM242">
        <v>57.518560637517602</v>
      </c>
      <c r="AN242">
        <v>52.742499390194297</v>
      </c>
      <c r="AO242">
        <v>41.252481300031199</v>
      </c>
      <c r="AP242">
        <v>64.238099387244503</v>
      </c>
      <c r="AQ242">
        <v>59.250345556549298</v>
      </c>
      <c r="AR242">
        <v>47.543520017615499</v>
      </c>
      <c r="AS242">
        <v>70.9562883931101</v>
      </c>
      <c r="AT242">
        <v>40.3463696235466</v>
      </c>
      <c r="AU242">
        <v>28.646193327388801</v>
      </c>
      <c r="AV242">
        <v>52.046303984975303</v>
      </c>
      <c r="AW242">
        <v>3.91946455203521</v>
      </c>
      <c r="AX242">
        <v>0.80447443008053099</v>
      </c>
      <c r="AY242">
        <v>7.03631341414156</v>
      </c>
      <c r="AZ242">
        <v>96.080535447964806</v>
      </c>
      <c r="BA242">
        <v>92.963686585612095</v>
      </c>
      <c r="BB242">
        <v>99.195525570165898</v>
      </c>
    </row>
    <row r="243" spans="1:54" x14ac:dyDescent="0.3">
      <c r="A243" t="s">
        <v>416</v>
      </c>
      <c r="B243" t="s">
        <v>8</v>
      </c>
      <c r="C243" t="s">
        <v>963</v>
      </c>
      <c r="D243">
        <v>79.613644524237003</v>
      </c>
      <c r="E243">
        <v>69.756883821222701</v>
      </c>
      <c r="F243">
        <v>89.470489381678902</v>
      </c>
      <c r="G243">
        <v>20.386355475763001</v>
      </c>
      <c r="H243">
        <v>10.529510618610299</v>
      </c>
      <c r="I243">
        <v>30.243116178487998</v>
      </c>
      <c r="J243">
        <v>6.60251346499102</v>
      </c>
      <c r="K243">
        <v>0.22983560453284199</v>
      </c>
      <c r="L243">
        <v>12.9768345449825</v>
      </c>
      <c r="M243">
        <v>17.887253141831199</v>
      </c>
      <c r="N243">
        <v>7.4706982841492602</v>
      </c>
      <c r="O243">
        <v>28.302177730022901</v>
      </c>
      <c r="P243">
        <v>5.1676840215439901</v>
      </c>
      <c r="Q243">
        <v>0</v>
      </c>
      <c r="R243">
        <v>10.9976639792947</v>
      </c>
      <c r="S243">
        <v>94.839497307001807</v>
      </c>
      <c r="T243">
        <v>89.433255566896094</v>
      </c>
      <c r="U243">
        <v>100</v>
      </c>
      <c r="V243" t="s">
        <v>931</v>
      </c>
      <c r="W243" t="s">
        <v>931</v>
      </c>
      <c r="X243" t="s">
        <v>931</v>
      </c>
      <c r="Y243">
        <v>13.137522441651701</v>
      </c>
      <c r="Z243">
        <v>5.2154176341724998</v>
      </c>
      <c r="AA243">
        <v>21.058783546658301</v>
      </c>
      <c r="AB243">
        <v>39.566247755834802</v>
      </c>
      <c r="AC243">
        <v>26.806932899572001</v>
      </c>
      <c r="AD243">
        <v>52.322282215227297</v>
      </c>
      <c r="AE243">
        <v>10.052423698384199</v>
      </c>
      <c r="AF243">
        <v>2.8429674610473201</v>
      </c>
      <c r="AG243">
        <v>17.262808218959101</v>
      </c>
      <c r="AH243">
        <v>42.651346499102303</v>
      </c>
      <c r="AI243">
        <v>29.057151671763499</v>
      </c>
      <c r="AJ243">
        <v>56.2404889438601</v>
      </c>
      <c r="AK243">
        <v>54.152977930061503</v>
      </c>
      <c r="AL243">
        <v>33.532287203683602</v>
      </c>
      <c r="AM243">
        <v>74.767157206620496</v>
      </c>
      <c r="AN243">
        <v>43.224831200241901</v>
      </c>
      <c r="AO243">
        <v>22.8916611719028</v>
      </c>
      <c r="AP243">
        <v>63.563450958079699</v>
      </c>
      <c r="AQ243">
        <v>53.830494810037301</v>
      </c>
      <c r="AR243">
        <v>32.905131051408198</v>
      </c>
      <c r="AS243">
        <v>74.755268595588703</v>
      </c>
      <c r="AT243">
        <v>40.792099163559399</v>
      </c>
      <c r="AU243">
        <v>19.855253460714501</v>
      </c>
      <c r="AV243">
        <v>61.7276518762867</v>
      </c>
      <c r="AW243">
        <v>6.5867145421903102</v>
      </c>
      <c r="AX243">
        <v>0.65318696396711196</v>
      </c>
      <c r="AY243">
        <v>12.5178596477555</v>
      </c>
      <c r="AZ243">
        <v>93.413285457809707</v>
      </c>
      <c r="BA243">
        <v>87.482140352893097</v>
      </c>
      <c r="BB243">
        <v>99.346813035384301</v>
      </c>
    </row>
    <row r="244" spans="1:54" x14ac:dyDescent="0.3">
      <c r="A244" t="s">
        <v>418</v>
      </c>
      <c r="B244" t="s">
        <v>9</v>
      </c>
      <c r="C244" t="s">
        <v>963</v>
      </c>
      <c r="D244">
        <v>83.561158164270196</v>
      </c>
      <c r="E244">
        <v>77.027656774032295</v>
      </c>
      <c r="F244">
        <v>90.092141060686401</v>
      </c>
      <c r="G244">
        <v>16.4388418357298</v>
      </c>
      <c r="H244">
        <v>9.9078589389141207</v>
      </c>
      <c r="I244">
        <v>22.972343226367201</v>
      </c>
      <c r="J244">
        <v>7.5805922132492896</v>
      </c>
      <c r="K244">
        <v>2.64283302246709</v>
      </c>
      <c r="L244">
        <v>12.517134699818399</v>
      </c>
      <c r="M244">
        <v>30.146411923051701</v>
      </c>
      <c r="N244">
        <v>21.705247752825301</v>
      </c>
      <c r="O244">
        <v>38.587311151395198</v>
      </c>
      <c r="P244" t="s">
        <v>931</v>
      </c>
      <c r="Q244" t="s">
        <v>931</v>
      </c>
      <c r="R244" t="s">
        <v>931</v>
      </c>
      <c r="S244">
        <v>96.197229334909096</v>
      </c>
      <c r="T244">
        <v>90.478441674718894</v>
      </c>
      <c r="U244">
        <v>100</v>
      </c>
      <c r="V244" t="s">
        <v>931</v>
      </c>
      <c r="W244" t="s">
        <v>931</v>
      </c>
      <c r="X244" t="s">
        <v>931</v>
      </c>
      <c r="Y244">
        <v>6.9529249556824899</v>
      </c>
      <c r="Z244">
        <v>2.0853912994942498</v>
      </c>
      <c r="AA244">
        <v>11.8226156948505</v>
      </c>
      <c r="AB244">
        <v>69.442584203269604</v>
      </c>
      <c r="AC244">
        <v>60.955063651643002</v>
      </c>
      <c r="AD244">
        <v>77.927096913824997</v>
      </c>
      <c r="AE244">
        <v>18.027706650909298</v>
      </c>
      <c r="AF244">
        <v>11.0267811255582</v>
      </c>
      <c r="AG244">
        <v>25.028658971624701</v>
      </c>
      <c r="AH244">
        <v>58.3678025080428</v>
      </c>
      <c r="AI244">
        <v>49.3960142414101</v>
      </c>
      <c r="AJ244">
        <v>67.338713221219805</v>
      </c>
      <c r="AK244">
        <v>53.823551858352999</v>
      </c>
      <c r="AL244">
        <v>42.749975476749697</v>
      </c>
      <c r="AM244">
        <v>64.898599813013206</v>
      </c>
      <c r="AN244">
        <v>43.969892391055502</v>
      </c>
      <c r="AO244">
        <v>32.947424563827902</v>
      </c>
      <c r="AP244">
        <v>54.9905059729942</v>
      </c>
      <c r="AQ244">
        <v>46.565671983515202</v>
      </c>
      <c r="AR244">
        <v>35.593590998682799</v>
      </c>
      <c r="AS244">
        <v>57.537244553465101</v>
      </c>
      <c r="AT244">
        <v>50.582881782797799</v>
      </c>
      <c r="AU244">
        <v>39.579093871622199</v>
      </c>
      <c r="AV244">
        <v>61.586229006603602</v>
      </c>
      <c r="AW244" t="s">
        <v>931</v>
      </c>
      <c r="AX244" t="s">
        <v>931</v>
      </c>
      <c r="AY244" t="s">
        <v>931</v>
      </c>
      <c r="AZ244">
        <v>98.730221259273804</v>
      </c>
      <c r="BA244">
        <v>96.843447126650602</v>
      </c>
      <c r="BB244">
        <v>100</v>
      </c>
    </row>
    <row r="245" spans="1:54" x14ac:dyDescent="0.3">
      <c r="A245" t="s">
        <v>419</v>
      </c>
      <c r="B245" t="s">
        <v>10</v>
      </c>
      <c r="C245" t="s">
        <v>963</v>
      </c>
      <c r="D245">
        <v>84.740508471556595</v>
      </c>
      <c r="E245">
        <v>74.658631800580395</v>
      </c>
      <c r="F245">
        <v>94.821058442623297</v>
      </c>
      <c r="G245">
        <v>15.2594915284434</v>
      </c>
      <c r="H245">
        <v>5.1789415576983302</v>
      </c>
      <c r="I245">
        <v>25.341368199098</v>
      </c>
      <c r="J245" t="s">
        <v>931</v>
      </c>
      <c r="K245" t="s">
        <v>931</v>
      </c>
      <c r="L245" t="s">
        <v>931</v>
      </c>
      <c r="M245">
        <v>13.499260631759</v>
      </c>
      <c r="N245">
        <v>4.3239120393504002</v>
      </c>
      <c r="O245">
        <v>22.6762277115252</v>
      </c>
      <c r="P245">
        <v>5.2700030287373698</v>
      </c>
      <c r="Q245">
        <v>0</v>
      </c>
      <c r="R245">
        <v>11.436110548236799</v>
      </c>
      <c r="S245">
        <v>96.126779383206497</v>
      </c>
      <c r="T245">
        <v>90.617370665124497</v>
      </c>
      <c r="U245">
        <v>100</v>
      </c>
      <c r="V245" t="s">
        <v>931</v>
      </c>
      <c r="W245" t="s">
        <v>931</v>
      </c>
      <c r="X245" t="s">
        <v>931</v>
      </c>
      <c r="Y245">
        <v>4.2402323219726004</v>
      </c>
      <c r="Z245">
        <v>0</v>
      </c>
      <c r="AA245">
        <v>9.4384919211611003</v>
      </c>
      <c r="AB245">
        <v>69.320672023374698</v>
      </c>
      <c r="AC245">
        <v>56.375304226619598</v>
      </c>
      <c r="AD245">
        <v>82.265003201568803</v>
      </c>
      <c r="AE245">
        <v>17.162251242673101</v>
      </c>
      <c r="AF245">
        <v>7.4499851153476397</v>
      </c>
      <c r="AG245">
        <v>26.8766243690111</v>
      </c>
      <c r="AH245">
        <v>56.398653102674203</v>
      </c>
      <c r="AI245">
        <v>41.016290885028901</v>
      </c>
      <c r="AJ245">
        <v>71.780927899528294</v>
      </c>
      <c r="AK245">
        <v>55.881833903928303</v>
      </c>
      <c r="AL245">
        <v>37.752859352142998</v>
      </c>
      <c r="AM245">
        <v>74.009680140205404</v>
      </c>
      <c r="AN245">
        <v>40.9998941164014</v>
      </c>
      <c r="AO245">
        <v>23.1205184306177</v>
      </c>
      <c r="AP245">
        <v>58.879820949749401</v>
      </c>
      <c r="AQ245">
        <v>68.081389192814001</v>
      </c>
      <c r="AR245">
        <v>51.269156865608203</v>
      </c>
      <c r="AS245">
        <v>84.893277843241094</v>
      </c>
      <c r="AT245">
        <v>28.466805491829302</v>
      </c>
      <c r="AU245">
        <v>12.025667799359001</v>
      </c>
      <c r="AV245">
        <v>44.907861618060998</v>
      </c>
      <c r="AX245">
        <v>0</v>
      </c>
      <c r="AY245">
        <v>0</v>
      </c>
      <c r="AZ245">
        <v>100</v>
      </c>
      <c r="BA245">
        <v>99.999999967984394</v>
      </c>
      <c r="BB245">
        <v>100</v>
      </c>
    </row>
    <row r="246" spans="1:54" x14ac:dyDescent="0.3">
      <c r="A246" t="s">
        <v>420</v>
      </c>
      <c r="B246" t="s">
        <v>11</v>
      </c>
      <c r="C246" t="s">
        <v>963</v>
      </c>
      <c r="D246">
        <v>81.080790203769297</v>
      </c>
      <c r="E246">
        <v>71.995034392621903</v>
      </c>
      <c r="F246">
        <v>90.169468778095506</v>
      </c>
      <c r="G246">
        <v>18.9192097962307</v>
      </c>
      <c r="H246">
        <v>9.8305312218448702</v>
      </c>
      <c r="I246">
        <v>28.0049656074377</v>
      </c>
      <c r="J246">
        <v>5.6957332823113003</v>
      </c>
      <c r="K246">
        <v>1.34001897956772</v>
      </c>
      <c r="L246">
        <v>10.052064418140301</v>
      </c>
      <c r="M246">
        <v>23.219410695494101</v>
      </c>
      <c r="N246">
        <v>16.145203234002</v>
      </c>
      <c r="O246">
        <v>30.2942492894447</v>
      </c>
      <c r="P246" t="s">
        <v>931</v>
      </c>
      <c r="Q246" t="s">
        <v>931</v>
      </c>
      <c r="R246" t="s">
        <v>931</v>
      </c>
      <c r="S246">
        <v>97.079785707452402</v>
      </c>
      <c r="T246">
        <v>93.658478904345898</v>
      </c>
      <c r="U246">
        <v>100</v>
      </c>
      <c r="V246">
        <v>2.9202142925475898</v>
      </c>
      <c r="W246">
        <v>0</v>
      </c>
      <c r="X246">
        <v>6.3415210954998003</v>
      </c>
      <c r="Y246">
        <v>14.1466564622596</v>
      </c>
      <c r="Z246">
        <v>7.2811552065772904</v>
      </c>
      <c r="AA246">
        <v>21.013239769749699</v>
      </c>
      <c r="AB246">
        <v>59.534344207404601</v>
      </c>
      <c r="AC246">
        <v>50.157706672409802</v>
      </c>
      <c r="AD246">
        <v>68.909633041101401</v>
      </c>
      <c r="AE246">
        <v>20.416387639911999</v>
      </c>
      <c r="AF246">
        <v>12.6541829472246</v>
      </c>
      <c r="AG246">
        <v>28.179444878009001</v>
      </c>
      <c r="AH246">
        <v>53.264613029752198</v>
      </c>
      <c r="AI246">
        <v>44.229017555270197</v>
      </c>
      <c r="AJ246">
        <v>62.299089309334398</v>
      </c>
      <c r="AK246">
        <v>43.207142173550402</v>
      </c>
      <c r="AL246">
        <v>30.918737536655399</v>
      </c>
      <c r="AM246">
        <v>55.494959587767298</v>
      </c>
      <c r="AN246">
        <v>50.537987230493698</v>
      </c>
      <c r="AO246">
        <v>37.9804922073874</v>
      </c>
      <c r="AP246">
        <v>63.092660460212997</v>
      </c>
      <c r="AQ246">
        <v>47.4700244726085</v>
      </c>
      <c r="AR246">
        <v>35.0115203405635</v>
      </c>
      <c r="AS246">
        <v>59.928765218500203</v>
      </c>
      <c r="AT246">
        <v>49.337598950001997</v>
      </c>
      <c r="AU246">
        <v>36.8584689172922</v>
      </c>
      <c r="AV246">
        <v>61.814821706782801</v>
      </c>
      <c r="AW246">
        <v>4.1459389648904601</v>
      </c>
      <c r="AX246">
        <v>0.34742260427567301</v>
      </c>
      <c r="AY246">
        <v>7.9430047168041096</v>
      </c>
      <c r="AZ246">
        <v>95.190375968621396</v>
      </c>
      <c r="BA246">
        <v>91.214392448795607</v>
      </c>
      <c r="BB246">
        <v>99.167077467739404</v>
      </c>
    </row>
    <row r="247" spans="1:54" x14ac:dyDescent="0.3">
      <c r="A247" t="s">
        <v>421</v>
      </c>
      <c r="B247" t="s">
        <v>12</v>
      </c>
      <c r="C247" t="s">
        <v>963</v>
      </c>
      <c r="D247">
        <v>89.076972728739705</v>
      </c>
      <c r="E247">
        <v>81.419497339296399</v>
      </c>
      <c r="F247">
        <v>96.732761766432205</v>
      </c>
      <c r="G247">
        <v>10.923027271260301</v>
      </c>
      <c r="H247">
        <v>3.2672382336772698</v>
      </c>
      <c r="I247">
        <v>18.580502660594199</v>
      </c>
      <c r="J247">
        <v>3.2870743908342699</v>
      </c>
      <c r="K247">
        <v>0</v>
      </c>
      <c r="L247">
        <v>6.6748960675694597</v>
      </c>
      <c r="M247">
        <v>18.6057769888656</v>
      </c>
      <c r="N247">
        <v>9.1346722161499994</v>
      </c>
      <c r="O247">
        <v>28.0759196686796</v>
      </c>
      <c r="S247">
        <v>96.745199289978999</v>
      </c>
      <c r="T247">
        <v>93.005692384472994</v>
      </c>
      <c r="U247">
        <v>100</v>
      </c>
      <c r="V247">
        <v>3.2548007100209801</v>
      </c>
      <c r="W247">
        <v>0</v>
      </c>
      <c r="X247">
        <v>6.9943076155657398</v>
      </c>
      <c r="Y247">
        <v>6.6693561400677801</v>
      </c>
      <c r="Z247">
        <v>0</v>
      </c>
      <c r="AA247">
        <v>15.954041013210199</v>
      </c>
      <c r="AB247">
        <v>60.605131515249298</v>
      </c>
      <c r="AC247">
        <v>47.874058712437403</v>
      </c>
      <c r="AD247">
        <v>73.329805119443506</v>
      </c>
      <c r="AE247">
        <v>10.4615136356301</v>
      </c>
      <c r="AF247">
        <v>0</v>
      </c>
      <c r="AG247">
        <v>21.031566074599102</v>
      </c>
      <c r="AH247">
        <v>56.812974019686898</v>
      </c>
      <c r="AI247">
        <v>43.888980609572798</v>
      </c>
      <c r="AJ247">
        <v>69.7305551061812</v>
      </c>
      <c r="AK247">
        <v>60.139837130871101</v>
      </c>
      <c r="AL247">
        <v>45.299633852522099</v>
      </c>
      <c r="AM247">
        <v>74.975646167494105</v>
      </c>
      <c r="AN247">
        <v>39.860162869128899</v>
      </c>
      <c r="AO247">
        <v>25.024353832623898</v>
      </c>
      <c r="AP247">
        <v>54.700366147359901</v>
      </c>
      <c r="AQ247">
        <v>65.881385210166997</v>
      </c>
      <c r="AR247">
        <v>51.587176428482103</v>
      </c>
      <c r="AS247">
        <v>80.169072438662297</v>
      </c>
      <c r="AT247">
        <v>34.118614789833003</v>
      </c>
      <c r="AU247">
        <v>19.830927561556098</v>
      </c>
      <c r="AV247">
        <v>48.412823571299597</v>
      </c>
      <c r="AW247" t="s">
        <v>931</v>
      </c>
      <c r="AX247" t="s">
        <v>931</v>
      </c>
      <c r="AY247" t="s">
        <v>931</v>
      </c>
      <c r="AZ247">
        <v>97.539131837986105</v>
      </c>
      <c r="BA247">
        <v>92.969776353259604</v>
      </c>
      <c r="BB247">
        <v>100</v>
      </c>
    </row>
    <row r="248" spans="1:54" x14ac:dyDescent="0.3">
      <c r="A248" t="s">
        <v>422</v>
      </c>
      <c r="B248" t="s">
        <v>13</v>
      </c>
      <c r="C248" t="s">
        <v>963</v>
      </c>
      <c r="D248">
        <v>80.8963102759771</v>
      </c>
      <c r="E248">
        <v>73.052986050039706</v>
      </c>
      <c r="F248">
        <v>88.743321248186405</v>
      </c>
      <c r="G248">
        <v>17.9015891250239</v>
      </c>
      <c r="H248">
        <v>10.243125301128901</v>
      </c>
      <c r="I248">
        <v>25.555572776855001</v>
      </c>
      <c r="J248">
        <v>7.1592680725363103</v>
      </c>
      <c r="K248">
        <v>1.7269918982018999</v>
      </c>
      <c r="L248">
        <v>12.5901365334838</v>
      </c>
      <c r="M248">
        <v>24.271764995487001</v>
      </c>
      <c r="N248">
        <v>14.568380816689899</v>
      </c>
      <c r="O248">
        <v>33.972418189789103</v>
      </c>
      <c r="P248">
        <v>3.0825196247367401</v>
      </c>
      <c r="Q248">
        <v>0</v>
      </c>
      <c r="R248">
        <v>6.1729186030630103</v>
      </c>
      <c r="S248">
        <v>99.131588304477404</v>
      </c>
      <c r="T248">
        <v>97.880184479506795</v>
      </c>
      <c r="U248">
        <v>100</v>
      </c>
      <c r="V248" t="s">
        <v>931</v>
      </c>
      <c r="W248" t="s">
        <v>931</v>
      </c>
      <c r="X248" t="s">
        <v>931</v>
      </c>
      <c r="Y248">
        <v>14.793085528295199</v>
      </c>
      <c r="Z248">
        <v>7.88723799740057</v>
      </c>
      <c r="AA248">
        <v>21.699785483541099</v>
      </c>
      <c r="AB248">
        <v>52.004868575804799</v>
      </c>
      <c r="AC248">
        <v>40.870583436764399</v>
      </c>
      <c r="AD248">
        <v>63.1405017933251</v>
      </c>
      <c r="AE248">
        <v>17.480375263258701</v>
      </c>
      <c r="AF248">
        <v>9.9469323130325993</v>
      </c>
      <c r="AG248">
        <v>25.013569796180001</v>
      </c>
      <c r="AH248">
        <v>49.3175788408413</v>
      </c>
      <c r="AI248">
        <v>38.316748392910597</v>
      </c>
      <c r="AJ248">
        <v>60.320858208908</v>
      </c>
      <c r="AK248">
        <v>46.776514513138999</v>
      </c>
      <c r="AL248">
        <v>33.156021632190303</v>
      </c>
      <c r="AM248">
        <v>60.397423575691903</v>
      </c>
      <c r="AN248">
        <v>48.836485733175998</v>
      </c>
      <c r="AO248">
        <v>35.0451749628606</v>
      </c>
      <c r="AP248">
        <v>62.6300872445983</v>
      </c>
      <c r="AQ248">
        <v>38.7505347628246</v>
      </c>
      <c r="AR248">
        <v>24.692716310441899</v>
      </c>
      <c r="AS248">
        <v>52.809714481131103</v>
      </c>
      <c r="AT248">
        <v>57.699936476658401</v>
      </c>
      <c r="AU248">
        <v>43.486670160213798</v>
      </c>
      <c r="AV248">
        <v>71.913200907910095</v>
      </c>
      <c r="AW248">
        <v>4.7140395503405301</v>
      </c>
      <c r="AX248">
        <v>0.59524199369101305</v>
      </c>
      <c r="AY248">
        <v>8.8320918432108293</v>
      </c>
      <c r="AZ248">
        <v>95.285960449659498</v>
      </c>
      <c r="BA248">
        <v>91.167908158324494</v>
      </c>
      <c r="BB248">
        <v>99.404758004773697</v>
      </c>
    </row>
    <row r="249" spans="1:54" x14ac:dyDescent="0.3">
      <c r="A249" t="s">
        <v>423</v>
      </c>
      <c r="B249" t="s">
        <v>14</v>
      </c>
      <c r="C249" t="s">
        <v>963</v>
      </c>
      <c r="D249">
        <v>82.077706876753297</v>
      </c>
      <c r="E249">
        <v>74.029075714859303</v>
      </c>
      <c r="F249">
        <v>90.126331142756399</v>
      </c>
      <c r="G249">
        <v>17.422271319970299</v>
      </c>
      <c r="H249">
        <v>9.4205037469920807</v>
      </c>
      <c r="I249">
        <v>25.424092568985401</v>
      </c>
      <c r="J249">
        <v>9.3390700175879804</v>
      </c>
      <c r="K249">
        <v>3.4720666778244902</v>
      </c>
      <c r="L249">
        <v>15.2009042272963</v>
      </c>
      <c r="M249">
        <v>28.4096690262657</v>
      </c>
      <c r="N249">
        <v>19.445936440276899</v>
      </c>
      <c r="O249">
        <v>37.3752343519768</v>
      </c>
      <c r="P249">
        <v>1.8997921420992201</v>
      </c>
      <c r="Q249">
        <v>0</v>
      </c>
      <c r="R249">
        <v>4.1401683822840001</v>
      </c>
      <c r="S249">
        <v>99.225256915272496</v>
      </c>
      <c r="T249">
        <v>97.706928258439504</v>
      </c>
      <c r="U249">
        <v>100</v>
      </c>
      <c r="V249" t="s">
        <v>931</v>
      </c>
      <c r="W249" t="s">
        <v>931</v>
      </c>
      <c r="X249" t="s">
        <v>931</v>
      </c>
      <c r="Y249">
        <v>11.009200982601</v>
      </c>
      <c r="Z249">
        <v>4.3844768681590001</v>
      </c>
      <c r="AA249">
        <v>17.6307356826571</v>
      </c>
      <c r="AB249">
        <v>62.4329549253601</v>
      </c>
      <c r="AC249">
        <v>52.398156208294999</v>
      </c>
      <c r="AD249">
        <v>72.473831922086205</v>
      </c>
      <c r="AE249">
        <v>21.4050031251363</v>
      </c>
      <c r="AF249">
        <v>13.0838331005932</v>
      </c>
      <c r="AG249">
        <v>29.7211817619302</v>
      </c>
      <c r="AH249">
        <v>52.037152782824798</v>
      </c>
      <c r="AI249">
        <v>41.802820421081002</v>
      </c>
      <c r="AJ249">
        <v>62.279365397592898</v>
      </c>
      <c r="AK249">
        <v>51.249439084586001</v>
      </c>
      <c r="AL249">
        <v>37.839890526117401</v>
      </c>
      <c r="AM249">
        <v>64.657349713340494</v>
      </c>
      <c r="AN249">
        <v>48.399988781691697</v>
      </c>
      <c r="AO249">
        <v>34.982948335341703</v>
      </c>
      <c r="AP249">
        <v>61.817460682326903</v>
      </c>
      <c r="AQ249">
        <v>56.271034328023298</v>
      </c>
      <c r="AR249">
        <v>43.253742881633102</v>
      </c>
      <c r="AS249">
        <v>69.297883333810006</v>
      </c>
      <c r="AT249">
        <v>43.332118016603097</v>
      </c>
      <c r="AU249">
        <v>30.3279926322638</v>
      </c>
      <c r="AV249">
        <v>56.326089622831397</v>
      </c>
      <c r="AW249">
        <v>4.24437112083376</v>
      </c>
      <c r="AX249">
        <v>0</v>
      </c>
      <c r="AY249">
        <v>8.4906094330867194</v>
      </c>
      <c r="AZ249">
        <v>95.755628879166196</v>
      </c>
      <c r="BA249">
        <v>91.509390566579498</v>
      </c>
      <c r="BB249">
        <v>100</v>
      </c>
    </row>
    <row r="250" spans="1:54" x14ac:dyDescent="0.3">
      <c r="A250" t="s">
        <v>424</v>
      </c>
      <c r="B250" t="s">
        <v>15</v>
      </c>
      <c r="C250" t="s">
        <v>963</v>
      </c>
      <c r="D250">
        <v>80.394059459313794</v>
      </c>
      <c r="E250">
        <v>69.329267147207105</v>
      </c>
      <c r="F250">
        <v>91.457097749026303</v>
      </c>
      <c r="G250">
        <v>18.557451281636599</v>
      </c>
      <c r="H250">
        <v>7.5996742865178097</v>
      </c>
      <c r="I250">
        <v>29.516215334167299</v>
      </c>
      <c r="J250">
        <v>7.8960135845395003</v>
      </c>
      <c r="K250">
        <v>1.66097825507847</v>
      </c>
      <c r="L250">
        <v>14.1309887384598</v>
      </c>
      <c r="M250">
        <v>32.489690304843499</v>
      </c>
      <c r="N250">
        <v>20.435772015363401</v>
      </c>
      <c r="O250">
        <v>44.543382411539099</v>
      </c>
      <c r="S250">
        <v>100</v>
      </c>
      <c r="T250">
        <v>99.999999981915593</v>
      </c>
      <c r="U250">
        <v>100</v>
      </c>
      <c r="Y250">
        <v>5.4877227028921096</v>
      </c>
      <c r="Z250">
        <v>0</v>
      </c>
      <c r="AA250">
        <v>11.0032250373844</v>
      </c>
      <c r="AB250">
        <v>54.696638904611703</v>
      </c>
      <c r="AC250">
        <v>41.9978037528142</v>
      </c>
      <c r="AD250">
        <v>67.394306218587801</v>
      </c>
      <c r="AE250">
        <v>17.7744535187731</v>
      </c>
      <c r="AF250">
        <v>8.1946452502072606</v>
      </c>
      <c r="AG250">
        <v>27.357155288768499</v>
      </c>
      <c r="AH250">
        <v>42.409908088730802</v>
      </c>
      <c r="AI250">
        <v>30.036818318353799</v>
      </c>
      <c r="AJ250">
        <v>54.7790533891908</v>
      </c>
      <c r="AK250">
        <v>59.732757548694899</v>
      </c>
      <c r="AL250">
        <v>43.7398250049213</v>
      </c>
      <c r="AM250">
        <v>75.728847864540199</v>
      </c>
      <c r="AN250">
        <v>37.681863914355802</v>
      </c>
      <c r="AO250">
        <v>21.836499762550002</v>
      </c>
      <c r="AP250">
        <v>53.524073546863399</v>
      </c>
      <c r="AQ250">
        <v>57.349732644501998</v>
      </c>
      <c r="AR250">
        <v>41.009456645716398</v>
      </c>
      <c r="AS250">
        <v>73.688071202713004</v>
      </c>
      <c r="AT250">
        <v>42.650267355498002</v>
      </c>
      <c r="AU250">
        <v>26.3119287965756</v>
      </c>
      <c r="AV250">
        <v>58.990543354994998</v>
      </c>
      <c r="AW250" t="s">
        <v>931</v>
      </c>
      <c r="AX250" t="s">
        <v>931</v>
      </c>
      <c r="AY250" t="s">
        <v>931</v>
      </c>
      <c r="AZ250">
        <v>96.284466725964293</v>
      </c>
      <c r="BA250">
        <v>91.163649237714296</v>
      </c>
      <c r="BB250">
        <v>100</v>
      </c>
    </row>
    <row r="251" spans="1:54" x14ac:dyDescent="0.3">
      <c r="A251" t="s">
        <v>425</v>
      </c>
      <c r="B251" t="s">
        <v>16</v>
      </c>
      <c r="C251" t="s">
        <v>963</v>
      </c>
      <c r="D251">
        <v>85.159209995969405</v>
      </c>
      <c r="E251">
        <v>75.978321084447103</v>
      </c>
      <c r="F251">
        <v>94.339406008276498</v>
      </c>
      <c r="G251">
        <v>14.8407900040306</v>
      </c>
      <c r="H251">
        <v>5.6605939918611998</v>
      </c>
      <c r="I251">
        <v>24.021678915415201</v>
      </c>
      <c r="J251">
        <v>3.5496439607685102</v>
      </c>
      <c r="K251">
        <v>0</v>
      </c>
      <c r="L251">
        <v>7.8982759517906196</v>
      </c>
      <c r="M251">
        <v>23.186887007926899</v>
      </c>
      <c r="N251">
        <v>8.8430464859926605</v>
      </c>
      <c r="O251">
        <v>37.533273956875099</v>
      </c>
      <c r="S251">
        <v>100</v>
      </c>
      <c r="T251">
        <v>99.999999964801205</v>
      </c>
      <c r="U251">
        <v>100</v>
      </c>
      <c r="Y251">
        <v>3.7001209189842799</v>
      </c>
      <c r="Z251">
        <v>0</v>
      </c>
      <c r="AA251">
        <v>7.8408484481907399</v>
      </c>
      <c r="AB251">
        <v>55.0960634152895</v>
      </c>
      <c r="AC251">
        <v>40.217004839930397</v>
      </c>
      <c r="AD251">
        <v>69.971136465803099</v>
      </c>
      <c r="AE251">
        <v>22.2464060190783</v>
      </c>
      <c r="AF251">
        <v>7.5595574837652704</v>
      </c>
      <c r="AG251">
        <v>36.931679523845901</v>
      </c>
      <c r="AH251">
        <v>36.549778315195503</v>
      </c>
      <c r="AI251">
        <v>23.138063417110999</v>
      </c>
      <c r="AJ251">
        <v>49.957557362171997</v>
      </c>
      <c r="AK251">
        <v>70.523662124645</v>
      </c>
      <c r="AL251">
        <v>55.027348201659699</v>
      </c>
      <c r="AM251">
        <v>86.023726269869499</v>
      </c>
      <c r="AN251">
        <v>17.263937198838399</v>
      </c>
      <c r="AO251">
        <v>5.6709653133716103</v>
      </c>
      <c r="AP251">
        <v>28.856152788686799</v>
      </c>
      <c r="AQ251">
        <v>51.536522321855898</v>
      </c>
      <c r="AR251">
        <v>33.903464042190599</v>
      </c>
      <c r="AS251">
        <v>69.170481203594505</v>
      </c>
      <c r="AT251">
        <v>32.300475476274102</v>
      </c>
      <c r="AU251">
        <v>15.737493062189101</v>
      </c>
      <c r="AV251">
        <v>48.867193724034301</v>
      </c>
      <c r="AZ251">
        <v>100</v>
      </c>
      <c r="BA251">
        <v>99.999999978865702</v>
      </c>
      <c r="BB251">
        <v>100</v>
      </c>
    </row>
    <row r="252" spans="1:54" x14ac:dyDescent="0.3">
      <c r="A252" t="s">
        <v>426</v>
      </c>
      <c r="B252" t="s">
        <v>17</v>
      </c>
      <c r="C252" t="s">
        <v>963</v>
      </c>
      <c r="D252">
        <v>84.521799669306404</v>
      </c>
      <c r="E252">
        <v>77.028179582524302</v>
      </c>
      <c r="F252">
        <v>92.020341235615305</v>
      </c>
      <c r="G252">
        <v>14.319032286137</v>
      </c>
      <c r="H252">
        <v>7.0333808715499604</v>
      </c>
      <c r="I252">
        <v>21.600604984523301</v>
      </c>
      <c r="J252">
        <v>8.1890174919502208</v>
      </c>
      <c r="K252">
        <v>2.5125699934655699</v>
      </c>
      <c r="L252">
        <v>13.8669584177527</v>
      </c>
      <c r="M252">
        <v>13.6646070838047</v>
      </c>
      <c r="N252">
        <v>7.0170037419236699</v>
      </c>
      <c r="O252">
        <v>20.3104048169644</v>
      </c>
      <c r="P252" t="s">
        <v>931</v>
      </c>
      <c r="Q252" t="s">
        <v>931</v>
      </c>
      <c r="R252" t="s">
        <v>931</v>
      </c>
      <c r="S252">
        <v>99.246366721782294</v>
      </c>
      <c r="T252">
        <v>98.1422035715064</v>
      </c>
      <c r="U252">
        <v>100</v>
      </c>
      <c r="V252" t="s">
        <v>931</v>
      </c>
      <c r="W252" t="s">
        <v>931</v>
      </c>
      <c r="X252" t="s">
        <v>931</v>
      </c>
      <c r="Y252">
        <v>16.454616656513799</v>
      </c>
      <c r="Z252">
        <v>4.5042274153839896</v>
      </c>
      <c r="AA252">
        <v>28.405429987055498</v>
      </c>
      <c r="AB252">
        <v>49.409102776085597</v>
      </c>
      <c r="AC252">
        <v>37.147177727387799</v>
      </c>
      <c r="AD252">
        <v>61.666240852292503</v>
      </c>
      <c r="AE252">
        <v>18.7485858497955</v>
      </c>
      <c r="AF252">
        <v>6.7749745948982998</v>
      </c>
      <c r="AG252">
        <v>30.721154373417999</v>
      </c>
      <c r="AH252">
        <v>47.1151335828039</v>
      </c>
      <c r="AI252">
        <v>34.961555670730803</v>
      </c>
      <c r="AJ252">
        <v>59.265391343072601</v>
      </c>
      <c r="AK252">
        <v>51.513152469695697</v>
      </c>
      <c r="AL252">
        <v>36.952493876876403</v>
      </c>
      <c r="AM252">
        <v>66.072088613513301</v>
      </c>
      <c r="AN252">
        <v>47.226849179516798</v>
      </c>
      <c r="AO252">
        <v>32.599313709409699</v>
      </c>
      <c r="AP252">
        <v>61.856992790894303</v>
      </c>
      <c r="AQ252">
        <v>48.541271542838302</v>
      </c>
      <c r="AR252">
        <v>33.107568841736999</v>
      </c>
      <c r="AS252">
        <v>63.972347218714503</v>
      </c>
      <c r="AT252">
        <v>48.475303042797101</v>
      </c>
      <c r="AU252">
        <v>32.758765729910202</v>
      </c>
      <c r="AV252">
        <v>64.195575975830906</v>
      </c>
      <c r="AW252" t="s">
        <v>931</v>
      </c>
      <c r="AX252" t="s">
        <v>931</v>
      </c>
      <c r="AY252" t="s">
        <v>931</v>
      </c>
      <c r="AZ252">
        <v>98.104603602819594</v>
      </c>
      <c r="BA252">
        <v>95.249011587621695</v>
      </c>
      <c r="BB252">
        <v>100</v>
      </c>
    </row>
    <row r="253" spans="1:54" x14ac:dyDescent="0.3">
      <c r="A253" t="s">
        <v>427</v>
      </c>
      <c r="B253" t="s">
        <v>18</v>
      </c>
      <c r="C253" t="s">
        <v>963</v>
      </c>
      <c r="D253">
        <v>81.336274946362806</v>
      </c>
      <c r="E253">
        <v>72.663437874718099</v>
      </c>
      <c r="F253">
        <v>90.007361689940595</v>
      </c>
      <c r="G253">
        <v>16.7793385418775</v>
      </c>
      <c r="H253">
        <v>8.6580611012032893</v>
      </c>
      <c r="I253">
        <v>24.902268638816601</v>
      </c>
      <c r="J253">
        <v>5.2969274986843704</v>
      </c>
      <c r="K253">
        <v>0.49612806895871198</v>
      </c>
      <c r="L253">
        <v>10.097790552598999</v>
      </c>
      <c r="M253">
        <v>21.9244626158766</v>
      </c>
      <c r="N253">
        <v>13.707698972781399</v>
      </c>
      <c r="O253">
        <v>30.1431176240194</v>
      </c>
      <c r="P253" t="s">
        <v>931</v>
      </c>
      <c r="Q253" t="s">
        <v>931</v>
      </c>
      <c r="R253" t="s">
        <v>931</v>
      </c>
      <c r="S253">
        <v>97.767477634295403</v>
      </c>
      <c r="T253">
        <v>94.594396337890601</v>
      </c>
      <c r="U253">
        <v>100</v>
      </c>
      <c r="V253" t="s">
        <v>931</v>
      </c>
      <c r="W253" t="s">
        <v>931</v>
      </c>
      <c r="X253" t="s">
        <v>931</v>
      </c>
      <c r="Y253">
        <v>9.7943569606930296</v>
      </c>
      <c r="Z253">
        <v>3.2873082902261102</v>
      </c>
      <c r="AA253">
        <v>16.303310096205401</v>
      </c>
      <c r="AB253">
        <v>59.0677245678663</v>
      </c>
      <c r="AC253">
        <v>48.6878359700018</v>
      </c>
      <c r="AD253">
        <v>69.442346245448206</v>
      </c>
      <c r="AE253">
        <v>19.0442456381816</v>
      </c>
      <c r="AF253">
        <v>9.9697258837235001</v>
      </c>
      <c r="AG253">
        <v>28.117477794506598</v>
      </c>
      <c r="AH253">
        <v>49.817835890377701</v>
      </c>
      <c r="AI253">
        <v>39.252207187122004</v>
      </c>
      <c r="AJ253">
        <v>60.3813897365294</v>
      </c>
      <c r="AK253">
        <v>51.320111685965301</v>
      </c>
      <c r="AL253">
        <v>37.728222836082701</v>
      </c>
      <c r="AM253">
        <v>64.915532645579006</v>
      </c>
      <c r="AN253">
        <v>47.877145438120998</v>
      </c>
      <c r="AO253">
        <v>34.292757261080098</v>
      </c>
      <c r="AP253">
        <v>61.456894684857197</v>
      </c>
      <c r="AQ253">
        <v>64.0059127864006</v>
      </c>
      <c r="AR253">
        <v>51.153797924661603</v>
      </c>
      <c r="AS253">
        <v>76.8569814681927</v>
      </c>
      <c r="AT253">
        <v>35.191344337685798</v>
      </c>
      <c r="AU253">
        <v>22.394905784255599</v>
      </c>
      <c r="AV253">
        <v>47.987722250489099</v>
      </c>
      <c r="AW253" t="s">
        <v>931</v>
      </c>
      <c r="AX253" t="s">
        <v>931</v>
      </c>
      <c r="AY253" t="s">
        <v>931</v>
      </c>
      <c r="AZ253">
        <v>97.692587944783995</v>
      </c>
      <c r="BA253">
        <v>94.447798321128104</v>
      </c>
      <c r="BB253">
        <v>100</v>
      </c>
    </row>
    <row r="254" spans="1:54" x14ac:dyDescent="0.3">
      <c r="A254" t="s">
        <v>428</v>
      </c>
      <c r="B254" t="s">
        <v>19</v>
      </c>
      <c r="C254" t="s">
        <v>963</v>
      </c>
      <c r="D254">
        <v>86.149433905675906</v>
      </c>
      <c r="E254">
        <v>80.200634394793795</v>
      </c>
      <c r="F254">
        <v>92.098172253635695</v>
      </c>
      <c r="G254">
        <v>13.850566094324099</v>
      </c>
      <c r="H254">
        <v>7.9018277457610102</v>
      </c>
      <c r="I254">
        <v>19.799365605809498</v>
      </c>
      <c r="J254">
        <v>3.0347904326310302</v>
      </c>
      <c r="K254">
        <v>0.37017879868776399</v>
      </c>
      <c r="L254">
        <v>5.6963067177194198</v>
      </c>
      <c r="M254">
        <v>17.944440278923299</v>
      </c>
      <c r="N254">
        <v>10.1493302351404</v>
      </c>
      <c r="O254">
        <v>25.7350879865633</v>
      </c>
      <c r="P254">
        <v>2.2906200794781402</v>
      </c>
      <c r="Q254">
        <v>0</v>
      </c>
      <c r="R254">
        <v>4.9448825636044296</v>
      </c>
      <c r="S254">
        <v>97.583789457899101</v>
      </c>
      <c r="T254">
        <v>93.9612219780782</v>
      </c>
      <c r="U254">
        <v>100</v>
      </c>
      <c r="V254" t="s">
        <v>931</v>
      </c>
      <c r="W254" t="s">
        <v>931</v>
      </c>
      <c r="X254" t="s">
        <v>931</v>
      </c>
      <c r="Y254">
        <v>15.125215565719399</v>
      </c>
      <c r="Z254">
        <v>8.16805790968262</v>
      </c>
      <c r="AA254">
        <v>22.0852643514155</v>
      </c>
      <c r="AB254">
        <v>55.981480092974401</v>
      </c>
      <c r="AC254">
        <v>46.237837626031499</v>
      </c>
      <c r="AD254">
        <v>65.730641037800794</v>
      </c>
      <c r="AE254">
        <v>26.542700757291701</v>
      </c>
      <c r="AF254">
        <v>17.963386804031</v>
      </c>
      <c r="AG254">
        <v>35.123289436856098</v>
      </c>
      <c r="AH254">
        <v>44.563994901402097</v>
      </c>
      <c r="AI254">
        <v>34.992579754081397</v>
      </c>
      <c r="AJ254">
        <v>54.142544929961801</v>
      </c>
      <c r="AK254">
        <v>44.490661184897299</v>
      </c>
      <c r="AL254">
        <v>32.648954158017297</v>
      </c>
      <c r="AM254">
        <v>56.330839002700102</v>
      </c>
      <c r="AN254">
        <v>55.1560216487064</v>
      </c>
      <c r="AO254">
        <v>43.275290824147703</v>
      </c>
      <c r="AP254">
        <v>67.037994553862006</v>
      </c>
      <c r="AQ254">
        <v>42.995487176192803</v>
      </c>
      <c r="AR254">
        <v>32.0178658104983</v>
      </c>
      <c r="AS254">
        <v>53.970524564685299</v>
      </c>
      <c r="AT254">
        <v>57.004512823807197</v>
      </c>
      <c r="AU254">
        <v>46.029475435582398</v>
      </c>
      <c r="AV254">
        <v>67.982134189233903</v>
      </c>
      <c r="AW254">
        <v>2.4761940466371701</v>
      </c>
      <c r="AX254">
        <v>0</v>
      </c>
      <c r="AY254">
        <v>5.2473591510388804</v>
      </c>
      <c r="AZ254">
        <v>97.523805953362796</v>
      </c>
      <c r="BA254">
        <v>94.752640849082397</v>
      </c>
      <c r="BB254">
        <v>100</v>
      </c>
    </row>
    <row r="255" spans="1:54" x14ac:dyDescent="0.3">
      <c r="A255" t="s">
        <v>429</v>
      </c>
      <c r="B255" t="s">
        <v>20</v>
      </c>
      <c r="C255" t="s">
        <v>963</v>
      </c>
      <c r="D255">
        <v>86.526815349676795</v>
      </c>
      <c r="E255">
        <v>79.259183935341895</v>
      </c>
      <c r="F255">
        <v>93.791482988742899</v>
      </c>
      <c r="G255">
        <v>12.0989343737262</v>
      </c>
      <c r="H255">
        <v>5.0318970601559601</v>
      </c>
      <c r="I255">
        <v>19.168783972509299</v>
      </c>
      <c r="J255">
        <v>5.4489605776509604</v>
      </c>
      <c r="K255">
        <v>1.00143749889714</v>
      </c>
      <c r="L255">
        <v>9.8960643596647007</v>
      </c>
      <c r="M255">
        <v>18.0836196354743</v>
      </c>
      <c r="N255">
        <v>10.050688625711</v>
      </c>
      <c r="O255">
        <v>26.119132191898899</v>
      </c>
      <c r="S255">
        <v>100</v>
      </c>
      <c r="T255">
        <v>99.999999961768793</v>
      </c>
      <c r="U255">
        <v>100</v>
      </c>
      <c r="Y255">
        <v>18.127292843416999</v>
      </c>
      <c r="Z255">
        <v>8.5721524622487397</v>
      </c>
      <c r="AA255">
        <v>27.683783892005401</v>
      </c>
      <c r="AB255">
        <v>56.476736737902499</v>
      </c>
      <c r="AC255">
        <v>45.078936763202897</v>
      </c>
      <c r="AD255">
        <v>67.8746762240077</v>
      </c>
      <c r="AE255">
        <v>18.127292843416999</v>
      </c>
      <c r="AF255">
        <v>8.57215246182529</v>
      </c>
      <c r="AG255">
        <v>27.683783892428799</v>
      </c>
      <c r="AH255">
        <v>56.476736737902499</v>
      </c>
      <c r="AI255">
        <v>45.078936762435497</v>
      </c>
      <c r="AJ255">
        <v>67.8746762247752</v>
      </c>
      <c r="AK255">
        <v>53.826811015915602</v>
      </c>
      <c r="AL255">
        <v>38.515388751910798</v>
      </c>
      <c r="AM255">
        <v>69.137545166451105</v>
      </c>
      <c r="AN255">
        <v>40.967882794031297</v>
      </c>
      <c r="AO255">
        <v>26.088802703939301</v>
      </c>
      <c r="AP255">
        <v>55.847540636156999</v>
      </c>
      <c r="AQ255">
        <v>51.370966527637698</v>
      </c>
      <c r="AR255">
        <v>35.900902715341701</v>
      </c>
      <c r="AS255">
        <v>66.846453396263598</v>
      </c>
      <c r="AT255">
        <v>46.734826012979397</v>
      </c>
      <c r="AU255">
        <v>31.2820540409271</v>
      </c>
      <c r="AV255">
        <v>62.1819140229873</v>
      </c>
      <c r="AW255">
        <v>6.4432539451464503</v>
      </c>
      <c r="AX255">
        <v>0.58509187608815005</v>
      </c>
      <c r="AY255">
        <v>12.3006049005034</v>
      </c>
      <c r="AZ255">
        <v>93.556746054853505</v>
      </c>
      <c r="BA255">
        <v>87.699395099680899</v>
      </c>
      <c r="BB255">
        <v>99.4149081237275</v>
      </c>
    </row>
    <row r="256" spans="1:54" x14ac:dyDescent="0.3">
      <c r="A256" t="s">
        <v>430</v>
      </c>
      <c r="B256" t="s">
        <v>21</v>
      </c>
      <c r="C256" t="s">
        <v>963</v>
      </c>
      <c r="D256">
        <v>76.670354353146294</v>
      </c>
      <c r="E256">
        <v>67.381570903813</v>
      </c>
      <c r="F256">
        <v>85.951748361327901</v>
      </c>
      <c r="G256">
        <v>21.3014180830735</v>
      </c>
      <c r="H256">
        <v>12.3015896433441</v>
      </c>
      <c r="I256">
        <v>30.3065321152494</v>
      </c>
      <c r="J256">
        <v>12.539810251768399</v>
      </c>
      <c r="K256">
        <v>5.1311061349713398</v>
      </c>
      <c r="L256">
        <v>19.948764624077398</v>
      </c>
      <c r="M256">
        <v>21.207549699956399</v>
      </c>
      <c r="N256">
        <v>12.004587013978499</v>
      </c>
      <c r="O256">
        <v>30.407670311446399</v>
      </c>
      <c r="P256" t="s">
        <v>931</v>
      </c>
      <c r="Q256" t="s">
        <v>931</v>
      </c>
      <c r="R256" t="s">
        <v>931</v>
      </c>
      <c r="S256">
        <v>94.466794059472306</v>
      </c>
      <c r="T256">
        <v>89.072773657819894</v>
      </c>
      <c r="U256">
        <v>99.857109048153504</v>
      </c>
      <c r="V256">
        <v>5.5332059405276697</v>
      </c>
      <c r="W256">
        <v>0.14289095163962701</v>
      </c>
      <c r="X256">
        <v>10.927226342387</v>
      </c>
      <c r="Y256">
        <v>13.838881625263999</v>
      </c>
      <c r="Z256">
        <v>5.6086244288633598</v>
      </c>
      <c r="AA256">
        <v>22.067143036631801</v>
      </c>
      <c r="AB256">
        <v>52.189144791981001</v>
      </c>
      <c r="AC256">
        <v>40.224783174955903</v>
      </c>
      <c r="AD256">
        <v>64.156785615254904</v>
      </c>
      <c r="AE256">
        <v>18.6429313755071</v>
      </c>
      <c r="AF256">
        <v>9.7462402723359993</v>
      </c>
      <c r="AG256">
        <v>27.536662505059201</v>
      </c>
      <c r="AH256">
        <v>47.385095041737898</v>
      </c>
      <c r="AI256">
        <v>35.6356125485419</v>
      </c>
      <c r="AJ256">
        <v>59.138820929768997</v>
      </c>
      <c r="AK256">
        <v>56.371732676851799</v>
      </c>
      <c r="AL256">
        <v>41.074697933102598</v>
      </c>
      <c r="AM256">
        <v>71.676702163698295</v>
      </c>
      <c r="AN256">
        <v>39.379842154804102</v>
      </c>
      <c r="AO256">
        <v>24.394420852120199</v>
      </c>
      <c r="AP256">
        <v>54.357624712577298</v>
      </c>
      <c r="AQ256">
        <v>56.753674607197198</v>
      </c>
      <c r="AR256">
        <v>41.611067454085003</v>
      </c>
      <c r="AS256">
        <v>71.897228968875595</v>
      </c>
      <c r="AT256">
        <v>40.956483962059202</v>
      </c>
      <c r="AU256">
        <v>25.96696524583</v>
      </c>
      <c r="AV256">
        <v>55.944240612113902</v>
      </c>
      <c r="AW256">
        <v>4.4553957558081096</v>
      </c>
      <c r="AX256">
        <v>0</v>
      </c>
      <c r="AY256">
        <v>9.0630427306344199</v>
      </c>
      <c r="AZ256">
        <v>95.544604244191902</v>
      </c>
      <c r="BA256">
        <v>90.936957269378894</v>
      </c>
      <c r="BB256">
        <v>100</v>
      </c>
    </row>
    <row r="257" spans="1:54" x14ac:dyDescent="0.3">
      <c r="A257" t="s">
        <v>431</v>
      </c>
      <c r="B257" t="s">
        <v>22</v>
      </c>
      <c r="C257" t="s">
        <v>963</v>
      </c>
      <c r="D257">
        <v>89.392363409421904</v>
      </c>
      <c r="E257">
        <v>83.190376785848102</v>
      </c>
      <c r="F257">
        <v>95.594561791041102</v>
      </c>
      <c r="G257">
        <v>10.6076365905781</v>
      </c>
      <c r="H257">
        <v>4.4054382097566096</v>
      </c>
      <c r="I257">
        <v>16.8096232133542</v>
      </c>
      <c r="J257" t="s">
        <v>931</v>
      </c>
      <c r="K257" t="s">
        <v>931</v>
      </c>
      <c r="L257" t="s">
        <v>931</v>
      </c>
      <c r="M257">
        <v>25.68602606048</v>
      </c>
      <c r="N257">
        <v>16.538114574235301</v>
      </c>
      <c r="O257">
        <v>34.830756868452703</v>
      </c>
      <c r="P257" t="s">
        <v>931</v>
      </c>
      <c r="Q257" t="s">
        <v>931</v>
      </c>
      <c r="R257" t="s">
        <v>931</v>
      </c>
      <c r="S257">
        <v>97.142424872817998</v>
      </c>
      <c r="T257">
        <v>93.913385430246095</v>
      </c>
      <c r="U257">
        <v>100</v>
      </c>
      <c r="V257">
        <v>2.8575751271819501</v>
      </c>
      <c r="W257">
        <v>0</v>
      </c>
      <c r="X257">
        <v>6.0866145694625997</v>
      </c>
      <c r="Y257">
        <v>3.5894623371219998</v>
      </c>
      <c r="Z257">
        <v>0</v>
      </c>
      <c r="AA257">
        <v>7.6519272672686798</v>
      </c>
      <c r="AB257">
        <v>65.987102142708594</v>
      </c>
      <c r="AC257">
        <v>55.169987458279003</v>
      </c>
      <c r="AD257">
        <v>76.800065987860904</v>
      </c>
      <c r="AE257">
        <v>21.663483177941298</v>
      </c>
      <c r="AF257">
        <v>12.5708251799827</v>
      </c>
      <c r="AG257">
        <v>30.754367977584799</v>
      </c>
      <c r="AH257">
        <v>47.913081301889299</v>
      </c>
      <c r="AI257">
        <v>37.222059394329101</v>
      </c>
      <c r="AJ257">
        <v>58.601605822565503</v>
      </c>
      <c r="AK257">
        <v>51.117230644895798</v>
      </c>
      <c r="AL257">
        <v>38.259719966668797</v>
      </c>
      <c r="AM257">
        <v>63.976232319005803</v>
      </c>
      <c r="AN257">
        <v>39.325321400242501</v>
      </c>
      <c r="AO257">
        <v>26.872319320733901</v>
      </c>
      <c r="AP257">
        <v>51.7778009130054</v>
      </c>
      <c r="AQ257">
        <v>49.638565035844202</v>
      </c>
      <c r="AR257">
        <v>36.696759219252499</v>
      </c>
      <c r="AS257">
        <v>62.582541187369003</v>
      </c>
      <c r="AT257">
        <v>41.282907044614397</v>
      </c>
      <c r="AU257">
        <v>28.748635086171099</v>
      </c>
      <c r="AV257">
        <v>53.815286002828202</v>
      </c>
      <c r="AW257" t="s">
        <v>931</v>
      </c>
      <c r="AX257" t="s">
        <v>931</v>
      </c>
      <c r="AY257" t="s">
        <v>931</v>
      </c>
      <c r="AZ257">
        <v>97.984000605178096</v>
      </c>
      <c r="BA257">
        <v>95.023932932464305</v>
      </c>
      <c r="BB257">
        <v>100</v>
      </c>
    </row>
    <row r="258" spans="1:54" x14ac:dyDescent="0.3">
      <c r="A258" t="s">
        <v>432</v>
      </c>
      <c r="B258" t="s">
        <v>23</v>
      </c>
      <c r="C258" t="s">
        <v>963</v>
      </c>
      <c r="D258">
        <v>78.625698324022295</v>
      </c>
      <c r="E258">
        <v>66.877321467301996</v>
      </c>
      <c r="F258">
        <v>90.372517033821097</v>
      </c>
      <c r="G258">
        <v>19.8919925512104</v>
      </c>
      <c r="H258">
        <v>8.5563338906662203</v>
      </c>
      <c r="I258">
        <v>31.227970400267001</v>
      </c>
      <c r="J258">
        <v>5.7839851024208597</v>
      </c>
      <c r="K258">
        <v>0</v>
      </c>
      <c r="L258">
        <v>11.7351586666401</v>
      </c>
      <c r="M258">
        <v>24.2160148975791</v>
      </c>
      <c r="N258">
        <v>12.4403720212877</v>
      </c>
      <c r="O258">
        <v>35.990182460847301</v>
      </c>
      <c r="P258">
        <v>5.7914338919925497</v>
      </c>
      <c r="Q258">
        <v>0</v>
      </c>
      <c r="R258">
        <v>12.3879319623488</v>
      </c>
      <c r="S258">
        <v>99.057728119180595</v>
      </c>
      <c r="T258">
        <v>97.166052932459294</v>
      </c>
      <c r="U258">
        <v>100</v>
      </c>
      <c r="V258" t="s">
        <v>931</v>
      </c>
      <c r="W258" t="s">
        <v>931</v>
      </c>
      <c r="X258" t="s">
        <v>931</v>
      </c>
      <c r="Y258">
        <v>12.7486033519553</v>
      </c>
      <c r="Z258">
        <v>1.77314039772274</v>
      </c>
      <c r="AA258">
        <v>23.727035016380199</v>
      </c>
      <c r="AB258">
        <v>61.020484171322202</v>
      </c>
      <c r="AC258">
        <v>46.672324536907603</v>
      </c>
      <c r="AD258">
        <v>75.363120021044097</v>
      </c>
      <c r="AE258">
        <v>19.072625698324</v>
      </c>
      <c r="AF258">
        <v>7.4735571879618803</v>
      </c>
      <c r="AG258">
        <v>30.673526794754501</v>
      </c>
      <c r="AH258">
        <v>54.696461824953403</v>
      </c>
      <c r="AI258">
        <v>40.950506504119801</v>
      </c>
      <c r="AJ258">
        <v>68.438029485218493</v>
      </c>
      <c r="AK258">
        <v>41.717966488646098</v>
      </c>
      <c r="AL258">
        <v>21.193873201449598</v>
      </c>
      <c r="AM258">
        <v>62.2287022097819</v>
      </c>
      <c r="AN258">
        <v>46.716131925475999</v>
      </c>
      <c r="AO258">
        <v>25.534296782922201</v>
      </c>
      <c r="AP258">
        <v>67.902344644470205</v>
      </c>
      <c r="AQ258">
        <v>36.691263402503203</v>
      </c>
      <c r="AR258">
        <v>18.314961182387599</v>
      </c>
      <c r="AS258">
        <v>55.047476441991101</v>
      </c>
      <c r="AT258">
        <v>51.477842553711902</v>
      </c>
      <c r="AU258">
        <v>30.596142386329799</v>
      </c>
      <c r="AV258">
        <v>72.377229421305699</v>
      </c>
      <c r="AW258" t="s">
        <v>931</v>
      </c>
      <c r="AX258" t="s">
        <v>931</v>
      </c>
      <c r="AY258" t="s">
        <v>931</v>
      </c>
      <c r="AZ258">
        <v>99.057728119180595</v>
      </c>
      <c r="BA258">
        <v>97.1660529325368</v>
      </c>
      <c r="BB258">
        <v>100</v>
      </c>
    </row>
    <row r="259" spans="1:54" x14ac:dyDescent="0.3">
      <c r="A259" t="s">
        <v>433</v>
      </c>
      <c r="B259" t="s">
        <v>24</v>
      </c>
      <c r="C259" t="s">
        <v>963</v>
      </c>
      <c r="D259">
        <v>80.917905961684198</v>
      </c>
      <c r="E259">
        <v>73.367479636127797</v>
      </c>
      <c r="F259">
        <v>88.460595807848605</v>
      </c>
      <c r="G259">
        <v>19.082094038315802</v>
      </c>
      <c r="H259">
        <v>11.539404192111901</v>
      </c>
      <c r="I259">
        <v>26.632520363911599</v>
      </c>
      <c r="J259">
        <v>10.140874519745999</v>
      </c>
      <c r="K259">
        <v>4.5050981760409403</v>
      </c>
      <c r="L259">
        <v>15.767226850880199</v>
      </c>
      <c r="M259">
        <v>30.6500091476961</v>
      </c>
      <c r="N259">
        <v>22.143447578940901</v>
      </c>
      <c r="O259">
        <v>39.154784923104799</v>
      </c>
      <c r="P259">
        <v>2.6737408849742601</v>
      </c>
      <c r="Q259">
        <v>0.242206026535808</v>
      </c>
      <c r="R259">
        <v>5.1069422157170701</v>
      </c>
      <c r="S259">
        <v>98.805572253731</v>
      </c>
      <c r="T259">
        <v>96.490750240772797</v>
      </c>
      <c r="U259">
        <v>100</v>
      </c>
      <c r="V259" t="s">
        <v>931</v>
      </c>
      <c r="W259" t="s">
        <v>931</v>
      </c>
      <c r="X259" t="s">
        <v>931</v>
      </c>
      <c r="Y259">
        <v>4.95021039701001</v>
      </c>
      <c r="Z259">
        <v>1.2774112817148999</v>
      </c>
      <c r="AA259">
        <v>8.6232620787518908</v>
      </c>
      <c r="AB259">
        <v>71.683960168317597</v>
      </c>
      <c r="AC259">
        <v>62.676154174723798</v>
      </c>
      <c r="AD259">
        <v>80.684514271252496</v>
      </c>
      <c r="AE259">
        <v>23.044353257886598</v>
      </c>
      <c r="AF259">
        <v>14.5578989983191</v>
      </c>
      <c r="AG259">
        <v>31.525842425796899</v>
      </c>
      <c r="AH259">
        <v>53.589817307441002</v>
      </c>
      <c r="AI259">
        <v>43.992544870358103</v>
      </c>
      <c r="AJ259">
        <v>63.185055511969097</v>
      </c>
      <c r="AK259">
        <v>48.086201350916703</v>
      </c>
      <c r="AL259">
        <v>34.7355104453043</v>
      </c>
      <c r="AM259">
        <v>61.434581384079401</v>
      </c>
      <c r="AN259">
        <v>51.179859060206397</v>
      </c>
      <c r="AO259">
        <v>37.821966001760202</v>
      </c>
      <c r="AP259">
        <v>64.538327313592504</v>
      </c>
      <c r="AQ259">
        <v>48.998508728325397</v>
      </c>
      <c r="AR259">
        <v>35.656038658302101</v>
      </c>
      <c r="AS259">
        <v>62.3577202195967</v>
      </c>
      <c r="AT259">
        <v>47.568642357963697</v>
      </c>
      <c r="AU259">
        <v>34.216232696138299</v>
      </c>
      <c r="AV259">
        <v>60.9069168208325</v>
      </c>
      <c r="AW259" t="s">
        <v>931</v>
      </c>
      <c r="AX259" t="s">
        <v>931</v>
      </c>
      <c r="AY259" t="s">
        <v>931</v>
      </c>
      <c r="AZ259">
        <v>99.140116567784403</v>
      </c>
      <c r="BA259">
        <v>97.435474136095095</v>
      </c>
      <c r="BB259">
        <v>100</v>
      </c>
    </row>
    <row r="260" spans="1:54" x14ac:dyDescent="0.3">
      <c r="A260" t="s">
        <v>434</v>
      </c>
      <c r="B260" t="s">
        <v>25</v>
      </c>
      <c r="C260" t="s">
        <v>963</v>
      </c>
      <c r="D260">
        <v>73.756179139716195</v>
      </c>
      <c r="E260">
        <v>63.922271034068203</v>
      </c>
      <c r="F260">
        <v>83.588717337980796</v>
      </c>
      <c r="G260">
        <v>26.243820860283801</v>
      </c>
      <c r="H260">
        <v>16.411282662037401</v>
      </c>
      <c r="I260">
        <v>36.0777289659137</v>
      </c>
      <c r="J260">
        <v>8.8327881754014896</v>
      </c>
      <c r="K260">
        <v>2.42195967685779</v>
      </c>
      <c r="L260">
        <v>15.246639598735101</v>
      </c>
      <c r="M260">
        <v>31.726961953714898</v>
      </c>
      <c r="N260">
        <v>21.742429285663299</v>
      </c>
      <c r="O260">
        <v>41.708143103906401</v>
      </c>
      <c r="P260" t="s">
        <v>931</v>
      </c>
      <c r="Q260" t="s">
        <v>931</v>
      </c>
      <c r="R260" t="s">
        <v>931</v>
      </c>
      <c r="S260">
        <v>97.024175499864697</v>
      </c>
      <c r="T260">
        <v>92.901335810438496</v>
      </c>
      <c r="U260">
        <v>100</v>
      </c>
      <c r="V260" t="s">
        <v>931</v>
      </c>
      <c r="W260" t="s">
        <v>931</v>
      </c>
      <c r="X260" t="s">
        <v>931</v>
      </c>
      <c r="Y260">
        <v>7.0067140503184904</v>
      </c>
      <c r="Z260">
        <v>1.01589267433788</v>
      </c>
      <c r="AA260">
        <v>12.9972915015897</v>
      </c>
      <c r="AB260">
        <v>62.226703721010303</v>
      </c>
      <c r="AC260">
        <v>51.631104236832897</v>
      </c>
      <c r="AD260">
        <v>72.819224755691806</v>
      </c>
      <c r="AE260">
        <v>24.026708639728501</v>
      </c>
      <c r="AF260">
        <v>14.174207984992499</v>
      </c>
      <c r="AG260">
        <v>33.876483203530803</v>
      </c>
      <c r="AH260">
        <v>45.206709131600299</v>
      </c>
      <c r="AI260">
        <v>34.518150166908796</v>
      </c>
      <c r="AJ260">
        <v>55.894671813020103</v>
      </c>
      <c r="AK260">
        <v>65.072335400059004</v>
      </c>
      <c r="AL260">
        <v>52.502030237951999</v>
      </c>
      <c r="AM260">
        <v>77.640604311627996</v>
      </c>
      <c r="AN260">
        <v>33.312075583111898</v>
      </c>
      <c r="AO260">
        <v>20.918770714211401</v>
      </c>
      <c r="AP260">
        <v>45.708035000497297</v>
      </c>
      <c r="AQ260">
        <v>59.682314732801899</v>
      </c>
      <c r="AR260">
        <v>46.244080517457199</v>
      </c>
      <c r="AS260">
        <v>73.115314219360997</v>
      </c>
      <c r="AT260">
        <v>40.317685267198101</v>
      </c>
      <c r="AU260">
        <v>26.884685780476701</v>
      </c>
      <c r="AV260">
        <v>53.755919482705103</v>
      </c>
      <c r="AW260" t="s">
        <v>931</v>
      </c>
      <c r="AX260" t="s">
        <v>931</v>
      </c>
      <c r="AY260" t="s">
        <v>931</v>
      </c>
      <c r="AZ260">
        <v>98.718673913578101</v>
      </c>
      <c r="BA260">
        <v>96.210862914046999</v>
      </c>
      <c r="BB260">
        <v>100</v>
      </c>
    </row>
    <row r="261" spans="1:54" x14ac:dyDescent="0.3">
      <c r="A261" t="s">
        <v>435</v>
      </c>
      <c r="B261" t="s">
        <v>26</v>
      </c>
      <c r="C261" t="s">
        <v>963</v>
      </c>
      <c r="D261">
        <v>80.934419910797899</v>
      </c>
      <c r="E261">
        <v>73.531120377100507</v>
      </c>
      <c r="F261">
        <v>88.339091347163006</v>
      </c>
      <c r="G261">
        <v>19.065580089202101</v>
      </c>
      <c r="H261">
        <v>11.660908652771599</v>
      </c>
      <c r="I261">
        <v>26.468879622964899</v>
      </c>
      <c r="J261">
        <v>6.0404162766367504</v>
      </c>
      <c r="K261">
        <v>1.3361161476102701</v>
      </c>
      <c r="L261">
        <v>10.747603601179501</v>
      </c>
      <c r="M261">
        <v>27.914211772479501</v>
      </c>
      <c r="N261">
        <v>19.714436302346101</v>
      </c>
      <c r="O261">
        <v>36.119473684886003</v>
      </c>
      <c r="P261" t="s">
        <v>931</v>
      </c>
      <c r="Q261" t="s">
        <v>931</v>
      </c>
      <c r="R261" t="s">
        <v>931</v>
      </c>
      <c r="S261">
        <v>97.522162876493596</v>
      </c>
      <c r="T261">
        <v>94.699700456441605</v>
      </c>
      <c r="U261">
        <v>100</v>
      </c>
      <c r="V261">
        <v>2.4778371235064101</v>
      </c>
      <c r="W261">
        <v>0</v>
      </c>
      <c r="X261">
        <v>5.3002995435013798</v>
      </c>
      <c r="Y261">
        <v>11.0938274324101</v>
      </c>
      <c r="Z261">
        <v>4.63635271307888</v>
      </c>
      <c r="AA261">
        <v>17.5482621216334</v>
      </c>
      <c r="AB261">
        <v>68.769616210561097</v>
      </c>
      <c r="AC261">
        <v>59.726245880033602</v>
      </c>
      <c r="AD261">
        <v>77.817682518399195</v>
      </c>
      <c r="AE261">
        <v>29.023732173338502</v>
      </c>
      <c r="AF261">
        <v>20.314731071365699</v>
      </c>
      <c r="AG261">
        <v>37.732831047300103</v>
      </c>
      <c r="AH261">
        <v>50.839711469632697</v>
      </c>
      <c r="AI261">
        <v>41.565999635011401</v>
      </c>
      <c r="AJ261">
        <v>60.114981479467801</v>
      </c>
      <c r="AK261">
        <v>53.462879920279001</v>
      </c>
      <c r="AL261">
        <v>41.035658137855997</v>
      </c>
      <c r="AM261">
        <v>65.892236655148196</v>
      </c>
      <c r="AN261">
        <v>45.354117730799302</v>
      </c>
      <c r="AO261">
        <v>32.941970701162603</v>
      </c>
      <c r="AP261">
        <v>57.762901687158099</v>
      </c>
      <c r="AQ261">
        <v>55.222435760552401</v>
      </c>
      <c r="AR261">
        <v>42.846966414668898</v>
      </c>
      <c r="AS261">
        <v>67.601022691918601</v>
      </c>
      <c r="AT261">
        <v>43.594561890526002</v>
      </c>
      <c r="AU261">
        <v>31.254413546442802</v>
      </c>
      <c r="AV261">
        <v>55.930364528294703</v>
      </c>
      <c r="AW261" t="s">
        <v>931</v>
      </c>
      <c r="AX261" t="s">
        <v>931</v>
      </c>
      <c r="AY261" t="s">
        <v>931</v>
      </c>
      <c r="AZ261">
        <v>98.116843786135107</v>
      </c>
      <c r="BA261">
        <v>95.297778184444297</v>
      </c>
      <c r="BB261">
        <v>100</v>
      </c>
    </row>
    <row r="262" spans="1:54" x14ac:dyDescent="0.3">
      <c r="A262" t="s">
        <v>436</v>
      </c>
      <c r="B262" t="s">
        <v>27</v>
      </c>
      <c r="C262" t="s">
        <v>963</v>
      </c>
      <c r="D262">
        <v>81.292635237888305</v>
      </c>
      <c r="E262">
        <v>73.448860168544996</v>
      </c>
      <c r="F262">
        <v>89.131491663344804</v>
      </c>
      <c r="G262">
        <v>17.330002172496201</v>
      </c>
      <c r="H262">
        <v>9.8265205071875208</v>
      </c>
      <c r="I262">
        <v>24.839540103978901</v>
      </c>
      <c r="J262">
        <v>11.8509667608082</v>
      </c>
      <c r="K262">
        <v>4.9423299177424198</v>
      </c>
      <c r="L262">
        <v>18.7553994853413</v>
      </c>
      <c r="M262">
        <v>23.202259396046099</v>
      </c>
      <c r="N262">
        <v>15.010571060901301</v>
      </c>
      <c r="O262">
        <v>31.388267749724498</v>
      </c>
      <c r="P262" t="s">
        <v>931</v>
      </c>
      <c r="Q262" t="s">
        <v>931</v>
      </c>
      <c r="R262" t="s">
        <v>931</v>
      </c>
      <c r="S262">
        <v>98.9550293286987</v>
      </c>
      <c r="T262">
        <v>96.897223544154002</v>
      </c>
      <c r="U262">
        <v>100</v>
      </c>
      <c r="V262" t="s">
        <v>931</v>
      </c>
      <c r="W262" t="s">
        <v>931</v>
      </c>
      <c r="X262" t="s">
        <v>931</v>
      </c>
      <c r="Y262">
        <v>3.3282641755376901</v>
      </c>
      <c r="Z262">
        <v>4.1967625109423597E-2</v>
      </c>
      <c r="AA262">
        <v>6.6138394187665197</v>
      </c>
      <c r="AB262">
        <v>68.744297197479895</v>
      </c>
      <c r="AC262">
        <v>59.554263567457198</v>
      </c>
      <c r="AD262">
        <v>77.939814577707907</v>
      </c>
      <c r="AE262">
        <v>16.415381273082801</v>
      </c>
      <c r="AF262">
        <v>9.6752228240218496</v>
      </c>
      <c r="AG262">
        <v>23.150406078325499</v>
      </c>
      <c r="AH262">
        <v>55.657180099934799</v>
      </c>
      <c r="AI262">
        <v>45.522375661378298</v>
      </c>
      <c r="AJ262">
        <v>65.801880625315405</v>
      </c>
      <c r="AK262">
        <v>51.4990910720229</v>
      </c>
      <c r="AL262">
        <v>38.4365447279229</v>
      </c>
      <c r="AM262">
        <v>64.546732045520898</v>
      </c>
      <c r="AN262">
        <v>47.551015182937803</v>
      </c>
      <c r="AO262">
        <v>34.502387568144101</v>
      </c>
      <c r="AP262">
        <v>60.6152529524364</v>
      </c>
      <c r="AQ262">
        <v>62.301252016283897</v>
      </c>
      <c r="AR262">
        <v>49.872973941550399</v>
      </c>
      <c r="AS262">
        <v>74.737826471221894</v>
      </c>
      <c r="AT262">
        <v>36.748854238676799</v>
      </c>
      <c r="AU262">
        <v>24.365620989741199</v>
      </c>
      <c r="AV262">
        <v>49.124495891510797</v>
      </c>
      <c r="AW262" t="s">
        <v>931</v>
      </c>
      <c r="AX262" t="s">
        <v>931</v>
      </c>
      <c r="AY262" t="s">
        <v>931</v>
      </c>
      <c r="AZ262">
        <v>98.118618292418006</v>
      </c>
      <c r="BA262">
        <v>95.470209800069398</v>
      </c>
      <c r="BB262">
        <v>100</v>
      </c>
    </row>
    <row r="263" spans="1:54" x14ac:dyDescent="0.3">
      <c r="A263" t="s">
        <v>437</v>
      </c>
      <c r="B263" t="s">
        <v>28</v>
      </c>
      <c r="C263" t="s">
        <v>963</v>
      </c>
      <c r="D263">
        <v>80.398137506262302</v>
      </c>
      <c r="E263">
        <v>69.413077623535898</v>
      </c>
      <c r="F263">
        <v>91.382558932917803</v>
      </c>
      <c r="G263">
        <v>14.449061385671801</v>
      </c>
      <c r="H263">
        <v>5.6301889612009797</v>
      </c>
      <c r="I263">
        <v>23.2683507501735</v>
      </c>
      <c r="J263" t="s">
        <v>931</v>
      </c>
      <c r="K263" t="s">
        <v>931</v>
      </c>
      <c r="L263" t="s">
        <v>931</v>
      </c>
      <c r="M263">
        <v>15.2815842984705</v>
      </c>
      <c r="N263">
        <v>5.6781166866520598</v>
      </c>
      <c r="O263">
        <v>24.889078637779999</v>
      </c>
      <c r="S263">
        <v>98.722482539121202</v>
      </c>
      <c r="T263">
        <v>96.205221426539396</v>
      </c>
      <c r="U263">
        <v>100</v>
      </c>
      <c r="Y263">
        <v>7.9023369581233602</v>
      </c>
      <c r="Z263">
        <v>0</v>
      </c>
      <c r="AA263">
        <v>15.9014576296989</v>
      </c>
      <c r="AB263">
        <v>58.250081042053502</v>
      </c>
      <c r="AC263">
        <v>44.625801804797099</v>
      </c>
      <c r="AD263">
        <v>71.871479810338499</v>
      </c>
      <c r="AE263">
        <v>7.9023369581233602</v>
      </c>
      <c r="AF263">
        <v>0</v>
      </c>
      <c r="AG263">
        <v>15.901457629741699</v>
      </c>
      <c r="AH263">
        <v>58.250081042053502</v>
      </c>
      <c r="AI263">
        <v>44.6258018049366</v>
      </c>
      <c r="AJ263">
        <v>71.871479810199006</v>
      </c>
      <c r="AK263">
        <v>50.589073889770603</v>
      </c>
      <c r="AL263">
        <v>34.131057061557797</v>
      </c>
      <c r="AM263">
        <v>67.045293896658706</v>
      </c>
      <c r="AN263">
        <v>48.573042472496397</v>
      </c>
      <c r="AO263">
        <v>32.132558658362797</v>
      </c>
      <c r="AP263">
        <v>65.014852946959394</v>
      </c>
      <c r="AQ263">
        <v>54.489334803776501</v>
      </c>
      <c r="AR263">
        <v>38.990763970342599</v>
      </c>
      <c r="AS263">
        <v>69.987252583600494</v>
      </c>
      <c r="AT263">
        <v>45.510665196223499</v>
      </c>
      <c r="AU263">
        <v>30.012747416493202</v>
      </c>
      <c r="AV263">
        <v>61.009236029563702</v>
      </c>
      <c r="AW263">
        <v>8.2073497775027295</v>
      </c>
      <c r="AX263">
        <v>0</v>
      </c>
      <c r="AY263">
        <v>17.159936673004001</v>
      </c>
      <c r="AZ263">
        <v>91.792650222497301</v>
      </c>
      <c r="BA263">
        <v>82.840063326509707</v>
      </c>
      <c r="BB263">
        <v>100</v>
      </c>
    </row>
    <row r="264" spans="1:54" x14ac:dyDescent="0.3">
      <c r="A264" t="s">
        <v>438</v>
      </c>
      <c r="B264" t="s">
        <v>29</v>
      </c>
      <c r="C264" t="s">
        <v>963</v>
      </c>
      <c r="D264">
        <v>91.380010834236202</v>
      </c>
      <c r="E264">
        <v>85.115579845249002</v>
      </c>
      <c r="F264">
        <v>97.639618394163904</v>
      </c>
      <c r="G264">
        <v>7.6482936078006496</v>
      </c>
      <c r="H264">
        <v>1.64825952041513</v>
      </c>
      <c r="I264">
        <v>13.651661279782701</v>
      </c>
      <c r="J264">
        <v>6.0688651137594798</v>
      </c>
      <c r="K264">
        <v>0</v>
      </c>
      <c r="L264">
        <v>12.286204673803001</v>
      </c>
      <c r="M264">
        <v>11.299769772481</v>
      </c>
      <c r="N264">
        <v>4.9905881527277396</v>
      </c>
      <c r="O264">
        <v>17.607987577775699</v>
      </c>
      <c r="S264">
        <v>98.865790899241603</v>
      </c>
      <c r="T264">
        <v>96.638628909397895</v>
      </c>
      <c r="U264">
        <v>100</v>
      </c>
      <c r="V264" t="s">
        <v>931</v>
      </c>
      <c r="W264" t="s">
        <v>931</v>
      </c>
      <c r="X264" t="s">
        <v>931</v>
      </c>
      <c r="Y264">
        <v>13.040018959913301</v>
      </c>
      <c r="Z264">
        <v>5.7983362661331297</v>
      </c>
      <c r="AA264">
        <v>20.286513354224098</v>
      </c>
      <c r="AB264">
        <v>47.4437973997833</v>
      </c>
      <c r="AC264">
        <v>37.279112157720803</v>
      </c>
      <c r="AD264">
        <v>57.608446780104401</v>
      </c>
      <c r="AE264">
        <v>19.667524377031398</v>
      </c>
      <c r="AF264">
        <v>11.213381337872701</v>
      </c>
      <c r="AG264">
        <v>28.122358181994901</v>
      </c>
      <c r="AH264">
        <v>40.816291982665199</v>
      </c>
      <c r="AI264">
        <v>31.023267322344299</v>
      </c>
      <c r="AJ264">
        <v>50.613401715970497</v>
      </c>
      <c r="AK264">
        <v>66.026363955702607</v>
      </c>
      <c r="AL264">
        <v>53.049414399901401</v>
      </c>
      <c r="AM264">
        <v>78.999135776315299</v>
      </c>
      <c r="AN264">
        <v>32.084157592116703</v>
      </c>
      <c r="AO264">
        <v>19.353286257279901</v>
      </c>
      <c r="AP264">
        <v>44.819402838594797</v>
      </c>
      <c r="AQ264">
        <v>59.189483998594902</v>
      </c>
      <c r="AR264">
        <v>45.406993279533602</v>
      </c>
      <c r="AS264">
        <v>72.971745585917503</v>
      </c>
      <c r="AT264">
        <v>37.464179408012697</v>
      </c>
      <c r="AU264">
        <v>23.895250262467599</v>
      </c>
      <c r="AV264">
        <v>51.035222584928398</v>
      </c>
      <c r="AW264">
        <v>5.0937838569880798</v>
      </c>
      <c r="AX264">
        <v>0.49191326363626497</v>
      </c>
      <c r="AY264">
        <v>9.6930288470175903</v>
      </c>
      <c r="AZ264">
        <v>94.906216143011903</v>
      </c>
      <c r="BA264">
        <v>90.306971152893098</v>
      </c>
      <c r="BB264">
        <v>99.508086736453095</v>
      </c>
    </row>
    <row r="265" spans="1:54" x14ac:dyDescent="0.3">
      <c r="A265" t="s">
        <v>439</v>
      </c>
      <c r="B265" t="s">
        <v>30</v>
      </c>
      <c r="C265" t="s">
        <v>963</v>
      </c>
      <c r="D265">
        <v>79.031703641026994</v>
      </c>
      <c r="E265">
        <v>70.818080523911107</v>
      </c>
      <c r="F265">
        <v>87.245845314992593</v>
      </c>
      <c r="G265">
        <v>20.968296358972999</v>
      </c>
      <c r="H265">
        <v>12.7541546847349</v>
      </c>
      <c r="I265">
        <v>29.181919476361401</v>
      </c>
      <c r="J265">
        <v>7.0810968031941597</v>
      </c>
      <c r="K265">
        <v>1.3889245221392199</v>
      </c>
      <c r="L265">
        <v>12.7708413397859</v>
      </c>
      <c r="M265">
        <v>34.723287236574201</v>
      </c>
      <c r="N265">
        <v>25.563016986289298</v>
      </c>
      <c r="O265">
        <v>43.889052798872001</v>
      </c>
      <c r="P265" t="s">
        <v>931</v>
      </c>
      <c r="Q265" t="s">
        <v>931</v>
      </c>
      <c r="R265" t="s">
        <v>931</v>
      </c>
      <c r="S265">
        <v>100</v>
      </c>
      <c r="T265">
        <v>99.999999946807193</v>
      </c>
      <c r="U265">
        <v>100</v>
      </c>
      <c r="Y265">
        <v>7.6205082101589099</v>
      </c>
      <c r="Z265">
        <v>1.5555740072733899</v>
      </c>
      <c r="AA265">
        <v>13.687066048009701</v>
      </c>
      <c r="AB265">
        <v>63.822417303471802</v>
      </c>
      <c r="AC265">
        <v>53.659201982524998</v>
      </c>
      <c r="AD265">
        <v>73.979793525538398</v>
      </c>
      <c r="AE265">
        <v>22.150241941881099</v>
      </c>
      <c r="AF265">
        <v>12.934661174754201</v>
      </c>
      <c r="AG265">
        <v>31.364069376328999</v>
      </c>
      <c r="AH265">
        <v>49.292683571749599</v>
      </c>
      <c r="AI265">
        <v>39.123601476152302</v>
      </c>
      <c r="AJ265">
        <v>59.459303536111001</v>
      </c>
      <c r="AK265">
        <v>44.680038690627697</v>
      </c>
      <c r="AL265">
        <v>29.7127922731752</v>
      </c>
      <c r="AM265">
        <v>59.655396931455897</v>
      </c>
      <c r="AN265">
        <v>52.593799317823098</v>
      </c>
      <c r="AO265">
        <v>37.577742048710697</v>
      </c>
      <c r="AP265">
        <v>67.602213315721798</v>
      </c>
      <c r="AQ265">
        <v>46.797841470243903</v>
      </c>
      <c r="AR265">
        <v>31.9398369990265</v>
      </c>
      <c r="AS265">
        <v>61.6408691473153</v>
      </c>
      <c r="AT265">
        <v>52.247620017309004</v>
      </c>
      <c r="AU265">
        <v>37.391953608592402</v>
      </c>
      <c r="AV265">
        <v>67.115643172295293</v>
      </c>
      <c r="AW265" t="s">
        <v>931</v>
      </c>
      <c r="AX265" t="s">
        <v>931</v>
      </c>
      <c r="AY265" t="s">
        <v>931</v>
      </c>
      <c r="AZ265">
        <v>99.0798275998837</v>
      </c>
      <c r="BA265">
        <v>97.255534647646599</v>
      </c>
      <c r="BB265">
        <v>100</v>
      </c>
    </row>
    <row r="266" spans="1:54" x14ac:dyDescent="0.3">
      <c r="A266" t="s">
        <v>440</v>
      </c>
      <c r="B266" t="s">
        <v>31</v>
      </c>
      <c r="C266" t="s">
        <v>963</v>
      </c>
      <c r="D266">
        <v>80.074082014268498</v>
      </c>
      <c r="E266">
        <v>71.635282006173298</v>
      </c>
      <c r="F266">
        <v>88.509328864411202</v>
      </c>
      <c r="G266">
        <v>19.925917985731498</v>
      </c>
      <c r="H266">
        <v>11.490671135178699</v>
      </c>
      <c r="I266">
        <v>28.364717994236798</v>
      </c>
      <c r="J266">
        <v>9.73547242171961</v>
      </c>
      <c r="K266">
        <v>4.0415202405195103</v>
      </c>
      <c r="L266">
        <v>15.4294709521541</v>
      </c>
      <c r="M266">
        <v>18.393063446123801</v>
      </c>
      <c r="N266">
        <v>11.368263024529501</v>
      </c>
      <c r="O266">
        <v>25.415484586158001</v>
      </c>
      <c r="P266">
        <v>3.1645645001846101</v>
      </c>
      <c r="Q266">
        <v>0</v>
      </c>
      <c r="R266">
        <v>6.8206380364739303</v>
      </c>
      <c r="S266">
        <v>94.087731208537306</v>
      </c>
      <c r="T266">
        <v>88.920029614856901</v>
      </c>
      <c r="U266">
        <v>99.255598756119497</v>
      </c>
      <c r="V266">
        <v>5.9122687914626999</v>
      </c>
      <c r="W266">
        <v>0.74440124379602401</v>
      </c>
      <c r="X266">
        <v>11.0799703852276</v>
      </c>
      <c r="Y266">
        <v>7.2081085265778198</v>
      </c>
      <c r="Z266">
        <v>2.1730024146545199</v>
      </c>
      <c r="AA266">
        <v>12.2444995207251</v>
      </c>
      <c r="AB266">
        <v>61.879920439251599</v>
      </c>
      <c r="AC266">
        <v>52.329565980766702</v>
      </c>
      <c r="AD266">
        <v>71.432359641046006</v>
      </c>
      <c r="AE266">
        <v>24.071890520598799</v>
      </c>
      <c r="AF266">
        <v>15.6724186894397</v>
      </c>
      <c r="AG266">
        <v>32.4789249928115</v>
      </c>
      <c r="AH266">
        <v>45.016138445230503</v>
      </c>
      <c r="AI266">
        <v>34.571473226095897</v>
      </c>
      <c r="AJ266">
        <v>55.4566106488451</v>
      </c>
      <c r="AK266">
        <v>60.822334006907703</v>
      </c>
      <c r="AL266">
        <v>47.611545060366403</v>
      </c>
      <c r="AM266">
        <v>74.031446317493106</v>
      </c>
      <c r="AN266">
        <v>37.241497914785697</v>
      </c>
      <c r="AO266">
        <v>24.172051180464301</v>
      </c>
      <c r="AP266">
        <v>50.312927890323003</v>
      </c>
      <c r="AQ266">
        <v>50.469352365392602</v>
      </c>
      <c r="AR266">
        <v>37.651717687085203</v>
      </c>
      <c r="AS266">
        <v>63.294304453290501</v>
      </c>
      <c r="AT266">
        <v>47.594479556300797</v>
      </c>
      <c r="AU266">
        <v>34.853039104124598</v>
      </c>
      <c r="AV266">
        <v>60.328909204146498</v>
      </c>
      <c r="AW266">
        <v>4.6497778730601098</v>
      </c>
      <c r="AX266">
        <v>0.64077032593024696</v>
      </c>
      <c r="AY266">
        <v>8.6566490382494106</v>
      </c>
      <c r="AZ266">
        <v>95.350222126939897</v>
      </c>
      <c r="BA266">
        <v>91.3433509615666</v>
      </c>
      <c r="BB266">
        <v>99.359229674253797</v>
      </c>
    </row>
    <row r="267" spans="1:54" x14ac:dyDescent="0.3">
      <c r="A267" t="s">
        <v>441</v>
      </c>
      <c r="B267" t="s">
        <v>32</v>
      </c>
      <c r="C267" t="s">
        <v>963</v>
      </c>
      <c r="D267">
        <v>83.152479162454199</v>
      </c>
      <c r="E267">
        <v>76.329754513135597</v>
      </c>
      <c r="F267">
        <v>89.981045318166807</v>
      </c>
      <c r="G267">
        <v>14.4009346004358</v>
      </c>
      <c r="H267">
        <v>7.9857709681254399</v>
      </c>
      <c r="I267">
        <v>20.811970112952999</v>
      </c>
      <c r="J267">
        <v>11.2758643930714</v>
      </c>
      <c r="K267">
        <v>4.7312223923704702</v>
      </c>
      <c r="L267">
        <v>17.8238210365779</v>
      </c>
      <c r="M267">
        <v>19.518770640965201</v>
      </c>
      <c r="N267">
        <v>12.682782330150699</v>
      </c>
      <c r="O267">
        <v>26.360171740803601</v>
      </c>
      <c r="P267" t="s">
        <v>931</v>
      </c>
      <c r="Q267" t="s">
        <v>931</v>
      </c>
      <c r="R267" t="s">
        <v>931</v>
      </c>
      <c r="S267">
        <v>96.594100334748703</v>
      </c>
      <c r="T267">
        <v>93.160541913240095</v>
      </c>
      <c r="U267">
        <v>100</v>
      </c>
      <c r="V267">
        <v>2.2106894924849998</v>
      </c>
      <c r="W267">
        <v>0</v>
      </c>
      <c r="X267">
        <v>4.7590041314281804</v>
      </c>
      <c r="Y267">
        <v>5.5828896227898701</v>
      </c>
      <c r="Z267">
        <v>1.511094943092</v>
      </c>
      <c r="AA267">
        <v>9.6557662451550499</v>
      </c>
      <c r="AB267">
        <v>66.958729302869003</v>
      </c>
      <c r="AC267">
        <v>57.749339120451701</v>
      </c>
      <c r="AD267">
        <v>76.165623203795107</v>
      </c>
      <c r="AE267">
        <v>20.109635820358999</v>
      </c>
      <c r="AF267">
        <v>12.2075620825049</v>
      </c>
      <c r="AG267">
        <v>28.006701467755001</v>
      </c>
      <c r="AH267">
        <v>52.4319831052998</v>
      </c>
      <c r="AI267">
        <v>42.746693611636402</v>
      </c>
      <c r="AJ267">
        <v>62.120866350597503</v>
      </c>
      <c r="AK267">
        <v>56.023857688056601</v>
      </c>
      <c r="AL267">
        <v>43.511422934967896</v>
      </c>
      <c r="AM267">
        <v>68.536877116871096</v>
      </c>
      <c r="AN267">
        <v>40.163917332276696</v>
      </c>
      <c r="AO267">
        <v>27.850374355822701</v>
      </c>
      <c r="AP267">
        <v>52.476072778320002</v>
      </c>
      <c r="AQ267">
        <v>61.108214635773997</v>
      </c>
      <c r="AR267">
        <v>49.1530981939746</v>
      </c>
      <c r="AS267">
        <v>73.058241940454394</v>
      </c>
      <c r="AT267">
        <v>34.831390377677202</v>
      </c>
      <c r="AU267">
        <v>23.3224385947874</v>
      </c>
      <c r="AV267">
        <v>46.344052080865303</v>
      </c>
      <c r="AW267">
        <v>3.7271685650738</v>
      </c>
      <c r="AX267">
        <v>0</v>
      </c>
      <c r="AY267">
        <v>7.8932290430426502</v>
      </c>
      <c r="AZ267">
        <v>96.272831434926204</v>
      </c>
      <c r="BA267">
        <v>92.106770957286201</v>
      </c>
      <c r="BB267">
        <v>100</v>
      </c>
    </row>
    <row r="268" spans="1:54" x14ac:dyDescent="0.3">
      <c r="A268" t="s">
        <v>442</v>
      </c>
      <c r="B268" t="s">
        <v>33</v>
      </c>
      <c r="C268" t="s">
        <v>963</v>
      </c>
      <c r="D268">
        <v>84.045847966153204</v>
      </c>
      <c r="E268">
        <v>76.546971711645696</v>
      </c>
      <c r="F268">
        <v>91.541310042667206</v>
      </c>
      <c r="G268">
        <v>15.9541520338467</v>
      </c>
      <c r="H268">
        <v>8.4586899572211305</v>
      </c>
      <c r="I268">
        <v>23.453028288465902</v>
      </c>
      <c r="J268">
        <v>8.8045792661007098</v>
      </c>
      <c r="K268">
        <v>2.11901130435208</v>
      </c>
      <c r="L268">
        <v>15.485485743381</v>
      </c>
      <c r="M268">
        <v>13.9714625445898</v>
      </c>
      <c r="N268">
        <v>6.5447879274779499</v>
      </c>
      <c r="O268">
        <v>21.399058229089199</v>
      </c>
      <c r="S268">
        <v>97.638470259657694</v>
      </c>
      <c r="T268">
        <v>94.346801308170399</v>
      </c>
      <c r="U268">
        <v>100</v>
      </c>
      <c r="V268" t="s">
        <v>931</v>
      </c>
      <c r="W268" t="s">
        <v>931</v>
      </c>
      <c r="X268" t="s">
        <v>931</v>
      </c>
      <c r="Y268">
        <v>6.4942067859414303</v>
      </c>
      <c r="Z268">
        <v>1.4998974295549501</v>
      </c>
      <c r="AA268">
        <v>11.490550426216901</v>
      </c>
      <c r="AB268">
        <v>54.692641650305603</v>
      </c>
      <c r="AC268">
        <v>43.125440972225903</v>
      </c>
      <c r="AD268">
        <v>66.254421890327095</v>
      </c>
      <c r="AE268">
        <v>10.824599729004801</v>
      </c>
      <c r="AF268">
        <v>3.8875715888558799</v>
      </c>
      <c r="AG268">
        <v>17.762693548803799</v>
      </c>
      <c r="AH268">
        <v>50.362248707242202</v>
      </c>
      <c r="AI268">
        <v>38.684236227292899</v>
      </c>
      <c r="AJ268">
        <v>62.035809353372201</v>
      </c>
      <c r="AK268">
        <v>68.189188838584997</v>
      </c>
      <c r="AL268">
        <v>52.669420008981398</v>
      </c>
      <c r="AM268">
        <v>83.707184663624403</v>
      </c>
      <c r="AN268">
        <v>31.810811161415</v>
      </c>
      <c r="AO268">
        <v>16.2928153366021</v>
      </c>
      <c r="AP268">
        <v>47.330579990792103</v>
      </c>
      <c r="AQ268">
        <v>57.660824782388701</v>
      </c>
      <c r="AR268">
        <v>41.866277847741301</v>
      </c>
      <c r="AS268">
        <v>73.450603107884305</v>
      </c>
      <c r="AT268">
        <v>42.339175217611299</v>
      </c>
      <c r="AU268">
        <v>26.549396891181999</v>
      </c>
      <c r="AV268">
        <v>58.133722153192302</v>
      </c>
      <c r="AW268">
        <v>4.6179797030113603</v>
      </c>
      <c r="AX268">
        <v>0</v>
      </c>
      <c r="AY268">
        <v>9.4664703511333492</v>
      </c>
      <c r="AZ268">
        <v>95.3820202969886</v>
      </c>
      <c r="BA268">
        <v>90.533529648808894</v>
      </c>
      <c r="BB268">
        <v>100</v>
      </c>
    </row>
    <row r="269" spans="1:54" x14ac:dyDescent="0.3">
      <c r="A269" t="s">
        <v>443</v>
      </c>
      <c r="B269" t="s">
        <v>34</v>
      </c>
      <c r="C269" t="s">
        <v>963</v>
      </c>
      <c r="D269">
        <v>79.619573948526806</v>
      </c>
      <c r="E269">
        <v>71.474952798140507</v>
      </c>
      <c r="F269">
        <v>87.763817200843206</v>
      </c>
      <c r="G269">
        <v>20.380426051473201</v>
      </c>
      <c r="H269">
        <v>12.2361827991484</v>
      </c>
      <c r="I269">
        <v>28.525047201867899</v>
      </c>
      <c r="J269">
        <v>6.0582206085531602</v>
      </c>
      <c r="K269">
        <v>0</v>
      </c>
      <c r="L269">
        <v>12.2025407304279</v>
      </c>
      <c r="M269">
        <v>23.728432349066601</v>
      </c>
      <c r="N269">
        <v>14.531816400255099</v>
      </c>
      <c r="O269">
        <v>32.928386564114199</v>
      </c>
      <c r="P269" t="s">
        <v>931</v>
      </c>
      <c r="Q269" t="s">
        <v>931</v>
      </c>
      <c r="R269" t="s">
        <v>931</v>
      </c>
      <c r="S269">
        <v>93.059795006908104</v>
      </c>
      <c r="T269">
        <v>87.436136530940999</v>
      </c>
      <c r="U269">
        <v>98.680970937628402</v>
      </c>
      <c r="V269">
        <v>5.2710214310959698</v>
      </c>
      <c r="W269">
        <v>0.61460950062886699</v>
      </c>
      <c r="X269">
        <v>9.9293376216540601</v>
      </c>
      <c r="Y269">
        <v>7.3579025158243097</v>
      </c>
      <c r="Z269">
        <v>1.8578897156913401</v>
      </c>
      <c r="AA269">
        <v>12.8542014928857</v>
      </c>
      <c r="AB269">
        <v>73.005494328952906</v>
      </c>
      <c r="AC269">
        <v>63.682903316449</v>
      </c>
      <c r="AD269">
        <v>82.3272720447344</v>
      </c>
      <c r="AE269">
        <v>19.890434726729399</v>
      </c>
      <c r="AF269">
        <v>11.0701126065987</v>
      </c>
      <c r="AG269">
        <v>28.7042465626565</v>
      </c>
      <c r="AH269">
        <v>60.472962118047697</v>
      </c>
      <c r="AI269">
        <v>50.160445809977901</v>
      </c>
      <c r="AJ269">
        <v>70.7874615905274</v>
      </c>
      <c r="AK269">
        <v>69.721755312762596</v>
      </c>
      <c r="AL269">
        <v>58.348775167433601</v>
      </c>
      <c r="AM269">
        <v>81.101679570743201</v>
      </c>
      <c r="AN269">
        <v>26.545803817985401</v>
      </c>
      <c r="AO269">
        <v>15.656629597576901</v>
      </c>
      <c r="AP269">
        <v>37.429940051249801</v>
      </c>
      <c r="AQ269">
        <v>54.912054268219499</v>
      </c>
      <c r="AR269">
        <v>42.203668432039997</v>
      </c>
      <c r="AS269">
        <v>67.616657581215605</v>
      </c>
      <c r="AT269">
        <v>43.070896866370497</v>
      </c>
      <c r="AU269">
        <v>30.403891015442898</v>
      </c>
      <c r="AV269">
        <v>55.742217363351003</v>
      </c>
      <c r="AW269">
        <v>5.4846897792629203</v>
      </c>
      <c r="AX269">
        <v>0.50355933720272505</v>
      </c>
      <c r="AY269">
        <v>10.463229750024199</v>
      </c>
      <c r="AZ269">
        <v>94.515310220737106</v>
      </c>
      <c r="BA269">
        <v>89.536770250143206</v>
      </c>
      <c r="BB269">
        <v>99.496440662629794</v>
      </c>
    </row>
    <row r="270" spans="1:54" x14ac:dyDescent="0.3">
      <c r="A270" t="s">
        <v>444</v>
      </c>
      <c r="B270" t="s">
        <v>35</v>
      </c>
      <c r="C270" t="s">
        <v>963</v>
      </c>
      <c r="D270">
        <v>77.327899155920804</v>
      </c>
      <c r="E270">
        <v>69.740801558320896</v>
      </c>
      <c r="F270">
        <v>84.913051958787506</v>
      </c>
      <c r="G270">
        <v>20.604218168860399</v>
      </c>
      <c r="H270">
        <v>13.2298056684734</v>
      </c>
      <c r="I270">
        <v>27.980866160405199</v>
      </c>
      <c r="J270">
        <v>3.3384557136812099</v>
      </c>
      <c r="K270">
        <v>0</v>
      </c>
      <c r="L270">
        <v>6.9086877095597297</v>
      </c>
      <c r="M270">
        <v>28.705374045121498</v>
      </c>
      <c r="N270">
        <v>20.0264482570011</v>
      </c>
      <c r="O270">
        <v>37.384668487326799</v>
      </c>
      <c r="S270">
        <v>99.163715730161897</v>
      </c>
      <c r="T270">
        <v>97.507606795450897</v>
      </c>
      <c r="U270">
        <v>100</v>
      </c>
      <c r="V270" t="s">
        <v>931</v>
      </c>
      <c r="W270" t="s">
        <v>931</v>
      </c>
      <c r="X270" t="s">
        <v>931</v>
      </c>
      <c r="Y270">
        <v>12.3839112714639</v>
      </c>
      <c r="Z270">
        <v>6.0126004730201297</v>
      </c>
      <c r="AA270">
        <v>18.752343908459299</v>
      </c>
      <c r="AB270">
        <v>57.399612480791099</v>
      </c>
      <c r="AC270">
        <v>47.908776790018699</v>
      </c>
      <c r="AD270">
        <v>66.887489464900398</v>
      </c>
      <c r="AE270">
        <v>24.987194049130299</v>
      </c>
      <c r="AF270">
        <v>15.4361343432272</v>
      </c>
      <c r="AG270">
        <v>34.536305548003497</v>
      </c>
      <c r="AH270">
        <v>44.796329703124698</v>
      </c>
      <c r="AI270">
        <v>34.909153893343301</v>
      </c>
      <c r="AJ270">
        <v>54.679616851824498</v>
      </c>
      <c r="AK270">
        <v>63.179128563743902</v>
      </c>
      <c r="AL270">
        <v>50.060678832878502</v>
      </c>
      <c r="AM270">
        <v>76.294172202089499</v>
      </c>
      <c r="AN270">
        <v>33.122006198929299</v>
      </c>
      <c r="AO270">
        <v>20.4093353157492</v>
      </c>
      <c r="AP270">
        <v>45.837595158750297</v>
      </c>
      <c r="AQ270">
        <v>53.988319372934797</v>
      </c>
      <c r="AR270">
        <v>40.228369642827303</v>
      </c>
      <c r="AS270">
        <v>67.746878498894503</v>
      </c>
      <c r="AT270">
        <v>43.786982248520701</v>
      </c>
      <c r="AU270">
        <v>29.988482680782599</v>
      </c>
      <c r="AV270">
        <v>57.5854549879069</v>
      </c>
      <c r="AW270" t="s">
        <v>931</v>
      </c>
      <c r="AX270" t="s">
        <v>931</v>
      </c>
      <c r="AY270" t="s">
        <v>931</v>
      </c>
      <c r="AZ270">
        <v>98.198258390681701</v>
      </c>
      <c r="BA270">
        <v>95.731648840423603</v>
      </c>
      <c r="BB270">
        <v>100</v>
      </c>
    </row>
    <row r="271" spans="1:54" x14ac:dyDescent="0.3">
      <c r="A271" t="s">
        <v>446</v>
      </c>
      <c r="B271" t="s">
        <v>36</v>
      </c>
      <c r="C271" t="s">
        <v>963</v>
      </c>
      <c r="D271">
        <v>75.694191511871907</v>
      </c>
      <c r="E271">
        <v>64.719853593010995</v>
      </c>
      <c r="F271">
        <v>86.669203740080903</v>
      </c>
      <c r="G271">
        <v>24.3058084881281</v>
      </c>
      <c r="H271">
        <v>13.3307962597365</v>
      </c>
      <c r="I271">
        <v>35.2801464071715</v>
      </c>
      <c r="J271" t="s">
        <v>931</v>
      </c>
      <c r="K271" t="s">
        <v>931</v>
      </c>
      <c r="L271" t="s">
        <v>931</v>
      </c>
      <c r="M271">
        <v>29.8021055552665</v>
      </c>
      <c r="N271">
        <v>18.6510081930568</v>
      </c>
      <c r="O271">
        <v>40.952423759436499</v>
      </c>
      <c r="P271" t="s">
        <v>931</v>
      </c>
      <c r="Q271" t="s">
        <v>931</v>
      </c>
      <c r="R271" t="s">
        <v>931</v>
      </c>
      <c r="S271">
        <v>93.875852021437098</v>
      </c>
      <c r="T271">
        <v>86.052659439051396</v>
      </c>
      <c r="U271">
        <v>100</v>
      </c>
      <c r="V271" t="s">
        <v>931</v>
      </c>
      <c r="W271" t="s">
        <v>931</v>
      </c>
      <c r="X271" t="s">
        <v>931</v>
      </c>
      <c r="Y271">
        <v>13.158853218169501</v>
      </c>
      <c r="Z271">
        <v>4.3759375805806702</v>
      </c>
      <c r="AA271">
        <v>21.941463358597499</v>
      </c>
      <c r="AB271">
        <v>61.009070884714802</v>
      </c>
      <c r="AC271">
        <v>49.164413066578199</v>
      </c>
      <c r="AD271">
        <v>72.855478802032493</v>
      </c>
      <c r="AE271">
        <v>14.2758034583832</v>
      </c>
      <c r="AF271">
        <v>5.3214162817039803</v>
      </c>
      <c r="AG271">
        <v>23.229981827016399</v>
      </c>
      <c r="AH271">
        <v>59.892120644501098</v>
      </c>
      <c r="AI271">
        <v>48.048250681252</v>
      </c>
      <c r="AJ271">
        <v>71.737644017816507</v>
      </c>
      <c r="AK271">
        <v>57.364911080711401</v>
      </c>
      <c r="AL271">
        <v>42.856452415538698</v>
      </c>
      <c r="AM271">
        <v>71.875793075968502</v>
      </c>
      <c r="AN271">
        <v>34.601573187414502</v>
      </c>
      <c r="AO271">
        <v>20.549501809369101</v>
      </c>
      <c r="AP271">
        <v>48.653766947781897</v>
      </c>
      <c r="AQ271">
        <v>39.471614227086199</v>
      </c>
      <c r="AR271">
        <v>25.065703452074601</v>
      </c>
      <c r="AS271">
        <v>53.871371647112397</v>
      </c>
      <c r="AT271">
        <v>52.881326949384402</v>
      </c>
      <c r="AU271">
        <v>38.188357470574303</v>
      </c>
      <c r="AV271">
        <v>67.579160358170299</v>
      </c>
      <c r="AW271" t="s">
        <v>931</v>
      </c>
      <c r="AX271" t="s">
        <v>931</v>
      </c>
      <c r="AY271" t="s">
        <v>931</v>
      </c>
      <c r="AZ271">
        <v>96.413271588879098</v>
      </c>
      <c r="BA271">
        <v>91.264259381490305</v>
      </c>
      <c r="BB271">
        <v>100</v>
      </c>
    </row>
    <row r="272" spans="1:54" x14ac:dyDescent="0.3">
      <c r="A272" t="s">
        <v>448</v>
      </c>
      <c r="B272" t="s">
        <v>42</v>
      </c>
      <c r="C272" t="s">
        <v>963</v>
      </c>
      <c r="D272">
        <v>87.907645805640996</v>
      </c>
      <c r="E272">
        <v>82.062499135700804</v>
      </c>
      <c r="F272">
        <v>93.753258933155905</v>
      </c>
      <c r="G272">
        <v>11.4095303993154</v>
      </c>
      <c r="H272">
        <v>5.6872330261455204</v>
      </c>
      <c r="I272">
        <v>17.132744160541101</v>
      </c>
      <c r="J272">
        <v>12.2598736320763</v>
      </c>
      <c r="K272">
        <v>6.9420345881003902</v>
      </c>
      <c r="L272">
        <v>17.5746403739493</v>
      </c>
      <c r="M272">
        <v>14.7617400171161</v>
      </c>
      <c r="N272">
        <v>9.0347467699567492</v>
      </c>
      <c r="O272">
        <v>20.4939875152936</v>
      </c>
      <c r="P272">
        <v>2.8806059833573099</v>
      </c>
      <c r="Q272">
        <v>5.5387185643207902E-2</v>
      </c>
      <c r="R272">
        <v>5.7065908063626898</v>
      </c>
      <c r="S272">
        <v>99.517471184835799</v>
      </c>
      <c r="T272">
        <v>98.563144327393402</v>
      </c>
      <c r="U272">
        <v>100</v>
      </c>
      <c r="V272" t="s">
        <v>931</v>
      </c>
      <c r="W272" t="s">
        <v>931</v>
      </c>
      <c r="X272" t="s">
        <v>931</v>
      </c>
      <c r="Y272">
        <v>16.058194795972199</v>
      </c>
      <c r="Z272">
        <v>9.6548921010445703</v>
      </c>
      <c r="AA272">
        <v>22.456527485018899</v>
      </c>
      <c r="AB272">
        <v>50.110162238933697</v>
      </c>
      <c r="AC272">
        <v>41.7439605890658</v>
      </c>
      <c r="AD272">
        <v>58.481227642824798</v>
      </c>
      <c r="AE272">
        <v>8.7674575283599498</v>
      </c>
      <c r="AF272">
        <v>4.2105602618032201</v>
      </c>
      <c r="AG272">
        <v>13.3213185838421</v>
      </c>
      <c r="AH272">
        <v>57.400899506545997</v>
      </c>
      <c r="AI272">
        <v>49.199497641151098</v>
      </c>
      <c r="AJ272">
        <v>65.605231331157697</v>
      </c>
      <c r="AK272">
        <v>60.569557223839404</v>
      </c>
      <c r="AL272">
        <v>50.720486042709098</v>
      </c>
      <c r="AM272">
        <v>70.409215547017993</v>
      </c>
      <c r="AN272">
        <v>39.430442776160596</v>
      </c>
      <c r="AO272">
        <v>29.5907844537583</v>
      </c>
      <c r="AP272">
        <v>49.279513956514698</v>
      </c>
      <c r="AQ272">
        <v>56.421403401256299</v>
      </c>
      <c r="AR272">
        <v>46.207662728229103</v>
      </c>
      <c r="AS272">
        <v>66.632223645905398</v>
      </c>
      <c r="AT272">
        <v>43.578596598743701</v>
      </c>
      <c r="AU272">
        <v>33.367776354140702</v>
      </c>
      <c r="AV272">
        <v>53.792337271724897</v>
      </c>
      <c r="AW272">
        <v>1.9228318068428001</v>
      </c>
      <c r="AX272">
        <v>0</v>
      </c>
      <c r="AY272">
        <v>4.1063352224982204</v>
      </c>
      <c r="AZ272">
        <v>98.077168193157206</v>
      </c>
      <c r="BA272">
        <v>95.893664776490198</v>
      </c>
      <c r="BB272">
        <v>100</v>
      </c>
    </row>
    <row r="273" spans="1:54" x14ac:dyDescent="0.3">
      <c r="A273" t="s">
        <v>449</v>
      </c>
      <c r="B273" t="s">
        <v>43</v>
      </c>
      <c r="C273" t="s">
        <v>963</v>
      </c>
      <c r="D273">
        <v>76.644788658440504</v>
      </c>
      <c r="E273">
        <v>69.262671807651898</v>
      </c>
      <c r="F273">
        <v>84.019197176585905</v>
      </c>
      <c r="G273">
        <v>21.877133105801999</v>
      </c>
      <c r="H273">
        <v>14.5892375309861</v>
      </c>
      <c r="I273">
        <v>29.175085541639199</v>
      </c>
      <c r="J273">
        <v>10.5828301391441</v>
      </c>
      <c r="K273">
        <v>5.6367428332672898</v>
      </c>
      <c r="L273">
        <v>15.5238776252303</v>
      </c>
      <c r="M273">
        <v>19.052244683643998</v>
      </c>
      <c r="N273">
        <v>12.864585431382601</v>
      </c>
      <c r="O273">
        <v>25.2403911889669</v>
      </c>
      <c r="P273">
        <v>2.77238120241533</v>
      </c>
      <c r="Q273">
        <v>0.281920587720423</v>
      </c>
      <c r="R273">
        <v>5.2682829381388503</v>
      </c>
      <c r="S273">
        <v>99.572066159096906</v>
      </c>
      <c r="T273">
        <v>98.728518220800396</v>
      </c>
      <c r="U273">
        <v>100</v>
      </c>
      <c r="V273" t="s">
        <v>931</v>
      </c>
      <c r="W273" t="s">
        <v>931</v>
      </c>
      <c r="X273" t="s">
        <v>931</v>
      </c>
      <c r="Y273">
        <v>14.8884221580467</v>
      </c>
      <c r="Z273">
        <v>8.5479894871140907</v>
      </c>
      <c r="AA273">
        <v>21.2261908973849</v>
      </c>
      <c r="AB273">
        <v>54.260960882121303</v>
      </c>
      <c r="AC273">
        <v>46.359774703323403</v>
      </c>
      <c r="AD273">
        <v>62.152597017155998</v>
      </c>
      <c r="AE273">
        <v>16.9073247571541</v>
      </c>
      <c r="AF273">
        <v>10.439767688475399</v>
      </c>
      <c r="AG273">
        <v>23.380760884098699</v>
      </c>
      <c r="AH273">
        <v>52.242058283013897</v>
      </c>
      <c r="AI273">
        <v>44.360586922809901</v>
      </c>
      <c r="AJ273">
        <v>60.105436609594499</v>
      </c>
      <c r="AK273">
        <v>56.981142648995501</v>
      </c>
      <c r="AL273">
        <v>47.446287158330598</v>
      </c>
      <c r="AM273">
        <v>66.518897932483796</v>
      </c>
      <c r="AN273">
        <v>40.7548544369414</v>
      </c>
      <c r="AO273">
        <v>31.285162343838</v>
      </c>
      <c r="AP273">
        <v>50.220087315054897</v>
      </c>
      <c r="AQ273">
        <v>58.222421474403902</v>
      </c>
      <c r="AR273">
        <v>48.724272427210103</v>
      </c>
      <c r="AS273">
        <v>67.718480831809401</v>
      </c>
      <c r="AT273">
        <v>39.5387934657738</v>
      </c>
      <c r="AU273">
        <v>30.102607653055902</v>
      </c>
      <c r="AV273">
        <v>48.978684388701303</v>
      </c>
      <c r="AW273">
        <v>3.8277763192438998</v>
      </c>
      <c r="AX273">
        <v>0.357668714687295</v>
      </c>
      <c r="AY273">
        <v>7.2945623608260597</v>
      </c>
      <c r="AZ273">
        <v>96.172223680756105</v>
      </c>
      <c r="BA273">
        <v>92.705437639640294</v>
      </c>
      <c r="BB273">
        <v>99.642331284846307</v>
      </c>
    </row>
    <row r="274" spans="1:54" x14ac:dyDescent="0.3">
      <c r="A274" t="s">
        <v>450</v>
      </c>
      <c r="B274" t="s">
        <v>44</v>
      </c>
      <c r="C274" t="s">
        <v>963</v>
      </c>
      <c r="D274">
        <v>92.653089838409997</v>
      </c>
      <c r="E274">
        <v>88.660665967435605</v>
      </c>
      <c r="F274">
        <v>96.644241902338507</v>
      </c>
      <c r="G274">
        <v>7.3469101615899604</v>
      </c>
      <c r="H274">
        <v>3.35575809788658</v>
      </c>
      <c r="I274">
        <v>11.339334032339201</v>
      </c>
      <c r="J274">
        <v>7.5949034315959203</v>
      </c>
      <c r="K274">
        <v>3.3704172213027701</v>
      </c>
      <c r="L274">
        <v>11.819610927919401</v>
      </c>
      <c r="M274">
        <v>18.3462441725963</v>
      </c>
      <c r="N274">
        <v>12.0290236040777</v>
      </c>
      <c r="O274">
        <v>24.6656700568399</v>
      </c>
      <c r="P274" t="s">
        <v>931</v>
      </c>
      <c r="Q274" t="s">
        <v>931</v>
      </c>
      <c r="R274" t="s">
        <v>931</v>
      </c>
      <c r="S274">
        <v>98.3280171054015</v>
      </c>
      <c r="T274">
        <v>96.431475286278896</v>
      </c>
      <c r="U274">
        <v>100</v>
      </c>
      <c r="V274">
        <v>1.67198289459848</v>
      </c>
      <c r="W274">
        <v>0</v>
      </c>
      <c r="X274">
        <v>3.56852471385199</v>
      </c>
      <c r="Y274">
        <v>13.000806197202801</v>
      </c>
      <c r="Z274">
        <v>7.4416989485640697</v>
      </c>
      <c r="AA274">
        <v>18.556909971942599</v>
      </c>
      <c r="AB274">
        <v>62.2165165270427</v>
      </c>
      <c r="AC274">
        <v>54.073370985042899</v>
      </c>
      <c r="AD274">
        <v>70.368459455800803</v>
      </c>
      <c r="AE274">
        <v>8.8707981352308192</v>
      </c>
      <c r="AF274">
        <v>4.1219430659268896</v>
      </c>
      <c r="AG274">
        <v>13.617256488005101</v>
      </c>
      <c r="AH274">
        <v>66.346524589014706</v>
      </c>
      <c r="AI274">
        <v>58.359777172194498</v>
      </c>
      <c r="AJ274">
        <v>74.341462635223905</v>
      </c>
      <c r="AK274">
        <v>51.859333171087897</v>
      </c>
      <c r="AL274">
        <v>41.086122709416998</v>
      </c>
      <c r="AM274">
        <v>62.632519966579203</v>
      </c>
      <c r="AN274">
        <v>46.031475622617002</v>
      </c>
      <c r="AO274">
        <v>35.226746238814201</v>
      </c>
      <c r="AP274">
        <v>56.835692213014298</v>
      </c>
      <c r="AQ274">
        <v>49.983775452259302</v>
      </c>
      <c r="AR274">
        <v>39.249216349437901</v>
      </c>
      <c r="AS274">
        <v>60.715504309839901</v>
      </c>
      <c r="AT274">
        <v>46.8840756063925</v>
      </c>
      <c r="AU274">
        <v>36.159440829109101</v>
      </c>
      <c r="AV274">
        <v>57.611147071828498</v>
      </c>
      <c r="AW274">
        <v>3.9854183462441699</v>
      </c>
      <c r="AX274">
        <v>0.84479235031682698</v>
      </c>
      <c r="AY274">
        <v>7.1248501603543701</v>
      </c>
      <c r="AZ274">
        <v>95.438851694766697</v>
      </c>
      <c r="BA274">
        <v>92.113164018677196</v>
      </c>
      <c r="BB274">
        <v>98.765719582843403</v>
      </c>
    </row>
    <row r="275" spans="1:54" x14ac:dyDescent="0.3">
      <c r="A275" t="s">
        <v>451</v>
      </c>
      <c r="B275" t="s">
        <v>45</v>
      </c>
      <c r="C275" t="s">
        <v>963</v>
      </c>
      <c r="D275">
        <v>90.463837523834897</v>
      </c>
      <c r="E275">
        <v>85.669366406992097</v>
      </c>
      <c r="F275">
        <v>95.260088480248896</v>
      </c>
      <c r="G275">
        <v>9.3233116048068805</v>
      </c>
      <c r="H275">
        <v>4.54386213272962</v>
      </c>
      <c r="I275">
        <v>14.100128524495499</v>
      </c>
      <c r="J275">
        <v>4.6827191698816</v>
      </c>
      <c r="K275">
        <v>1.5498456209771101</v>
      </c>
      <c r="L275">
        <v>7.81866763444485</v>
      </c>
      <c r="M275">
        <v>12.402997649771599</v>
      </c>
      <c r="N275">
        <v>6.9907796258142803</v>
      </c>
      <c r="O275">
        <v>17.806947489414998</v>
      </c>
      <c r="P275">
        <v>1.58751274888032</v>
      </c>
      <c r="Q275">
        <v>0</v>
      </c>
      <c r="R275">
        <v>3.5538466467402801</v>
      </c>
      <c r="S275">
        <v>98.385880892199907</v>
      </c>
      <c r="T275">
        <v>96.550211931835307</v>
      </c>
      <c r="U275">
        <v>100</v>
      </c>
      <c r="V275" t="s">
        <v>931</v>
      </c>
      <c r="W275" t="s">
        <v>931</v>
      </c>
      <c r="X275" t="s">
        <v>931</v>
      </c>
      <c r="Y275">
        <v>12.402997649771599</v>
      </c>
      <c r="Z275">
        <v>6.8829480260296796</v>
      </c>
      <c r="AA275">
        <v>17.929201008848199</v>
      </c>
      <c r="AB275">
        <v>67.965943860582698</v>
      </c>
      <c r="AC275">
        <v>59.918367382258197</v>
      </c>
      <c r="AD275">
        <v>76.010168458036503</v>
      </c>
      <c r="AE275">
        <v>2.51873531107268</v>
      </c>
      <c r="AF275">
        <v>0</v>
      </c>
      <c r="AG275">
        <v>5.1546581294802403</v>
      </c>
      <c r="AH275">
        <v>77.850206199281601</v>
      </c>
      <c r="AI275">
        <v>70.603967447298999</v>
      </c>
      <c r="AJ275">
        <v>85.097487796427501</v>
      </c>
      <c r="AK275">
        <v>50.617232200867697</v>
      </c>
      <c r="AL275">
        <v>40.089803591149199</v>
      </c>
      <c r="AM275">
        <v>61.146904887017797</v>
      </c>
      <c r="AN275">
        <v>49.106113637792603</v>
      </c>
      <c r="AO275">
        <v>38.581245320029197</v>
      </c>
      <c r="AP275">
        <v>59.630348320837101</v>
      </c>
      <c r="AQ275">
        <v>50.944187118814597</v>
      </c>
      <c r="AR275">
        <v>40.418023700499603</v>
      </c>
      <c r="AS275">
        <v>61.472541490679099</v>
      </c>
      <c r="AT275">
        <v>48.267767694339099</v>
      </c>
      <c r="AU275">
        <v>37.769586405381403</v>
      </c>
      <c r="AV275">
        <v>58.763946336300897</v>
      </c>
      <c r="AW275">
        <v>2.8668351736064901</v>
      </c>
      <c r="AX275">
        <v>0</v>
      </c>
      <c r="AY275">
        <v>5.9309382707595297</v>
      </c>
      <c r="AZ275">
        <v>97.133164826393497</v>
      </c>
      <c r="BA275">
        <v>94.069061729238697</v>
      </c>
      <c r="BB275">
        <v>100</v>
      </c>
    </row>
    <row r="276" spans="1:54" x14ac:dyDescent="0.3">
      <c r="A276" t="s">
        <v>452</v>
      </c>
      <c r="B276" t="s">
        <v>46</v>
      </c>
      <c r="C276" t="s">
        <v>963</v>
      </c>
      <c r="D276">
        <v>91.638537949657604</v>
      </c>
      <c r="E276">
        <v>87.332912765621103</v>
      </c>
      <c r="F276">
        <v>95.940691873210298</v>
      </c>
      <c r="G276">
        <v>8.3614620503423698</v>
      </c>
      <c r="H276">
        <v>4.0593081273189</v>
      </c>
      <c r="I276">
        <v>12.6670872338496</v>
      </c>
      <c r="J276">
        <v>8.2553766033368703</v>
      </c>
      <c r="K276">
        <v>3.5014581255045498</v>
      </c>
      <c r="L276">
        <v>13.005670188492401</v>
      </c>
      <c r="M276">
        <v>12.062397531102301</v>
      </c>
      <c r="N276">
        <v>7.1421383807364602</v>
      </c>
      <c r="O276">
        <v>16.9773355883273</v>
      </c>
      <c r="Q276">
        <v>0</v>
      </c>
      <c r="R276">
        <v>0</v>
      </c>
      <c r="S276">
        <v>98.090461953901098</v>
      </c>
      <c r="T276">
        <v>95.915099630311104</v>
      </c>
      <c r="U276">
        <v>100</v>
      </c>
      <c r="V276">
        <v>1.9095380460989499</v>
      </c>
      <c r="W276">
        <v>0</v>
      </c>
      <c r="X276">
        <v>4.0849003700988904</v>
      </c>
      <c r="Y276">
        <v>23.401485196258101</v>
      </c>
      <c r="Z276">
        <v>16.0804725966061</v>
      </c>
      <c r="AA276">
        <v>30.725373445481399</v>
      </c>
      <c r="AB276">
        <v>50.749831227698003</v>
      </c>
      <c r="AC276">
        <v>42.400260654460503</v>
      </c>
      <c r="AD276">
        <v>59.094438052018603</v>
      </c>
      <c r="AE276">
        <v>9.1040601793808502</v>
      </c>
      <c r="AF276">
        <v>3.9099439751829199</v>
      </c>
      <c r="AG276">
        <v>14.3032194991687</v>
      </c>
      <c r="AH276">
        <v>65.047256244575195</v>
      </c>
      <c r="AI276">
        <v>56.543793829853598</v>
      </c>
      <c r="AJ276">
        <v>73.543587444361293</v>
      </c>
      <c r="AK276">
        <v>46.202406786348398</v>
      </c>
      <c r="AL276">
        <v>35.363449669036498</v>
      </c>
      <c r="AM276">
        <v>57.051060196325302</v>
      </c>
      <c r="AN276">
        <v>51.696587098046997</v>
      </c>
      <c r="AO276">
        <v>40.785292318726697</v>
      </c>
      <c r="AP276">
        <v>62.598190675502202</v>
      </c>
      <c r="AQ276">
        <v>47.792957190767403</v>
      </c>
      <c r="AR276">
        <v>37.308433868988999</v>
      </c>
      <c r="AS276">
        <v>58.295975354444998</v>
      </c>
      <c r="AT276">
        <v>51.043105148944598</v>
      </c>
      <c r="AU276">
        <v>40.5032522294552</v>
      </c>
      <c r="AV276">
        <v>61.562171799704103</v>
      </c>
      <c r="AW276" t="s">
        <v>931</v>
      </c>
      <c r="AX276" t="s">
        <v>931</v>
      </c>
      <c r="AY276" t="s">
        <v>931</v>
      </c>
      <c r="AZ276">
        <v>98.039830263284799</v>
      </c>
      <c r="BA276">
        <v>95.179416146362797</v>
      </c>
      <c r="BB276">
        <v>100</v>
      </c>
    </row>
    <row r="277" spans="1:54" x14ac:dyDescent="0.3">
      <c r="A277" t="s">
        <v>453</v>
      </c>
      <c r="B277" t="s">
        <v>47</v>
      </c>
      <c r="C277" t="s">
        <v>963</v>
      </c>
      <c r="D277">
        <v>85.136481725328295</v>
      </c>
      <c r="E277">
        <v>78.875177097210496</v>
      </c>
      <c r="F277">
        <v>91.402672044802699</v>
      </c>
      <c r="G277">
        <v>14.8635182746717</v>
      </c>
      <c r="H277">
        <v>8.5973279552915294</v>
      </c>
      <c r="I277">
        <v>21.1248229026953</v>
      </c>
      <c r="J277">
        <v>6.4201573009715602</v>
      </c>
      <c r="K277">
        <v>2.5097067557179402</v>
      </c>
      <c r="L277">
        <v>10.3216227324322</v>
      </c>
      <c r="M277">
        <v>17.000605003736801</v>
      </c>
      <c r="N277">
        <v>10.675770489249199</v>
      </c>
      <c r="O277">
        <v>23.334669261387798</v>
      </c>
      <c r="P277">
        <v>3.1264457809886501</v>
      </c>
      <c r="Q277">
        <v>0.40066254372121501</v>
      </c>
      <c r="R277">
        <v>5.8495724863470198</v>
      </c>
      <c r="S277">
        <v>98.480372967009501</v>
      </c>
      <c r="T277">
        <v>96.293600481488994</v>
      </c>
      <c r="U277">
        <v>100</v>
      </c>
      <c r="V277" t="s">
        <v>931</v>
      </c>
      <c r="W277" t="s">
        <v>931</v>
      </c>
      <c r="X277" t="s">
        <v>931</v>
      </c>
      <c r="Y277">
        <v>14.5752517883199</v>
      </c>
      <c r="Z277">
        <v>8.6027332565027699</v>
      </c>
      <c r="AA277">
        <v>20.548906136223401</v>
      </c>
      <c r="AB277">
        <v>59.694295170646598</v>
      </c>
      <c r="AC277">
        <v>50.9271921024717</v>
      </c>
      <c r="AD277">
        <v>68.465152185780795</v>
      </c>
      <c r="AE277">
        <v>11.3651731378341</v>
      </c>
      <c r="AF277">
        <v>6.0568376434120097</v>
      </c>
      <c r="AG277">
        <v>16.671426517668099</v>
      </c>
      <c r="AH277">
        <v>62.904373821132403</v>
      </c>
      <c r="AI277">
        <v>54.167019385840298</v>
      </c>
      <c r="AJ277">
        <v>71.648700134058203</v>
      </c>
      <c r="AK277">
        <v>52.476426417775698</v>
      </c>
      <c r="AL277">
        <v>41.785645041974</v>
      </c>
      <c r="AM277">
        <v>63.166629537558102</v>
      </c>
      <c r="AN277">
        <v>44.011061819438801</v>
      </c>
      <c r="AO277">
        <v>32.881911437104201</v>
      </c>
      <c r="AP277">
        <v>55.140142073427299</v>
      </c>
      <c r="AQ277">
        <v>47.323846286800702</v>
      </c>
      <c r="AR277">
        <v>36.619941257129</v>
      </c>
      <c r="AS277">
        <v>58.022831120679299</v>
      </c>
      <c r="AT277">
        <v>49.351846517255296</v>
      </c>
      <c r="AU277">
        <v>37.939887541712302</v>
      </c>
      <c r="AV277">
        <v>60.769249919182698</v>
      </c>
      <c r="AW277">
        <v>1.7545108366845801</v>
      </c>
      <c r="AX277">
        <v>0</v>
      </c>
      <c r="AY277">
        <v>3.94983157625704</v>
      </c>
      <c r="AZ277">
        <v>98.245489163315398</v>
      </c>
      <c r="BA277">
        <v>96.050168423714098</v>
      </c>
      <c r="BB277">
        <v>100</v>
      </c>
    </row>
    <row r="278" spans="1:54" x14ac:dyDescent="0.3">
      <c r="A278" t="s">
        <v>454</v>
      </c>
      <c r="B278" t="s">
        <v>48</v>
      </c>
      <c r="C278" t="s">
        <v>963</v>
      </c>
      <c r="D278">
        <v>85.079965254713599</v>
      </c>
      <c r="E278">
        <v>79.853375536670697</v>
      </c>
      <c r="F278">
        <v>90.303799001145805</v>
      </c>
      <c r="G278">
        <v>14.543627476027501</v>
      </c>
      <c r="H278">
        <v>9.3592674014702304</v>
      </c>
      <c r="I278">
        <v>19.729323608476601</v>
      </c>
      <c r="J278">
        <v>8.0067446732410197</v>
      </c>
      <c r="K278">
        <v>3.9803623197565599</v>
      </c>
      <c r="L278">
        <v>12.0311655336938</v>
      </c>
      <c r="M278">
        <v>22.862057806618601</v>
      </c>
      <c r="N278">
        <v>16.613529509475601</v>
      </c>
      <c r="O278">
        <v>29.1095284489306</v>
      </c>
      <c r="P278">
        <v>2.21927000834568</v>
      </c>
      <c r="Q278">
        <v>0.40259583396023502</v>
      </c>
      <c r="R278">
        <v>4.0390054713220103</v>
      </c>
      <c r="S278">
        <v>98.608485343961306</v>
      </c>
      <c r="T278">
        <v>96.687990918216997</v>
      </c>
      <c r="U278">
        <v>100</v>
      </c>
      <c r="V278" t="s">
        <v>931</v>
      </c>
      <c r="W278" t="s">
        <v>931</v>
      </c>
      <c r="X278" t="s">
        <v>931</v>
      </c>
      <c r="Y278">
        <v>18.856130669528</v>
      </c>
      <c r="Z278">
        <v>12.708334845227601</v>
      </c>
      <c r="AA278">
        <v>25.0051603197488</v>
      </c>
      <c r="AB278">
        <v>57.8202442389249</v>
      </c>
      <c r="AC278">
        <v>50.215298082065701</v>
      </c>
      <c r="AD278">
        <v>65.426073923684001</v>
      </c>
      <c r="AE278">
        <v>22.099024066220402</v>
      </c>
      <c r="AF278">
        <v>15.6529931144938</v>
      </c>
      <c r="AG278">
        <v>28.5445946998768</v>
      </c>
      <c r="AH278">
        <v>54.577350842232597</v>
      </c>
      <c r="AI278">
        <v>46.961948117092902</v>
      </c>
      <c r="AJ278">
        <v>62.1953312392627</v>
      </c>
      <c r="AK278">
        <v>45.022876820849397</v>
      </c>
      <c r="AL278">
        <v>35.415393367108102</v>
      </c>
      <c r="AM278">
        <v>54.632191832712699</v>
      </c>
      <c r="AN278">
        <v>52.146217645061697</v>
      </c>
      <c r="AO278">
        <v>42.4752487138921</v>
      </c>
      <c r="AP278">
        <v>61.8145880938009</v>
      </c>
      <c r="AQ278">
        <v>48.156112072171098</v>
      </c>
      <c r="AR278">
        <v>37.855222814816997</v>
      </c>
      <c r="AS278">
        <v>58.457531531703502</v>
      </c>
      <c r="AT278">
        <v>49.276510436033803</v>
      </c>
      <c r="AU278">
        <v>38.908985334360104</v>
      </c>
      <c r="AV278">
        <v>59.643976888624401</v>
      </c>
      <c r="AW278">
        <v>1.14795701122409</v>
      </c>
      <c r="AX278">
        <v>0</v>
      </c>
      <c r="AY278">
        <v>2.7641944133557002</v>
      </c>
      <c r="AZ278">
        <v>98.066867644303599</v>
      </c>
      <c r="BA278">
        <v>95.852479460272093</v>
      </c>
      <c r="BB278">
        <v>100</v>
      </c>
    </row>
    <row r="279" spans="1:54" x14ac:dyDescent="0.3">
      <c r="A279" t="s">
        <v>455</v>
      </c>
      <c r="B279" t="s">
        <v>49</v>
      </c>
      <c r="C279" t="s">
        <v>963</v>
      </c>
      <c r="D279">
        <v>85.816211931029898</v>
      </c>
      <c r="E279">
        <v>80.479577481526803</v>
      </c>
      <c r="F279">
        <v>91.162032524018301</v>
      </c>
      <c r="G279">
        <v>13.758780912113799</v>
      </c>
      <c r="H279">
        <v>8.4608689051903205</v>
      </c>
      <c r="I279">
        <v>19.046847371435899</v>
      </c>
      <c r="J279">
        <v>6.5754993283565701</v>
      </c>
      <c r="K279">
        <v>2.8934650962103698</v>
      </c>
      <c r="L279">
        <v>10.2596883188015</v>
      </c>
      <c r="M279">
        <v>17.227103565215501</v>
      </c>
      <c r="N279">
        <v>11.515686298546401</v>
      </c>
      <c r="O279">
        <v>22.934278658025299</v>
      </c>
      <c r="P279">
        <v>1.75728347757151</v>
      </c>
      <c r="Q279">
        <v>0</v>
      </c>
      <c r="R279">
        <v>3.8391923422766099</v>
      </c>
      <c r="S279">
        <v>97.987271806390495</v>
      </c>
      <c r="T279">
        <v>95.856491545150902</v>
      </c>
      <c r="U279">
        <v>100</v>
      </c>
      <c r="V279">
        <v>2.0127281936094801</v>
      </c>
      <c r="W279">
        <v>0</v>
      </c>
      <c r="X279">
        <v>4.1435084547099601</v>
      </c>
      <c r="Y279">
        <v>23.133161568782899</v>
      </c>
      <c r="Z279">
        <v>16.647939549301299</v>
      </c>
      <c r="AA279">
        <v>29.626092759189898</v>
      </c>
      <c r="AB279">
        <v>61.403624672436202</v>
      </c>
      <c r="AC279">
        <v>54.179447353888101</v>
      </c>
      <c r="AD279">
        <v>68.629789405503004</v>
      </c>
      <c r="AE279">
        <v>13.939353901037199</v>
      </c>
      <c r="AF279">
        <v>8.5290753144808402</v>
      </c>
      <c r="AG279">
        <v>19.3521444223184</v>
      </c>
      <c r="AH279">
        <v>70.597432340181896</v>
      </c>
      <c r="AI279">
        <v>63.685999684734099</v>
      </c>
      <c r="AJ279">
        <v>77.516049646349103</v>
      </c>
      <c r="AK279">
        <v>54.366183893947301</v>
      </c>
      <c r="AL279">
        <v>45.302910710595803</v>
      </c>
      <c r="AM279">
        <v>63.438797188578398</v>
      </c>
      <c r="AN279">
        <v>44.180780299098899</v>
      </c>
      <c r="AO279">
        <v>35.136578031507703</v>
      </c>
      <c r="AP279">
        <v>53.215890818538497</v>
      </c>
      <c r="AQ279">
        <v>61.952163041939897</v>
      </c>
      <c r="AR279">
        <v>53.3981244427384</v>
      </c>
      <c r="AS279">
        <v>70.512434620846093</v>
      </c>
      <c r="AT279">
        <v>36.163136292871599</v>
      </c>
      <c r="AU279">
        <v>27.7099126890582</v>
      </c>
      <c r="AV279">
        <v>44.609850058316802</v>
      </c>
      <c r="AW279">
        <v>3.7281715883816702</v>
      </c>
      <c r="AX279">
        <v>0.85912134208379198</v>
      </c>
      <c r="AY279">
        <v>6.5945058996606702</v>
      </c>
      <c r="AZ279">
        <v>96.271828411618301</v>
      </c>
      <c r="BA279">
        <v>93.405494100373403</v>
      </c>
      <c r="BB279">
        <v>99.140878657882098</v>
      </c>
    </row>
    <row r="280" spans="1:54" x14ac:dyDescent="0.3">
      <c r="A280" t="s">
        <v>456</v>
      </c>
      <c r="B280" t="s">
        <v>50</v>
      </c>
      <c r="C280" t="s">
        <v>963</v>
      </c>
      <c r="D280">
        <v>87.988708539167305</v>
      </c>
      <c r="E280">
        <v>83.142481690365003</v>
      </c>
      <c r="F280">
        <v>92.833795533481904</v>
      </c>
      <c r="G280">
        <v>12.0112914608327</v>
      </c>
      <c r="H280">
        <v>7.1662044663090096</v>
      </c>
      <c r="I280">
        <v>16.857518309844099</v>
      </c>
      <c r="J280">
        <v>8.0108881943744308</v>
      </c>
      <c r="K280">
        <v>3.5318646882141098</v>
      </c>
      <c r="L280">
        <v>12.4868965332525</v>
      </c>
      <c r="M280">
        <v>23.966125617501799</v>
      </c>
      <c r="N280">
        <v>17.582826808416598</v>
      </c>
      <c r="O280">
        <v>30.3540132817275</v>
      </c>
      <c r="P280">
        <v>1.4436939207581401</v>
      </c>
      <c r="Q280">
        <v>0</v>
      </c>
      <c r="R280">
        <v>3.3316067123450699</v>
      </c>
      <c r="S280">
        <v>99.2358100614981</v>
      </c>
      <c r="T280">
        <v>98.176008999434501</v>
      </c>
      <c r="U280">
        <v>100</v>
      </c>
      <c r="V280" t="s">
        <v>931</v>
      </c>
      <c r="W280" t="s">
        <v>931</v>
      </c>
      <c r="X280" t="s">
        <v>931</v>
      </c>
      <c r="Y280">
        <v>19.082568807339399</v>
      </c>
      <c r="Z280">
        <v>12.520675760008899</v>
      </c>
      <c r="AA280">
        <v>25.658948162546402</v>
      </c>
      <c r="AB280">
        <v>66.147797156971507</v>
      </c>
      <c r="AC280">
        <v>58.794263686847799</v>
      </c>
      <c r="AD280">
        <v>73.485963809831006</v>
      </c>
      <c r="AE280">
        <v>26.538965621534398</v>
      </c>
      <c r="AF280">
        <v>18.477811917352302</v>
      </c>
      <c r="AG280">
        <v>34.617511469865804</v>
      </c>
      <c r="AH280">
        <v>58.691400342776497</v>
      </c>
      <c r="AI280">
        <v>50.510201477600901</v>
      </c>
      <c r="AJ280">
        <v>66.854326554415096</v>
      </c>
      <c r="AK280">
        <v>44.013569513285098</v>
      </c>
      <c r="AL280">
        <v>33.553616406435999</v>
      </c>
      <c r="AM280">
        <v>54.4649148976075</v>
      </c>
      <c r="AN280">
        <v>53.682863411066897</v>
      </c>
      <c r="AO280">
        <v>43.046954432082501</v>
      </c>
      <c r="AP280">
        <v>64.331105958618807</v>
      </c>
      <c r="AQ280">
        <v>47.523766961891603</v>
      </c>
      <c r="AR280">
        <v>37.249906572703601</v>
      </c>
      <c r="AS280">
        <v>57.795736113316998</v>
      </c>
      <c r="AT280">
        <v>51.320386771755899</v>
      </c>
      <c r="AU280">
        <v>41.031613284765598</v>
      </c>
      <c r="AV280">
        <v>61.612557089118297</v>
      </c>
      <c r="AW280">
        <v>1.52837987700373</v>
      </c>
      <c r="AX280">
        <v>0</v>
      </c>
      <c r="AY280">
        <v>3.4530727842373299</v>
      </c>
      <c r="AZ280">
        <v>98.471620122996299</v>
      </c>
      <c r="BA280">
        <v>96.546927215555598</v>
      </c>
      <c r="BB280">
        <v>100</v>
      </c>
    </row>
    <row r="281" spans="1:54" x14ac:dyDescent="0.3">
      <c r="A281" t="s">
        <v>457</v>
      </c>
      <c r="B281" t="s">
        <v>51</v>
      </c>
      <c r="C281" t="s">
        <v>963</v>
      </c>
      <c r="D281">
        <v>83.102084682475194</v>
      </c>
      <c r="E281">
        <v>76.885756347889796</v>
      </c>
      <c r="F281">
        <v>89.319395946629299</v>
      </c>
      <c r="G281">
        <v>15.6743872025573</v>
      </c>
      <c r="H281">
        <v>9.7484877755942101</v>
      </c>
      <c r="I281">
        <v>21.598136723771901</v>
      </c>
      <c r="J281">
        <v>12.7395731430067</v>
      </c>
      <c r="K281">
        <v>6.9678866655449898</v>
      </c>
      <c r="L281">
        <v>18.5146383934234</v>
      </c>
      <c r="M281">
        <v>9.7882249197404096</v>
      </c>
      <c r="N281">
        <v>5.6214825109942401</v>
      </c>
      <c r="O281">
        <v>13.9519887307116</v>
      </c>
      <c r="P281">
        <v>1.1629028480096999</v>
      </c>
      <c r="Q281">
        <v>0</v>
      </c>
      <c r="R281">
        <v>2.6006904112760498</v>
      </c>
      <c r="S281">
        <v>99.334499910439902</v>
      </c>
      <c r="T281">
        <v>98.038725324104604</v>
      </c>
      <c r="U281">
        <v>100</v>
      </c>
      <c r="Y281">
        <v>23.871198864654101</v>
      </c>
      <c r="Z281">
        <v>16.4634747118576</v>
      </c>
      <c r="AA281">
        <v>31.2797211755855</v>
      </c>
      <c r="AB281">
        <v>45.435881890957198</v>
      </c>
      <c r="AC281">
        <v>37.873224494895098</v>
      </c>
      <c r="AD281">
        <v>53.002671951503501</v>
      </c>
      <c r="AE281">
        <v>17.491767364316502</v>
      </c>
      <c r="AF281">
        <v>10.4196391721183</v>
      </c>
      <c r="AG281">
        <v>24.5661160978152</v>
      </c>
      <c r="AH281">
        <v>51.815313391294801</v>
      </c>
      <c r="AI281">
        <v>44.055674982470698</v>
      </c>
      <c r="AJ281">
        <v>59.577662081437403</v>
      </c>
      <c r="AK281">
        <v>58.222396737134098</v>
      </c>
      <c r="AL281">
        <v>47.571956006737203</v>
      </c>
      <c r="AM281">
        <v>68.877989556883193</v>
      </c>
      <c r="AN281">
        <v>38.9897275456307</v>
      </c>
      <c r="AO281">
        <v>28.455192400901499</v>
      </c>
      <c r="AP281">
        <v>49.517590784071302</v>
      </c>
      <c r="AQ281">
        <v>58.527657095086703</v>
      </c>
      <c r="AR281">
        <v>48.892041282184501</v>
      </c>
      <c r="AS281">
        <v>68.161438710258906</v>
      </c>
      <c r="AT281">
        <v>38.684467187678102</v>
      </c>
      <c r="AU281">
        <v>29.226658429394099</v>
      </c>
      <c r="AV281">
        <v>48.142590326755602</v>
      </c>
      <c r="AW281">
        <v>5.1724375490858003</v>
      </c>
      <c r="AX281">
        <v>1.3658244023502899</v>
      </c>
      <c r="AY281">
        <v>8.9802664268265193</v>
      </c>
      <c r="AZ281">
        <v>94.827562450914201</v>
      </c>
      <c r="BA281">
        <v>91.019733573131106</v>
      </c>
      <c r="BB281">
        <v>98.634175597692106</v>
      </c>
    </row>
    <row r="282" spans="1:54" x14ac:dyDescent="0.3">
      <c r="A282" t="s">
        <v>459</v>
      </c>
      <c r="B282" t="s">
        <v>52</v>
      </c>
      <c r="C282" t="s">
        <v>963</v>
      </c>
      <c r="D282">
        <v>87.294366899302105</v>
      </c>
      <c r="E282">
        <v>81.447289511353603</v>
      </c>
      <c r="F282">
        <v>93.1517635084207</v>
      </c>
      <c r="G282">
        <v>11.989032901296101</v>
      </c>
      <c r="H282">
        <v>6.1944504168290502</v>
      </c>
      <c r="I282">
        <v>17.7755391065465</v>
      </c>
      <c r="J282">
        <v>12.151046859421699</v>
      </c>
      <c r="K282">
        <v>6.2903212629231904</v>
      </c>
      <c r="L282">
        <v>18.011803542899901</v>
      </c>
      <c r="M282">
        <v>6.2905034895314103</v>
      </c>
      <c r="N282">
        <v>2.4734427476455401</v>
      </c>
      <c r="O282">
        <v>10.1014701145363</v>
      </c>
      <c r="P282">
        <v>5.0691674975074799</v>
      </c>
      <c r="Q282">
        <v>0.935871389216828</v>
      </c>
      <c r="R282">
        <v>9.2059189149305407</v>
      </c>
      <c r="S282">
        <v>97.389082751744795</v>
      </c>
      <c r="T282">
        <v>94.370987356038398</v>
      </c>
      <c r="U282">
        <v>100</v>
      </c>
      <c r="V282">
        <v>2.6109172482552299</v>
      </c>
      <c r="W282">
        <v>0</v>
      </c>
      <c r="X282">
        <v>5.6290126437285002</v>
      </c>
      <c r="Y282">
        <v>18.7655782652044</v>
      </c>
      <c r="Z282">
        <v>11.6748988190799</v>
      </c>
      <c r="AA282">
        <v>25.850178782427999</v>
      </c>
      <c r="AB282">
        <v>64.534521435692895</v>
      </c>
      <c r="AC282">
        <v>56.093321375651797</v>
      </c>
      <c r="AD282">
        <v>72.982710613924297</v>
      </c>
      <c r="AE282">
        <v>9.1942921236291095</v>
      </c>
      <c r="AF282">
        <v>4.0604493199802301</v>
      </c>
      <c r="AG282">
        <v>14.3214554622937</v>
      </c>
      <c r="AH282">
        <v>74.105807577268195</v>
      </c>
      <c r="AI282">
        <v>66.385806142378797</v>
      </c>
      <c r="AJ282">
        <v>81.833398666431293</v>
      </c>
      <c r="AK282">
        <v>61.213933022068503</v>
      </c>
      <c r="AL282">
        <v>50.517293236202001</v>
      </c>
      <c r="AM282">
        <v>71.897799311891603</v>
      </c>
      <c r="AN282">
        <v>38.1411440663733</v>
      </c>
      <c r="AO282">
        <v>27.480864975645801</v>
      </c>
      <c r="AP282">
        <v>48.814436184265602</v>
      </c>
      <c r="AQ282">
        <v>54.052601524974001</v>
      </c>
      <c r="AR282">
        <v>43.106603877653797</v>
      </c>
      <c r="AS282">
        <v>64.986417289207694</v>
      </c>
      <c r="AT282">
        <v>44.1772194417386</v>
      </c>
      <c r="AU282">
        <v>33.318117870478801</v>
      </c>
      <c r="AV282">
        <v>55.049303420806602</v>
      </c>
      <c r="AW282">
        <v>3.9973828514456602</v>
      </c>
      <c r="AX282">
        <v>9.0345331195450906E-2</v>
      </c>
      <c r="AY282">
        <v>7.9023065345944898</v>
      </c>
      <c r="AZ282">
        <v>96.002617148554293</v>
      </c>
      <c r="BA282">
        <v>92.097693465080496</v>
      </c>
      <c r="BB282">
        <v>99.909654669129594</v>
      </c>
    </row>
    <row r="283" spans="1:54" x14ac:dyDescent="0.3">
      <c r="A283" t="s">
        <v>460</v>
      </c>
      <c r="B283" t="s">
        <v>53</v>
      </c>
      <c r="C283" t="s">
        <v>963</v>
      </c>
      <c r="D283">
        <v>91.942980829761694</v>
      </c>
      <c r="E283">
        <v>88.050267214688702</v>
      </c>
      <c r="F283">
        <v>95.835268765417098</v>
      </c>
      <c r="G283">
        <v>8.0570191702382701</v>
      </c>
      <c r="H283">
        <v>4.1647312346834502</v>
      </c>
      <c r="I283">
        <v>11.949732785210699</v>
      </c>
      <c r="J283">
        <v>7.1187726908184601</v>
      </c>
      <c r="K283">
        <v>3.1255615796979801</v>
      </c>
      <c r="L283">
        <v>11.1121754758321</v>
      </c>
      <c r="M283">
        <v>12.0609515268064</v>
      </c>
      <c r="N283">
        <v>7.3663904656055603</v>
      </c>
      <c r="O283">
        <v>16.7530785317525</v>
      </c>
      <c r="P283">
        <v>1.39529669457835</v>
      </c>
      <c r="Q283">
        <v>0</v>
      </c>
      <c r="R283">
        <v>3.06714653868173</v>
      </c>
      <c r="S283">
        <v>95.598520192133606</v>
      </c>
      <c r="T283">
        <v>92.489284027752007</v>
      </c>
      <c r="U283">
        <v>98.709988965621804</v>
      </c>
      <c r="V283">
        <v>4.4014798078664397</v>
      </c>
      <c r="W283">
        <v>1.2900110341268001</v>
      </c>
      <c r="X283">
        <v>7.5107159724994101</v>
      </c>
      <c r="Y283">
        <v>18.576935348953501</v>
      </c>
      <c r="Z283">
        <v>12.0937812392604</v>
      </c>
      <c r="AA283">
        <v>25.0574558091424</v>
      </c>
      <c r="AB283">
        <v>50.099602452548702</v>
      </c>
      <c r="AC283">
        <v>42.572887726773999</v>
      </c>
      <c r="AD283">
        <v>57.629290300146003</v>
      </c>
      <c r="AE283">
        <v>12.3989962142444</v>
      </c>
      <c r="AF283">
        <v>7.1715657101854502</v>
      </c>
      <c r="AG283">
        <v>17.6251805459511</v>
      </c>
      <c r="AH283">
        <v>56.277541587257801</v>
      </c>
      <c r="AI283">
        <v>48.567044593137197</v>
      </c>
      <c r="AJ283">
        <v>63.989624226049102</v>
      </c>
      <c r="AK283">
        <v>51.546201152109603</v>
      </c>
      <c r="AL283">
        <v>41.607425986465898</v>
      </c>
      <c r="AM283">
        <v>61.489603201223701</v>
      </c>
      <c r="AN283">
        <v>47.454460532461503</v>
      </c>
      <c r="AO283">
        <v>37.522526088366597</v>
      </c>
      <c r="AP283">
        <v>57.380902312692903</v>
      </c>
      <c r="AQ283">
        <v>50.979877004514996</v>
      </c>
      <c r="AR283">
        <v>41.045385275915898</v>
      </c>
      <c r="AS283">
        <v>60.916638049379898</v>
      </c>
      <c r="AT283">
        <v>47.580959053401799</v>
      </c>
      <c r="AU283">
        <v>37.657315560414297</v>
      </c>
      <c r="AV283">
        <v>57.5030491958344</v>
      </c>
      <c r="AW283">
        <v>3.0898319262510698</v>
      </c>
      <c r="AX283">
        <v>0.54756483566745495</v>
      </c>
      <c r="AY283">
        <v>5.6317880746868001</v>
      </c>
      <c r="AZ283">
        <v>96.910168073748906</v>
      </c>
      <c r="BA283">
        <v>94.368211925057807</v>
      </c>
      <c r="BB283">
        <v>99.452435164587897</v>
      </c>
    </row>
    <row r="284" spans="1:54" x14ac:dyDescent="0.3">
      <c r="A284" t="s">
        <v>461</v>
      </c>
      <c r="B284" t="s">
        <v>54</v>
      </c>
      <c r="C284" t="s">
        <v>963</v>
      </c>
      <c r="D284">
        <v>84.490640903993807</v>
      </c>
      <c r="E284">
        <v>78.146559122377198</v>
      </c>
      <c r="F284">
        <v>90.828895570638494</v>
      </c>
      <c r="G284">
        <v>14.825038097702601</v>
      </c>
      <c r="H284">
        <v>8.5832383782991002</v>
      </c>
      <c r="I284">
        <v>21.071701137783201</v>
      </c>
      <c r="J284">
        <v>15.316714109088799</v>
      </c>
      <c r="K284">
        <v>9.1129744763613392</v>
      </c>
      <c r="L284">
        <v>21.5178003529821</v>
      </c>
      <c r="M284">
        <v>11.7139653239024</v>
      </c>
      <c r="N284">
        <v>6.6311133844891197</v>
      </c>
      <c r="O284">
        <v>16.792427024763501</v>
      </c>
      <c r="P284">
        <v>4.7298657235688202</v>
      </c>
      <c r="Q284">
        <v>1.14263982189897</v>
      </c>
      <c r="R284">
        <v>8.3216704526015501</v>
      </c>
      <c r="S284">
        <v>98.415710629977895</v>
      </c>
      <c r="T284">
        <v>96.184284952127101</v>
      </c>
      <c r="U284">
        <v>100</v>
      </c>
      <c r="V284" t="s">
        <v>931</v>
      </c>
      <c r="W284" t="s">
        <v>931</v>
      </c>
      <c r="X284" t="s">
        <v>931</v>
      </c>
      <c r="Y284">
        <v>17.162655625521101</v>
      </c>
      <c r="Z284">
        <v>10.8925589055891</v>
      </c>
      <c r="AA284">
        <v>23.4280245707264</v>
      </c>
      <c r="AB284">
        <v>66.594784208861697</v>
      </c>
      <c r="AC284">
        <v>58.721198503533003</v>
      </c>
      <c r="AD284">
        <v>74.482018729361897</v>
      </c>
      <c r="AE284">
        <v>12.8295810690359</v>
      </c>
      <c r="AF284">
        <v>7.1821337327093504</v>
      </c>
      <c r="AG284">
        <v>18.481108933969601</v>
      </c>
      <c r="AH284">
        <v>70.927858765346897</v>
      </c>
      <c r="AI284">
        <v>63.424866297761298</v>
      </c>
      <c r="AJ284">
        <v>78.435691744770295</v>
      </c>
      <c r="AK284">
        <v>46.9772703356835</v>
      </c>
      <c r="AL284">
        <v>35.9690606759251</v>
      </c>
      <c r="AM284">
        <v>57.999178104678002</v>
      </c>
      <c r="AN284">
        <v>53.0227296643165</v>
      </c>
      <c r="AO284">
        <v>42.000821895504998</v>
      </c>
      <c r="AP284">
        <v>64.0309393238919</v>
      </c>
      <c r="AQ284">
        <v>50.9076081237504</v>
      </c>
      <c r="AR284">
        <v>39.8488854214377</v>
      </c>
      <c r="AS284">
        <v>61.980641490627498</v>
      </c>
      <c r="AT284">
        <v>49.0923918762496</v>
      </c>
      <c r="AU284">
        <v>38.019358509749097</v>
      </c>
      <c r="AV284">
        <v>60.151114578185798</v>
      </c>
      <c r="AW284">
        <v>2.5475143046091002</v>
      </c>
      <c r="AX284">
        <v>0</v>
      </c>
      <c r="AY284">
        <v>5.47315051061112</v>
      </c>
      <c r="AZ284">
        <v>97.452485695390905</v>
      </c>
      <c r="BA284">
        <v>94.526849490030102</v>
      </c>
      <c r="BB284">
        <v>100</v>
      </c>
    </row>
    <row r="285" spans="1:54" x14ac:dyDescent="0.3">
      <c r="A285" t="s">
        <v>462</v>
      </c>
      <c r="B285" t="s">
        <v>55</v>
      </c>
      <c r="C285" t="s">
        <v>963</v>
      </c>
      <c r="D285">
        <v>85.764345880494901</v>
      </c>
      <c r="E285">
        <v>80.441984797781799</v>
      </c>
      <c r="F285">
        <v>91.091708789503002</v>
      </c>
      <c r="G285">
        <v>13.9148460121085</v>
      </c>
      <c r="H285">
        <v>8.6072972896784705</v>
      </c>
      <c r="I285">
        <v>19.2179644429579</v>
      </c>
      <c r="J285">
        <v>12.1347723085022</v>
      </c>
      <c r="K285">
        <v>6.9092949812836197</v>
      </c>
      <c r="L285">
        <v>17.357731872732298</v>
      </c>
      <c r="M285">
        <v>8.7983679915767308</v>
      </c>
      <c r="N285">
        <v>5.29586821101773</v>
      </c>
      <c r="O285">
        <v>12.3013189457305</v>
      </c>
      <c r="P285">
        <v>3.29033956304291</v>
      </c>
      <c r="Q285">
        <v>0.81284030720026501</v>
      </c>
      <c r="R285">
        <v>5.7702809892094704</v>
      </c>
      <c r="S285">
        <v>98.598315346143707</v>
      </c>
      <c r="T285">
        <v>97.0010839829486</v>
      </c>
      <c r="U285">
        <v>100</v>
      </c>
      <c r="V285">
        <v>1.4016846538562799</v>
      </c>
      <c r="W285">
        <v>0</v>
      </c>
      <c r="X285">
        <v>2.9989160170523101</v>
      </c>
      <c r="Y285">
        <v>17.129507765201399</v>
      </c>
      <c r="Z285">
        <v>11.411178581235699</v>
      </c>
      <c r="AA285">
        <v>22.847505557955699</v>
      </c>
      <c r="AB285">
        <v>59.902276914977598</v>
      </c>
      <c r="AC285">
        <v>52.922707960863498</v>
      </c>
      <c r="AD285">
        <v>66.886768824148803</v>
      </c>
      <c r="AE285">
        <v>13.906620163200801</v>
      </c>
      <c r="AF285">
        <v>8.5883293723136305</v>
      </c>
      <c r="AG285">
        <v>19.224044215126401</v>
      </c>
      <c r="AH285">
        <v>63.125164516978202</v>
      </c>
      <c r="AI285">
        <v>56.145628270481403</v>
      </c>
      <c r="AJ285">
        <v>70.110159066282193</v>
      </c>
      <c r="AK285">
        <v>52.187118170710399</v>
      </c>
      <c r="AL285">
        <v>42.939692657247399</v>
      </c>
      <c r="AM285">
        <v>61.438273583231897</v>
      </c>
      <c r="AN285">
        <v>46.966311747250799</v>
      </c>
      <c r="AO285">
        <v>37.716343895131601</v>
      </c>
      <c r="AP285">
        <v>56.2144097785038</v>
      </c>
      <c r="AQ285">
        <v>45.334264269506001</v>
      </c>
      <c r="AR285">
        <v>36.137329482580299</v>
      </c>
      <c r="AS285">
        <v>54.525358487349898</v>
      </c>
      <c r="AT285">
        <v>52.616512480363099</v>
      </c>
      <c r="AU285">
        <v>43.393155430591598</v>
      </c>
      <c r="AV285">
        <v>61.842854682479597</v>
      </c>
      <c r="AW285">
        <v>2.9020794946038402</v>
      </c>
      <c r="AX285">
        <v>0.13496969843357601</v>
      </c>
      <c r="AY285">
        <v>5.6696197114279903</v>
      </c>
      <c r="AZ285">
        <v>97.097920505396104</v>
      </c>
      <c r="BA285">
        <v>94.330380289072494</v>
      </c>
      <c r="BB285">
        <v>99.8650303010659</v>
      </c>
    </row>
    <row r="286" spans="1:54" x14ac:dyDescent="0.3">
      <c r="A286" t="s">
        <v>463</v>
      </c>
      <c r="B286" t="s">
        <v>56</v>
      </c>
      <c r="C286" t="s">
        <v>963</v>
      </c>
      <c r="D286">
        <v>87.117728398237801</v>
      </c>
      <c r="E286">
        <v>81.914768884940898</v>
      </c>
      <c r="F286">
        <v>92.323637313861894</v>
      </c>
      <c r="G286">
        <v>12.2552014663794</v>
      </c>
      <c r="H286">
        <v>7.1693068933870503</v>
      </c>
      <c r="I286">
        <v>17.337557147148399</v>
      </c>
      <c r="J286">
        <v>8.3914847091359306</v>
      </c>
      <c r="K286">
        <v>4.1614438703651899</v>
      </c>
      <c r="L286">
        <v>12.621016668847201</v>
      </c>
      <c r="M286">
        <v>11.538090491044199</v>
      </c>
      <c r="N286">
        <v>6.90851790546869</v>
      </c>
      <c r="O286">
        <v>16.167855449007401</v>
      </c>
      <c r="P286">
        <v>5.1564459594173098</v>
      </c>
      <c r="Q286">
        <v>1.8372519663862801</v>
      </c>
      <c r="R286">
        <v>8.4783471341153795</v>
      </c>
      <c r="S286">
        <v>99.434029006013404</v>
      </c>
      <c r="T286">
        <v>98.2749746510313</v>
      </c>
      <c r="U286">
        <v>100</v>
      </c>
      <c r="V286" t="s">
        <v>931</v>
      </c>
      <c r="W286" t="s">
        <v>931</v>
      </c>
      <c r="X286" t="s">
        <v>931</v>
      </c>
      <c r="Y286">
        <v>17.775026529890301</v>
      </c>
      <c r="Z286">
        <v>10.911744618297901</v>
      </c>
      <c r="AA286">
        <v>24.633880642966499</v>
      </c>
      <c r="AB286">
        <v>55.1580538315593</v>
      </c>
      <c r="AC286">
        <v>47.062219470823401</v>
      </c>
      <c r="AD286">
        <v>63.254861536196898</v>
      </c>
      <c r="AE286">
        <v>17.302312120140201</v>
      </c>
      <c r="AF286">
        <v>10.4680383492136</v>
      </c>
      <c r="AG286">
        <v>24.133606110725999</v>
      </c>
      <c r="AH286">
        <v>55.630768241309397</v>
      </c>
      <c r="AI286">
        <v>47.523636883446997</v>
      </c>
      <c r="AJ286">
        <v>63.7374249248981</v>
      </c>
      <c r="AK286">
        <v>52.464830965884801</v>
      </c>
      <c r="AL286">
        <v>41.338667363979702</v>
      </c>
      <c r="AM286">
        <v>63.584026286063398</v>
      </c>
      <c r="AN286">
        <v>46.154109765082801</v>
      </c>
      <c r="AO286">
        <v>34.978420892240599</v>
      </c>
      <c r="AP286">
        <v>57.338106207822698</v>
      </c>
      <c r="AQ286">
        <v>51.688627679443499</v>
      </c>
      <c r="AR286">
        <v>40.693137500403502</v>
      </c>
      <c r="AS286">
        <v>62.675746384887198</v>
      </c>
      <c r="AT286">
        <v>46.606466647247302</v>
      </c>
      <c r="AU286">
        <v>35.639938145049101</v>
      </c>
      <c r="AV286">
        <v>57.583847924623697</v>
      </c>
      <c r="AW286">
        <v>3.94411036434383</v>
      </c>
      <c r="AX286">
        <v>0.416436764222055</v>
      </c>
      <c r="AY286">
        <v>7.4716189776484896</v>
      </c>
      <c r="AZ286">
        <v>96.0558896356562</v>
      </c>
      <c r="BA286">
        <v>92.5283810220226</v>
      </c>
      <c r="BB286">
        <v>99.583563236106798</v>
      </c>
    </row>
    <row r="287" spans="1:54" x14ac:dyDescent="0.3">
      <c r="A287" t="s">
        <v>469</v>
      </c>
      <c r="B287" t="s">
        <v>57</v>
      </c>
      <c r="C287" t="s">
        <v>963</v>
      </c>
      <c r="D287">
        <v>87.973123322934597</v>
      </c>
      <c r="E287">
        <v>82.7177670742457</v>
      </c>
      <c r="F287">
        <v>93.215589543850399</v>
      </c>
      <c r="G287">
        <v>10.626322563755799</v>
      </c>
      <c r="H287">
        <v>5.6808953422675099</v>
      </c>
      <c r="I287">
        <v>15.5860158242344</v>
      </c>
      <c r="J287">
        <v>12.310477977268301</v>
      </c>
      <c r="K287">
        <v>7.0985153366851499</v>
      </c>
      <c r="L287">
        <v>17.5257446990842</v>
      </c>
      <c r="M287">
        <v>14.125526298566699</v>
      </c>
      <c r="N287">
        <v>9.4405421808161201</v>
      </c>
      <c r="O287">
        <v>18.800215221734401</v>
      </c>
      <c r="P287">
        <v>2.4367896332817001</v>
      </c>
      <c r="Q287">
        <v>0.42164587047825403</v>
      </c>
      <c r="R287">
        <v>4.4564508235617</v>
      </c>
      <c r="S287">
        <v>98.507820851240197</v>
      </c>
      <c r="T287">
        <v>96.660051086092594</v>
      </c>
      <c r="U287">
        <v>100</v>
      </c>
      <c r="V287" t="s">
        <v>931</v>
      </c>
      <c r="W287" t="s">
        <v>931</v>
      </c>
      <c r="X287" t="s">
        <v>931</v>
      </c>
      <c r="Y287">
        <v>16.948450009817002</v>
      </c>
      <c r="Z287">
        <v>10.8757955608516</v>
      </c>
      <c r="AA287">
        <v>23.015964380754902</v>
      </c>
      <c r="AB287">
        <v>41.929361460764902</v>
      </c>
      <c r="AC287">
        <v>34.101200374447501</v>
      </c>
      <c r="AD287">
        <v>49.750614758885902</v>
      </c>
      <c r="AE287">
        <v>7.6768690416457597</v>
      </c>
      <c r="AF287">
        <v>3.50433471615084</v>
      </c>
      <c r="AG287">
        <v>11.8500420221939</v>
      </c>
      <c r="AH287">
        <v>51.200942428936102</v>
      </c>
      <c r="AI287">
        <v>42.972509782970498</v>
      </c>
      <c r="AJ287">
        <v>59.416688553624603</v>
      </c>
      <c r="AK287">
        <v>43.624310375511698</v>
      </c>
      <c r="AL287">
        <v>33.930871361347897</v>
      </c>
      <c r="AM287">
        <v>53.323807597608898</v>
      </c>
      <c r="AN287">
        <v>55.278964228510397</v>
      </c>
      <c r="AO287">
        <v>45.604895406046801</v>
      </c>
      <c r="AP287">
        <v>64.942758333208701</v>
      </c>
      <c r="AQ287">
        <v>49.168001423740897</v>
      </c>
      <c r="AR287">
        <v>39.550033067826398</v>
      </c>
      <c r="AS287">
        <v>58.7914641110373</v>
      </c>
      <c r="AT287">
        <v>50.831998576259103</v>
      </c>
      <c r="AU287">
        <v>41.208535888952099</v>
      </c>
      <c r="AV287">
        <v>60.449966932184303</v>
      </c>
      <c r="AW287">
        <v>3.8264360042758301</v>
      </c>
      <c r="AX287">
        <v>0.35473719866805797</v>
      </c>
      <c r="AY287">
        <v>7.3016834271188902</v>
      </c>
      <c r="AZ287">
        <v>96.173563995724194</v>
      </c>
      <c r="BA287">
        <v>92.698316572800195</v>
      </c>
      <c r="BB287">
        <v>99.645262801412898</v>
      </c>
    </row>
    <row r="288" spans="1:54" x14ac:dyDescent="0.3">
      <c r="A288" t="s">
        <v>470</v>
      </c>
      <c r="B288" t="s">
        <v>58</v>
      </c>
      <c r="C288" t="s">
        <v>963</v>
      </c>
      <c r="D288">
        <v>90.556248768634703</v>
      </c>
      <c r="E288">
        <v>86.029664520031503</v>
      </c>
      <c r="F288">
        <v>95.084689708073498</v>
      </c>
      <c r="G288">
        <v>9.44375123136534</v>
      </c>
      <c r="H288">
        <v>4.9153102919081197</v>
      </c>
      <c r="I288">
        <v>13.9703354799869</v>
      </c>
      <c r="J288">
        <v>14.7139948775202</v>
      </c>
      <c r="K288">
        <v>9.16053670314969</v>
      </c>
      <c r="L288">
        <v>20.271611514385899</v>
      </c>
      <c r="M288">
        <v>11.561699612530401</v>
      </c>
      <c r="N288">
        <v>7.1807998349804496</v>
      </c>
      <c r="O288">
        <v>15.944982744551099</v>
      </c>
      <c r="P288">
        <v>2.6778091547908298</v>
      </c>
      <c r="Q288">
        <v>0.463950488470873</v>
      </c>
      <c r="R288">
        <v>4.8912267590722802</v>
      </c>
      <c r="S288">
        <v>95.821566953437994</v>
      </c>
      <c r="T288">
        <v>92.286850366388805</v>
      </c>
      <c r="U288">
        <v>99.358915773453305</v>
      </c>
      <c r="V288">
        <v>4.1784330465620299</v>
      </c>
      <c r="W288">
        <v>0.64108422649235597</v>
      </c>
      <c r="X288">
        <v>7.7131496336654903</v>
      </c>
      <c r="Y288">
        <v>16.618506600118199</v>
      </c>
      <c r="Z288">
        <v>11.0885801581362</v>
      </c>
      <c r="AA288">
        <v>22.145169818525801</v>
      </c>
      <c r="AB288">
        <v>44.194522886977097</v>
      </c>
      <c r="AC288">
        <v>36.7368124949707</v>
      </c>
      <c r="AD288">
        <v>51.654680421207601</v>
      </c>
      <c r="AE288">
        <v>4.9024758652393796</v>
      </c>
      <c r="AF288">
        <v>1.73429187502758</v>
      </c>
      <c r="AG288">
        <v>8.0689426984775903</v>
      </c>
      <c r="AH288">
        <v>55.910553621855897</v>
      </c>
      <c r="AI288">
        <v>48.212774507939798</v>
      </c>
      <c r="AJ288">
        <v>63.6092338113952</v>
      </c>
      <c r="AK288">
        <v>50.407974108458802</v>
      </c>
      <c r="AL288">
        <v>40.806583813566697</v>
      </c>
      <c r="AM288">
        <v>60.008378087512902</v>
      </c>
      <c r="AN288">
        <v>47.581784753771998</v>
      </c>
      <c r="AO288">
        <v>37.992967552241502</v>
      </c>
      <c r="AP288">
        <v>57.1708856649079</v>
      </c>
      <c r="AQ288">
        <v>62.022700682236</v>
      </c>
      <c r="AR288">
        <v>52.996362443558297</v>
      </c>
      <c r="AS288">
        <v>71.050033319487795</v>
      </c>
      <c r="AT288">
        <v>35.967058179994801</v>
      </c>
      <c r="AU288">
        <v>27.0656081977891</v>
      </c>
      <c r="AV288">
        <v>44.866811157393798</v>
      </c>
      <c r="AW288">
        <v>4.0503710514218199</v>
      </c>
      <c r="AX288">
        <v>0.76518394541974999</v>
      </c>
      <c r="AY288">
        <v>7.33667303180827</v>
      </c>
      <c r="AZ288">
        <v>95.949628948578194</v>
      </c>
      <c r="BA288">
        <v>92.663326968455095</v>
      </c>
      <c r="BB288">
        <v>99.234816054316894</v>
      </c>
    </row>
    <row r="289" spans="1:54" x14ac:dyDescent="0.3">
      <c r="A289" t="s">
        <v>471</v>
      </c>
      <c r="B289" t="s">
        <v>59</v>
      </c>
      <c r="C289" t="s">
        <v>963</v>
      </c>
      <c r="D289">
        <v>92.000315880912893</v>
      </c>
      <c r="E289">
        <v>87.666631638493399</v>
      </c>
      <c r="F289">
        <v>96.334501172721701</v>
      </c>
      <c r="G289">
        <v>7.9996841190871004</v>
      </c>
      <c r="H289">
        <v>3.6654988270977902</v>
      </c>
      <c r="I289">
        <v>12.3333683616871</v>
      </c>
      <c r="J289">
        <v>11.2335149648582</v>
      </c>
      <c r="K289">
        <v>6.3778562878781901</v>
      </c>
      <c r="L289">
        <v>16.090564739428402</v>
      </c>
      <c r="M289">
        <v>15.5749032614704</v>
      </c>
      <c r="N289">
        <v>9.0023026954547891</v>
      </c>
      <c r="O289">
        <v>22.130875237369199</v>
      </c>
      <c r="P289">
        <v>2.3710811024243901</v>
      </c>
      <c r="Q289">
        <v>0</v>
      </c>
      <c r="R289">
        <v>4.8401876408053202</v>
      </c>
      <c r="S289">
        <v>99.178709626470805</v>
      </c>
      <c r="T289">
        <v>97.905949305001499</v>
      </c>
      <c r="U289">
        <v>100</v>
      </c>
      <c r="V289" t="s">
        <v>931</v>
      </c>
      <c r="W289" t="s">
        <v>931</v>
      </c>
      <c r="X289" t="s">
        <v>931</v>
      </c>
      <c r="Y289">
        <v>17.7307904919845</v>
      </c>
      <c r="Z289">
        <v>11.379812479511299</v>
      </c>
      <c r="AA289">
        <v>24.0840051582251</v>
      </c>
      <c r="AB289">
        <v>53.948511411197998</v>
      </c>
      <c r="AC289">
        <v>45.219638351462102</v>
      </c>
      <c r="AD289">
        <v>62.674237505054997</v>
      </c>
      <c r="AE289">
        <v>9.1092158256337399</v>
      </c>
      <c r="AF289">
        <v>4.2339764963325797</v>
      </c>
      <c r="AG289">
        <v>13.985106936694001</v>
      </c>
      <c r="AH289">
        <v>62.570086077548801</v>
      </c>
      <c r="AI289">
        <v>54.328688083094903</v>
      </c>
      <c r="AJ289">
        <v>70.809921978131896</v>
      </c>
      <c r="AK289">
        <v>52.661480083946302</v>
      </c>
      <c r="AL289">
        <v>41.896202609493201</v>
      </c>
      <c r="AM289">
        <v>63.427414297638698</v>
      </c>
      <c r="AN289">
        <v>46.721641617026698</v>
      </c>
      <c r="AO289">
        <v>35.969402784277797</v>
      </c>
      <c r="AP289">
        <v>57.472298666089699</v>
      </c>
      <c r="AQ289">
        <v>53.871918258325699</v>
      </c>
      <c r="AR289">
        <v>43.141466321431302</v>
      </c>
      <c r="AS289">
        <v>64.607943017321503</v>
      </c>
      <c r="AT289">
        <v>45.5112034426473</v>
      </c>
      <c r="AU289">
        <v>34.793196766044197</v>
      </c>
      <c r="AV289">
        <v>56.222712252702301</v>
      </c>
      <c r="AW289">
        <v>3.4904840874990102</v>
      </c>
      <c r="AX289">
        <v>0.517807840966509</v>
      </c>
      <c r="AY289">
        <v>6.4636509802661104</v>
      </c>
      <c r="AZ289">
        <v>96.509515912501001</v>
      </c>
      <c r="BA289">
        <v>93.536349019784595</v>
      </c>
      <c r="BB289">
        <v>99.482192158982798</v>
      </c>
    </row>
    <row r="290" spans="1:54" x14ac:dyDescent="0.3">
      <c r="A290" t="s">
        <v>472</v>
      </c>
      <c r="B290" t="s">
        <v>60</v>
      </c>
      <c r="C290" t="s">
        <v>963</v>
      </c>
      <c r="D290">
        <v>90.669463488366702</v>
      </c>
      <c r="E290">
        <v>86.954097977555506</v>
      </c>
      <c r="F290">
        <v>94.388377862075899</v>
      </c>
      <c r="G290">
        <v>8.3912362825921001</v>
      </c>
      <c r="H290">
        <v>4.9030919290792099</v>
      </c>
      <c r="I290">
        <v>11.8759803981758</v>
      </c>
      <c r="J290">
        <v>11.2299588959752</v>
      </c>
      <c r="K290">
        <v>6.57929510979596</v>
      </c>
      <c r="L290">
        <v>15.8835739237435</v>
      </c>
      <c r="M290">
        <v>21.023204880042599</v>
      </c>
      <c r="N290">
        <v>16.1085669795279</v>
      </c>
      <c r="O290">
        <v>25.941457558947601</v>
      </c>
      <c r="P290">
        <v>3.0099251181837099</v>
      </c>
      <c r="Q290">
        <v>0.95193749805024497</v>
      </c>
      <c r="R290">
        <v>5.0670904628268802</v>
      </c>
      <c r="S290">
        <v>94.897856883960202</v>
      </c>
      <c r="T290">
        <v>91.027048888403797</v>
      </c>
      <c r="U290">
        <v>98.768844552570798</v>
      </c>
      <c r="V290">
        <v>4.4427821178212596</v>
      </c>
      <c r="W290">
        <v>0.73689153520105799</v>
      </c>
      <c r="X290">
        <v>8.1482725479818097</v>
      </c>
      <c r="Y290">
        <v>16.9984036523201</v>
      </c>
      <c r="Z290">
        <v>11.754448661203501</v>
      </c>
      <c r="AA290">
        <v>22.239252270246698</v>
      </c>
      <c r="AB290">
        <v>53.921077187651797</v>
      </c>
      <c r="AC290">
        <v>46.759349160738097</v>
      </c>
      <c r="AD290">
        <v>61.088897783526697</v>
      </c>
      <c r="AE290">
        <v>13.720878222578699</v>
      </c>
      <c r="AF290">
        <v>9.1007326879296802</v>
      </c>
      <c r="AG290">
        <v>18.339132394647098</v>
      </c>
      <c r="AH290">
        <v>57.198602617393199</v>
      </c>
      <c r="AI290">
        <v>49.835690276408499</v>
      </c>
      <c r="AJ290">
        <v>64.566392516729806</v>
      </c>
      <c r="AK290">
        <v>56.727257319605101</v>
      </c>
      <c r="AL290">
        <v>47.995733882261902</v>
      </c>
      <c r="AM290">
        <v>65.461404415841798</v>
      </c>
      <c r="AN290">
        <v>42.2617685691284</v>
      </c>
      <c r="AO290">
        <v>33.575424471618902</v>
      </c>
      <c r="AP290">
        <v>50.945939959014098</v>
      </c>
      <c r="AQ290">
        <v>51.551205457395902</v>
      </c>
      <c r="AR290">
        <v>42.6181158408126</v>
      </c>
      <c r="AS290">
        <v>60.4838786105785</v>
      </c>
      <c r="AT290">
        <v>46.631074954451101</v>
      </c>
      <c r="AU290">
        <v>37.674183741577103</v>
      </c>
      <c r="AV290">
        <v>55.5875041189855</v>
      </c>
      <c r="AW290">
        <v>2.4400212846357299</v>
      </c>
      <c r="AX290">
        <v>0.269911609104311</v>
      </c>
      <c r="AY290">
        <v>4.6094753065002996</v>
      </c>
      <c r="AZ290">
        <v>97.559978715364295</v>
      </c>
      <c r="BA290">
        <v>95.390524693469203</v>
      </c>
      <c r="BB290">
        <v>99.730088390926198</v>
      </c>
    </row>
    <row r="291" spans="1:54" x14ac:dyDescent="0.3">
      <c r="A291" t="s">
        <v>495</v>
      </c>
      <c r="B291" t="s">
        <v>41</v>
      </c>
      <c r="C291" t="s">
        <v>963</v>
      </c>
      <c r="D291">
        <v>88.471568998952407</v>
      </c>
      <c r="E291">
        <v>83.611262181971497</v>
      </c>
      <c r="F291">
        <v>93.325370954453007</v>
      </c>
      <c r="G291">
        <v>11.528431001047601</v>
      </c>
      <c r="H291">
        <v>6.6746290455154504</v>
      </c>
      <c r="I291">
        <v>16.3887378180601</v>
      </c>
      <c r="J291">
        <v>12.239484653277801</v>
      </c>
      <c r="K291">
        <v>7.2976779802194596</v>
      </c>
      <c r="L291">
        <v>17.194678058134802</v>
      </c>
      <c r="M291">
        <v>14.533134208590599</v>
      </c>
      <c r="N291">
        <v>9.7952444843963296</v>
      </c>
      <c r="O291">
        <v>19.259506833596301</v>
      </c>
      <c r="P291">
        <v>3.6109934690056402</v>
      </c>
      <c r="Q291">
        <v>0.95233312932893699</v>
      </c>
      <c r="R291">
        <v>6.2705720079473801</v>
      </c>
      <c r="S291">
        <v>96.426899672335793</v>
      </c>
      <c r="T291">
        <v>93.517685347793901</v>
      </c>
      <c r="U291">
        <v>99.329636713493699</v>
      </c>
      <c r="V291">
        <v>3.5731003276642199</v>
      </c>
      <c r="W291">
        <v>0.670363286513315</v>
      </c>
      <c r="X291">
        <v>6.4823146521991699</v>
      </c>
      <c r="Y291">
        <v>18.043822303457201</v>
      </c>
      <c r="Z291">
        <v>11.7971412541019</v>
      </c>
      <c r="AA291">
        <v>24.300226063587399</v>
      </c>
      <c r="AB291">
        <v>63.1188284332301</v>
      </c>
      <c r="AC291">
        <v>55.816005785405501</v>
      </c>
      <c r="AD291">
        <v>70.402251671539304</v>
      </c>
      <c r="AE291">
        <v>14.270111227514899</v>
      </c>
      <c r="AF291">
        <v>8.4427274549080593</v>
      </c>
      <c r="AG291">
        <v>20.104750698201201</v>
      </c>
      <c r="AH291">
        <v>66.892539509172394</v>
      </c>
      <c r="AI291">
        <v>59.691671090213902</v>
      </c>
      <c r="AJ291">
        <v>74.076475531310905</v>
      </c>
      <c r="AK291">
        <v>45.756482991478499</v>
      </c>
      <c r="AL291">
        <v>36.806058566954398</v>
      </c>
      <c r="AM291">
        <v>54.722683074165801</v>
      </c>
      <c r="AN291">
        <v>52.447343638744101</v>
      </c>
      <c r="AO291">
        <v>43.408717657600803</v>
      </c>
      <c r="AP291">
        <v>61.470103231024403</v>
      </c>
      <c r="AQ291">
        <v>46.075751659508001</v>
      </c>
      <c r="AR291">
        <v>37.122259576810997</v>
      </c>
      <c r="AS291">
        <v>55.033675994397001</v>
      </c>
      <c r="AT291">
        <v>53.708340032615901</v>
      </c>
      <c r="AU291">
        <v>44.746865691090299</v>
      </c>
      <c r="AV291">
        <v>62.6636186294811</v>
      </c>
      <c r="AW291">
        <v>4.1325814145286799</v>
      </c>
      <c r="AX291">
        <v>0.78450512869716005</v>
      </c>
      <c r="AY291">
        <v>7.4824187070845198</v>
      </c>
      <c r="AZ291">
        <v>95.867418585471299</v>
      </c>
      <c r="BA291">
        <v>92.517581292897702</v>
      </c>
      <c r="BB291">
        <v>99.215494871320601</v>
      </c>
    </row>
    <row r="292" spans="1:54" x14ac:dyDescent="0.3">
      <c r="A292" t="s">
        <v>466</v>
      </c>
      <c r="B292" t="s">
        <v>37</v>
      </c>
      <c r="C292" t="s">
        <v>963</v>
      </c>
      <c r="D292">
        <v>85.565379556088402</v>
      </c>
      <c r="E292">
        <v>79.921349207532302</v>
      </c>
      <c r="F292">
        <v>91.207501637119506</v>
      </c>
      <c r="G292">
        <v>12.6712956025109</v>
      </c>
      <c r="H292">
        <v>7.4593740560563697</v>
      </c>
      <c r="I292">
        <v>17.887893263272002</v>
      </c>
      <c r="J292">
        <v>6.5138118787152202</v>
      </c>
      <c r="K292">
        <v>2.9623862764684499</v>
      </c>
      <c r="L292">
        <v>10.062493133537</v>
      </c>
      <c r="M292">
        <v>15.2771533709642</v>
      </c>
      <c r="N292">
        <v>9.9132899695117196</v>
      </c>
      <c r="O292">
        <v>20.650480627576499</v>
      </c>
      <c r="S292">
        <v>99.105849443029101</v>
      </c>
      <c r="T292">
        <v>97.359396847286305</v>
      </c>
      <c r="U292">
        <v>100</v>
      </c>
      <c r="V292" t="s">
        <v>931</v>
      </c>
      <c r="W292" t="s">
        <v>931</v>
      </c>
      <c r="X292" t="s">
        <v>931</v>
      </c>
      <c r="Y292">
        <v>22.223887307058298</v>
      </c>
      <c r="Z292">
        <v>15.0141758834082</v>
      </c>
      <c r="AA292">
        <v>29.428732471630699</v>
      </c>
      <c r="AB292">
        <v>58.0681685731888</v>
      </c>
      <c r="AC292">
        <v>49.696655169998103</v>
      </c>
      <c r="AD292">
        <v>66.439627852777505</v>
      </c>
      <c r="AE292">
        <v>7.7243285545398503</v>
      </c>
      <c r="AF292">
        <v>3.3223148895099799</v>
      </c>
      <c r="AG292">
        <v>12.124835405358899</v>
      </c>
      <c r="AH292">
        <v>72.567727325707196</v>
      </c>
      <c r="AI292">
        <v>65.260158533144093</v>
      </c>
      <c r="AJ292">
        <v>79.871882549801498</v>
      </c>
      <c r="AK292">
        <v>51.307760190765897</v>
      </c>
      <c r="AL292">
        <v>41.020140202435996</v>
      </c>
      <c r="AM292">
        <v>61.600219102757002</v>
      </c>
      <c r="AN292">
        <v>47.469911188719301</v>
      </c>
      <c r="AO292">
        <v>37.148959691482098</v>
      </c>
      <c r="AP292">
        <v>57.785607143933703</v>
      </c>
      <c r="AQ292">
        <v>56.565087590829698</v>
      </c>
      <c r="AR292">
        <v>47.157241335805502</v>
      </c>
      <c r="AS292">
        <v>65.978674984871105</v>
      </c>
      <c r="AT292">
        <v>41.970371204866801</v>
      </c>
      <c r="AU292">
        <v>32.603656022225003</v>
      </c>
      <c r="AV292">
        <v>51.330337816920697</v>
      </c>
      <c r="AW292">
        <v>2.72241370697837</v>
      </c>
      <c r="AX292">
        <v>0</v>
      </c>
      <c r="AY292">
        <v>5.5521378846006302</v>
      </c>
      <c r="AZ292">
        <v>97.277586293021599</v>
      </c>
      <c r="BA292">
        <v>94.447862114739706</v>
      </c>
      <c r="BB292">
        <v>100</v>
      </c>
    </row>
    <row r="293" spans="1:54" x14ac:dyDescent="0.3">
      <c r="A293" t="s">
        <v>467</v>
      </c>
      <c r="B293" t="s">
        <v>38</v>
      </c>
      <c r="C293" t="s">
        <v>963</v>
      </c>
      <c r="D293">
        <v>80.080601562883999</v>
      </c>
      <c r="E293">
        <v>73.696108065872906</v>
      </c>
      <c r="F293">
        <v>86.458196837684596</v>
      </c>
      <c r="G293">
        <v>19.528677446306599</v>
      </c>
      <c r="H293">
        <v>13.177672970869599</v>
      </c>
      <c r="I293">
        <v>25.8871009224601</v>
      </c>
      <c r="J293">
        <v>11.5299552759621</v>
      </c>
      <c r="K293">
        <v>6.0953455802233396</v>
      </c>
      <c r="L293">
        <v>16.970985419890699</v>
      </c>
      <c r="M293">
        <v>15.859831916253</v>
      </c>
      <c r="N293">
        <v>10.8034061852776</v>
      </c>
      <c r="O293">
        <v>20.918669455526501</v>
      </c>
      <c r="P293">
        <v>2.8235120656607902</v>
      </c>
      <c r="Q293">
        <v>0.386998899044532</v>
      </c>
      <c r="R293">
        <v>5.2580358899398396</v>
      </c>
      <c r="S293">
        <v>97.918612080404998</v>
      </c>
      <c r="T293">
        <v>95.388677179824995</v>
      </c>
      <c r="U293">
        <v>100</v>
      </c>
      <c r="V293">
        <v>2.0813879195950298</v>
      </c>
      <c r="W293">
        <v>0</v>
      </c>
      <c r="X293">
        <v>4.6113228203506003</v>
      </c>
      <c r="Y293">
        <v>22.418538359463302</v>
      </c>
      <c r="Z293">
        <v>16.2145142451228</v>
      </c>
      <c r="AA293">
        <v>28.601954345087201</v>
      </c>
      <c r="AB293">
        <v>66.565095591487704</v>
      </c>
      <c r="AC293">
        <v>59.3804025882798</v>
      </c>
      <c r="AD293">
        <v>73.760249666073904</v>
      </c>
      <c r="AE293">
        <v>16.6732196392589</v>
      </c>
      <c r="AF293">
        <v>11.012132245033801</v>
      </c>
      <c r="AG293">
        <v>22.3276378628162</v>
      </c>
      <c r="AH293">
        <v>72.310414311692099</v>
      </c>
      <c r="AI293">
        <v>65.353157966156303</v>
      </c>
      <c r="AJ293">
        <v>79.264192770557301</v>
      </c>
      <c r="AK293">
        <v>56.5763530428233</v>
      </c>
      <c r="AL293">
        <v>47.696191998830102</v>
      </c>
      <c r="AM293">
        <v>65.460429984243603</v>
      </c>
      <c r="AN293">
        <v>42.9539865748023</v>
      </c>
      <c r="AO293">
        <v>34.074804839124297</v>
      </c>
      <c r="AP293">
        <v>51.828648389634502</v>
      </c>
      <c r="AQ293">
        <v>52.951992733556402</v>
      </c>
      <c r="AR293">
        <v>44.372718543143101</v>
      </c>
      <c r="AS293">
        <v>61.530341307572201</v>
      </c>
      <c r="AT293">
        <v>46.133055672478299</v>
      </c>
      <c r="AU293">
        <v>37.5585144348954</v>
      </c>
      <c r="AV293">
        <v>54.707541668134802</v>
      </c>
      <c r="AW293">
        <v>2.8726593601022299</v>
      </c>
      <c r="AX293">
        <v>6.0676891801604203E-2</v>
      </c>
      <c r="AY293">
        <v>5.6847519785651803</v>
      </c>
      <c r="AZ293">
        <v>97.127340639897795</v>
      </c>
      <c r="BA293">
        <v>94.315248021615503</v>
      </c>
      <c r="BB293">
        <v>99.939323108017703</v>
      </c>
    </row>
    <row r="294" spans="1:54" x14ac:dyDescent="0.3">
      <c r="A294" t="s">
        <v>496</v>
      </c>
      <c r="B294" t="s">
        <v>39</v>
      </c>
      <c r="C294" t="s">
        <v>963</v>
      </c>
      <c r="D294">
        <v>86.130074261547193</v>
      </c>
      <c r="E294">
        <v>80.786547039623997</v>
      </c>
      <c r="F294">
        <v>91.478773962921693</v>
      </c>
      <c r="G294">
        <v>13.456991574810999</v>
      </c>
      <c r="H294">
        <v>8.1509730094756208</v>
      </c>
      <c r="I294">
        <v>18.758927478618499</v>
      </c>
      <c r="J294">
        <v>12.081654400745901</v>
      </c>
      <c r="K294">
        <v>6.8997448154436603</v>
      </c>
      <c r="L294">
        <v>17.26237599972</v>
      </c>
      <c r="M294">
        <v>6.70351993073362</v>
      </c>
      <c r="N294">
        <v>2.55496185144156</v>
      </c>
      <c r="O294">
        <v>10.8661352510385</v>
      </c>
      <c r="P294" t="s">
        <v>931</v>
      </c>
      <c r="Q294" t="s">
        <v>931</v>
      </c>
      <c r="R294" t="s">
        <v>931</v>
      </c>
      <c r="S294">
        <v>96.330214126344501</v>
      </c>
      <c r="T294">
        <v>93.615663495348599</v>
      </c>
      <c r="U294">
        <v>99.051517093628902</v>
      </c>
      <c r="V294">
        <v>3.1536181691032001</v>
      </c>
      <c r="W294">
        <v>0.61784873333329304</v>
      </c>
      <c r="X294">
        <v>5.6809889958689999</v>
      </c>
      <c r="Y294">
        <v>31.686036831063301</v>
      </c>
      <c r="Z294">
        <v>23.621358402971701</v>
      </c>
      <c r="AA294">
        <v>39.737235820230097</v>
      </c>
      <c r="AB294">
        <v>54.503979486496398</v>
      </c>
      <c r="AC294">
        <v>46.259648212794403</v>
      </c>
      <c r="AD294">
        <v>62.752904703107603</v>
      </c>
      <c r="AE294">
        <v>14.7890372639782</v>
      </c>
      <c r="AF294">
        <v>8.8222248075254601</v>
      </c>
      <c r="AG294">
        <v>20.7461479492355</v>
      </c>
      <c r="AH294">
        <v>71.400979053581494</v>
      </c>
      <c r="AI294">
        <v>63.942887749762299</v>
      </c>
      <c r="AJ294">
        <v>78.859886632580597</v>
      </c>
      <c r="AK294">
        <v>50.378668900289703</v>
      </c>
      <c r="AL294">
        <v>40.5580439077401</v>
      </c>
      <c r="AM294">
        <v>60.181546314232897</v>
      </c>
      <c r="AN294">
        <v>48.727881897183501</v>
      </c>
      <c r="AO294">
        <v>38.928302756242402</v>
      </c>
      <c r="AP294">
        <v>58.546248573896399</v>
      </c>
      <c r="AQ294">
        <v>48.131085750183203</v>
      </c>
      <c r="AR294">
        <v>38.339607915997099</v>
      </c>
      <c r="AS294">
        <v>57.908726106004501</v>
      </c>
      <c r="AT294">
        <v>50.172756779394803</v>
      </c>
      <c r="AU294">
        <v>40.381953382159502</v>
      </c>
      <c r="AV294">
        <v>59.980925465326898</v>
      </c>
      <c r="AW294">
        <v>3.2468613673448998</v>
      </c>
      <c r="AX294">
        <v>0.62969254723807899</v>
      </c>
      <c r="AY294">
        <v>5.8623504881484898</v>
      </c>
      <c r="AZ294">
        <v>96.753138632655094</v>
      </c>
      <c r="BA294">
        <v>94.137649511939699</v>
      </c>
      <c r="BB294">
        <v>99.370307452673799</v>
      </c>
    </row>
    <row r="295" spans="1:54" x14ac:dyDescent="0.3">
      <c r="A295" t="s">
        <v>497</v>
      </c>
      <c r="B295" t="s">
        <v>40</v>
      </c>
      <c r="C295" t="s">
        <v>963</v>
      </c>
      <c r="D295">
        <v>87.724468183073895</v>
      </c>
      <c r="E295">
        <v>82.741351571088103</v>
      </c>
      <c r="F295">
        <v>92.708916478908293</v>
      </c>
      <c r="G295">
        <v>10.6565982134635</v>
      </c>
      <c r="H295">
        <v>5.9900245702443202</v>
      </c>
      <c r="I295">
        <v>15.3217743534048</v>
      </c>
      <c r="J295">
        <v>9.8314761948614091</v>
      </c>
      <c r="K295">
        <v>5.1927493556417801</v>
      </c>
      <c r="L295">
        <v>14.459792676088201</v>
      </c>
      <c r="M295">
        <v>6.9085551155723399</v>
      </c>
      <c r="N295">
        <v>3.18877579189162</v>
      </c>
      <c r="O295">
        <v>10.6229210901644</v>
      </c>
      <c r="P295" t="s">
        <v>931</v>
      </c>
      <c r="Q295" t="s">
        <v>931</v>
      </c>
      <c r="R295" t="s">
        <v>931</v>
      </c>
      <c r="S295">
        <v>98.548669306565998</v>
      </c>
      <c r="T295">
        <v>96.837410426423105</v>
      </c>
      <c r="U295">
        <v>100</v>
      </c>
      <c r="V295" t="s">
        <v>931</v>
      </c>
      <c r="W295" t="s">
        <v>931</v>
      </c>
      <c r="X295" t="s">
        <v>931</v>
      </c>
      <c r="Y295">
        <v>24.110875771249699</v>
      </c>
      <c r="Z295">
        <v>17.934731309351299</v>
      </c>
      <c r="AA295">
        <v>30.2903040792065</v>
      </c>
      <c r="AB295">
        <v>54.909291831660397</v>
      </c>
      <c r="AC295">
        <v>47.203940505515497</v>
      </c>
      <c r="AD295">
        <v>62.616745737816302</v>
      </c>
      <c r="AE295">
        <v>9.2236854222304103</v>
      </c>
      <c r="AF295">
        <v>5.1049587207983098</v>
      </c>
      <c r="AG295">
        <v>13.3471329031563</v>
      </c>
      <c r="AH295">
        <v>69.796482180679604</v>
      </c>
      <c r="AI295">
        <v>62.805133276315502</v>
      </c>
      <c r="AJ295">
        <v>76.788496731619603</v>
      </c>
      <c r="AK295">
        <v>52.042121248451402</v>
      </c>
      <c r="AL295">
        <v>42.785955738646699</v>
      </c>
      <c r="AM295">
        <v>61.300698044278903</v>
      </c>
      <c r="AN295">
        <v>45.296327378811498</v>
      </c>
      <c r="AO295">
        <v>36.090117197437301</v>
      </c>
      <c r="AP295">
        <v>54.501380140414902</v>
      </c>
      <c r="AQ295">
        <v>48.149702273907998</v>
      </c>
      <c r="AR295">
        <v>38.911852020424298</v>
      </c>
      <c r="AS295">
        <v>57.385812545869904</v>
      </c>
      <c r="AT295">
        <v>50.857211365543698</v>
      </c>
      <c r="AU295">
        <v>41.608431273047003</v>
      </c>
      <c r="AV295">
        <v>60.108586407136301</v>
      </c>
      <c r="AW295">
        <v>2.3593332719403302</v>
      </c>
      <c r="AX295">
        <v>5.4170680306610298E-2</v>
      </c>
      <c r="AY295">
        <v>4.6630545231022698</v>
      </c>
      <c r="AZ295">
        <v>97.640666728059699</v>
      </c>
      <c r="BA295">
        <v>95.336945476404907</v>
      </c>
      <c r="BB295">
        <v>99.945829320186206</v>
      </c>
    </row>
    <row r="296" spans="1:54" x14ac:dyDescent="0.3">
      <c r="A296" t="s">
        <v>480</v>
      </c>
      <c r="B296" t="s">
        <v>66</v>
      </c>
      <c r="C296" t="s">
        <v>963</v>
      </c>
      <c r="D296">
        <v>87.960920710326903</v>
      </c>
      <c r="E296">
        <v>84.231840079061101</v>
      </c>
      <c r="F296">
        <v>91.687645465406206</v>
      </c>
      <c r="G296">
        <v>12.039079289673101</v>
      </c>
      <c r="H296">
        <v>8.31235453509907</v>
      </c>
      <c r="I296">
        <v>15.7681599204336</v>
      </c>
      <c r="J296">
        <v>8.4525694680088996</v>
      </c>
      <c r="K296">
        <v>4.2749913927865402</v>
      </c>
      <c r="L296">
        <v>12.633420842102799</v>
      </c>
      <c r="M296">
        <v>14.4351129208611</v>
      </c>
      <c r="N296">
        <v>9.9906939305075095</v>
      </c>
      <c r="O296">
        <v>18.880544985863601</v>
      </c>
      <c r="P296">
        <v>1.0410775553293401</v>
      </c>
      <c r="Q296">
        <v>0.16492238645839499</v>
      </c>
      <c r="R296">
        <v>1.91733421293386</v>
      </c>
      <c r="S296">
        <v>98.562097047845299</v>
      </c>
      <c r="T296">
        <v>97.215736462867497</v>
      </c>
      <c r="U296">
        <v>99.907523493379003</v>
      </c>
      <c r="V296">
        <v>1.43790295215473</v>
      </c>
      <c r="W296">
        <v>9.2476506706163503E-2</v>
      </c>
      <c r="X296">
        <v>2.7842635370473601</v>
      </c>
      <c r="Y296">
        <v>16.211872714247999</v>
      </c>
      <c r="Z296">
        <v>11.2279377188163</v>
      </c>
      <c r="AA296">
        <v>21.197087637128998</v>
      </c>
      <c r="AB296">
        <v>51.611337329864597</v>
      </c>
      <c r="AC296">
        <v>45.313557695383203</v>
      </c>
      <c r="AD296">
        <v>57.9051206614891</v>
      </c>
      <c r="AE296">
        <v>13.670682049541901</v>
      </c>
      <c r="AF296">
        <v>8.8861389681303695</v>
      </c>
      <c r="AG296">
        <v>18.4574895447609</v>
      </c>
      <c r="AH296">
        <v>54.152527994570796</v>
      </c>
      <c r="AI296">
        <v>47.8171047240888</v>
      </c>
      <c r="AJ296">
        <v>60.482970475837298</v>
      </c>
      <c r="AK296">
        <v>60.709859426614898</v>
      </c>
      <c r="AL296">
        <v>52.514790564854202</v>
      </c>
      <c r="AM296">
        <v>68.905689461739698</v>
      </c>
      <c r="AN296">
        <v>36.886166903768697</v>
      </c>
      <c r="AO296">
        <v>28.736767246938999</v>
      </c>
      <c r="AP296">
        <v>45.034926224252203</v>
      </c>
      <c r="AQ296">
        <v>53.965712632314997</v>
      </c>
      <c r="AR296">
        <v>45.129370222537801</v>
      </c>
      <c r="AS296">
        <v>62.800395655105604</v>
      </c>
      <c r="AT296">
        <v>45.9701492537313</v>
      </c>
      <c r="AU296">
        <v>37.133836848541797</v>
      </c>
      <c r="AV296">
        <v>54.808448037760002</v>
      </c>
      <c r="AW296">
        <v>3.2716887229951399</v>
      </c>
      <c r="AX296">
        <v>1.0557450471326799</v>
      </c>
      <c r="AY296">
        <v>5.4878953145906699</v>
      </c>
      <c r="AZ296">
        <v>96.728311277004906</v>
      </c>
      <c r="BA296">
        <v>94.512104685275105</v>
      </c>
      <c r="BB296">
        <v>98.944254953001604</v>
      </c>
    </row>
    <row r="297" spans="1:54" x14ac:dyDescent="0.3">
      <c r="A297" t="s">
        <v>481</v>
      </c>
      <c r="B297" t="s">
        <v>67</v>
      </c>
      <c r="C297" t="s">
        <v>963</v>
      </c>
      <c r="D297">
        <v>87.2144532267871</v>
      </c>
      <c r="E297">
        <v>82.039601610435497</v>
      </c>
      <c r="F297">
        <v>92.388920006315004</v>
      </c>
      <c r="G297">
        <v>12.181260934843801</v>
      </c>
      <c r="H297">
        <v>7.09646616793865</v>
      </c>
      <c r="I297">
        <v>17.266869842458899</v>
      </c>
      <c r="J297">
        <v>8.9774292414785801</v>
      </c>
      <c r="K297">
        <v>4.9086878073534104</v>
      </c>
      <c r="L297">
        <v>13.0449786807915</v>
      </c>
      <c r="M297">
        <v>13.7198942809991</v>
      </c>
      <c r="N297">
        <v>8.7006543803288494</v>
      </c>
      <c r="O297">
        <v>18.739753245321001</v>
      </c>
      <c r="P297">
        <v>2.2818925190157699</v>
      </c>
      <c r="Q297">
        <v>0.154208277947992</v>
      </c>
      <c r="R297">
        <v>4.4076699914126296</v>
      </c>
      <c r="S297">
        <v>96.902879974190697</v>
      </c>
      <c r="T297">
        <v>94.355896722683298</v>
      </c>
      <c r="U297">
        <v>99.450648878578505</v>
      </c>
      <c r="V297">
        <v>3.0971200258093301</v>
      </c>
      <c r="W297">
        <v>0.54935112139583497</v>
      </c>
      <c r="X297">
        <v>5.64410327734244</v>
      </c>
      <c r="Y297">
        <v>20.920450174337098</v>
      </c>
      <c r="Z297">
        <v>14.750531303863699</v>
      </c>
      <c r="AA297">
        <v>27.0884525750559</v>
      </c>
      <c r="AB297">
        <v>50.5217704210148</v>
      </c>
      <c r="AC297">
        <v>43.019437440604399</v>
      </c>
      <c r="AD297">
        <v>58.027923836690299</v>
      </c>
      <c r="AE297">
        <v>11.456614262138499</v>
      </c>
      <c r="AF297">
        <v>6.4979037844593801</v>
      </c>
      <c r="AG297">
        <v>16.413265486986401</v>
      </c>
      <c r="AH297">
        <v>59.985606333213397</v>
      </c>
      <c r="AI297">
        <v>52.424041170680397</v>
      </c>
      <c r="AJ297">
        <v>67.551134714088207</v>
      </c>
      <c r="AK297">
        <v>43.888357362013799</v>
      </c>
      <c r="AL297">
        <v>34.3997140776127</v>
      </c>
      <c r="AM297">
        <v>53.362816880236103</v>
      </c>
      <c r="AN297">
        <v>54.780442743558403</v>
      </c>
      <c r="AO297">
        <v>45.297290080201599</v>
      </c>
      <c r="AP297">
        <v>64.275979860648206</v>
      </c>
      <c r="AQ297">
        <v>41.475042063937202</v>
      </c>
      <c r="AR297">
        <v>32.104144408290601</v>
      </c>
      <c r="AS297">
        <v>50.838642660339701</v>
      </c>
      <c r="AT297">
        <v>56.139685262775899</v>
      </c>
      <c r="AU297">
        <v>46.6925979493572</v>
      </c>
      <c r="AV297">
        <v>65.591336789818101</v>
      </c>
      <c r="AW297">
        <v>2.6156766884639699</v>
      </c>
      <c r="AX297">
        <v>0.246474904399691</v>
      </c>
      <c r="AY297">
        <v>4.9838629030506398</v>
      </c>
      <c r="AZ297">
        <v>96.910324974252703</v>
      </c>
      <c r="BA297">
        <v>94.393442804672802</v>
      </c>
      <c r="BB297">
        <v>99.429325543267296</v>
      </c>
    </row>
    <row r="298" spans="1:54" x14ac:dyDescent="0.3">
      <c r="A298" t="s">
        <v>482</v>
      </c>
      <c r="B298" t="s">
        <v>68</v>
      </c>
      <c r="C298" t="s">
        <v>963</v>
      </c>
      <c r="D298">
        <v>89.384358877563898</v>
      </c>
      <c r="E298">
        <v>83.604875072519604</v>
      </c>
      <c r="F298">
        <v>95.162297631222302</v>
      </c>
      <c r="G298">
        <v>10.6156411224361</v>
      </c>
      <c r="H298">
        <v>4.8377023688671503</v>
      </c>
      <c r="I298">
        <v>16.395124927390899</v>
      </c>
      <c r="J298">
        <v>4.9798666163332097</v>
      </c>
      <c r="K298">
        <v>0.98883655908388002</v>
      </c>
      <c r="L298">
        <v>8.9700768303677201</v>
      </c>
      <c r="M298">
        <v>15.4445073612684</v>
      </c>
      <c r="N298">
        <v>8.7229121823312603</v>
      </c>
      <c r="O298">
        <v>22.158090624759701</v>
      </c>
      <c r="P298" t="s">
        <v>931</v>
      </c>
      <c r="Q298" t="s">
        <v>931</v>
      </c>
      <c r="R298" t="s">
        <v>931</v>
      </c>
      <c r="S298">
        <v>95.496728325154194</v>
      </c>
      <c r="T298">
        <v>91.332437511492301</v>
      </c>
      <c r="U298">
        <v>99.6628812035312</v>
      </c>
      <c r="V298">
        <v>4.5032716748458501</v>
      </c>
      <c r="W298">
        <v>0.33711879638222397</v>
      </c>
      <c r="X298">
        <v>8.6675624885942195</v>
      </c>
      <c r="Y298">
        <v>8.3443437775261096</v>
      </c>
      <c r="Z298">
        <v>3.0823765003517698</v>
      </c>
      <c r="AA298">
        <v>13.606189112606</v>
      </c>
      <c r="AB298">
        <v>58.419843966276602</v>
      </c>
      <c r="AC298">
        <v>48.940519351390101</v>
      </c>
      <c r="AD298">
        <v>67.894423137874199</v>
      </c>
      <c r="AE298">
        <v>5.9377752611048198</v>
      </c>
      <c r="AF298">
        <v>1.1997340120623501</v>
      </c>
      <c r="AG298">
        <v>10.676861696258699</v>
      </c>
      <c r="AH298">
        <v>60.826412482697897</v>
      </c>
      <c r="AI298">
        <v>51.457627902964198</v>
      </c>
      <c r="AJ298">
        <v>70.189284490936799</v>
      </c>
      <c r="AK298">
        <v>47.509729992702503</v>
      </c>
      <c r="AL298">
        <v>36.443440183471502</v>
      </c>
      <c r="AM298">
        <v>58.577891269293097</v>
      </c>
      <c r="AN298">
        <v>47.961262466553201</v>
      </c>
      <c r="AO298">
        <v>36.847283462268798</v>
      </c>
      <c r="AP298">
        <v>59.074429199290101</v>
      </c>
      <c r="AQ298">
        <v>68.4672220870834</v>
      </c>
      <c r="AR298">
        <v>57.449281766075103</v>
      </c>
      <c r="AS298">
        <v>79.482527062969993</v>
      </c>
      <c r="AT298">
        <v>27.911396253952802</v>
      </c>
      <c r="AU298">
        <v>17.942309933143999</v>
      </c>
      <c r="AV298">
        <v>37.883851812136399</v>
      </c>
      <c r="AW298">
        <v>3.02158047061784</v>
      </c>
      <c r="AX298">
        <v>0</v>
      </c>
      <c r="AY298">
        <v>6.82456537698127</v>
      </c>
      <c r="AZ298">
        <v>96.978419529382194</v>
      </c>
      <c r="BA298">
        <v>93.175434623188906</v>
      </c>
      <c r="BB298">
        <v>100</v>
      </c>
    </row>
    <row r="299" spans="1:54" x14ac:dyDescent="0.3">
      <c r="A299" t="s">
        <v>483</v>
      </c>
      <c r="B299" t="s">
        <v>69</v>
      </c>
      <c r="C299" t="s">
        <v>963</v>
      </c>
      <c r="D299">
        <v>97.397484048420196</v>
      </c>
      <c r="E299">
        <v>94.216207039545196</v>
      </c>
      <c r="F299">
        <v>100</v>
      </c>
      <c r="G299">
        <v>2.6025159515798002</v>
      </c>
      <c r="H299">
        <v>0</v>
      </c>
      <c r="I299">
        <v>5.7837929604460596</v>
      </c>
      <c r="J299">
        <v>2.7323625092498198</v>
      </c>
      <c r="K299">
        <v>0</v>
      </c>
      <c r="L299">
        <v>5.74873955904628</v>
      </c>
      <c r="M299">
        <v>6.1963335799952501</v>
      </c>
      <c r="N299">
        <v>1.72319700938548</v>
      </c>
      <c r="O299">
        <v>10.6703001725484</v>
      </c>
      <c r="P299" t="s">
        <v>931</v>
      </c>
      <c r="Q299" t="s">
        <v>931</v>
      </c>
      <c r="R299" t="s">
        <v>931</v>
      </c>
      <c r="S299">
        <v>98.603800455160993</v>
      </c>
      <c r="T299">
        <v>96.613191446521299</v>
      </c>
      <c r="U299">
        <v>100</v>
      </c>
      <c r="V299" t="s">
        <v>931</v>
      </c>
      <c r="W299" t="s">
        <v>931</v>
      </c>
      <c r="X299" t="s">
        <v>931</v>
      </c>
      <c r="Y299">
        <v>21.9091632576128</v>
      </c>
      <c r="Z299">
        <v>13.7944695037781</v>
      </c>
      <c r="AA299">
        <v>30.017680533046398</v>
      </c>
      <c r="AB299">
        <v>42.873099423369602</v>
      </c>
      <c r="AC299">
        <v>33.054549502278597</v>
      </c>
      <c r="AD299">
        <v>52.697434324734701</v>
      </c>
      <c r="AE299">
        <v>9.6156262653058402</v>
      </c>
      <c r="AF299">
        <v>3.8968323778621201</v>
      </c>
      <c r="AG299">
        <v>15.3292427990403</v>
      </c>
      <c r="AH299">
        <v>55.1666364156765</v>
      </c>
      <c r="AI299">
        <v>45.157628402402203</v>
      </c>
      <c r="AJ299">
        <v>65.180430284533102</v>
      </c>
      <c r="AK299">
        <v>48.689950378973798</v>
      </c>
      <c r="AL299">
        <v>37.108222299085199</v>
      </c>
      <c r="AM299">
        <v>60.271165548003097</v>
      </c>
      <c r="AN299">
        <v>49.272043186651402</v>
      </c>
      <c r="AO299">
        <v>37.697971568791601</v>
      </c>
      <c r="AP299">
        <v>60.844977969436101</v>
      </c>
      <c r="AQ299">
        <v>51.578602977261603</v>
      </c>
      <c r="AR299">
        <v>39.987543595876801</v>
      </c>
      <c r="AS299">
        <v>63.167796825423999</v>
      </c>
      <c r="AT299">
        <v>45.318719668466102</v>
      </c>
      <c r="AU299">
        <v>33.741221496392598</v>
      </c>
      <c r="AV299">
        <v>56.897566651958599</v>
      </c>
      <c r="AW299">
        <v>2.91945324825824</v>
      </c>
      <c r="AX299">
        <v>8.2282578668862294E-2</v>
      </c>
      <c r="AY299">
        <v>5.75630874202729</v>
      </c>
      <c r="AZ299">
        <v>97.080546751741807</v>
      </c>
      <c r="BA299">
        <v>94.2436912578749</v>
      </c>
      <c r="BB299">
        <v>99.917717421428904</v>
      </c>
    </row>
    <row r="300" spans="1:54" x14ac:dyDescent="0.3">
      <c r="A300" t="s">
        <v>484</v>
      </c>
      <c r="B300" t="s">
        <v>70</v>
      </c>
      <c r="C300" t="s">
        <v>963</v>
      </c>
      <c r="D300">
        <v>87.147603008351396</v>
      </c>
      <c r="E300">
        <v>81.687093742065201</v>
      </c>
      <c r="F300">
        <v>92.599567849881595</v>
      </c>
      <c r="G300">
        <v>12.8523969916486</v>
      </c>
      <c r="H300">
        <v>7.4004321503959698</v>
      </c>
      <c r="I300">
        <v>18.3129062576572</v>
      </c>
      <c r="J300">
        <v>10.229317584090801</v>
      </c>
      <c r="K300">
        <v>5.3415085671573097</v>
      </c>
      <c r="L300">
        <v>15.1156936723433</v>
      </c>
      <c r="M300">
        <v>22.052784570663999</v>
      </c>
      <c r="N300">
        <v>16.392989601765098</v>
      </c>
      <c r="O300">
        <v>27.719220484965501</v>
      </c>
      <c r="Q300">
        <v>0</v>
      </c>
      <c r="R300">
        <v>0</v>
      </c>
      <c r="S300">
        <v>98.244359341115697</v>
      </c>
      <c r="T300">
        <v>95.991485719509996</v>
      </c>
      <c r="U300">
        <v>100</v>
      </c>
      <c r="V300">
        <v>1.7556406588843301</v>
      </c>
      <c r="W300">
        <v>0</v>
      </c>
      <c r="X300">
        <v>4.0085142804348903</v>
      </c>
      <c r="Y300">
        <v>17.164213537581301</v>
      </c>
      <c r="Z300">
        <v>11.4596519851845</v>
      </c>
      <c r="AA300">
        <v>22.868060296206199</v>
      </c>
      <c r="AB300">
        <v>60.376966732801201</v>
      </c>
      <c r="AC300">
        <v>53.2804957665969</v>
      </c>
      <c r="AD300">
        <v>67.474597116881696</v>
      </c>
      <c r="AE300">
        <v>17.7294329349882</v>
      </c>
      <c r="AF300">
        <v>11.9625340883138</v>
      </c>
      <c r="AG300">
        <v>23.495036592255602</v>
      </c>
      <c r="AH300">
        <v>59.811747335394301</v>
      </c>
      <c r="AI300">
        <v>52.697995016479602</v>
      </c>
      <c r="AJ300">
        <v>66.9272394678203</v>
      </c>
      <c r="AK300">
        <v>62.176373245075503</v>
      </c>
      <c r="AL300">
        <v>52.509775480869102</v>
      </c>
      <c r="AM300">
        <v>71.858954613952704</v>
      </c>
      <c r="AN300">
        <v>36.606523247744597</v>
      </c>
      <c r="AO300">
        <v>27.011095445508101</v>
      </c>
      <c r="AP300">
        <v>46.186458343371299</v>
      </c>
      <c r="AQ300">
        <v>66.8205839961565</v>
      </c>
      <c r="AR300">
        <v>58.304145014339703</v>
      </c>
      <c r="AS300">
        <v>75.344394487928497</v>
      </c>
      <c r="AT300">
        <v>32.183846687663497</v>
      </c>
      <c r="AU300">
        <v>23.740600995443501</v>
      </c>
      <c r="AV300">
        <v>40.622129438198797</v>
      </c>
      <c r="AW300">
        <v>2.94144788446454</v>
      </c>
      <c r="AX300">
        <v>0.68733995095492595</v>
      </c>
      <c r="AY300">
        <v>5.1880909136415703</v>
      </c>
      <c r="AZ300">
        <v>97.058552115535505</v>
      </c>
      <c r="BA300">
        <v>94.811909086718302</v>
      </c>
      <c r="BB300">
        <v>99.312660048685203</v>
      </c>
    </row>
    <row r="301" spans="1:54" x14ac:dyDescent="0.3">
      <c r="A301" t="s">
        <v>485</v>
      </c>
      <c r="B301" t="s">
        <v>71</v>
      </c>
      <c r="C301" t="s">
        <v>963</v>
      </c>
      <c r="D301">
        <v>88.939347290640399</v>
      </c>
      <c r="E301">
        <v>83.431306111083103</v>
      </c>
      <c r="F301">
        <v>94.450935055999494</v>
      </c>
      <c r="G301">
        <v>9.0459513546798007</v>
      </c>
      <c r="H301">
        <v>4.0376743475151198</v>
      </c>
      <c r="I301">
        <v>14.0499978570635</v>
      </c>
      <c r="J301">
        <v>12.944504310344801</v>
      </c>
      <c r="K301">
        <v>6.3286819859569601</v>
      </c>
      <c r="L301">
        <v>19.566981790571901</v>
      </c>
      <c r="M301">
        <v>12.6731834975369</v>
      </c>
      <c r="N301">
        <v>7.4568960265715196</v>
      </c>
      <c r="O301">
        <v>17.8899820234336</v>
      </c>
      <c r="P301" t="s">
        <v>931</v>
      </c>
      <c r="Q301" t="s">
        <v>931</v>
      </c>
      <c r="R301" t="s">
        <v>931</v>
      </c>
      <c r="S301">
        <v>100</v>
      </c>
      <c r="T301">
        <v>99.999999979766798</v>
      </c>
      <c r="U301">
        <v>100</v>
      </c>
      <c r="W301">
        <v>0</v>
      </c>
      <c r="X301">
        <v>0</v>
      </c>
      <c r="Y301">
        <v>22.215594211822701</v>
      </c>
      <c r="Z301">
        <v>14.258952019993201</v>
      </c>
      <c r="AA301">
        <v>30.164210184290202</v>
      </c>
      <c r="AB301">
        <v>47.077047413793103</v>
      </c>
      <c r="AC301">
        <v>38.026740671104598</v>
      </c>
      <c r="AD301">
        <v>56.139259647785799</v>
      </c>
      <c r="AE301">
        <v>7.3372075123152696</v>
      </c>
      <c r="AF301">
        <v>2.90676023861579</v>
      </c>
      <c r="AG301">
        <v>11.765753516179499</v>
      </c>
      <c r="AH301">
        <v>61.955434113300498</v>
      </c>
      <c r="AI301">
        <v>53.004509757479703</v>
      </c>
      <c r="AJ301">
        <v>70.912139010898898</v>
      </c>
      <c r="AK301">
        <v>48.863270201568099</v>
      </c>
      <c r="AL301">
        <v>38.169362178203897</v>
      </c>
      <c r="AM301">
        <v>59.561571715442902</v>
      </c>
      <c r="AN301">
        <v>46.928144355733799</v>
      </c>
      <c r="AO301">
        <v>36.266181184788003</v>
      </c>
      <c r="AP301">
        <v>57.584484843166798</v>
      </c>
      <c r="AQ301">
        <v>54.620314346067097</v>
      </c>
      <c r="AR301">
        <v>43.656545743119601</v>
      </c>
      <c r="AS301">
        <v>65.593234443581693</v>
      </c>
      <c r="AT301">
        <v>44.4989438258566</v>
      </c>
      <c r="AU301">
        <v>33.547999614471102</v>
      </c>
      <c r="AV301">
        <v>55.442160429080701</v>
      </c>
      <c r="AW301" t="s">
        <v>931</v>
      </c>
      <c r="AX301" t="s">
        <v>931</v>
      </c>
      <c r="AY301" t="s">
        <v>931</v>
      </c>
      <c r="AZ301">
        <v>98.689578201970406</v>
      </c>
      <c r="BA301">
        <v>96.747465978758399</v>
      </c>
      <c r="BB301">
        <v>100</v>
      </c>
    </row>
    <row r="302" spans="1:54" x14ac:dyDescent="0.3">
      <c r="A302" t="s">
        <v>486</v>
      </c>
      <c r="B302" t="s">
        <v>72</v>
      </c>
      <c r="C302" t="s">
        <v>963</v>
      </c>
      <c r="D302">
        <v>89.175149443287907</v>
      </c>
      <c r="E302">
        <v>83.573944918415805</v>
      </c>
      <c r="F302">
        <v>94.774098887342404</v>
      </c>
      <c r="G302">
        <v>10.8248505567121</v>
      </c>
      <c r="H302">
        <v>5.2259011125644301</v>
      </c>
      <c r="I302">
        <v>16.426055081677301</v>
      </c>
      <c r="J302">
        <v>6.9326407058688702</v>
      </c>
      <c r="K302">
        <v>2.2033667564360102</v>
      </c>
      <c r="L302">
        <v>11.6602877924057</v>
      </c>
      <c r="M302">
        <v>11.363419338820901</v>
      </c>
      <c r="N302">
        <v>5.8654997490143002</v>
      </c>
      <c r="O302">
        <v>16.859903041522401</v>
      </c>
      <c r="P302" t="s">
        <v>931</v>
      </c>
      <c r="Q302" t="s">
        <v>931</v>
      </c>
      <c r="R302" t="s">
        <v>931</v>
      </c>
      <c r="S302">
        <v>95.036382040068005</v>
      </c>
      <c r="T302">
        <v>91.001793868670504</v>
      </c>
      <c r="U302">
        <v>99.070242425461601</v>
      </c>
      <c r="V302">
        <v>4.9636179599320096</v>
      </c>
      <c r="W302">
        <v>0.92975757464538999</v>
      </c>
      <c r="X302">
        <v>8.9982061312225898</v>
      </c>
      <c r="Y302">
        <v>9.2397013044059495</v>
      </c>
      <c r="Z302">
        <v>4.4421504579753703</v>
      </c>
      <c r="AA302">
        <v>14.0396508201298</v>
      </c>
      <c r="AB302">
        <v>52.220163862416697</v>
      </c>
      <c r="AC302">
        <v>42.919975080543097</v>
      </c>
      <c r="AD302">
        <v>61.525501807067101</v>
      </c>
      <c r="AE302">
        <v>6.7703061438857199</v>
      </c>
      <c r="AF302">
        <v>2.4962182533329198</v>
      </c>
      <c r="AG302">
        <v>11.049460756734</v>
      </c>
      <c r="AH302">
        <v>54.689559022936898</v>
      </c>
      <c r="AI302">
        <v>45.401576488317197</v>
      </c>
      <c r="AJ302">
        <v>63.980022667331298</v>
      </c>
      <c r="AK302">
        <v>39.767441860465098</v>
      </c>
      <c r="AL302">
        <v>28.667794348852301</v>
      </c>
      <c r="AM302">
        <v>50.865974408572001</v>
      </c>
      <c r="AN302">
        <v>57.014396456256897</v>
      </c>
      <c r="AO302">
        <v>45.787339891314701</v>
      </c>
      <c r="AP302">
        <v>68.244106308284699</v>
      </c>
      <c r="AQ302">
        <v>45.986710963455202</v>
      </c>
      <c r="AR302">
        <v>34.617450553745797</v>
      </c>
      <c r="AS302">
        <v>57.352332754590599</v>
      </c>
      <c r="AT302">
        <v>51.271317829457402</v>
      </c>
      <c r="AU302">
        <v>39.8941490515369</v>
      </c>
      <c r="AV302">
        <v>62.6522664337257</v>
      </c>
      <c r="AW302">
        <v>4.12520769274842</v>
      </c>
      <c r="AX302">
        <v>0.42181152202184402</v>
      </c>
      <c r="AY302">
        <v>7.8282540382121804</v>
      </c>
      <c r="AZ302">
        <v>95.874792307251596</v>
      </c>
      <c r="BA302">
        <v>92.171745961768295</v>
      </c>
      <c r="BB302">
        <v>99.578188477997699</v>
      </c>
    </row>
    <row r="303" spans="1:54" x14ac:dyDescent="0.3">
      <c r="A303" t="s">
        <v>498</v>
      </c>
      <c r="B303" t="s">
        <v>61</v>
      </c>
      <c r="C303" t="s">
        <v>963</v>
      </c>
      <c r="D303">
        <v>81.243011383425298</v>
      </c>
      <c r="E303">
        <v>74.509487952642601</v>
      </c>
      <c r="F303">
        <v>87.973737576644695</v>
      </c>
      <c r="G303">
        <v>18.756988616574699</v>
      </c>
      <c r="H303">
        <v>12.026262423040601</v>
      </c>
      <c r="I303">
        <v>25.490512047672102</v>
      </c>
      <c r="J303">
        <v>7.0912690411159804</v>
      </c>
      <c r="K303">
        <v>3.2965468564317302</v>
      </c>
      <c r="L303">
        <v>10.885813657364899</v>
      </c>
      <c r="M303">
        <v>12.4035341777721</v>
      </c>
      <c r="N303">
        <v>7.4227646079142504</v>
      </c>
      <c r="O303">
        <v>17.385106828411299</v>
      </c>
      <c r="P303" t="s">
        <v>931</v>
      </c>
      <c r="Q303" t="s">
        <v>931</v>
      </c>
      <c r="R303" t="s">
        <v>931</v>
      </c>
      <c r="S303">
        <v>97.421773321357193</v>
      </c>
      <c r="T303">
        <v>94.273467829038296</v>
      </c>
      <c r="U303">
        <v>100</v>
      </c>
      <c r="V303">
        <v>2.5782266786427899</v>
      </c>
      <c r="W303">
        <v>0</v>
      </c>
      <c r="X303">
        <v>5.7265321711253403</v>
      </c>
      <c r="Y303">
        <v>21.842061848111001</v>
      </c>
      <c r="Z303">
        <v>14.7996760083161</v>
      </c>
      <c r="AA303">
        <v>28.8876442272758</v>
      </c>
      <c r="AB303">
        <v>44.535589243487998</v>
      </c>
      <c r="AC303">
        <v>36.418253954643397</v>
      </c>
      <c r="AD303">
        <v>52.6520757677904</v>
      </c>
      <c r="AE303">
        <v>20.320605649551801</v>
      </c>
      <c r="AF303">
        <v>13.3516148661183</v>
      </c>
      <c r="AG303">
        <v>27.292432800539999</v>
      </c>
      <c r="AH303">
        <v>46.057045442047198</v>
      </c>
      <c r="AI303">
        <v>37.847578279246001</v>
      </c>
      <c r="AJ303">
        <v>54.266024012121498</v>
      </c>
      <c r="AK303">
        <v>62.138062115820098</v>
      </c>
      <c r="AL303">
        <v>51.562036085660303</v>
      </c>
      <c r="AM303">
        <v>72.715620783046305</v>
      </c>
      <c r="AN303">
        <v>35.402175671303802</v>
      </c>
      <c r="AO303">
        <v>24.8977534709257</v>
      </c>
      <c r="AP303">
        <v>45.905032913331603</v>
      </c>
      <c r="AQ303">
        <v>58.249757360077602</v>
      </c>
      <c r="AR303">
        <v>47.843289849337999</v>
      </c>
      <c r="AS303">
        <v>68.654906222136205</v>
      </c>
      <c r="AT303">
        <v>38.5605386606276</v>
      </c>
      <c r="AU303">
        <v>28.286360752478998</v>
      </c>
      <c r="AV303">
        <v>48.8361892026428</v>
      </c>
      <c r="AW303">
        <v>5.2801862409033404</v>
      </c>
      <c r="AX303">
        <v>0.49338427715069499</v>
      </c>
      <c r="AY303">
        <v>10.0666597784311</v>
      </c>
      <c r="AZ303">
        <v>94.719813759096695</v>
      </c>
      <c r="BA303">
        <v>89.933340222328894</v>
      </c>
      <c r="BB303">
        <v>99.506615722089407</v>
      </c>
    </row>
    <row r="304" spans="1:54" x14ac:dyDescent="0.3">
      <c r="A304" t="s">
        <v>499</v>
      </c>
      <c r="B304" t="s">
        <v>62</v>
      </c>
      <c r="C304" t="s">
        <v>963</v>
      </c>
      <c r="D304">
        <v>88.595214808807</v>
      </c>
      <c r="E304">
        <v>83.376113791088599</v>
      </c>
      <c r="F304">
        <v>93.812289842166507</v>
      </c>
      <c r="G304">
        <v>10.7702583430739</v>
      </c>
      <c r="H304">
        <v>5.6032359111392704</v>
      </c>
      <c r="I304">
        <v>15.9371766162845</v>
      </c>
      <c r="J304">
        <v>7.2922878748121498</v>
      </c>
      <c r="K304">
        <v>2.8674656702077299</v>
      </c>
      <c r="L304">
        <v>11.719914859954599</v>
      </c>
      <c r="M304">
        <v>11.2807423487035</v>
      </c>
      <c r="N304">
        <v>6.7656279551870302</v>
      </c>
      <c r="O304">
        <v>15.792578027863501</v>
      </c>
      <c r="P304">
        <v>3.8357863600581998</v>
      </c>
      <c r="Q304">
        <v>0.85257171207204097</v>
      </c>
      <c r="R304">
        <v>6.8187457078366904</v>
      </c>
      <c r="S304">
        <v>99.410796498175102</v>
      </c>
      <c r="T304">
        <v>98.251942875042801</v>
      </c>
      <c r="U304">
        <v>100</v>
      </c>
      <c r="V304" t="s">
        <v>931</v>
      </c>
      <c r="W304" t="s">
        <v>931</v>
      </c>
      <c r="X304" t="s">
        <v>931</v>
      </c>
      <c r="Y304">
        <v>17.666563297631299</v>
      </c>
      <c r="Z304">
        <v>11.5345940103419</v>
      </c>
      <c r="AA304">
        <v>23.7854960065035</v>
      </c>
      <c r="AB304">
        <v>61.3701963216526</v>
      </c>
      <c r="AC304">
        <v>53.774701064786598</v>
      </c>
      <c r="AD304">
        <v>68.976427623622101</v>
      </c>
      <c r="AE304">
        <v>14.4605329071348</v>
      </c>
      <c r="AF304">
        <v>8.9517307643611996</v>
      </c>
      <c r="AG304">
        <v>19.955130884136398</v>
      </c>
      <c r="AH304">
        <v>64.576226712148994</v>
      </c>
      <c r="AI304">
        <v>57.139976028080802</v>
      </c>
      <c r="AJ304">
        <v>72.024381028675805</v>
      </c>
      <c r="AK304">
        <v>56.673678171909401</v>
      </c>
      <c r="AL304">
        <v>46.967499715797103</v>
      </c>
      <c r="AM304">
        <v>66.361877273166101</v>
      </c>
      <c r="AN304">
        <v>42.291328042833896</v>
      </c>
      <c r="AO304">
        <v>32.612631450702899</v>
      </c>
      <c r="AP304">
        <v>51.990838096949197</v>
      </c>
      <c r="AQ304">
        <v>56.334257577206202</v>
      </c>
      <c r="AR304">
        <v>46.591811091431403</v>
      </c>
      <c r="AS304">
        <v>66.065395150361994</v>
      </c>
      <c r="AT304">
        <v>43.665742422793798</v>
      </c>
      <c r="AU304">
        <v>33.9346048493437</v>
      </c>
      <c r="AV304">
        <v>53.408188908862897</v>
      </c>
      <c r="AW304">
        <v>1.79146489826101</v>
      </c>
      <c r="AX304">
        <v>0</v>
      </c>
      <c r="AY304">
        <v>3.9019173539134302</v>
      </c>
      <c r="AZ304">
        <v>98.208535101739002</v>
      </c>
      <c r="BA304">
        <v>96.098082645755198</v>
      </c>
      <c r="BB304">
        <v>100</v>
      </c>
    </row>
    <row r="305" spans="1:54" x14ac:dyDescent="0.3">
      <c r="A305" t="s">
        <v>500</v>
      </c>
      <c r="B305" t="s">
        <v>63</v>
      </c>
      <c r="C305" t="s">
        <v>963</v>
      </c>
      <c r="D305">
        <v>91.417882341125406</v>
      </c>
      <c r="E305">
        <v>87.283542221152501</v>
      </c>
      <c r="F305">
        <v>95.545701838282298</v>
      </c>
      <c r="G305">
        <v>8.5821176588746297</v>
      </c>
      <c r="H305">
        <v>4.4542981616917903</v>
      </c>
      <c r="I305">
        <v>12.7164577788734</v>
      </c>
      <c r="J305">
        <v>6.0248072915358897</v>
      </c>
      <c r="K305">
        <v>2.6305459159837401</v>
      </c>
      <c r="L305">
        <v>9.4138181878309304</v>
      </c>
      <c r="M305">
        <v>11.8324252391594</v>
      </c>
      <c r="N305">
        <v>7.02732903406089</v>
      </c>
      <c r="O305">
        <v>16.639052098333199</v>
      </c>
      <c r="Q305">
        <v>0</v>
      </c>
      <c r="R305">
        <v>0</v>
      </c>
      <c r="S305">
        <v>98.951716172445799</v>
      </c>
      <c r="T305">
        <v>97.450656954954496</v>
      </c>
      <c r="U305">
        <v>100</v>
      </c>
      <c r="V305" t="s">
        <v>931</v>
      </c>
      <c r="W305" t="s">
        <v>931</v>
      </c>
      <c r="X305" t="s">
        <v>931</v>
      </c>
      <c r="Y305">
        <v>25.2316267858488</v>
      </c>
      <c r="Z305">
        <v>17.825213443687499</v>
      </c>
      <c r="AA305">
        <v>32.631526587059597</v>
      </c>
      <c r="AB305">
        <v>56.270871519321098</v>
      </c>
      <c r="AC305">
        <v>48.188061681849803</v>
      </c>
      <c r="AD305">
        <v>64.361412515846396</v>
      </c>
      <c r="AE305">
        <v>15.2497049740126</v>
      </c>
      <c r="AF305">
        <v>8.4155511778314001</v>
      </c>
      <c r="AG305">
        <v>22.080808217777101</v>
      </c>
      <c r="AH305">
        <v>66.252793331157207</v>
      </c>
      <c r="AI305">
        <v>58.246657691723897</v>
      </c>
      <c r="AJ305">
        <v>74.263197141110894</v>
      </c>
      <c r="AK305">
        <v>62.053393389166501</v>
      </c>
      <c r="AL305">
        <v>52.506031961974102</v>
      </c>
      <c r="AM305">
        <v>71.605621847629607</v>
      </c>
      <c r="AN305">
        <v>36.1543153400427</v>
      </c>
      <c r="AO305">
        <v>26.661044349631101</v>
      </c>
      <c r="AP305">
        <v>45.641746036775899</v>
      </c>
      <c r="AQ305">
        <v>59.149130832570897</v>
      </c>
      <c r="AR305">
        <v>49.623469264049099</v>
      </c>
      <c r="AS305">
        <v>68.675443999370103</v>
      </c>
      <c r="AT305">
        <v>39.615736505031997</v>
      </c>
      <c r="AU305">
        <v>30.0942376699983</v>
      </c>
      <c r="AV305">
        <v>49.137560737482502</v>
      </c>
      <c r="AW305">
        <v>1.80405252718005</v>
      </c>
      <c r="AX305">
        <v>0</v>
      </c>
      <c r="AY305">
        <v>4.0708292209646704</v>
      </c>
      <c r="AZ305">
        <v>98.195947472819896</v>
      </c>
      <c r="BA305">
        <v>95.929170779117001</v>
      </c>
      <c r="BB305">
        <v>100</v>
      </c>
    </row>
    <row r="306" spans="1:54" x14ac:dyDescent="0.3">
      <c r="A306" t="s">
        <v>501</v>
      </c>
      <c r="B306" t="s">
        <v>64</v>
      </c>
      <c r="C306" t="s">
        <v>963</v>
      </c>
      <c r="D306">
        <v>88.947993625959697</v>
      </c>
      <c r="E306">
        <v>84.841693605490406</v>
      </c>
      <c r="F306">
        <v>93.055440435595301</v>
      </c>
      <c r="G306">
        <v>11.0520063740403</v>
      </c>
      <c r="H306">
        <v>6.9445595639976299</v>
      </c>
      <c r="I306">
        <v>15.1583063949167</v>
      </c>
      <c r="J306">
        <v>9.6560915543966406</v>
      </c>
      <c r="K306">
        <v>5.5700905212667902</v>
      </c>
      <c r="L306">
        <v>13.74214952616</v>
      </c>
      <c r="M306">
        <v>12.8089236563813</v>
      </c>
      <c r="N306">
        <v>9.3460703323501395</v>
      </c>
      <c r="O306">
        <v>16.2692146166581</v>
      </c>
      <c r="P306">
        <v>6.0547588005215101</v>
      </c>
      <c r="Q306">
        <v>3.1863906183831401</v>
      </c>
      <c r="R306">
        <v>8.9226566723820895</v>
      </c>
      <c r="S306">
        <v>97.761552947993593</v>
      </c>
      <c r="T306">
        <v>95.624166598389607</v>
      </c>
      <c r="U306">
        <v>99.899623142578207</v>
      </c>
      <c r="V306">
        <v>2.2384470520063702</v>
      </c>
      <c r="W306">
        <v>0.100376857165448</v>
      </c>
      <c r="X306">
        <v>4.3758334018666796</v>
      </c>
      <c r="Y306">
        <v>14.6747790815587</v>
      </c>
      <c r="Z306">
        <v>10.0517751699982</v>
      </c>
      <c r="AA306">
        <v>19.295213638977799</v>
      </c>
      <c r="AB306">
        <v>58.420976387078099</v>
      </c>
      <c r="AC306">
        <v>52.437795396844599</v>
      </c>
      <c r="AD306">
        <v>64.407440162850904</v>
      </c>
      <c r="AE306">
        <v>19.443720121686201</v>
      </c>
      <c r="AF306">
        <v>14.207434298672601</v>
      </c>
      <c r="AG306">
        <v>24.6771199178791</v>
      </c>
      <c r="AH306">
        <v>53.652035346950598</v>
      </c>
      <c r="AI306">
        <v>47.673828977371997</v>
      </c>
      <c r="AJ306">
        <v>59.6338411747479</v>
      </c>
      <c r="AK306">
        <v>56.586418351124202</v>
      </c>
      <c r="AL306">
        <v>48.1116088214008</v>
      </c>
      <c r="AM306">
        <v>65.058318372368802</v>
      </c>
      <c r="AN306">
        <v>43.231319554849001</v>
      </c>
      <c r="AO306">
        <v>34.766905229123203</v>
      </c>
      <c r="AP306">
        <v>51.6980040173178</v>
      </c>
      <c r="AQ306">
        <v>55.019872813990503</v>
      </c>
      <c r="AR306">
        <v>46.568707819565603</v>
      </c>
      <c r="AS306">
        <v>63.471184623889599</v>
      </c>
      <c r="AT306">
        <v>44.8926868044515</v>
      </c>
      <c r="AU306">
        <v>36.442904718985297</v>
      </c>
      <c r="AV306">
        <v>53.342120490737202</v>
      </c>
      <c r="AW306">
        <v>2.6921628277560501</v>
      </c>
      <c r="AX306">
        <v>0.44527740556080803</v>
      </c>
      <c r="AY306">
        <v>4.9378112980152</v>
      </c>
      <c r="AZ306">
        <v>96.899319136607303</v>
      </c>
      <c r="BA306">
        <v>94.534057392362698</v>
      </c>
      <c r="BB306">
        <v>99.266306874288304</v>
      </c>
    </row>
    <row r="307" spans="1:54" x14ac:dyDescent="0.3">
      <c r="A307" t="s">
        <v>502</v>
      </c>
      <c r="B307" t="s">
        <v>65</v>
      </c>
      <c r="C307" t="s">
        <v>963</v>
      </c>
      <c r="D307">
        <v>83.545862918417598</v>
      </c>
      <c r="E307">
        <v>78.301231449045403</v>
      </c>
      <c r="F307">
        <v>88.795932043322196</v>
      </c>
      <c r="G307">
        <v>15.887552528619</v>
      </c>
      <c r="H307">
        <v>10.680283774652001</v>
      </c>
      <c r="I307">
        <v>21.090565282527098</v>
      </c>
      <c r="J307">
        <v>11.563541515722401</v>
      </c>
      <c r="K307">
        <v>7.1725127414707197</v>
      </c>
      <c r="L307">
        <v>15.951189570456799</v>
      </c>
      <c r="M307">
        <v>12.8256774380525</v>
      </c>
      <c r="N307">
        <v>8.3304347423559904</v>
      </c>
      <c r="O307">
        <v>17.3208217228614</v>
      </c>
      <c r="P307" t="s">
        <v>931</v>
      </c>
      <c r="Q307" t="s">
        <v>931</v>
      </c>
      <c r="R307" t="s">
        <v>931</v>
      </c>
      <c r="S307">
        <v>99.172583683524095</v>
      </c>
      <c r="T307">
        <v>98.216707203364393</v>
      </c>
      <c r="U307">
        <v>100</v>
      </c>
      <c r="V307">
        <v>0.82741631647587299</v>
      </c>
      <c r="W307">
        <v>0</v>
      </c>
      <c r="X307">
        <v>1.78329279686173</v>
      </c>
      <c r="Y307">
        <v>22.814084915229699</v>
      </c>
      <c r="Z307">
        <v>16.6717619739638</v>
      </c>
      <c r="AA307">
        <v>28.960821409900699</v>
      </c>
      <c r="AB307">
        <v>58.565425300681099</v>
      </c>
      <c r="AC307">
        <v>51.462437671200803</v>
      </c>
      <c r="AD307">
        <v>65.653096793885197</v>
      </c>
      <c r="AE307">
        <v>7.3105347051151996</v>
      </c>
      <c r="AF307">
        <v>3.5465878750322899</v>
      </c>
      <c r="AG307">
        <v>11.0777863906647</v>
      </c>
      <c r="AH307">
        <v>74.068975510795497</v>
      </c>
      <c r="AI307">
        <v>67.584102407154205</v>
      </c>
      <c r="AJ307">
        <v>80.539641176099295</v>
      </c>
      <c r="AK307">
        <v>49.580818456748403</v>
      </c>
      <c r="AL307">
        <v>40.841390569451697</v>
      </c>
      <c r="AM307">
        <v>58.320355213302498</v>
      </c>
      <c r="AN307">
        <v>48.332844181862299</v>
      </c>
      <c r="AO307">
        <v>39.594773060131203</v>
      </c>
      <c r="AP307">
        <v>57.071542080977302</v>
      </c>
      <c r="AQ307">
        <v>43.425166205162903</v>
      </c>
      <c r="AR307">
        <v>35.033189382815998</v>
      </c>
      <c r="AS307">
        <v>51.819461031725801</v>
      </c>
      <c r="AT307">
        <v>54.531882042186098</v>
      </c>
      <c r="AU307">
        <v>46.050181200652503</v>
      </c>
      <c r="AV307">
        <v>63.012501915761703</v>
      </c>
      <c r="AW307" t="s">
        <v>931</v>
      </c>
      <c r="AX307" t="s">
        <v>931</v>
      </c>
      <c r="AY307" t="s">
        <v>931</v>
      </c>
      <c r="AZ307">
        <v>99.442109839153702</v>
      </c>
      <c r="BA307">
        <v>98.6268750994344</v>
      </c>
      <c r="BB307">
        <v>100</v>
      </c>
    </row>
    <row r="308" spans="1:54" x14ac:dyDescent="0.3">
      <c r="A308" t="s">
        <v>474</v>
      </c>
      <c r="B308" t="s">
        <v>261</v>
      </c>
      <c r="C308" t="s">
        <v>963</v>
      </c>
      <c r="D308">
        <v>83.2015583820328</v>
      </c>
      <c r="E308">
        <v>77.3715405691418</v>
      </c>
      <c r="F308">
        <v>89.055962847973305</v>
      </c>
      <c r="G308">
        <v>15.073908559642501</v>
      </c>
      <c r="H308">
        <v>9.4489774977049006</v>
      </c>
      <c r="I308">
        <v>20.669411990098499</v>
      </c>
      <c r="J308">
        <v>12.1634009396127</v>
      </c>
      <c r="K308">
        <v>7.5849304167715603</v>
      </c>
      <c r="L308">
        <v>16.725451174144201</v>
      </c>
      <c r="M308">
        <v>12.260799816660899</v>
      </c>
      <c r="N308">
        <v>7.9778047857273098</v>
      </c>
      <c r="O308">
        <v>16.509455549846798</v>
      </c>
      <c r="P308" t="s">
        <v>931</v>
      </c>
      <c r="Q308" t="s">
        <v>931</v>
      </c>
      <c r="R308" t="s">
        <v>931</v>
      </c>
      <c r="S308">
        <v>98.584851609946099</v>
      </c>
      <c r="T308">
        <v>96.616762522097304</v>
      </c>
      <c r="U308">
        <v>100</v>
      </c>
      <c r="V308" t="s">
        <v>931</v>
      </c>
      <c r="W308" t="s">
        <v>931</v>
      </c>
      <c r="X308" t="s">
        <v>931</v>
      </c>
      <c r="Y308">
        <v>25.191933081242102</v>
      </c>
      <c r="Z308">
        <v>18.8319831994759</v>
      </c>
      <c r="AA308">
        <v>31.546772232118801</v>
      </c>
      <c r="AB308">
        <v>61.080554600664598</v>
      </c>
      <c r="AC308">
        <v>53.967096580479101</v>
      </c>
      <c r="AD308">
        <v>68.183059397003404</v>
      </c>
      <c r="AE308">
        <v>7.6429471754325702</v>
      </c>
      <c r="AF308">
        <v>3.8819131971297298</v>
      </c>
      <c r="AG308">
        <v>11.403382231377</v>
      </c>
      <c r="AH308">
        <v>78.6295405064742</v>
      </c>
      <c r="AI308">
        <v>72.728166469815505</v>
      </c>
      <c r="AJ308">
        <v>84.515449510754905</v>
      </c>
      <c r="AK308">
        <v>54.893116297313199</v>
      </c>
      <c r="AL308">
        <v>46.005623923402901</v>
      </c>
      <c r="AM308">
        <v>63.795022113959298</v>
      </c>
      <c r="AN308">
        <v>40.942668497090899</v>
      </c>
      <c r="AO308">
        <v>32.147307478629102</v>
      </c>
      <c r="AP308">
        <v>49.724527475374003</v>
      </c>
      <c r="AQ308">
        <v>59.684905537033401</v>
      </c>
      <c r="AR308">
        <v>51.014261569886301</v>
      </c>
      <c r="AS308">
        <v>68.384644543277005</v>
      </c>
      <c r="AT308">
        <v>37.379878407530903</v>
      </c>
      <c r="AU308">
        <v>28.8156729572183</v>
      </c>
      <c r="AV308">
        <v>45.917823839454698</v>
      </c>
      <c r="AW308">
        <v>2.1255872579351398</v>
      </c>
      <c r="AX308">
        <v>0.29061068509343202</v>
      </c>
      <c r="AY308">
        <v>3.9732514649453101</v>
      </c>
      <c r="AZ308">
        <v>97.874412742064806</v>
      </c>
      <c r="BA308">
        <v>96.026748535688398</v>
      </c>
      <c r="BB308">
        <v>99.709389314272798</v>
      </c>
    </row>
    <row r="309" spans="1:54" x14ac:dyDescent="0.3">
      <c r="A309" t="s">
        <v>475</v>
      </c>
      <c r="B309" t="s">
        <v>262</v>
      </c>
      <c r="C309" t="s">
        <v>963</v>
      </c>
      <c r="D309">
        <v>86.635762114188395</v>
      </c>
      <c r="E309">
        <v>80.653295021472502</v>
      </c>
      <c r="F309">
        <v>92.614033224764697</v>
      </c>
      <c r="G309">
        <v>11.878442093585299</v>
      </c>
      <c r="H309">
        <v>6.1364110406961601</v>
      </c>
      <c r="I309">
        <v>17.625960645856601</v>
      </c>
      <c r="J309">
        <v>10.4243432782598</v>
      </c>
      <c r="K309">
        <v>5.3774652724886502</v>
      </c>
      <c r="L309">
        <v>15.4669107846548</v>
      </c>
      <c r="M309">
        <v>12.940290819763099</v>
      </c>
      <c r="N309">
        <v>7.1152572705086801</v>
      </c>
      <c r="O309">
        <v>18.7681656425268</v>
      </c>
      <c r="S309">
        <v>96.663893181187802</v>
      </c>
      <c r="T309">
        <v>93.265280486605207</v>
      </c>
      <c r="U309">
        <v>100</v>
      </c>
      <c r="V309">
        <v>2.76159911248465</v>
      </c>
      <c r="W309">
        <v>0</v>
      </c>
      <c r="X309">
        <v>5.9829918308167702</v>
      </c>
      <c r="Y309">
        <v>21.0943381275011</v>
      </c>
      <c r="Z309">
        <v>14.193319672830899</v>
      </c>
      <c r="AA309">
        <v>27.994811961526299</v>
      </c>
      <c r="AB309">
        <v>56.4919370815009</v>
      </c>
      <c r="AC309">
        <v>48.423768175003801</v>
      </c>
      <c r="AD309">
        <v>64.571035326110206</v>
      </c>
      <c r="AE309">
        <v>15.674155077459501</v>
      </c>
      <c r="AF309">
        <v>9.4985183847113408</v>
      </c>
      <c r="AG309">
        <v>21.8445737982392</v>
      </c>
      <c r="AH309">
        <v>61.912120131542501</v>
      </c>
      <c r="AI309">
        <v>54.017930493582803</v>
      </c>
      <c r="AJ309">
        <v>69.821912458937803</v>
      </c>
      <c r="AK309">
        <v>49.899217175268397</v>
      </c>
      <c r="AL309">
        <v>39.675065557319499</v>
      </c>
      <c r="AM309">
        <v>60.137034495892202</v>
      </c>
      <c r="AN309">
        <v>47.339802184409102</v>
      </c>
      <c r="AO309">
        <v>37.1103886143719</v>
      </c>
      <c r="AP309">
        <v>57.5541580388876</v>
      </c>
      <c r="AQ309">
        <v>56.625884779449699</v>
      </c>
      <c r="AR309">
        <v>45.471808497066299</v>
      </c>
      <c r="AS309">
        <v>67.768362659340795</v>
      </c>
      <c r="AT309">
        <v>41.077204331317702</v>
      </c>
      <c r="AU309">
        <v>29.9750532370754</v>
      </c>
      <c r="AV309">
        <v>52.192013540815402</v>
      </c>
      <c r="AW309">
        <v>8.6334640833630498</v>
      </c>
      <c r="AX309">
        <v>3.2035212235632802</v>
      </c>
      <c r="AY309">
        <v>14.076259543350499</v>
      </c>
      <c r="AZ309">
        <v>91.366535916636906</v>
      </c>
      <c r="BA309">
        <v>85.923740455319503</v>
      </c>
      <c r="BB309">
        <v>96.796478777766694</v>
      </c>
    </row>
    <row r="310" spans="1:54" x14ac:dyDescent="0.3">
      <c r="A310" t="s">
        <v>476</v>
      </c>
      <c r="B310" t="s">
        <v>263</v>
      </c>
      <c r="C310" t="s">
        <v>963</v>
      </c>
      <c r="D310">
        <v>84.698097601323397</v>
      </c>
      <c r="E310">
        <v>78.457973205472996</v>
      </c>
      <c r="F310">
        <v>90.943086850165798</v>
      </c>
      <c r="G310">
        <v>13.0231596360629</v>
      </c>
      <c r="H310">
        <v>7.2659737333183703</v>
      </c>
      <c r="I310">
        <v>18.775163899542001</v>
      </c>
      <c r="J310">
        <v>11.488833746898299</v>
      </c>
      <c r="K310">
        <v>6.4411737191360796</v>
      </c>
      <c r="L310">
        <v>16.513922633721201</v>
      </c>
      <c r="M310">
        <v>14.4375516956162</v>
      </c>
      <c r="N310">
        <v>9.0098683923813105</v>
      </c>
      <c r="O310">
        <v>19.876370022356099</v>
      </c>
      <c r="P310">
        <v>1.4474772539288701</v>
      </c>
      <c r="Q310">
        <v>0</v>
      </c>
      <c r="R310">
        <v>3.0986255382594101</v>
      </c>
      <c r="S310">
        <v>99.466501240694797</v>
      </c>
      <c r="T310">
        <v>98.421951785466604</v>
      </c>
      <c r="U310">
        <v>100</v>
      </c>
      <c r="V310" t="s">
        <v>931</v>
      </c>
      <c r="W310" t="s">
        <v>931</v>
      </c>
      <c r="X310" t="s">
        <v>931</v>
      </c>
      <c r="Y310">
        <v>22.7129859387924</v>
      </c>
      <c r="Z310">
        <v>15.5441425040128</v>
      </c>
      <c r="AA310">
        <v>29.8734140055602</v>
      </c>
      <c r="AB310">
        <v>59.586435070306003</v>
      </c>
      <c r="AC310">
        <v>51.493941816876898</v>
      </c>
      <c r="AD310">
        <v>67.689295622581696</v>
      </c>
      <c r="AE310">
        <v>10.665839536807299</v>
      </c>
      <c r="AF310">
        <v>5.8240678971471098</v>
      </c>
      <c r="AG310">
        <v>15.4894661255051</v>
      </c>
      <c r="AH310">
        <v>71.633581472291198</v>
      </c>
      <c r="AI310">
        <v>64.475810457705094</v>
      </c>
      <c r="AJ310">
        <v>78.811449468674397</v>
      </c>
      <c r="AK310">
        <v>52.169520365840697</v>
      </c>
      <c r="AL310">
        <v>42.160634754697803</v>
      </c>
      <c r="AM310">
        <v>62.166644035540301</v>
      </c>
      <c r="AN310">
        <v>46.820163777517799</v>
      </c>
      <c r="AO310">
        <v>36.856198446234202</v>
      </c>
      <c r="AP310">
        <v>56.798797797227401</v>
      </c>
      <c r="AQ310">
        <v>47.628416462830998</v>
      </c>
      <c r="AR310">
        <v>37.599357505962601</v>
      </c>
      <c r="AS310">
        <v>57.653679682407798</v>
      </c>
      <c r="AT310">
        <v>51.488886525577001</v>
      </c>
      <c r="AU310">
        <v>41.461908943489199</v>
      </c>
      <c r="AV310">
        <v>61.516275451340697</v>
      </c>
      <c r="AW310">
        <v>4.2679900744416903</v>
      </c>
      <c r="AX310">
        <v>0.65208609861200895</v>
      </c>
      <c r="AY310">
        <v>7.8835918801597797</v>
      </c>
      <c r="AZ310">
        <v>95.732009925558302</v>
      </c>
      <c r="BA310">
        <v>92.116408120156606</v>
      </c>
      <c r="BB310">
        <v>99.347913901071706</v>
      </c>
    </row>
    <row r="311" spans="1:54" x14ac:dyDescent="0.3">
      <c r="A311" t="s">
        <v>477</v>
      </c>
      <c r="B311" t="s">
        <v>264</v>
      </c>
      <c r="C311" t="s">
        <v>963</v>
      </c>
      <c r="D311">
        <v>87.483306128505703</v>
      </c>
      <c r="E311">
        <v>82.356659061042606</v>
      </c>
      <c r="F311">
        <v>92.610567256160294</v>
      </c>
      <c r="G311">
        <v>12.516693871494301</v>
      </c>
      <c r="H311">
        <v>7.3894327438320397</v>
      </c>
      <c r="I311">
        <v>17.6433409389651</v>
      </c>
      <c r="J311">
        <v>15.1431963199288</v>
      </c>
      <c r="K311">
        <v>9.6480696513921291</v>
      </c>
      <c r="L311">
        <v>20.648275861256302</v>
      </c>
      <c r="M311">
        <v>14.331997823613801</v>
      </c>
      <c r="N311">
        <v>9.9031930937656796</v>
      </c>
      <c r="O311">
        <v>18.7523368667547</v>
      </c>
      <c r="P311">
        <v>2.6462877776128999</v>
      </c>
      <c r="Q311">
        <v>0.399572866039755</v>
      </c>
      <c r="R311">
        <v>4.8859824278281998</v>
      </c>
      <c r="S311">
        <v>97.662857990799793</v>
      </c>
      <c r="T311">
        <v>95.021656031009101</v>
      </c>
      <c r="U311">
        <v>100</v>
      </c>
      <c r="V311">
        <v>2.3371420092001798</v>
      </c>
      <c r="W311">
        <v>0</v>
      </c>
      <c r="X311">
        <v>4.9783439680752402</v>
      </c>
      <c r="Y311">
        <v>26.057278527971501</v>
      </c>
      <c r="Z311">
        <v>19.552523148564401</v>
      </c>
      <c r="AA311">
        <v>32.5709247178415</v>
      </c>
      <c r="AB311">
        <v>58.069941138645703</v>
      </c>
      <c r="AC311">
        <v>51.076601076102598</v>
      </c>
      <c r="AD311">
        <v>65.068991059658799</v>
      </c>
      <c r="AE311">
        <v>9.57115299005787</v>
      </c>
      <c r="AF311">
        <v>5.7762596624846303</v>
      </c>
      <c r="AG311">
        <v>13.376740125672701</v>
      </c>
      <c r="AH311">
        <v>74.556066676559297</v>
      </c>
      <c r="AI311">
        <v>68.401868345144607</v>
      </c>
      <c r="AJ311">
        <v>80.714171868865407</v>
      </c>
      <c r="AK311">
        <v>51.119104716227</v>
      </c>
      <c r="AL311">
        <v>42.521369163664801</v>
      </c>
      <c r="AM311">
        <v>59.740990969701102</v>
      </c>
      <c r="AN311">
        <v>47.428723687716499</v>
      </c>
      <c r="AO311">
        <v>38.837689871878602</v>
      </c>
      <c r="AP311">
        <v>55.999713704505702</v>
      </c>
      <c r="AQ311">
        <v>42.843058886224398</v>
      </c>
      <c r="AR311">
        <v>34.200055894252102</v>
      </c>
      <c r="AS311">
        <v>51.498393211157797</v>
      </c>
      <c r="AT311">
        <v>55.326405542232898</v>
      </c>
      <c r="AU311">
        <v>46.568806895086901</v>
      </c>
      <c r="AV311">
        <v>64.074756180065904</v>
      </c>
      <c r="AW311">
        <v>2.22090320027699</v>
      </c>
      <c r="AX311">
        <v>0.48718428255283303</v>
      </c>
      <c r="AY311">
        <v>3.959131670608</v>
      </c>
      <c r="AZ311">
        <v>97.779096799723007</v>
      </c>
      <c r="BA311">
        <v>96.040868329603299</v>
      </c>
      <c r="BB311">
        <v>99.512815717235796</v>
      </c>
    </row>
    <row r="312" spans="1:54" x14ac:dyDescent="0.3">
      <c r="A312" t="s">
        <v>478</v>
      </c>
      <c r="B312" t="s">
        <v>265</v>
      </c>
      <c r="C312" t="s">
        <v>963</v>
      </c>
      <c r="D312">
        <v>82.360400542218699</v>
      </c>
      <c r="E312">
        <v>76.518093521260894</v>
      </c>
      <c r="F312">
        <v>88.194314400865906</v>
      </c>
      <c r="G312">
        <v>15.9167431894705</v>
      </c>
      <c r="H312">
        <v>10.736265238437699</v>
      </c>
      <c r="I312">
        <v>21.104304306233502</v>
      </c>
      <c r="J312">
        <v>15.8773886046613</v>
      </c>
      <c r="K312">
        <v>10.3725008902142</v>
      </c>
      <c r="L312">
        <v>21.393323390374899</v>
      </c>
      <c r="M312">
        <v>12.4316760680397</v>
      </c>
      <c r="N312">
        <v>8.3270259628560606</v>
      </c>
      <c r="O312">
        <v>16.547592511122701</v>
      </c>
      <c r="P312">
        <v>3.0171848353666499</v>
      </c>
      <c r="Q312">
        <v>1.0277193234787501</v>
      </c>
      <c r="R312">
        <v>5.0018064128596498</v>
      </c>
      <c r="S312">
        <v>97.148978967160801</v>
      </c>
      <c r="T312">
        <v>94.757685551699694</v>
      </c>
      <c r="U312">
        <v>99.536740861263496</v>
      </c>
      <c r="V312">
        <v>2.8510210328392098</v>
      </c>
      <c r="W312">
        <v>0.46325913857659601</v>
      </c>
      <c r="X312">
        <v>5.2423144484601902</v>
      </c>
      <c r="Y312">
        <v>20.761729852638901</v>
      </c>
      <c r="Z312">
        <v>14.958620763403699</v>
      </c>
      <c r="AA312">
        <v>26.5771925866743</v>
      </c>
      <c r="AB312">
        <v>59.451659451659502</v>
      </c>
      <c r="AC312">
        <v>52.643512890596803</v>
      </c>
      <c r="AD312">
        <v>66.233906295751595</v>
      </c>
      <c r="AE312">
        <v>9.9042371769644504</v>
      </c>
      <c r="AF312">
        <v>5.6877528969977202</v>
      </c>
      <c r="AG312">
        <v>14.129605774886199</v>
      </c>
      <c r="AH312">
        <v>70.309152127333903</v>
      </c>
      <c r="AI312">
        <v>63.929464915472302</v>
      </c>
      <c r="AJ312">
        <v>76.666408949070302</v>
      </c>
      <c r="AK312">
        <v>60.300051733057401</v>
      </c>
      <c r="AL312">
        <v>51.568311141390801</v>
      </c>
      <c r="AM312">
        <v>69.032261654483705</v>
      </c>
      <c r="AN312">
        <v>38.913605794102402</v>
      </c>
      <c r="AO312">
        <v>30.231812607912001</v>
      </c>
      <c r="AP312">
        <v>47.6015696010166</v>
      </c>
      <c r="AQ312">
        <v>56.3528194516296</v>
      </c>
      <c r="AR312">
        <v>47.976270794983797</v>
      </c>
      <c r="AS312">
        <v>64.714550440868294</v>
      </c>
      <c r="AT312">
        <v>43.207449560268998</v>
      </c>
      <c r="AU312">
        <v>34.859837356439897</v>
      </c>
      <c r="AV312">
        <v>51.573533839226897</v>
      </c>
      <c r="AW312">
        <v>4.3421225239407102</v>
      </c>
      <c r="AX312">
        <v>1.3031195986867801</v>
      </c>
      <c r="AY312">
        <v>7.3895604272046898</v>
      </c>
      <c r="AZ312">
        <v>95.657877476059298</v>
      </c>
      <c r="BA312">
        <v>92.610439572828597</v>
      </c>
      <c r="BB312">
        <v>98.696880401279898</v>
      </c>
    </row>
    <row r="313" spans="1:54" x14ac:dyDescent="0.3">
      <c r="A313" t="s">
        <v>464</v>
      </c>
      <c r="B313" t="s">
        <v>268</v>
      </c>
      <c r="C313" t="s">
        <v>963</v>
      </c>
      <c r="D313">
        <v>90.698014552634504</v>
      </c>
      <c r="E313">
        <v>85.997321945821895</v>
      </c>
      <c r="F313">
        <v>95.391213376927396</v>
      </c>
      <c r="G313">
        <v>8.6328567772130604</v>
      </c>
      <c r="H313">
        <v>4.0978590553897298</v>
      </c>
      <c r="I313">
        <v>13.177132934685799</v>
      </c>
      <c r="J313">
        <v>6.3658634684997599</v>
      </c>
      <c r="K313">
        <v>2.6162417758741401</v>
      </c>
      <c r="L313">
        <v>10.1220521556056</v>
      </c>
      <c r="M313">
        <v>6.2963910929101603</v>
      </c>
      <c r="N313">
        <v>2.74989656804066</v>
      </c>
      <c r="O313">
        <v>9.8522076660509104</v>
      </c>
      <c r="P313" t="s">
        <v>931</v>
      </c>
      <c r="Q313" t="s">
        <v>931</v>
      </c>
      <c r="R313" t="s">
        <v>931</v>
      </c>
      <c r="S313">
        <v>97.224761417236493</v>
      </c>
      <c r="T313">
        <v>94.723728185670097</v>
      </c>
      <c r="U313">
        <v>99.725555797024697</v>
      </c>
      <c r="V313">
        <v>1.3236315770229301</v>
      </c>
      <c r="W313">
        <v>0</v>
      </c>
      <c r="X313">
        <v>2.8348592357875999</v>
      </c>
      <c r="Y313">
        <v>20.099455190317698</v>
      </c>
      <c r="Z313">
        <v>13.720199770123401</v>
      </c>
      <c r="AA313">
        <v>26.4767017559574</v>
      </c>
      <c r="AB313">
        <v>52.177410508610897</v>
      </c>
      <c r="AC313">
        <v>43.5566696405347</v>
      </c>
      <c r="AD313">
        <v>60.769973015921899</v>
      </c>
      <c r="AE313">
        <v>13.631211378843799</v>
      </c>
      <c r="AF313">
        <v>8.0822871406550494</v>
      </c>
      <c r="AG313">
        <v>19.1945841660262</v>
      </c>
      <c r="AH313">
        <v>58.645654320084802</v>
      </c>
      <c r="AI313">
        <v>50.293812665624202</v>
      </c>
      <c r="AJ313">
        <v>66.952860210232004</v>
      </c>
      <c r="AK313">
        <v>54.294641906046898</v>
      </c>
      <c r="AL313">
        <v>44.421333928426698</v>
      </c>
      <c r="AM313">
        <v>64.164889115178198</v>
      </c>
      <c r="AN313">
        <v>45.705358093953102</v>
      </c>
      <c r="AO313">
        <v>35.835110884511003</v>
      </c>
      <c r="AP313">
        <v>55.578666071884001</v>
      </c>
      <c r="AQ313">
        <v>54.0212335333594</v>
      </c>
      <c r="AR313">
        <v>44.188241551369401</v>
      </c>
      <c r="AS313">
        <v>63.847719831239303</v>
      </c>
      <c r="AT313">
        <v>43.983240421830097</v>
      </c>
      <c r="AU313">
        <v>34.175386913834103</v>
      </c>
      <c r="AV313">
        <v>53.795474888554899</v>
      </c>
      <c r="AW313">
        <v>2.0439504186624702</v>
      </c>
      <c r="AX313">
        <v>0</v>
      </c>
      <c r="AY313">
        <v>4.2036614355890496</v>
      </c>
      <c r="AZ313">
        <v>97.956049581337496</v>
      </c>
      <c r="BA313">
        <v>95.796338563996997</v>
      </c>
      <c r="BB313">
        <v>100</v>
      </c>
    </row>
    <row r="314" spans="1:54" x14ac:dyDescent="0.3">
      <c r="A314" t="s">
        <v>503</v>
      </c>
      <c r="B314" t="s">
        <v>269</v>
      </c>
      <c r="C314" t="s">
        <v>963</v>
      </c>
      <c r="D314">
        <v>84.966551967342795</v>
      </c>
      <c r="E314">
        <v>79.454504362531296</v>
      </c>
      <c r="F314">
        <v>90.475673950035997</v>
      </c>
      <c r="G314">
        <v>14.6359186988395</v>
      </c>
      <c r="H314">
        <v>9.1740626496517894</v>
      </c>
      <c r="I314">
        <v>20.1016442133424</v>
      </c>
      <c r="J314">
        <v>10.9448802068862</v>
      </c>
      <c r="K314">
        <v>5.5522147280860699</v>
      </c>
      <c r="L314">
        <v>16.335134937252601</v>
      </c>
      <c r="M314">
        <v>14.178546239500699</v>
      </c>
      <c r="N314">
        <v>8.8244206198019395</v>
      </c>
      <c r="O314">
        <v>19.534670426313099</v>
      </c>
      <c r="P314">
        <v>5.4200773686122803</v>
      </c>
      <c r="Q314">
        <v>1.62098368589437</v>
      </c>
      <c r="R314">
        <v>9.2208107494410001</v>
      </c>
      <c r="S314">
        <v>98.860843360618901</v>
      </c>
      <c r="T314">
        <v>97.220114332536397</v>
      </c>
      <c r="U314">
        <v>100</v>
      </c>
      <c r="V314" t="s">
        <v>931</v>
      </c>
      <c r="W314" t="s">
        <v>931</v>
      </c>
      <c r="X314" t="s">
        <v>931</v>
      </c>
      <c r="Y314">
        <v>16.446173245848399</v>
      </c>
      <c r="Z314">
        <v>10.1694348719475</v>
      </c>
      <c r="AA314">
        <v>22.7248260803877</v>
      </c>
      <c r="AB314">
        <v>62.078693710060101</v>
      </c>
      <c r="AC314">
        <v>54.373429175468303</v>
      </c>
      <c r="AD314">
        <v>69.772083078587201</v>
      </c>
      <c r="AE314">
        <v>14.809036311953699</v>
      </c>
      <c r="AF314">
        <v>8.7726092716805706</v>
      </c>
      <c r="AG314">
        <v>20.844038416783501</v>
      </c>
      <c r="AH314">
        <v>63.715830643954803</v>
      </c>
      <c r="AI314">
        <v>56.073169633272798</v>
      </c>
      <c r="AJ314">
        <v>71.349955884653795</v>
      </c>
      <c r="AK314">
        <v>58.937448462716503</v>
      </c>
      <c r="AL314">
        <v>48.927387485691</v>
      </c>
      <c r="AM314">
        <v>68.946724442659004</v>
      </c>
      <c r="AN314">
        <v>41.062551537283497</v>
      </c>
      <c r="AO314">
        <v>31.0532755578447</v>
      </c>
      <c r="AP314">
        <v>51.072612513805304</v>
      </c>
      <c r="AQ314">
        <v>54.515255035928803</v>
      </c>
      <c r="AR314">
        <v>44.262902932778701</v>
      </c>
      <c r="AS314">
        <v>64.772811295779405</v>
      </c>
      <c r="AT314">
        <v>44.412769466368204</v>
      </c>
      <c r="AU314">
        <v>34.178190416190297</v>
      </c>
      <c r="AV314">
        <v>54.642473400872497</v>
      </c>
      <c r="AW314">
        <v>5.0246852892773903</v>
      </c>
      <c r="AX314">
        <v>1.12068750557563</v>
      </c>
      <c r="AY314">
        <v>8.9238215370840397</v>
      </c>
      <c r="AZ314">
        <v>94.9753147107226</v>
      </c>
      <c r="BA314">
        <v>91.076178462475596</v>
      </c>
      <c r="BB314">
        <v>98.879312494864806</v>
      </c>
    </row>
    <row r="315" spans="1:54" x14ac:dyDescent="0.3">
      <c r="A315" t="s">
        <v>504</v>
      </c>
      <c r="B315" t="s">
        <v>270</v>
      </c>
      <c r="C315" t="s">
        <v>963</v>
      </c>
      <c r="D315">
        <v>87.558831040898994</v>
      </c>
      <c r="E315">
        <v>81.681091214155202</v>
      </c>
      <c r="F315">
        <v>93.447310099652896</v>
      </c>
      <c r="G315">
        <v>10.8066693421869</v>
      </c>
      <c r="H315">
        <v>5.6595376300271996</v>
      </c>
      <c r="I315">
        <v>15.937652005159901</v>
      </c>
      <c r="J315">
        <v>8.4716698894523699</v>
      </c>
      <c r="K315">
        <v>3.9016489520183901</v>
      </c>
      <c r="L315">
        <v>13.0314661035356</v>
      </c>
      <c r="M315">
        <v>9.2925681345543403</v>
      </c>
      <c r="N315">
        <v>4.6581698299892498</v>
      </c>
      <c r="O315">
        <v>13.9196501347849</v>
      </c>
      <c r="P315" t="s">
        <v>931</v>
      </c>
      <c r="Q315" t="s">
        <v>931</v>
      </c>
      <c r="R315" t="s">
        <v>931</v>
      </c>
      <c r="S315">
        <v>96.895180415192101</v>
      </c>
      <c r="T315">
        <v>93.609074419708904</v>
      </c>
      <c r="U315">
        <v>100</v>
      </c>
      <c r="V315" t="s">
        <v>931</v>
      </c>
      <c r="W315" t="s">
        <v>931</v>
      </c>
      <c r="X315" t="s">
        <v>931</v>
      </c>
      <c r="Y315">
        <v>24.678025466087799</v>
      </c>
      <c r="Z315">
        <v>16.571241358133499</v>
      </c>
      <c r="AA315">
        <v>32.786702241602903</v>
      </c>
      <c r="AB315">
        <v>48.2907074318654</v>
      </c>
      <c r="AC315">
        <v>39.905523722340902</v>
      </c>
      <c r="AD315">
        <v>56.653923043726003</v>
      </c>
      <c r="AE315">
        <v>10.3834506913787</v>
      </c>
      <c r="AF315">
        <v>5.2693140739773296</v>
      </c>
      <c r="AG315">
        <v>15.4982122592875</v>
      </c>
      <c r="AH315">
        <v>62.585282206574497</v>
      </c>
      <c r="AI315">
        <v>54.496001756021499</v>
      </c>
      <c r="AJ315">
        <v>70.653862276517003</v>
      </c>
      <c r="AK315">
        <v>39.812123252042497</v>
      </c>
      <c r="AL315">
        <v>29.833968976877099</v>
      </c>
      <c r="AM315">
        <v>49.792833257035198</v>
      </c>
      <c r="AN315">
        <v>59.064900094856299</v>
      </c>
      <c r="AO315">
        <v>49.064253962975002</v>
      </c>
      <c r="AP315">
        <v>69.059370560230207</v>
      </c>
      <c r="AQ315">
        <v>44.518221596646399</v>
      </c>
      <c r="AR315">
        <v>34.407175138896903</v>
      </c>
      <c r="AS315">
        <v>54.629827088205502</v>
      </c>
      <c r="AT315">
        <v>54.297604112481302</v>
      </c>
      <c r="AU315">
        <v>44.166933202377201</v>
      </c>
      <c r="AV315">
        <v>64.420342683664202</v>
      </c>
      <c r="AW315">
        <v>4.4948739465139198</v>
      </c>
      <c r="AX315">
        <v>0.87447141938589001</v>
      </c>
      <c r="AY315">
        <v>8.1098761243962194</v>
      </c>
      <c r="AZ315">
        <v>95.505126053486094</v>
      </c>
      <c r="BA315">
        <v>91.890123875751598</v>
      </c>
      <c r="BB315">
        <v>99.125528580466295</v>
      </c>
    </row>
    <row r="316" spans="1:54" x14ac:dyDescent="0.3">
      <c r="A316" t="s">
        <v>505</v>
      </c>
      <c r="B316" t="s">
        <v>271</v>
      </c>
      <c r="C316" t="s">
        <v>963</v>
      </c>
      <c r="D316">
        <v>85.522045147879396</v>
      </c>
      <c r="E316">
        <v>80.480394938269896</v>
      </c>
      <c r="F316">
        <v>90.578926201798097</v>
      </c>
      <c r="G316">
        <v>14.4779548521206</v>
      </c>
      <c r="H316">
        <v>9.4210737982360904</v>
      </c>
      <c r="I316">
        <v>19.519605061696002</v>
      </c>
      <c r="J316">
        <v>14.7514678531053</v>
      </c>
      <c r="K316">
        <v>9.7016285094738404</v>
      </c>
      <c r="L316">
        <v>19.788498195587302</v>
      </c>
      <c r="M316">
        <v>12.3445534444404</v>
      </c>
      <c r="N316">
        <v>7.6298629386571202</v>
      </c>
      <c r="O316">
        <v>17.053144688802298</v>
      </c>
      <c r="P316">
        <v>3.3660333321177198</v>
      </c>
      <c r="Q316">
        <v>0.24739162114167301</v>
      </c>
      <c r="R316">
        <v>6.4763331010520098</v>
      </c>
      <c r="S316">
        <v>99.449327158017596</v>
      </c>
      <c r="T316">
        <v>98.594942730178005</v>
      </c>
      <c r="U316">
        <v>100</v>
      </c>
      <c r="V316" t="s">
        <v>931</v>
      </c>
      <c r="W316" t="s">
        <v>931</v>
      </c>
      <c r="X316" t="s">
        <v>931</v>
      </c>
      <c r="Y316">
        <v>21.2793114766055</v>
      </c>
      <c r="Z316">
        <v>14.846510978165201</v>
      </c>
      <c r="AA316">
        <v>27.697375039276402</v>
      </c>
      <c r="AB316">
        <v>56.482258123336102</v>
      </c>
      <c r="AC316">
        <v>48.641390551450897</v>
      </c>
      <c r="AD316">
        <v>64.345536985316201</v>
      </c>
      <c r="AE316">
        <v>10.109040516392501</v>
      </c>
      <c r="AF316">
        <v>5.16062826865452</v>
      </c>
      <c r="AG316">
        <v>15.046631336456899</v>
      </c>
      <c r="AH316">
        <v>67.652529083549098</v>
      </c>
      <c r="AI316">
        <v>60.303407099072203</v>
      </c>
      <c r="AJ316">
        <v>75.0201468500251</v>
      </c>
      <c r="AK316">
        <v>54.467455621301802</v>
      </c>
      <c r="AL316">
        <v>45.673826066487301</v>
      </c>
      <c r="AM316">
        <v>63.263690862745896</v>
      </c>
      <c r="AN316">
        <v>44.589497041420103</v>
      </c>
      <c r="AO316">
        <v>35.810807628643502</v>
      </c>
      <c r="AP316">
        <v>53.361345236219499</v>
      </c>
      <c r="AQ316">
        <v>49.260355029585803</v>
      </c>
      <c r="AR316">
        <v>40.2965574804021</v>
      </c>
      <c r="AS316">
        <v>58.217840008831402</v>
      </c>
      <c r="AT316">
        <v>49.478550295858</v>
      </c>
      <c r="AU316">
        <v>40.524189375620402</v>
      </c>
      <c r="AV316">
        <v>58.4357730502647</v>
      </c>
      <c r="AW316">
        <v>6.0428139017541298</v>
      </c>
      <c r="AX316">
        <v>2.3158845213072201</v>
      </c>
      <c r="AY316">
        <v>9.7624714637902397</v>
      </c>
      <c r="AZ316">
        <v>93.957186098245899</v>
      </c>
      <c r="BA316">
        <v>90.237528536019894</v>
      </c>
      <c r="BB316">
        <v>97.684115478882703</v>
      </c>
    </row>
    <row r="317" spans="1:54" x14ac:dyDescent="0.3">
      <c r="A317" t="s">
        <v>506</v>
      </c>
      <c r="B317" t="s">
        <v>274</v>
      </c>
      <c r="C317" t="s">
        <v>963</v>
      </c>
      <c r="D317">
        <v>82.194990392070906</v>
      </c>
      <c r="E317">
        <v>76.046570635406994</v>
      </c>
      <c r="F317">
        <v>88.343107257832401</v>
      </c>
      <c r="G317">
        <v>17.805009607929101</v>
      </c>
      <c r="H317">
        <v>11.656892742418901</v>
      </c>
      <c r="I317">
        <v>23.953429364341702</v>
      </c>
      <c r="J317">
        <v>20.191821461079499</v>
      </c>
      <c r="K317">
        <v>13.998689501693599</v>
      </c>
      <c r="L317">
        <v>26.391996867539699</v>
      </c>
      <c r="M317">
        <v>7.67622964636079</v>
      </c>
      <c r="N317">
        <v>3.71139329348448</v>
      </c>
      <c r="O317">
        <v>11.643361864486399</v>
      </c>
      <c r="P317">
        <v>2.5823416377305102</v>
      </c>
      <c r="Q317">
        <v>9.0525324109233501E-2</v>
      </c>
      <c r="R317">
        <v>5.0701954849805198</v>
      </c>
      <c r="S317">
        <v>96.672622458955601</v>
      </c>
      <c r="T317">
        <v>93.173988355267298</v>
      </c>
      <c r="U317">
        <v>100</v>
      </c>
      <c r="V317">
        <v>3.3273775410444002</v>
      </c>
      <c r="W317">
        <v>0</v>
      </c>
      <c r="X317">
        <v>6.8260116446242796</v>
      </c>
      <c r="Y317">
        <v>30.897077166840798</v>
      </c>
      <c r="Z317">
        <v>23.5655816336401</v>
      </c>
      <c r="AA317">
        <v>38.228705625988603</v>
      </c>
      <c r="AB317">
        <v>51.1613794963422</v>
      </c>
      <c r="AC317">
        <v>43.440545036672098</v>
      </c>
      <c r="AD317">
        <v>58.877592101981598</v>
      </c>
      <c r="AE317">
        <v>8.9421164413579195</v>
      </c>
      <c r="AF317">
        <v>4.9064169646624096</v>
      </c>
      <c r="AG317">
        <v>12.977676872664301</v>
      </c>
      <c r="AH317">
        <v>73.116340221825197</v>
      </c>
      <c r="AI317">
        <v>66.612831606827797</v>
      </c>
      <c r="AJ317">
        <v>79.615498954127801</v>
      </c>
      <c r="AK317">
        <v>51.164848127395999</v>
      </c>
      <c r="AL317">
        <v>41.3772897243622</v>
      </c>
      <c r="AM317">
        <v>60.9553516214688</v>
      </c>
      <c r="AN317">
        <v>44.8153199646122</v>
      </c>
      <c r="AO317">
        <v>34.949043854792897</v>
      </c>
      <c r="AP317">
        <v>54.6770563871112</v>
      </c>
      <c r="AQ317">
        <v>46.9275287525804</v>
      </c>
      <c r="AR317">
        <v>37.0857575254823</v>
      </c>
      <c r="AS317">
        <v>56.769441390045102</v>
      </c>
      <c r="AT317">
        <v>50.3778383957535</v>
      </c>
      <c r="AU317">
        <v>40.574197399535997</v>
      </c>
      <c r="AV317">
        <v>60.181497557496797</v>
      </c>
      <c r="AW317">
        <v>0.63210059670296304</v>
      </c>
      <c r="AX317">
        <v>0</v>
      </c>
      <c r="AY317">
        <v>1.38279009638238</v>
      </c>
      <c r="AZ317">
        <v>99.367899403297002</v>
      </c>
      <c r="BA317">
        <v>98.617209903575102</v>
      </c>
      <c r="BB317">
        <v>100</v>
      </c>
    </row>
    <row r="318" spans="1:54" x14ac:dyDescent="0.3">
      <c r="A318" t="s">
        <v>507</v>
      </c>
      <c r="B318" t="s">
        <v>275</v>
      </c>
      <c r="C318" t="s">
        <v>963</v>
      </c>
      <c r="D318">
        <v>83.282028497984797</v>
      </c>
      <c r="E318">
        <v>78.134053381456894</v>
      </c>
      <c r="F318">
        <v>88.431719074079695</v>
      </c>
      <c r="G318">
        <v>15.9325314969376</v>
      </c>
      <c r="H318">
        <v>10.927807624563901</v>
      </c>
      <c r="I318">
        <v>20.936000578840801</v>
      </c>
      <c r="J318">
        <v>11.6181650852083</v>
      </c>
      <c r="K318">
        <v>7.3076073911659902</v>
      </c>
      <c r="L318">
        <v>15.919105199893099</v>
      </c>
      <c r="M318">
        <v>20.2215099489067</v>
      </c>
      <c r="N318">
        <v>14.5806974562298</v>
      </c>
      <c r="O318">
        <v>25.8610170786202</v>
      </c>
      <c r="P318">
        <v>0.858430389387833</v>
      </c>
      <c r="Q318">
        <v>0</v>
      </c>
      <c r="R318">
        <v>1.9141217027742301</v>
      </c>
      <c r="S318">
        <v>98.976547872171594</v>
      </c>
      <c r="T318">
        <v>97.797688147694998</v>
      </c>
      <c r="U318">
        <v>100</v>
      </c>
      <c r="V318">
        <v>1.0234521278283799</v>
      </c>
      <c r="W318">
        <v>0</v>
      </c>
      <c r="X318">
        <v>2.2023118520575302</v>
      </c>
      <c r="Y318">
        <v>22.503252832344302</v>
      </c>
      <c r="Z318">
        <v>16.236100236959999</v>
      </c>
      <c r="AA318">
        <v>28.765282664619999</v>
      </c>
      <c r="AB318">
        <v>55.8233632699692</v>
      </c>
      <c r="AC318">
        <v>48.767739053931898</v>
      </c>
      <c r="AD318">
        <v>62.883648292024503</v>
      </c>
      <c r="AE318">
        <v>15.0899685823998</v>
      </c>
      <c r="AF318">
        <v>9.5801145708897497</v>
      </c>
      <c r="AG318">
        <v>20.597877818990099</v>
      </c>
      <c r="AH318">
        <v>63.236647519913703</v>
      </c>
      <c r="AI318">
        <v>56.275075711041197</v>
      </c>
      <c r="AJ318">
        <v>70.199702146615294</v>
      </c>
      <c r="AK318">
        <v>46.925599964380602</v>
      </c>
      <c r="AL318">
        <v>38.504752963607203</v>
      </c>
      <c r="AM318">
        <v>55.344663165764899</v>
      </c>
      <c r="AN318">
        <v>47.422787515397999</v>
      </c>
      <c r="AO318">
        <v>39.0397973484883</v>
      </c>
      <c r="AP318">
        <v>55.805865788159899</v>
      </c>
      <c r="AQ318">
        <v>57.506047878419103</v>
      </c>
      <c r="AR318">
        <v>49.297070247394302</v>
      </c>
      <c r="AS318">
        <v>65.7205403110719</v>
      </c>
      <c r="AT318">
        <v>40.290001335727801</v>
      </c>
      <c r="AU318">
        <v>32.162933264567499</v>
      </c>
      <c r="AV318">
        <v>48.412537558243599</v>
      </c>
      <c r="AW318">
        <v>1.78509092063089</v>
      </c>
      <c r="AX318">
        <v>0.30188582875822201</v>
      </c>
      <c r="AY318">
        <v>3.2687541549296601</v>
      </c>
      <c r="AZ318">
        <v>98.214909079369093</v>
      </c>
      <c r="BA318">
        <v>96.7312458450631</v>
      </c>
      <c r="BB318">
        <v>99.698114171249003</v>
      </c>
    </row>
    <row r="319" spans="1:54" x14ac:dyDescent="0.3">
      <c r="A319" t="s">
        <v>508</v>
      </c>
      <c r="B319" t="s">
        <v>276</v>
      </c>
      <c r="C319" t="s">
        <v>963</v>
      </c>
      <c r="D319">
        <v>90.372562120199802</v>
      </c>
      <c r="E319">
        <v>85.780532374001893</v>
      </c>
      <c r="F319">
        <v>94.960153229765297</v>
      </c>
      <c r="G319">
        <v>8.3261747955839809</v>
      </c>
      <c r="H319">
        <v>4.1851042212430301</v>
      </c>
      <c r="I319">
        <v>12.4729051212864</v>
      </c>
      <c r="J319">
        <v>14.902484807992099</v>
      </c>
      <c r="K319">
        <v>9.2677396466698596</v>
      </c>
      <c r="L319">
        <v>20.5239132263318</v>
      </c>
      <c r="M319">
        <v>8.4311666825745295</v>
      </c>
      <c r="N319">
        <v>3.9465136313904701</v>
      </c>
      <c r="O319">
        <v>12.911626941268199</v>
      </c>
      <c r="P319">
        <v>3.4615506983551301</v>
      </c>
      <c r="Q319">
        <v>0.63262333292262996</v>
      </c>
      <c r="R319">
        <v>6.2986941547375697</v>
      </c>
      <c r="S319">
        <v>98.176959053164097</v>
      </c>
      <c r="T319">
        <v>96.076074018549406</v>
      </c>
      <c r="U319">
        <v>100</v>
      </c>
      <c r="V319">
        <v>1.8230409468359301</v>
      </c>
      <c r="W319">
        <v>0</v>
      </c>
      <c r="X319">
        <v>3.9239259814651599</v>
      </c>
      <c r="Y319">
        <v>32.541121822404598</v>
      </c>
      <c r="Z319">
        <v>24.8916688294632</v>
      </c>
      <c r="AA319">
        <v>40.177089183653401</v>
      </c>
      <c r="AB319">
        <v>46.250517005504101</v>
      </c>
      <c r="AC319">
        <v>37.8403175250141</v>
      </c>
      <c r="AD319">
        <v>54.680019752047599</v>
      </c>
      <c r="AE319">
        <v>6.6272151697368802</v>
      </c>
      <c r="AF319">
        <v>2.4513148102085198</v>
      </c>
      <c r="AG319">
        <v>10.7996052570688</v>
      </c>
      <c r="AH319">
        <v>72.164423658171899</v>
      </c>
      <c r="AI319">
        <v>64.355275185833506</v>
      </c>
      <c r="AJ319">
        <v>79.982900037067495</v>
      </c>
      <c r="AK319">
        <v>48.699146865966298</v>
      </c>
      <c r="AL319">
        <v>38.695366488446297</v>
      </c>
      <c r="AM319">
        <v>58.693619978321301</v>
      </c>
      <c r="AN319">
        <v>50.511175350772</v>
      </c>
      <c r="AO319">
        <v>40.518229936428902</v>
      </c>
      <c r="AP319">
        <v>60.510340807101002</v>
      </c>
      <c r="AQ319">
        <v>55.644080941972803</v>
      </c>
      <c r="AR319">
        <v>45.708461797765302</v>
      </c>
      <c r="AS319">
        <v>65.583681395322202</v>
      </c>
      <c r="AT319">
        <v>43.555665233025501</v>
      </c>
      <c r="AU319">
        <v>33.620013484871201</v>
      </c>
      <c r="AV319">
        <v>53.488529965989898</v>
      </c>
      <c r="AW319">
        <v>4.9059845375584601</v>
      </c>
      <c r="AX319">
        <v>1.4759183093117401</v>
      </c>
      <c r="AY319">
        <v>8.3365108495262596</v>
      </c>
      <c r="AZ319">
        <v>95.094015462441504</v>
      </c>
      <c r="BA319">
        <v>91.663489150368093</v>
      </c>
      <c r="BB319">
        <v>98.524081690793906</v>
      </c>
    </row>
    <row r="320" spans="1:54" x14ac:dyDescent="0.3">
      <c r="A320" t="s">
        <v>509</v>
      </c>
      <c r="B320" t="s">
        <v>277</v>
      </c>
      <c r="C320" t="s">
        <v>963</v>
      </c>
      <c r="D320">
        <v>94.127021803261997</v>
      </c>
      <c r="E320">
        <v>89.975264106416802</v>
      </c>
      <c r="F320">
        <v>98.263990908004899</v>
      </c>
      <c r="G320">
        <v>5.8729781967379902</v>
      </c>
      <c r="H320">
        <v>1.73600909161077</v>
      </c>
      <c r="I320">
        <v>10.024735893967501</v>
      </c>
      <c r="J320">
        <v>10.5489810450646</v>
      </c>
      <c r="K320">
        <v>4.60636778935657</v>
      </c>
      <c r="L320">
        <v>16.498016810189402</v>
      </c>
      <c r="M320">
        <v>11.281407887152</v>
      </c>
      <c r="N320">
        <v>4.7424175766289798</v>
      </c>
      <c r="O320">
        <v>17.8157177747633</v>
      </c>
      <c r="P320">
        <v>3.3603472245769899</v>
      </c>
      <c r="Q320">
        <v>0.28612246423593701</v>
      </c>
      <c r="R320">
        <v>6.4447680775909602</v>
      </c>
      <c r="S320">
        <v>100</v>
      </c>
      <c r="T320">
        <v>99.999999845215299</v>
      </c>
      <c r="U320">
        <v>100</v>
      </c>
      <c r="Y320">
        <v>28.842697772201699</v>
      </c>
      <c r="Z320">
        <v>20.013966928574501</v>
      </c>
      <c r="AA320">
        <v>37.668064961662701</v>
      </c>
      <c r="AB320">
        <v>51.7649452375301</v>
      </c>
      <c r="AC320">
        <v>42.212666736666698</v>
      </c>
      <c r="AD320">
        <v>61.3101365447326</v>
      </c>
      <c r="AE320">
        <v>13.631277338849101</v>
      </c>
      <c r="AF320">
        <v>6.7095616551842197</v>
      </c>
      <c r="AG320">
        <v>20.549631531999101</v>
      </c>
      <c r="AH320">
        <v>66.976365670882601</v>
      </c>
      <c r="AI320">
        <v>57.8796621562987</v>
      </c>
      <c r="AJ320">
        <v>76.065979828154497</v>
      </c>
      <c r="AK320">
        <v>49.588245964084898</v>
      </c>
      <c r="AL320">
        <v>37.173712000536398</v>
      </c>
      <c r="AM320">
        <v>62.005107781594198</v>
      </c>
      <c r="AN320">
        <v>48.543442771630701</v>
      </c>
      <c r="AO320">
        <v>36.067862707219497</v>
      </c>
      <c r="AP320">
        <v>61.018040861038898</v>
      </c>
      <c r="AQ320">
        <v>40.656629784146602</v>
      </c>
      <c r="AR320">
        <v>28.891699689314301</v>
      </c>
      <c r="AS320">
        <v>52.413613625995701</v>
      </c>
      <c r="AT320">
        <v>57.475058951568997</v>
      </c>
      <c r="AU320">
        <v>45.567164331624603</v>
      </c>
      <c r="AV320">
        <v>69.392245703454407</v>
      </c>
      <c r="AW320">
        <v>5.0354345393509901</v>
      </c>
      <c r="AX320">
        <v>0.54067745297203795</v>
      </c>
      <c r="AY320">
        <v>9.5211497485639107</v>
      </c>
      <c r="AZ320">
        <v>94.964565460648998</v>
      </c>
      <c r="BA320">
        <v>90.478850251709503</v>
      </c>
      <c r="BB320">
        <v>99.459322546754507</v>
      </c>
    </row>
    <row r="321" spans="1:54" x14ac:dyDescent="0.3">
      <c r="A321" t="s">
        <v>510</v>
      </c>
      <c r="B321" t="s">
        <v>278</v>
      </c>
      <c r="C321" t="s">
        <v>963</v>
      </c>
      <c r="D321">
        <v>79.603211332219999</v>
      </c>
      <c r="E321">
        <v>73.813095372836102</v>
      </c>
      <c r="F321">
        <v>85.391879529705406</v>
      </c>
      <c r="G321">
        <v>20.396788667780001</v>
      </c>
      <c r="H321">
        <v>14.6081204710677</v>
      </c>
      <c r="I321">
        <v>26.186904626390799</v>
      </c>
      <c r="J321">
        <v>11.004245558260701</v>
      </c>
      <c r="K321">
        <v>6.2564667597195802</v>
      </c>
      <c r="L321">
        <v>15.748404526779799</v>
      </c>
      <c r="M321">
        <v>27.5941165818226</v>
      </c>
      <c r="N321">
        <v>21.2582243804641</v>
      </c>
      <c r="O321">
        <v>33.929245598808002</v>
      </c>
      <c r="P321" t="s">
        <v>931</v>
      </c>
      <c r="Q321" t="s">
        <v>931</v>
      </c>
      <c r="R321" t="s">
        <v>931</v>
      </c>
      <c r="S321">
        <v>98.973822410913698</v>
      </c>
      <c r="T321">
        <v>97.919070294091199</v>
      </c>
      <c r="U321">
        <v>100</v>
      </c>
      <c r="V321">
        <v>0.85917221674480404</v>
      </c>
      <c r="W321">
        <v>0</v>
      </c>
      <c r="X321">
        <v>1.85959551832959</v>
      </c>
      <c r="Y321">
        <v>18.762952976921099</v>
      </c>
      <c r="Z321">
        <v>12.8640841168633</v>
      </c>
      <c r="AA321">
        <v>24.657726419612501</v>
      </c>
      <c r="AB321">
        <v>67.798144831887996</v>
      </c>
      <c r="AC321">
        <v>61.203791319499601</v>
      </c>
      <c r="AD321">
        <v>74.391622843648506</v>
      </c>
      <c r="AE321">
        <v>18.133161633030799</v>
      </c>
      <c r="AF321">
        <v>12.285668959476</v>
      </c>
      <c r="AG321">
        <v>23.977635660813601</v>
      </c>
      <c r="AH321">
        <v>68.4279361757782</v>
      </c>
      <c r="AI321">
        <v>61.841993050395899</v>
      </c>
      <c r="AJ321">
        <v>75.011927028938601</v>
      </c>
      <c r="AK321">
        <v>59.029598207902403</v>
      </c>
      <c r="AL321">
        <v>49.777864330278298</v>
      </c>
      <c r="AM321">
        <v>68.276874986711306</v>
      </c>
      <c r="AN321">
        <v>40.021924598446198</v>
      </c>
      <c r="AO321">
        <v>30.807251851733</v>
      </c>
      <c r="AP321">
        <v>49.2383168500659</v>
      </c>
      <c r="AQ321">
        <v>55.037891425575502</v>
      </c>
      <c r="AR321">
        <v>45.815794430396501</v>
      </c>
      <c r="AS321">
        <v>64.261466272835307</v>
      </c>
      <c r="AT321">
        <v>44.447357132643802</v>
      </c>
      <c r="AU321">
        <v>35.238645716105403</v>
      </c>
      <c r="AV321">
        <v>53.652845877815899</v>
      </c>
      <c r="AW321">
        <v>4.2938489708042402</v>
      </c>
      <c r="AX321">
        <v>1.17612333069034</v>
      </c>
      <c r="AY321">
        <v>7.4182604384109396</v>
      </c>
      <c r="AZ321">
        <v>95.706151029195794</v>
      </c>
      <c r="BA321">
        <v>92.581739561562799</v>
      </c>
      <c r="BB321">
        <v>98.823876669335903</v>
      </c>
    </row>
    <row r="322" spans="1:54" x14ac:dyDescent="0.3">
      <c r="A322" t="s">
        <v>511</v>
      </c>
      <c r="B322" t="s">
        <v>279</v>
      </c>
      <c r="C322" t="s">
        <v>963</v>
      </c>
      <c r="D322">
        <v>83.563357463650703</v>
      </c>
      <c r="E322">
        <v>77.941147846679399</v>
      </c>
      <c r="F322">
        <v>89.186604488004505</v>
      </c>
      <c r="G322">
        <v>14.742735270594499</v>
      </c>
      <c r="H322">
        <v>9.3907472668001102</v>
      </c>
      <c r="I322">
        <v>20.092306284313299</v>
      </c>
      <c r="J322">
        <v>12.337222894407599</v>
      </c>
      <c r="K322">
        <v>6.6846450889273097</v>
      </c>
      <c r="L322">
        <v>17.9860681844137</v>
      </c>
      <c r="M322">
        <v>17.047761622541699</v>
      </c>
      <c r="N322">
        <v>11.3434650967009</v>
      </c>
      <c r="O322">
        <v>22.752156950923599</v>
      </c>
      <c r="P322">
        <v>2.9797182289850901</v>
      </c>
      <c r="Q322">
        <v>0.61030942975543401</v>
      </c>
      <c r="R322">
        <v>5.3457222982953496</v>
      </c>
      <c r="S322">
        <v>98.671123597809796</v>
      </c>
      <c r="T322">
        <v>96.843448324565401</v>
      </c>
      <c r="U322">
        <v>100</v>
      </c>
      <c r="V322" t="s">
        <v>931</v>
      </c>
      <c r="W322" t="s">
        <v>931</v>
      </c>
      <c r="X322" t="s">
        <v>931</v>
      </c>
      <c r="Y322">
        <v>22.625761335438799</v>
      </c>
      <c r="Z322">
        <v>16.484125400557801</v>
      </c>
      <c r="AA322">
        <v>28.776483790142098</v>
      </c>
      <c r="AB322">
        <v>62.715583536697899</v>
      </c>
      <c r="AC322">
        <v>55.529075700243602</v>
      </c>
      <c r="AD322">
        <v>69.889485115174693</v>
      </c>
      <c r="AE322">
        <v>20.784201136107299</v>
      </c>
      <c r="AF322">
        <v>14.684415416186701</v>
      </c>
      <c r="AG322">
        <v>26.890591749743599</v>
      </c>
      <c r="AH322">
        <v>64.557143736029403</v>
      </c>
      <c r="AI322">
        <v>57.282821382918797</v>
      </c>
      <c r="AJ322">
        <v>71.8213414572689</v>
      </c>
      <c r="AK322">
        <v>52.485405593796301</v>
      </c>
      <c r="AL322">
        <v>41.297141216754703</v>
      </c>
      <c r="AM322">
        <v>63.666183033063398</v>
      </c>
      <c r="AN322">
        <v>45.78940489675</v>
      </c>
      <c r="AO322">
        <v>34.648042135408097</v>
      </c>
      <c r="AP322">
        <v>56.9421245928852</v>
      </c>
      <c r="AQ322">
        <v>53.973163718741802</v>
      </c>
      <c r="AR322">
        <v>43.195618270426003</v>
      </c>
      <c r="AS322">
        <v>64.750571871692301</v>
      </c>
      <c r="AT322">
        <v>45.070575934477702</v>
      </c>
      <c r="AU322">
        <v>34.2991226274818</v>
      </c>
      <c r="AV322">
        <v>55.843767669413701</v>
      </c>
      <c r="AW322">
        <v>4.8028218116194701</v>
      </c>
      <c r="AX322">
        <v>0.83363065335598796</v>
      </c>
      <c r="AY322">
        <v>8.7743299366558904</v>
      </c>
      <c r="AZ322">
        <v>95.197178188380505</v>
      </c>
      <c r="BA322">
        <v>91.225670063373698</v>
      </c>
      <c r="BB322">
        <v>99.166369346614403</v>
      </c>
    </row>
    <row r="323" spans="1:54" x14ac:dyDescent="0.3">
      <c r="A323" t="s">
        <v>512</v>
      </c>
      <c r="B323" t="s">
        <v>280</v>
      </c>
      <c r="C323" t="s">
        <v>963</v>
      </c>
      <c r="D323">
        <v>89.169766299389394</v>
      </c>
      <c r="E323">
        <v>83.939313322003699</v>
      </c>
      <c r="F323">
        <v>94.402142634772204</v>
      </c>
      <c r="G323">
        <v>10.8302337006106</v>
      </c>
      <c r="H323">
        <v>5.5978573653874699</v>
      </c>
      <c r="I323">
        <v>16.0606866778366</v>
      </c>
      <c r="J323">
        <v>11.3523756053056</v>
      </c>
      <c r="K323">
        <v>5.8999575917370501</v>
      </c>
      <c r="L323">
        <v>16.8077931981042</v>
      </c>
      <c r="M323">
        <v>12.118745175100001</v>
      </c>
      <c r="N323">
        <v>6.2267198142493001</v>
      </c>
      <c r="O323">
        <v>18.004455043406299</v>
      </c>
      <c r="P323" t="s">
        <v>931</v>
      </c>
      <c r="Q323" t="s">
        <v>931</v>
      </c>
      <c r="R323" t="s">
        <v>931</v>
      </c>
      <c r="S323">
        <v>97.556319741736303</v>
      </c>
      <c r="T323">
        <v>95.079029339006993</v>
      </c>
      <c r="U323">
        <v>100</v>
      </c>
      <c r="V323">
        <v>2.4436802582637398</v>
      </c>
      <c r="W323">
        <v>0</v>
      </c>
      <c r="X323">
        <v>4.9209706608484201</v>
      </c>
      <c r="Y323">
        <v>24.2655624956137</v>
      </c>
      <c r="Z323">
        <v>16.1437552148418</v>
      </c>
      <c r="AA323">
        <v>32.381046327832102</v>
      </c>
      <c r="AB323">
        <v>49.985262123657797</v>
      </c>
      <c r="AC323">
        <v>41.134492064629498</v>
      </c>
      <c r="AD323">
        <v>58.848555598444001</v>
      </c>
      <c r="AE323">
        <v>8.6349919292581898</v>
      </c>
      <c r="AF323">
        <v>2.55309173417547</v>
      </c>
      <c r="AG323">
        <v>14.715601327316699</v>
      </c>
      <c r="AH323">
        <v>65.615832690013306</v>
      </c>
      <c r="AI323">
        <v>57.0500415156705</v>
      </c>
      <c r="AJ323">
        <v>74.189114628584704</v>
      </c>
      <c r="AK323">
        <v>54.582769576916597</v>
      </c>
      <c r="AL323">
        <v>43.464149055588997</v>
      </c>
      <c r="AM323">
        <v>65.709072820665497</v>
      </c>
      <c r="AN323">
        <v>43.022849237598599</v>
      </c>
      <c r="AO323">
        <v>31.9138573273631</v>
      </c>
      <c r="AP323">
        <v>54.126163098907497</v>
      </c>
      <c r="AQ323">
        <v>55.815685857188498</v>
      </c>
      <c r="AR323">
        <v>44.479476070722598</v>
      </c>
      <c r="AS323">
        <v>67.153894060958805</v>
      </c>
      <c r="AT323">
        <v>41.756487632831103</v>
      </c>
      <c r="AU323">
        <v>30.432699268372801</v>
      </c>
      <c r="AV323">
        <v>53.0792585876939</v>
      </c>
      <c r="AW323">
        <v>4.2894238192153802</v>
      </c>
      <c r="AX323">
        <v>0.65148209669945001</v>
      </c>
      <c r="AY323">
        <v>7.9286521155447804</v>
      </c>
      <c r="AZ323">
        <v>95.710576180784599</v>
      </c>
      <c r="BA323">
        <v>92.071347884946704</v>
      </c>
      <c r="BB323">
        <v>99.348517902809107</v>
      </c>
    </row>
    <row r="324" spans="1:54" x14ac:dyDescent="0.3">
      <c r="A324" t="s">
        <v>513</v>
      </c>
      <c r="B324" t="s">
        <v>281</v>
      </c>
      <c r="C324" t="s">
        <v>963</v>
      </c>
      <c r="D324">
        <v>87.671467764060395</v>
      </c>
      <c r="E324">
        <v>78.349831562525196</v>
      </c>
      <c r="F324">
        <v>96.965448340293804</v>
      </c>
      <c r="G324">
        <v>12.328532235939599</v>
      </c>
      <c r="H324">
        <v>3.0345516601128599</v>
      </c>
      <c r="I324">
        <v>21.650168437068199</v>
      </c>
      <c r="J324">
        <v>12.0541838134431</v>
      </c>
      <c r="K324">
        <v>1.06245977454329</v>
      </c>
      <c r="L324">
        <v>23.040411403527301</v>
      </c>
      <c r="M324">
        <v>26.783264746227701</v>
      </c>
      <c r="N324">
        <v>13.553100553223601</v>
      </c>
      <c r="O324">
        <v>40.017896486429798</v>
      </c>
      <c r="P324" t="s">
        <v>931</v>
      </c>
      <c r="Q324" t="s">
        <v>931</v>
      </c>
      <c r="R324" t="s">
        <v>931</v>
      </c>
      <c r="S324">
        <v>96.364883401920395</v>
      </c>
      <c r="T324">
        <v>91.087182871433498</v>
      </c>
      <c r="U324">
        <v>100</v>
      </c>
      <c r="V324" t="s">
        <v>931</v>
      </c>
      <c r="W324" t="s">
        <v>931</v>
      </c>
      <c r="X324" t="s">
        <v>931</v>
      </c>
      <c r="Y324">
        <v>27.880658436213999</v>
      </c>
      <c r="Z324">
        <v>11.939031961848</v>
      </c>
      <c r="AA324">
        <v>43.815336581850502</v>
      </c>
      <c r="AB324">
        <v>51.474622770919098</v>
      </c>
      <c r="AC324">
        <v>35.109699658895401</v>
      </c>
      <c r="AD324">
        <v>67.883383082706104</v>
      </c>
      <c r="AE324">
        <v>21.227709190672201</v>
      </c>
      <c r="AF324">
        <v>5.7829420312063604</v>
      </c>
      <c r="AG324">
        <v>36.662799231473201</v>
      </c>
      <c r="AH324">
        <v>58.127572016460903</v>
      </c>
      <c r="AI324">
        <v>41.599611723402603</v>
      </c>
      <c r="AJ324">
        <v>74.702098299217894</v>
      </c>
      <c r="AK324">
        <v>44.3097014925373</v>
      </c>
      <c r="AL324">
        <v>22.8386196152439</v>
      </c>
      <c r="AM324">
        <v>65.831635293711798</v>
      </c>
      <c r="AN324">
        <v>55.6902985074627</v>
      </c>
      <c r="AO324">
        <v>34.168364707325303</v>
      </c>
      <c r="AP324">
        <v>77.161380383719006</v>
      </c>
      <c r="AQ324">
        <v>61.044776119402997</v>
      </c>
      <c r="AR324">
        <v>39.318914474009503</v>
      </c>
      <c r="AS324">
        <v>82.821771297138</v>
      </c>
      <c r="AT324">
        <v>36.212686567164198</v>
      </c>
      <c r="AU324">
        <v>14.4431837986677</v>
      </c>
      <c r="AV324">
        <v>57.947719552858103</v>
      </c>
      <c r="AW324" t="s">
        <v>931</v>
      </c>
      <c r="AX324" t="s">
        <v>931</v>
      </c>
      <c r="AY324" t="s">
        <v>931</v>
      </c>
      <c r="AZ324">
        <v>98.079561042524006</v>
      </c>
      <c r="BA324">
        <v>95.177771928168198</v>
      </c>
      <c r="BB324">
        <v>100</v>
      </c>
    </row>
    <row r="325" spans="1:54" x14ac:dyDescent="0.3">
      <c r="A325" t="s">
        <v>514</v>
      </c>
      <c r="B325" t="s">
        <v>282</v>
      </c>
      <c r="C325" t="s">
        <v>963</v>
      </c>
      <c r="D325">
        <v>83.551392087083897</v>
      </c>
      <c r="E325">
        <v>78.129087500428099</v>
      </c>
      <c r="F325">
        <v>88.976748128734101</v>
      </c>
      <c r="G325">
        <v>16.448607912916099</v>
      </c>
      <c r="H325">
        <v>11.023251871274701</v>
      </c>
      <c r="I325">
        <v>21.870912499563101</v>
      </c>
      <c r="J325">
        <v>10.1868327402135</v>
      </c>
      <c r="K325">
        <v>5.86461496669836</v>
      </c>
      <c r="L325">
        <v>14.511779421544</v>
      </c>
      <c r="M325">
        <v>15.044745656269599</v>
      </c>
      <c r="N325">
        <v>10.082428765342099</v>
      </c>
      <c r="O325">
        <v>20.009264796565802</v>
      </c>
      <c r="P325">
        <v>2.2268159933012401</v>
      </c>
      <c r="Q325">
        <v>0.35521869789460703</v>
      </c>
      <c r="R325">
        <v>4.0961833194871904</v>
      </c>
      <c r="S325">
        <v>97.2576931128323</v>
      </c>
      <c r="T325">
        <v>94.198487955920498</v>
      </c>
      <c r="U325">
        <v>100</v>
      </c>
      <c r="V325">
        <v>2.7423068871676799</v>
      </c>
      <c r="W325">
        <v>0</v>
      </c>
      <c r="X325">
        <v>5.80151204400656</v>
      </c>
      <c r="Y325">
        <v>18.7565417626125</v>
      </c>
      <c r="Z325">
        <v>13.0781592713642</v>
      </c>
      <c r="AA325">
        <v>24.424831822571001</v>
      </c>
      <c r="AB325">
        <v>54.556991835880297</v>
      </c>
      <c r="AC325">
        <v>47.468957685958102</v>
      </c>
      <c r="AD325">
        <v>61.653167745534297</v>
      </c>
      <c r="AE325">
        <v>7.4981683064684903</v>
      </c>
      <c r="AF325">
        <v>3.5473230584096198</v>
      </c>
      <c r="AG325">
        <v>11.4437042010101</v>
      </c>
      <c r="AH325">
        <v>65.815365292024296</v>
      </c>
      <c r="AI325">
        <v>58.964305175050498</v>
      </c>
      <c r="AJ325">
        <v>72.669784090957407</v>
      </c>
      <c r="AK325">
        <v>51.846485995113902</v>
      </c>
      <c r="AL325">
        <v>42.474149423711701</v>
      </c>
      <c r="AM325">
        <v>61.2147541865044</v>
      </c>
      <c r="AN325">
        <v>47.163513436736601</v>
      </c>
      <c r="AO325">
        <v>37.757670615156499</v>
      </c>
      <c r="AP325">
        <v>56.573623772290802</v>
      </c>
      <c r="AQ325">
        <v>54.790920970399398</v>
      </c>
      <c r="AR325">
        <v>45.674273401491398</v>
      </c>
      <c r="AS325">
        <v>63.906194502204698</v>
      </c>
      <c r="AT325">
        <v>44.033009488097299</v>
      </c>
      <c r="AU325">
        <v>34.938381531607497</v>
      </c>
      <c r="AV325">
        <v>53.128605620695097</v>
      </c>
      <c r="AW325">
        <v>5.4715302491103204</v>
      </c>
      <c r="AX325">
        <v>2.1801501868706099</v>
      </c>
      <c r="AY325">
        <v>8.76483790491897</v>
      </c>
      <c r="AZ325">
        <v>94.528469750889698</v>
      </c>
      <c r="BA325">
        <v>91.235162095047698</v>
      </c>
      <c r="BB325">
        <v>97.819849813162804</v>
      </c>
    </row>
    <row r="326" spans="1:54" x14ac:dyDescent="0.3">
      <c r="A326" t="s">
        <v>515</v>
      </c>
      <c r="B326" t="s">
        <v>283</v>
      </c>
      <c r="C326" t="s">
        <v>963</v>
      </c>
      <c r="D326">
        <v>88.820067264574007</v>
      </c>
      <c r="E326">
        <v>83.654651347360897</v>
      </c>
      <c r="F326">
        <v>93.994606285001097</v>
      </c>
      <c r="G326">
        <v>11.179932735426</v>
      </c>
      <c r="H326">
        <v>6.0053937151374699</v>
      </c>
      <c r="I326">
        <v>16.345348652500402</v>
      </c>
      <c r="J326">
        <v>13.307174887892399</v>
      </c>
      <c r="K326">
        <v>7.8437241918500904</v>
      </c>
      <c r="L326">
        <v>18.758986623268399</v>
      </c>
      <c r="M326">
        <v>13.211883408071699</v>
      </c>
      <c r="N326">
        <v>8.0855272083964795</v>
      </c>
      <c r="O326">
        <v>18.3277705558638</v>
      </c>
      <c r="P326">
        <v>3.01849775784753</v>
      </c>
      <c r="Q326">
        <v>0.36133101101577098</v>
      </c>
      <c r="R326">
        <v>5.6814573178017804</v>
      </c>
      <c r="S326">
        <v>99.237668161434996</v>
      </c>
      <c r="T326">
        <v>98.148014697499306</v>
      </c>
      <c r="U326">
        <v>100</v>
      </c>
      <c r="V326" t="s">
        <v>931</v>
      </c>
      <c r="W326" t="s">
        <v>931</v>
      </c>
      <c r="X326" t="s">
        <v>931</v>
      </c>
      <c r="Y326">
        <v>19.585201793722</v>
      </c>
      <c r="Z326">
        <v>12.9089818108037</v>
      </c>
      <c r="AA326">
        <v>26.2617240917223</v>
      </c>
      <c r="AB326">
        <v>49.044282511210803</v>
      </c>
      <c r="AC326">
        <v>40.789681628076501</v>
      </c>
      <c r="AD326">
        <v>57.294642892092803</v>
      </c>
      <c r="AE326">
        <v>13.4304932735426</v>
      </c>
      <c r="AF326">
        <v>7.6660588569125201</v>
      </c>
      <c r="AG326">
        <v>19.201018900559902</v>
      </c>
      <c r="AH326">
        <v>55.198991031390101</v>
      </c>
      <c r="AI326">
        <v>47.048950597142102</v>
      </c>
      <c r="AJ326">
        <v>63.339002068080802</v>
      </c>
      <c r="AK326">
        <v>44.6177033215466</v>
      </c>
      <c r="AL326">
        <v>34.836948454310097</v>
      </c>
      <c r="AM326">
        <v>54.394505485942297</v>
      </c>
      <c r="AN326">
        <v>51.133267636658701</v>
      </c>
      <c r="AO326">
        <v>41.353541113447697</v>
      </c>
      <c r="AP326">
        <v>60.917415215556503</v>
      </c>
      <c r="AQ326">
        <v>57.8372268274303</v>
      </c>
      <c r="AR326">
        <v>48.303015405544897</v>
      </c>
      <c r="AS326">
        <v>67.366957298993498</v>
      </c>
      <c r="AT326">
        <v>39.371630630108399</v>
      </c>
      <c r="AU326">
        <v>29.9724853670259</v>
      </c>
      <c r="AV326">
        <v>48.772848200523903</v>
      </c>
      <c r="AW326">
        <v>2.9316143497757801</v>
      </c>
      <c r="AX326">
        <v>0.10082582118413801</v>
      </c>
      <c r="AY326">
        <v>5.7637924136068097</v>
      </c>
      <c r="AZ326">
        <v>97.068385650224201</v>
      </c>
      <c r="BA326">
        <v>94.236207586118994</v>
      </c>
      <c r="BB326">
        <v>99.899174179089997</v>
      </c>
    </row>
    <row r="327" spans="1:54" x14ac:dyDescent="0.3">
      <c r="A327" t="s">
        <v>516</v>
      </c>
      <c r="B327" t="s">
        <v>284</v>
      </c>
      <c r="C327" t="s">
        <v>963</v>
      </c>
      <c r="D327">
        <v>87.355561071123205</v>
      </c>
      <c r="E327">
        <v>81.661158491752204</v>
      </c>
      <c r="F327">
        <v>93.059721772674095</v>
      </c>
      <c r="G327">
        <v>12.6444389288768</v>
      </c>
      <c r="H327">
        <v>6.9402782276145301</v>
      </c>
      <c r="I327">
        <v>18.338841507959199</v>
      </c>
      <c r="J327">
        <v>8.8469705744463791</v>
      </c>
      <c r="K327">
        <v>4.4659288536432999</v>
      </c>
      <c r="L327">
        <v>13.232644530454699</v>
      </c>
      <c r="M327">
        <v>8.3946940238824101</v>
      </c>
      <c r="N327">
        <v>4.0872944228658303</v>
      </c>
      <c r="O327">
        <v>12.7029840000096</v>
      </c>
      <c r="Q327">
        <v>0</v>
      </c>
      <c r="R327">
        <v>0</v>
      </c>
      <c r="S327">
        <v>99.252640578031503</v>
      </c>
      <c r="T327">
        <v>97.796489339299697</v>
      </c>
      <c r="U327">
        <v>100</v>
      </c>
      <c r="V327" t="s">
        <v>931</v>
      </c>
      <c r="W327" t="s">
        <v>931</v>
      </c>
      <c r="X327" t="s">
        <v>931</v>
      </c>
      <c r="Y327">
        <v>18.741899009955599</v>
      </c>
      <c r="Z327">
        <v>12.201692926493299</v>
      </c>
      <c r="AA327">
        <v>25.277360738195501</v>
      </c>
      <c r="AB327">
        <v>52.568875651526398</v>
      </c>
      <c r="AC327">
        <v>44.2381252852269</v>
      </c>
      <c r="AD327">
        <v>60.921525020265399</v>
      </c>
      <c r="AE327">
        <v>10.0438487631339</v>
      </c>
      <c r="AF327">
        <v>4.5801507570922402</v>
      </c>
      <c r="AG327">
        <v>15.509983450939</v>
      </c>
      <c r="AH327">
        <v>61.266925898348099</v>
      </c>
      <c r="AI327">
        <v>53.045290838896797</v>
      </c>
      <c r="AJ327">
        <v>69.503278923253106</v>
      </c>
      <c r="AK327">
        <v>52.098452029469399</v>
      </c>
      <c r="AL327">
        <v>41.753594619249</v>
      </c>
      <c r="AM327">
        <v>62.447169528421199</v>
      </c>
      <c r="AN327">
        <v>45.1477608233768</v>
      </c>
      <c r="AO327">
        <v>34.914427522974599</v>
      </c>
      <c r="AP327">
        <v>55.3776033976999</v>
      </c>
      <c r="AQ327">
        <v>59.617560221848201</v>
      </c>
      <c r="AR327">
        <v>49.379058285524501</v>
      </c>
      <c r="AS327">
        <v>69.867800433730196</v>
      </c>
      <c r="AT327">
        <v>36.657377003945797</v>
      </c>
      <c r="AU327">
        <v>27.092740972627801</v>
      </c>
      <c r="AV327">
        <v>46.213772454431101</v>
      </c>
      <c r="AW327">
        <v>4.53931220870908</v>
      </c>
      <c r="AX327">
        <v>0.53796266420171002</v>
      </c>
      <c r="AY327">
        <v>8.5388951899575698</v>
      </c>
      <c r="AZ327">
        <v>95.460687791290894</v>
      </c>
      <c r="BA327">
        <v>91.461104809987702</v>
      </c>
      <c r="BB327">
        <v>99.462037335852997</v>
      </c>
    </row>
    <row r="328" spans="1:54" x14ac:dyDescent="0.3">
      <c r="A328" t="s">
        <v>517</v>
      </c>
      <c r="B328" t="s">
        <v>285</v>
      </c>
      <c r="C328" t="s">
        <v>963</v>
      </c>
      <c r="D328">
        <v>79.113699870124705</v>
      </c>
      <c r="E328">
        <v>72.723988732426506</v>
      </c>
      <c r="F328">
        <v>85.498876955041894</v>
      </c>
      <c r="G328">
        <v>19.418316344602299</v>
      </c>
      <c r="H328">
        <v>13.2005720117993</v>
      </c>
      <c r="I328">
        <v>25.640502649721199</v>
      </c>
      <c r="J328">
        <v>20.620646227714602</v>
      </c>
      <c r="K328">
        <v>13.712244198341899</v>
      </c>
      <c r="L328">
        <v>27.525798993660899</v>
      </c>
      <c r="M328">
        <v>12.5664134755402</v>
      </c>
      <c r="N328">
        <v>7.4624951036438603</v>
      </c>
      <c r="O328">
        <v>17.670170636672601</v>
      </c>
      <c r="P328">
        <v>1.7788972411350299</v>
      </c>
      <c r="Q328">
        <v>0</v>
      </c>
      <c r="R328">
        <v>3.9203805309423698</v>
      </c>
      <c r="S328">
        <v>98.915738517847998</v>
      </c>
      <c r="T328">
        <v>97.410120217013798</v>
      </c>
      <c r="U328">
        <v>100</v>
      </c>
      <c r="V328" t="s">
        <v>931</v>
      </c>
      <c r="W328" t="s">
        <v>931</v>
      </c>
      <c r="X328" t="s">
        <v>931</v>
      </c>
      <c r="Y328">
        <v>28.271478609941401</v>
      </c>
      <c r="Z328">
        <v>21.0965959193814</v>
      </c>
      <c r="AA328">
        <v>35.450012936082501</v>
      </c>
      <c r="AB328">
        <v>51.1511669093628</v>
      </c>
      <c r="AC328">
        <v>43.288015952222999</v>
      </c>
      <c r="AD328">
        <v>59.012909265878001</v>
      </c>
      <c r="AE328">
        <v>13.298437561494</v>
      </c>
      <c r="AF328">
        <v>7.7478064744821298</v>
      </c>
      <c r="AG328">
        <v>18.857630879510101</v>
      </c>
      <c r="AH328">
        <v>66.124207957810199</v>
      </c>
      <c r="AI328">
        <v>58.674612935576199</v>
      </c>
      <c r="AJ328">
        <v>73.567483783996394</v>
      </c>
      <c r="AK328">
        <v>67.374683173087007</v>
      </c>
      <c r="AL328">
        <v>58.762020821847699</v>
      </c>
      <c r="AM328">
        <v>75.989089887862605</v>
      </c>
      <c r="AN328">
        <v>29.8875133538616</v>
      </c>
      <c r="AO328">
        <v>21.5484247915089</v>
      </c>
      <c r="AP328">
        <v>38.2262364548926</v>
      </c>
      <c r="AQ328">
        <v>60.399254278472498</v>
      </c>
      <c r="AR328">
        <v>51.003604385484699</v>
      </c>
      <c r="AS328">
        <v>69.799375185907195</v>
      </c>
      <c r="AT328">
        <v>39.1503801922956</v>
      </c>
      <c r="AU328">
        <v>29.766358008810201</v>
      </c>
      <c r="AV328">
        <v>48.5311681941144</v>
      </c>
      <c r="AW328">
        <v>2.0917785036797998</v>
      </c>
      <c r="AX328">
        <v>0</v>
      </c>
      <c r="AY328">
        <v>4.3252405845133701</v>
      </c>
      <c r="AZ328">
        <v>97.908221496320195</v>
      </c>
      <c r="BA328">
        <v>95.674759415576503</v>
      </c>
      <c r="BB328">
        <v>100</v>
      </c>
    </row>
    <row r="329" spans="1:54" x14ac:dyDescent="0.3">
      <c r="A329" t="s">
        <v>488</v>
      </c>
      <c r="B329" t="s">
        <v>306</v>
      </c>
      <c r="C329" t="s">
        <v>963</v>
      </c>
      <c r="D329">
        <v>77.830212110675106</v>
      </c>
      <c r="E329">
        <v>71.170039199757696</v>
      </c>
      <c r="F329">
        <v>84.4862895423597</v>
      </c>
      <c r="G329">
        <v>19.370622423128498</v>
      </c>
      <c r="H329">
        <v>13.0787281542061</v>
      </c>
      <c r="I329">
        <v>25.665958861558199</v>
      </c>
      <c r="J329">
        <v>8.5365853658536608</v>
      </c>
      <c r="K329">
        <v>4.3975310860717398</v>
      </c>
      <c r="L329">
        <v>12.674791605077299</v>
      </c>
      <c r="M329">
        <v>22.932293477720901</v>
      </c>
      <c r="N329">
        <v>16.591918071882901</v>
      </c>
      <c r="O329">
        <v>29.2746333350048</v>
      </c>
      <c r="P329">
        <v>1.3685360886195399</v>
      </c>
      <c r="Q329">
        <v>0</v>
      </c>
      <c r="R329">
        <v>2.9798691820474899</v>
      </c>
      <c r="S329">
        <v>98.184392230887696</v>
      </c>
      <c r="T329">
        <v>95.502701243066795</v>
      </c>
      <c r="U329">
        <v>100</v>
      </c>
      <c r="V329" t="s">
        <v>931</v>
      </c>
      <c r="W329" t="s">
        <v>931</v>
      </c>
      <c r="X329" t="s">
        <v>931</v>
      </c>
      <c r="Y329">
        <v>16.641001440564299</v>
      </c>
      <c r="Z329">
        <v>10.525635787802701</v>
      </c>
      <c r="AA329">
        <v>22.762422960856899</v>
      </c>
      <c r="AB329">
        <v>62.567681684963503</v>
      </c>
      <c r="AC329">
        <v>55.026227834238298</v>
      </c>
      <c r="AD329">
        <v>70.094604977726902</v>
      </c>
      <c r="AE329">
        <v>20.4237246038448</v>
      </c>
      <c r="AF329">
        <v>12.882038344589899</v>
      </c>
      <c r="AG329">
        <v>27.974153455376499</v>
      </c>
      <c r="AH329">
        <v>58.784958521683002</v>
      </c>
      <c r="AI329">
        <v>50.563436821106301</v>
      </c>
      <c r="AJ329">
        <v>66.989262939552006</v>
      </c>
      <c r="AK329">
        <v>47.530716132299197</v>
      </c>
      <c r="AL329">
        <v>36.944387384311902</v>
      </c>
      <c r="AM329">
        <v>58.111230913279499</v>
      </c>
      <c r="AN329">
        <v>51.595106740225503</v>
      </c>
      <c r="AO329">
        <v>41.071578556989003</v>
      </c>
      <c r="AP329">
        <v>62.125090170671101</v>
      </c>
      <c r="AQ329">
        <v>55.337011273686699</v>
      </c>
      <c r="AR329">
        <v>45.202748821373397</v>
      </c>
      <c r="AS329">
        <v>65.477895435290094</v>
      </c>
      <c r="AT329">
        <v>42.943951387223201</v>
      </c>
      <c r="AU329">
        <v>32.134578683636299</v>
      </c>
      <c r="AV329">
        <v>53.749056613601702</v>
      </c>
      <c r="AW329">
        <v>1.9994039044260099</v>
      </c>
      <c r="AX329">
        <v>0</v>
      </c>
      <c r="AY329">
        <v>4.2266018670007801</v>
      </c>
      <c r="AZ329">
        <v>97.804381302468798</v>
      </c>
      <c r="BA329">
        <v>95.541094377117801</v>
      </c>
      <c r="BB329">
        <v>100</v>
      </c>
    </row>
    <row r="330" spans="1:54" x14ac:dyDescent="0.3">
      <c r="A330" t="s">
        <v>489</v>
      </c>
      <c r="B330" t="s">
        <v>307</v>
      </c>
      <c r="C330" t="s">
        <v>963</v>
      </c>
      <c r="D330">
        <v>88.842478985015404</v>
      </c>
      <c r="E330">
        <v>84.7689103295683</v>
      </c>
      <c r="F330">
        <v>92.917862061160406</v>
      </c>
      <c r="G330">
        <v>11.157521014984599</v>
      </c>
      <c r="H330">
        <v>7.0821379386742098</v>
      </c>
      <c r="I330">
        <v>15.231089670596999</v>
      </c>
      <c r="J330">
        <v>9.1439113106736993</v>
      </c>
      <c r="K330">
        <v>5.5783797119471998</v>
      </c>
      <c r="L330">
        <v>12.709166781059301</v>
      </c>
      <c r="M330">
        <v>25.650463808976799</v>
      </c>
      <c r="N330">
        <v>19.879804523731099</v>
      </c>
      <c r="O330">
        <v>31.419133994083001</v>
      </c>
      <c r="P330">
        <v>2.71933030508711</v>
      </c>
      <c r="Q330">
        <v>0.57952749799595005</v>
      </c>
      <c r="R330">
        <v>4.8590996935540502</v>
      </c>
      <c r="S330">
        <v>98.196975234515094</v>
      </c>
      <c r="T330">
        <v>96.545924110540298</v>
      </c>
      <c r="U330">
        <v>99.848131854449704</v>
      </c>
      <c r="V330">
        <v>1.2548077759793901</v>
      </c>
      <c r="W330">
        <v>0</v>
      </c>
      <c r="X330">
        <v>2.5471720361928298</v>
      </c>
      <c r="Y330">
        <v>11.0304739031309</v>
      </c>
      <c r="Z330">
        <v>6.6527977204276203</v>
      </c>
      <c r="AA330">
        <v>15.409332165789101</v>
      </c>
      <c r="AB330">
        <v>72.174942132651097</v>
      </c>
      <c r="AC330">
        <v>66.444301955072504</v>
      </c>
      <c r="AD330">
        <v>77.909468832772603</v>
      </c>
      <c r="AE330">
        <v>12.1547538244661</v>
      </c>
      <c r="AF330">
        <v>7.70738013522715</v>
      </c>
      <c r="AG330">
        <v>16.603106372719999</v>
      </c>
      <c r="AH330">
        <v>71.050662211315895</v>
      </c>
      <c r="AI330">
        <v>65.302497616633303</v>
      </c>
      <c r="AJ330">
        <v>76.802916549481395</v>
      </c>
      <c r="AK330">
        <v>67.888931152529494</v>
      </c>
      <c r="AL330">
        <v>60.190373049943403</v>
      </c>
      <c r="AM330">
        <v>75.586751940375095</v>
      </c>
      <c r="AN330">
        <v>32.111068847470499</v>
      </c>
      <c r="AO330">
        <v>24.413248062100401</v>
      </c>
      <c r="AP330">
        <v>39.809626947581101</v>
      </c>
      <c r="AQ330">
        <v>56.019399011030799</v>
      </c>
      <c r="AR330">
        <v>47.224498398558502</v>
      </c>
      <c r="AS330">
        <v>64.815406272267495</v>
      </c>
      <c r="AT330">
        <v>42.516165842525702</v>
      </c>
      <c r="AU330">
        <v>33.784492631945497</v>
      </c>
      <c r="AV330">
        <v>51.2471703787553</v>
      </c>
      <c r="AW330">
        <v>2.7280321620633798</v>
      </c>
      <c r="AX330">
        <v>0.562070561569884</v>
      </c>
      <c r="AY330">
        <v>4.8932172817044703</v>
      </c>
      <c r="AZ330">
        <v>97.2719678379366</v>
      </c>
      <c r="BA330">
        <v>95.106782718201302</v>
      </c>
      <c r="BB330">
        <v>99.437929438524307</v>
      </c>
    </row>
    <row r="331" spans="1:54" x14ac:dyDescent="0.3">
      <c r="A331" t="s">
        <v>518</v>
      </c>
      <c r="B331" t="s">
        <v>308</v>
      </c>
      <c r="C331" t="s">
        <v>963</v>
      </c>
      <c r="D331">
        <v>87.4123066520159</v>
      </c>
      <c r="E331">
        <v>82.736444228496495</v>
      </c>
      <c r="F331">
        <v>92.085292869637001</v>
      </c>
      <c r="G331">
        <v>11.9220691403939</v>
      </c>
      <c r="H331">
        <v>7.3332134891394203</v>
      </c>
      <c r="I331">
        <v>16.513674762843898</v>
      </c>
      <c r="J331">
        <v>10.335136505789899</v>
      </c>
      <c r="K331">
        <v>4.3967826903274903</v>
      </c>
      <c r="L331">
        <v>16.274435026546801</v>
      </c>
      <c r="M331">
        <v>18.895275124672501</v>
      </c>
      <c r="N331">
        <v>13.499319419855899</v>
      </c>
      <c r="O331">
        <v>24.299728813612202</v>
      </c>
      <c r="P331">
        <v>3.28163299805595</v>
      </c>
      <c r="Q331">
        <v>0.81797252730101699</v>
      </c>
      <c r="R331">
        <v>5.7424891200746204</v>
      </c>
      <c r="S331">
        <v>97.637562336235305</v>
      </c>
      <c r="T331">
        <v>94.941384979320702</v>
      </c>
      <c r="U331">
        <v>100</v>
      </c>
      <c r="V331">
        <v>1.6968134561744601</v>
      </c>
      <c r="W331">
        <v>0</v>
      </c>
      <c r="X331">
        <v>4.0996721874633497</v>
      </c>
      <c r="Y331">
        <v>17.8661989688107</v>
      </c>
      <c r="Z331">
        <v>12.1394397695806</v>
      </c>
      <c r="AA331">
        <v>23.5979681397042</v>
      </c>
      <c r="AB331">
        <v>61.7804919279858</v>
      </c>
      <c r="AC331">
        <v>54.567969893187801</v>
      </c>
      <c r="AD331">
        <v>68.984476225368695</v>
      </c>
      <c r="AE331">
        <v>15.3495055363029</v>
      </c>
      <c r="AF331">
        <v>9.8219944875019696</v>
      </c>
      <c r="AG331">
        <v>20.881284627557399</v>
      </c>
      <c r="AH331">
        <v>64.2971853604936</v>
      </c>
      <c r="AI331">
        <v>57.260193429894301</v>
      </c>
      <c r="AJ331">
        <v>71.326381482887797</v>
      </c>
      <c r="AK331">
        <v>59.649812647453402</v>
      </c>
      <c r="AL331">
        <v>51.097217660953298</v>
      </c>
      <c r="AM331">
        <v>68.199696519262801</v>
      </c>
      <c r="AN331">
        <v>39.406485636304801</v>
      </c>
      <c r="AO331">
        <v>30.887500973025599</v>
      </c>
      <c r="AP331">
        <v>47.927647195165598</v>
      </c>
      <c r="AQ331">
        <v>53.8488226858491</v>
      </c>
      <c r="AR331">
        <v>44.948592675757702</v>
      </c>
      <c r="AS331">
        <v>62.748261504393099</v>
      </c>
      <c r="AT331">
        <v>44.881343387149002</v>
      </c>
      <c r="AU331">
        <v>36.002361837178697</v>
      </c>
      <c r="AV331">
        <v>53.763672607622702</v>
      </c>
      <c r="AW331">
        <v>6.3054686839658496</v>
      </c>
      <c r="AX331">
        <v>1.1472829667551401</v>
      </c>
      <c r="AY331">
        <v>11.467855028944999</v>
      </c>
      <c r="AZ331">
        <v>93.694531316034102</v>
      </c>
      <c r="BA331">
        <v>88.532144971072299</v>
      </c>
      <c r="BB331">
        <v>98.852717033227606</v>
      </c>
    </row>
    <row r="332" spans="1:54" x14ac:dyDescent="0.3">
      <c r="A332" t="s">
        <v>490</v>
      </c>
      <c r="B332" t="s">
        <v>309</v>
      </c>
      <c r="C332" t="s">
        <v>963</v>
      </c>
      <c r="D332">
        <v>86.779954346755801</v>
      </c>
      <c r="E332">
        <v>82.157298861559397</v>
      </c>
      <c r="F332">
        <v>91.401244579400796</v>
      </c>
      <c r="G332">
        <v>12.621779282975499</v>
      </c>
      <c r="H332">
        <v>8.1118229584374593</v>
      </c>
      <c r="I332">
        <v>17.133483452197201</v>
      </c>
      <c r="J332">
        <v>7.9147209333552198</v>
      </c>
      <c r="K332">
        <v>4.5620588103172297</v>
      </c>
      <c r="L332">
        <v>11.2638418193057</v>
      </c>
      <c r="M332">
        <v>19.800975726199901</v>
      </c>
      <c r="N332">
        <v>14.8369992446212</v>
      </c>
      <c r="O332">
        <v>24.771965138830701</v>
      </c>
      <c r="P332">
        <v>1.5158070628254301</v>
      </c>
      <c r="Q332">
        <v>0.13763309565995499</v>
      </c>
      <c r="R332">
        <v>2.8951818008577002</v>
      </c>
      <c r="S332">
        <v>95.889716084562906</v>
      </c>
      <c r="T332">
        <v>93.233672536019299</v>
      </c>
      <c r="U332">
        <v>98.544062945879105</v>
      </c>
      <c r="V332">
        <v>4.1102839154370603</v>
      </c>
      <c r="W332">
        <v>1.45593705408949</v>
      </c>
      <c r="X332">
        <v>6.7663274640121802</v>
      </c>
      <c r="Y332">
        <v>15.25803034598</v>
      </c>
      <c r="Z332">
        <v>10.9885556349039</v>
      </c>
      <c r="AA332">
        <v>19.525041559693001</v>
      </c>
      <c r="AB332">
        <v>69.670431318722294</v>
      </c>
      <c r="AC332">
        <v>64.277782168621599</v>
      </c>
      <c r="AD332">
        <v>75.069600319221806</v>
      </c>
      <c r="AE332">
        <v>22.032912110045199</v>
      </c>
      <c r="AF332">
        <v>16.956823833296198</v>
      </c>
      <c r="AG332">
        <v>27.110359096598799</v>
      </c>
      <c r="AH332">
        <v>62.895549554657102</v>
      </c>
      <c r="AI332">
        <v>56.843587827274199</v>
      </c>
      <c r="AJ332">
        <v>68.950208925270999</v>
      </c>
      <c r="AK332">
        <v>49.651610787769499</v>
      </c>
      <c r="AL332">
        <v>41.182880907179999</v>
      </c>
      <c r="AM332">
        <v>58.124868414426999</v>
      </c>
      <c r="AN332">
        <v>48.728584310189397</v>
      </c>
      <c r="AO332">
        <v>40.2993116564312</v>
      </c>
      <c r="AP332">
        <v>57.156864936370702</v>
      </c>
      <c r="AQ332">
        <v>54.025739814738898</v>
      </c>
      <c r="AR332">
        <v>45.580468463688497</v>
      </c>
      <c r="AS332">
        <v>62.487792773607801</v>
      </c>
      <c r="AT332">
        <v>44.242970735306201</v>
      </c>
      <c r="AU332">
        <v>35.819627957793202</v>
      </c>
      <c r="AV332">
        <v>52.652246617465202</v>
      </c>
      <c r="AW332">
        <v>1.7947991108060899</v>
      </c>
      <c r="AX332">
        <v>0.14196326295919301</v>
      </c>
      <c r="AY332">
        <v>3.4462617274385199</v>
      </c>
      <c r="AZ332">
        <v>98.205200889193904</v>
      </c>
      <c r="BA332">
        <v>96.553738272566903</v>
      </c>
      <c r="BB332">
        <v>99.858036737035405</v>
      </c>
    </row>
    <row r="333" spans="1:54" x14ac:dyDescent="0.3">
      <c r="A333" t="s">
        <v>519</v>
      </c>
      <c r="B333" t="s">
        <v>310</v>
      </c>
      <c r="C333" t="s">
        <v>963</v>
      </c>
      <c r="D333">
        <v>89.448167688578394</v>
      </c>
      <c r="E333">
        <v>83.990209599330896</v>
      </c>
      <c r="F333">
        <v>94.913183721473999</v>
      </c>
      <c r="G333">
        <v>10.551832311421601</v>
      </c>
      <c r="H333">
        <v>5.0868162780984898</v>
      </c>
      <c r="I333">
        <v>16.009790401096701</v>
      </c>
      <c r="J333">
        <v>8.1527163838585501</v>
      </c>
      <c r="K333">
        <v>4.1025922171426297</v>
      </c>
      <c r="L333">
        <v>12.2059255151414</v>
      </c>
      <c r="M333">
        <v>14.3376586339655</v>
      </c>
      <c r="N333">
        <v>8.5543287503087804</v>
      </c>
      <c r="O333">
        <v>20.124584722502298</v>
      </c>
      <c r="P333" t="s">
        <v>931</v>
      </c>
      <c r="Q333" t="s">
        <v>931</v>
      </c>
      <c r="R333" t="s">
        <v>931</v>
      </c>
      <c r="S333">
        <v>99.094538713817201</v>
      </c>
      <c r="T333">
        <v>97.326119136665696</v>
      </c>
      <c r="U333">
        <v>100</v>
      </c>
      <c r="V333" t="s">
        <v>931</v>
      </c>
      <c r="W333" t="s">
        <v>931</v>
      </c>
      <c r="X333" t="s">
        <v>931</v>
      </c>
      <c r="Y333">
        <v>13.9633537715671</v>
      </c>
      <c r="Z333">
        <v>8.2564628079520404</v>
      </c>
      <c r="AA333">
        <v>19.6827806768332</v>
      </c>
      <c r="AB333">
        <v>57.878226151433097</v>
      </c>
      <c r="AC333">
        <v>49.962664998816699</v>
      </c>
      <c r="AD333">
        <v>65.790242404310604</v>
      </c>
      <c r="AE333">
        <v>8.7355625267360608</v>
      </c>
      <c r="AF333">
        <v>4.1547609222178101</v>
      </c>
      <c r="AG333">
        <v>13.319584846294299</v>
      </c>
      <c r="AH333">
        <v>63.1060173962641</v>
      </c>
      <c r="AI333">
        <v>55.407676730658302</v>
      </c>
      <c r="AJ333">
        <v>70.8101283887422</v>
      </c>
      <c r="AK333">
        <v>56.7537245714474</v>
      </c>
      <c r="AL333">
        <v>47.406099836228201</v>
      </c>
      <c r="AM333">
        <v>66.096875072300904</v>
      </c>
      <c r="AN333">
        <v>41.507317153651996</v>
      </c>
      <c r="AO333">
        <v>32.258534952297197</v>
      </c>
      <c r="AP333">
        <v>50.7590915332907</v>
      </c>
      <c r="AQ333">
        <v>53.785616472257502</v>
      </c>
      <c r="AR333">
        <v>44.116373851042098</v>
      </c>
      <c r="AS333">
        <v>63.453565075115598</v>
      </c>
      <c r="AT333">
        <v>44.265892329775099</v>
      </c>
      <c r="AU333">
        <v>34.583091255629597</v>
      </c>
      <c r="AV333">
        <v>53.949402181985597</v>
      </c>
      <c r="AW333">
        <v>3.44895194638528</v>
      </c>
      <c r="AX333">
        <v>0.31558769240874002</v>
      </c>
      <c r="AY333">
        <v>6.5843377375657797</v>
      </c>
      <c r="AZ333">
        <v>96.551048053614707</v>
      </c>
      <c r="BA333">
        <v>93.415662262546604</v>
      </c>
      <c r="BB333">
        <v>99.684412307478894</v>
      </c>
    </row>
    <row r="334" spans="1:54" x14ac:dyDescent="0.3">
      <c r="A334" t="s">
        <v>520</v>
      </c>
      <c r="B334" t="s">
        <v>311</v>
      </c>
      <c r="C334" t="s">
        <v>963</v>
      </c>
      <c r="D334">
        <v>83.506232744917597</v>
      </c>
      <c r="E334">
        <v>77.927238697387395</v>
      </c>
      <c r="F334">
        <v>89.096692296407298</v>
      </c>
      <c r="G334">
        <v>16.4937672550824</v>
      </c>
      <c r="H334">
        <v>10.9033077038422</v>
      </c>
      <c r="I334">
        <v>22.072761302363201</v>
      </c>
      <c r="J334">
        <v>10.662595164393901</v>
      </c>
      <c r="K334">
        <v>6.3531142497946096</v>
      </c>
      <c r="L334">
        <v>14.976755631197999</v>
      </c>
      <c r="M334">
        <v>18.8781059148331</v>
      </c>
      <c r="N334">
        <v>13.5513805392845</v>
      </c>
      <c r="O334">
        <v>24.201284600532802</v>
      </c>
      <c r="P334">
        <v>2.9866979001087599</v>
      </c>
      <c r="Q334">
        <v>0.58926107096743696</v>
      </c>
      <c r="R334">
        <v>5.3820814355591997</v>
      </c>
      <c r="S334">
        <v>99.037898435539205</v>
      </c>
      <c r="T334">
        <v>98.052670438493394</v>
      </c>
      <c r="U334">
        <v>100</v>
      </c>
      <c r="V334">
        <v>0.96210156446080497</v>
      </c>
      <c r="W334">
        <v>0</v>
      </c>
      <c r="X334">
        <v>1.94732956148627</v>
      </c>
      <c r="Y334">
        <v>25.7257592236259</v>
      </c>
      <c r="Z334">
        <v>19.587609185490098</v>
      </c>
      <c r="AA334">
        <v>31.8671419206166</v>
      </c>
      <c r="AB334">
        <v>52.702250481050797</v>
      </c>
      <c r="AC334">
        <v>45.573511351239397</v>
      </c>
      <c r="AD334">
        <v>59.851226244954901</v>
      </c>
      <c r="AE334">
        <v>9.9556596670292006</v>
      </c>
      <c r="AF334">
        <v>5.4619718705990801</v>
      </c>
      <c r="AG334">
        <v>14.449634861680501</v>
      </c>
      <c r="AH334">
        <v>68.472350037647502</v>
      </c>
      <c r="AI334">
        <v>61.378419392078499</v>
      </c>
      <c r="AJ334">
        <v>75.589462577942896</v>
      </c>
      <c r="AK334">
        <v>51.614822369539297</v>
      </c>
      <c r="AL334">
        <v>42.534816349497298</v>
      </c>
      <c r="AM334">
        <v>60.675724062493799</v>
      </c>
      <c r="AN334">
        <v>48.040965493795703</v>
      </c>
      <c r="AO334">
        <v>38.973713353834903</v>
      </c>
      <c r="AP334">
        <v>57.127906580767203</v>
      </c>
      <c r="AQ334">
        <v>49.043855175930602</v>
      </c>
      <c r="AR334">
        <v>39.850613372481703</v>
      </c>
      <c r="AS334">
        <v>58.230175994749303</v>
      </c>
      <c r="AT334">
        <v>48.7846336902941</v>
      </c>
      <c r="AU334">
        <v>39.568335155420201</v>
      </c>
      <c r="AV334">
        <v>58.0020736935329</v>
      </c>
      <c r="AW334">
        <v>4.0073621684932696</v>
      </c>
      <c r="AX334">
        <v>1.10218852901696</v>
      </c>
      <c r="AY334">
        <v>6.9204037429146004</v>
      </c>
      <c r="AZ334">
        <v>95.992637831506698</v>
      </c>
      <c r="BA334">
        <v>93.079596257450206</v>
      </c>
      <c r="BB334">
        <v>98.897811470618294</v>
      </c>
    </row>
    <row r="335" spans="1:54" x14ac:dyDescent="0.3">
      <c r="A335" t="s">
        <v>521</v>
      </c>
      <c r="B335" t="s">
        <v>827</v>
      </c>
      <c r="C335" t="s">
        <v>963</v>
      </c>
      <c r="D335">
        <v>88.620287812677802</v>
      </c>
      <c r="E335">
        <v>82.923920205995501</v>
      </c>
      <c r="F335">
        <v>94.300656270725995</v>
      </c>
      <c r="G335">
        <v>11.3797121873222</v>
      </c>
      <c r="H335">
        <v>5.6993437294145304</v>
      </c>
      <c r="I335">
        <v>17.076079793863901</v>
      </c>
      <c r="J335">
        <v>5.6180384292257202</v>
      </c>
      <c r="K335">
        <v>1.4879382222956701</v>
      </c>
      <c r="L335">
        <v>9.7473776080778407</v>
      </c>
      <c r="M335">
        <v>21.9409740101358</v>
      </c>
      <c r="N335">
        <v>14.513214098522299</v>
      </c>
      <c r="O335">
        <v>29.351708919308599</v>
      </c>
      <c r="P335" t="s">
        <v>931</v>
      </c>
      <c r="Q335" t="s">
        <v>931</v>
      </c>
      <c r="R335" t="s">
        <v>931</v>
      </c>
      <c r="S335">
        <v>100</v>
      </c>
      <c r="T335">
        <v>99.999999919116206</v>
      </c>
      <c r="U335">
        <v>100</v>
      </c>
      <c r="W335">
        <v>0</v>
      </c>
      <c r="X335">
        <v>0</v>
      </c>
      <c r="Y335">
        <v>11.1954253502805</v>
      </c>
      <c r="Z335">
        <v>5.39885344250151</v>
      </c>
      <c r="AA335">
        <v>17.0050923324401</v>
      </c>
      <c r="AB335">
        <v>58.191278896447102</v>
      </c>
      <c r="AC335">
        <v>49.329687282214799</v>
      </c>
      <c r="AD335">
        <v>67.052832590437703</v>
      </c>
      <c r="AE335">
        <v>11.1954253502805</v>
      </c>
      <c r="AF335">
        <v>5.3988534424207604</v>
      </c>
      <c r="AG335">
        <v>17.005092332520899</v>
      </c>
      <c r="AH335">
        <v>58.191278896447102</v>
      </c>
      <c r="AI335">
        <v>49.329687282251399</v>
      </c>
      <c r="AJ335">
        <v>67.052832590400996</v>
      </c>
      <c r="AK335">
        <v>31.925078043704499</v>
      </c>
      <c r="AL335">
        <v>21.310526260963499</v>
      </c>
      <c r="AM335">
        <v>42.533996934047799</v>
      </c>
      <c r="AN335">
        <v>64.599375650364195</v>
      </c>
      <c r="AO335">
        <v>53.517843554317601</v>
      </c>
      <c r="AP335">
        <v>75.685008442945801</v>
      </c>
      <c r="AQ335">
        <v>46.295525494276802</v>
      </c>
      <c r="AR335">
        <v>34.434704322016003</v>
      </c>
      <c r="AS335">
        <v>58.154295949285697</v>
      </c>
      <c r="AT335">
        <v>52.545959070412799</v>
      </c>
      <c r="AU335">
        <v>40.653538361447602</v>
      </c>
      <c r="AV335">
        <v>64.442524692609993</v>
      </c>
      <c r="AW335">
        <v>2.0867774194422601</v>
      </c>
      <c r="AX335">
        <v>0</v>
      </c>
      <c r="AY335">
        <v>4.4939475429089999</v>
      </c>
      <c r="AZ335">
        <v>97.913222580557701</v>
      </c>
      <c r="BA335">
        <v>95.506052457068094</v>
      </c>
      <c r="BB335">
        <v>100</v>
      </c>
    </row>
    <row r="336" spans="1:54" x14ac:dyDescent="0.3">
      <c r="A336" t="s">
        <v>522</v>
      </c>
      <c r="B336" t="s">
        <v>828</v>
      </c>
      <c r="C336" t="s">
        <v>963</v>
      </c>
      <c r="D336">
        <v>91.755888650963598</v>
      </c>
      <c r="E336">
        <v>86.690519056431299</v>
      </c>
      <c r="F336">
        <v>96.816077075952506</v>
      </c>
      <c r="G336">
        <v>7.54299924017407</v>
      </c>
      <c r="H336">
        <v>2.6410943491698902</v>
      </c>
      <c r="I336">
        <v>12.451832801146301</v>
      </c>
      <c r="J336">
        <v>10.889687089866699</v>
      </c>
      <c r="K336">
        <v>4.2591783160376799</v>
      </c>
      <c r="L336">
        <v>17.529687518750599</v>
      </c>
      <c r="M336">
        <v>20.135387165849298</v>
      </c>
      <c r="N336">
        <v>13.2725381130666</v>
      </c>
      <c r="O336">
        <v>27.0030514605332</v>
      </c>
      <c r="P336">
        <v>1.64053325965324</v>
      </c>
      <c r="Q336">
        <v>0</v>
      </c>
      <c r="R336">
        <v>3.5221298309391602</v>
      </c>
      <c r="S336">
        <v>99.288526628445098</v>
      </c>
      <c r="T336">
        <v>97.885910963183704</v>
      </c>
      <c r="U336">
        <v>100</v>
      </c>
      <c r="V336" t="s">
        <v>931</v>
      </c>
      <c r="W336" t="s">
        <v>931</v>
      </c>
      <c r="X336" t="s">
        <v>931</v>
      </c>
      <c r="Y336">
        <v>18.6226428127374</v>
      </c>
      <c r="Z336">
        <v>10.898119179758901</v>
      </c>
      <c r="AA336">
        <v>26.338322815887</v>
      </c>
      <c r="AB336">
        <v>58.731090695586097</v>
      </c>
      <c r="AC336">
        <v>49.145811417953297</v>
      </c>
      <c r="AD336">
        <v>68.325435116621804</v>
      </c>
      <c r="AE336">
        <v>12.512951578365699</v>
      </c>
      <c r="AF336">
        <v>5.5593582169208098</v>
      </c>
      <c r="AG336">
        <v>19.458466775754601</v>
      </c>
      <c r="AH336">
        <v>64.840781929957899</v>
      </c>
      <c r="AI336">
        <v>55.356608481779098</v>
      </c>
      <c r="AJ336">
        <v>74.3332550557665</v>
      </c>
      <c r="AK336">
        <v>56.568520820385302</v>
      </c>
      <c r="AL336">
        <v>45.085463699035202</v>
      </c>
      <c r="AM336">
        <v>68.048665949764995</v>
      </c>
      <c r="AN336">
        <v>41.310596643878199</v>
      </c>
      <c r="AO336">
        <v>30.0218139431969</v>
      </c>
      <c r="AP336">
        <v>52.605941971808001</v>
      </c>
      <c r="AQ336">
        <v>47.129428216283401</v>
      </c>
      <c r="AR336">
        <v>35.333605881285102</v>
      </c>
      <c r="AS336">
        <v>58.9254358818349</v>
      </c>
      <c r="AT336">
        <v>50.011653200745798</v>
      </c>
      <c r="AU336">
        <v>38.248548638502498</v>
      </c>
      <c r="AV336">
        <v>61.776051645794503</v>
      </c>
      <c r="AW336">
        <v>4.0961525177868303</v>
      </c>
      <c r="AX336">
        <v>0.35221950456821899</v>
      </c>
      <c r="AY336">
        <v>7.8316984667084997</v>
      </c>
      <c r="AZ336">
        <v>95.903847482213195</v>
      </c>
      <c r="BA336">
        <v>92.168301533241504</v>
      </c>
      <c r="BB336">
        <v>99.647780495481797</v>
      </c>
    </row>
    <row r="337" spans="1:54" x14ac:dyDescent="0.3">
      <c r="A337" t="s">
        <v>523</v>
      </c>
      <c r="B337" t="s">
        <v>312</v>
      </c>
      <c r="C337" t="s">
        <v>963</v>
      </c>
      <c r="D337">
        <v>85.802081755426201</v>
      </c>
      <c r="E337">
        <v>80.669870694480196</v>
      </c>
      <c r="F337">
        <v>90.939763142934098</v>
      </c>
      <c r="G337">
        <v>13.6872173292073</v>
      </c>
      <c r="H337">
        <v>8.5923849265714392</v>
      </c>
      <c r="I337">
        <v>18.777790516584499</v>
      </c>
      <c r="J337">
        <v>10.4953366081669</v>
      </c>
      <c r="K337">
        <v>5.8021508799727499</v>
      </c>
      <c r="L337">
        <v>15.190579880616401</v>
      </c>
      <c r="M337">
        <v>16.5869598147627</v>
      </c>
      <c r="N337">
        <v>11.623761716142001</v>
      </c>
      <c r="O337">
        <v>21.551878017922999</v>
      </c>
      <c r="P337">
        <v>2.8045270606565502</v>
      </c>
      <c r="Q337">
        <v>0.79519498385459297</v>
      </c>
      <c r="R337">
        <v>4.8118944977896501</v>
      </c>
      <c r="S337">
        <v>98.632360260544004</v>
      </c>
      <c r="T337">
        <v>97.003317316431705</v>
      </c>
      <c r="U337">
        <v>100</v>
      </c>
      <c r="V337">
        <v>1.3676397394559701</v>
      </c>
      <c r="W337">
        <v>0</v>
      </c>
      <c r="X337">
        <v>2.9966826833899001</v>
      </c>
      <c r="Y337">
        <v>18.995477267317298</v>
      </c>
      <c r="Z337">
        <v>13.5841551194024</v>
      </c>
      <c r="AA337">
        <v>24.420217918104999</v>
      </c>
      <c r="AB337">
        <v>67.451472593105507</v>
      </c>
      <c r="AC337">
        <v>60.700402157330203</v>
      </c>
      <c r="AD337">
        <v>74.184893952156202</v>
      </c>
      <c r="AE337">
        <v>24.327541061651999</v>
      </c>
      <c r="AF337">
        <v>18.348929675543701</v>
      </c>
      <c r="AG337">
        <v>30.3198740560488</v>
      </c>
      <c r="AH337">
        <v>62.119408798770898</v>
      </c>
      <c r="AI337">
        <v>55.16323681926</v>
      </c>
      <c r="AJ337">
        <v>69.057628596141399</v>
      </c>
      <c r="AK337">
        <v>45.694022289766998</v>
      </c>
      <c r="AL337">
        <v>36.550514454023599</v>
      </c>
      <c r="AM337">
        <v>54.847134041172403</v>
      </c>
      <c r="AN337">
        <v>52.756951480355703</v>
      </c>
      <c r="AO337">
        <v>43.563849118169699</v>
      </c>
      <c r="AP337">
        <v>61.9411045505597</v>
      </c>
      <c r="AQ337">
        <v>49.105032083755503</v>
      </c>
      <c r="AR337">
        <v>40.202429271003503</v>
      </c>
      <c r="AS337">
        <v>58.008658418983103</v>
      </c>
      <c r="AT337">
        <v>50.005628729032999</v>
      </c>
      <c r="AU337">
        <v>41.097295139717197</v>
      </c>
      <c r="AV337">
        <v>58.912971389268201</v>
      </c>
      <c r="AW337">
        <v>2.10772326935145</v>
      </c>
      <c r="AX337">
        <v>4.99725163546502E-2</v>
      </c>
      <c r="AY337">
        <v>4.1667147930302804</v>
      </c>
      <c r="AZ337">
        <v>97.892276730648504</v>
      </c>
      <c r="BA337">
        <v>95.833285206946996</v>
      </c>
      <c r="BB337">
        <v>99.950027483667995</v>
      </c>
    </row>
    <row r="338" spans="1:54" x14ac:dyDescent="0.3">
      <c r="A338" t="s">
        <v>411</v>
      </c>
      <c r="B338" t="s">
        <v>287</v>
      </c>
      <c r="C338" t="s">
        <v>963</v>
      </c>
      <c r="D338">
        <v>85.602087795750506</v>
      </c>
      <c r="E338">
        <v>79.4252846752523</v>
      </c>
      <c r="F338">
        <v>91.781300355919598</v>
      </c>
      <c r="G338">
        <v>11.6379840953295</v>
      </c>
      <c r="H338">
        <v>6.27892579813052</v>
      </c>
      <c r="I338">
        <v>16.997387146354502</v>
      </c>
      <c r="J338">
        <v>13.7528621020755</v>
      </c>
      <c r="K338">
        <v>7.6953211328630502</v>
      </c>
      <c r="L338">
        <v>19.816559470559401</v>
      </c>
      <c r="M338">
        <v>13.981830268114299</v>
      </c>
      <c r="N338">
        <v>8.3005988846422998</v>
      </c>
      <c r="O338">
        <v>19.661058942094499</v>
      </c>
      <c r="P338">
        <v>2.8411748775143399</v>
      </c>
      <c r="Q338">
        <v>0.22592924710697901</v>
      </c>
      <c r="R338">
        <v>5.4551662133795604</v>
      </c>
      <c r="S338">
        <v>98.355368441785501</v>
      </c>
      <c r="T338">
        <v>96.083681980346299</v>
      </c>
      <c r="U338">
        <v>100</v>
      </c>
      <c r="V338" t="s">
        <v>931</v>
      </c>
      <c r="W338" t="s">
        <v>931</v>
      </c>
      <c r="X338" t="s">
        <v>931</v>
      </c>
      <c r="Y338">
        <v>15.399955683580799</v>
      </c>
      <c r="Z338">
        <v>9.3839925455016004</v>
      </c>
      <c r="AA338">
        <v>21.4098093741231</v>
      </c>
      <c r="AB338">
        <v>57.222345323386797</v>
      </c>
      <c r="AC338">
        <v>48.924248593046897</v>
      </c>
      <c r="AD338">
        <v>65.511592946379096</v>
      </c>
      <c r="AE338">
        <v>11.3031489277889</v>
      </c>
      <c r="AF338">
        <v>5.97732370881499</v>
      </c>
      <c r="AG338">
        <v>16.6191422071002</v>
      </c>
      <c r="AH338">
        <v>61.3191520791787</v>
      </c>
      <c r="AI338">
        <v>53.077311340204098</v>
      </c>
      <c r="AJ338">
        <v>69.555866202931497</v>
      </c>
      <c r="AK338">
        <v>45.497292299564101</v>
      </c>
      <c r="AL338">
        <v>35.111716898112803</v>
      </c>
      <c r="AM338">
        <v>55.893418153812</v>
      </c>
      <c r="AN338">
        <v>52.207106062607302</v>
      </c>
      <c r="AO338">
        <v>41.741772128081401</v>
      </c>
      <c r="AP338">
        <v>62.666157805773899</v>
      </c>
      <c r="AQ338">
        <v>50.030379078061003</v>
      </c>
      <c r="AR338">
        <v>39.501795040076303</v>
      </c>
      <c r="AS338">
        <v>60.5486562423715</v>
      </c>
      <c r="AT338">
        <v>47.940826839255102</v>
      </c>
      <c r="AU338">
        <v>37.372631762687099</v>
      </c>
      <c r="AV338">
        <v>58.522920939272304</v>
      </c>
      <c r="AW338">
        <v>3.2449466971957599</v>
      </c>
      <c r="AX338">
        <v>0</v>
      </c>
      <c r="AY338">
        <v>6.7067987277963796</v>
      </c>
      <c r="AZ338">
        <v>96.7550533028042</v>
      </c>
      <c r="BA338">
        <v>93.293201272669094</v>
      </c>
      <c r="BB338">
        <v>100</v>
      </c>
    </row>
    <row r="339" spans="1:54" x14ac:dyDescent="0.3">
      <c r="A339" t="s">
        <v>524</v>
      </c>
      <c r="B339" t="s">
        <v>288</v>
      </c>
      <c r="C339" t="s">
        <v>963</v>
      </c>
      <c r="D339">
        <v>82.490677304656998</v>
      </c>
      <c r="E339">
        <v>76.065873124994198</v>
      </c>
      <c r="F339">
        <v>88.908195338830694</v>
      </c>
      <c r="G339">
        <v>17.509322695342998</v>
      </c>
      <c r="H339">
        <v>11.091804660946901</v>
      </c>
      <c r="I339">
        <v>23.934126875228198</v>
      </c>
      <c r="J339">
        <v>8.0912323302402207</v>
      </c>
      <c r="K339">
        <v>3.3152282979027099</v>
      </c>
      <c r="L339">
        <v>12.8718362323142</v>
      </c>
      <c r="M339">
        <v>11.098343595525099</v>
      </c>
      <c r="N339">
        <v>5.1106920580745099</v>
      </c>
      <c r="O339">
        <v>17.087282374950401</v>
      </c>
      <c r="P339">
        <v>1.9490937472899099</v>
      </c>
      <c r="Q339">
        <v>0</v>
      </c>
      <c r="R339">
        <v>3.93006486416254</v>
      </c>
      <c r="S339">
        <v>98.725175613563394</v>
      </c>
      <c r="T339">
        <v>96.950547302269996</v>
      </c>
      <c r="U339">
        <v>100</v>
      </c>
      <c r="V339" t="s">
        <v>931</v>
      </c>
      <c r="W339" t="s">
        <v>931</v>
      </c>
      <c r="X339" t="s">
        <v>931</v>
      </c>
      <c r="Y339">
        <v>15.4626658572544</v>
      </c>
      <c r="Z339">
        <v>9.3768673751024991</v>
      </c>
      <c r="AA339">
        <v>21.546328090929901</v>
      </c>
      <c r="AB339">
        <v>58.511837655016897</v>
      </c>
      <c r="AC339">
        <v>50.394820405987502</v>
      </c>
      <c r="AD339">
        <v>66.638474095230606</v>
      </c>
      <c r="AE339">
        <v>10.781805567600401</v>
      </c>
      <c r="AF339">
        <v>5.4109148674918703</v>
      </c>
      <c r="AG339">
        <v>16.146931730328699</v>
      </c>
      <c r="AH339">
        <v>63.192697944670897</v>
      </c>
      <c r="AI339">
        <v>55.289519638464697</v>
      </c>
      <c r="AJ339">
        <v>71.109123730965194</v>
      </c>
      <c r="AK339">
        <v>60.305326246748798</v>
      </c>
      <c r="AL339">
        <v>49.7503669901661</v>
      </c>
      <c r="AM339">
        <v>70.859008962815693</v>
      </c>
      <c r="AN339">
        <v>36.8766255795544</v>
      </c>
      <c r="AO339">
        <v>26.475304127818902</v>
      </c>
      <c r="AP339">
        <v>47.275634069370298</v>
      </c>
      <c r="AQ339">
        <v>49.062535338685997</v>
      </c>
      <c r="AR339">
        <v>38.177254030471801</v>
      </c>
      <c r="AS339">
        <v>59.958029744803802</v>
      </c>
      <c r="AT339">
        <v>49.157525726563399</v>
      </c>
      <c r="AU339">
        <v>38.255733009263999</v>
      </c>
      <c r="AV339">
        <v>60.049325111963299</v>
      </c>
      <c r="AW339">
        <v>1.8016650767496301</v>
      </c>
      <c r="AX339">
        <v>0</v>
      </c>
      <c r="AY339">
        <v>3.76957600369352</v>
      </c>
      <c r="AZ339">
        <v>98.1983349232504</v>
      </c>
      <c r="BA339">
        <v>96.230423996275405</v>
      </c>
      <c r="BB339">
        <v>100</v>
      </c>
    </row>
    <row r="340" spans="1:54" x14ac:dyDescent="0.3">
      <c r="A340" t="s">
        <v>525</v>
      </c>
      <c r="B340" t="s">
        <v>289</v>
      </c>
      <c r="C340" t="s">
        <v>963</v>
      </c>
      <c r="D340">
        <v>85.898804148537394</v>
      </c>
      <c r="E340">
        <v>80.858124483458198</v>
      </c>
      <c r="F340">
        <v>90.940782527101206</v>
      </c>
      <c r="G340">
        <v>14.1011958514627</v>
      </c>
      <c r="H340">
        <v>9.0592174728652406</v>
      </c>
      <c r="I340">
        <v>19.1418755165754</v>
      </c>
      <c r="J340">
        <v>3.1551870399255701</v>
      </c>
      <c r="K340">
        <v>0.54123731876683701</v>
      </c>
      <c r="L340">
        <v>5.7725426183992603</v>
      </c>
      <c r="M340">
        <v>16.5394193142325</v>
      </c>
      <c r="N340">
        <v>11.310937051203499</v>
      </c>
      <c r="O340">
        <v>21.766109877402599</v>
      </c>
      <c r="P340">
        <v>2.1071066962208902</v>
      </c>
      <c r="Q340">
        <v>0</v>
      </c>
      <c r="R340">
        <v>4.5969619751225501</v>
      </c>
      <c r="S340">
        <v>99.293982431655905</v>
      </c>
      <c r="T340">
        <v>98.306820498728399</v>
      </c>
      <c r="U340">
        <v>100</v>
      </c>
      <c r="V340" t="s">
        <v>931</v>
      </c>
      <c r="W340" t="s">
        <v>931</v>
      </c>
      <c r="X340" t="s">
        <v>931</v>
      </c>
      <c r="Y340">
        <v>14.875625974878901</v>
      </c>
      <c r="Z340">
        <v>9.8314842230639705</v>
      </c>
      <c r="AA340">
        <v>19.919877555253301</v>
      </c>
      <c r="AB340">
        <v>60.265988014120403</v>
      </c>
      <c r="AC340">
        <v>53.134769969614297</v>
      </c>
      <c r="AD340">
        <v>67.379485943667703</v>
      </c>
      <c r="AE340">
        <v>15.195796732616399</v>
      </c>
      <c r="AF340">
        <v>10.1249044195264</v>
      </c>
      <c r="AG340">
        <v>20.266372266414901</v>
      </c>
      <c r="AH340">
        <v>59.945817256382902</v>
      </c>
      <c r="AI340">
        <v>52.809413407524801</v>
      </c>
      <c r="AJ340">
        <v>67.064927598133295</v>
      </c>
      <c r="AK340">
        <v>49.549054749378499</v>
      </c>
      <c r="AL340">
        <v>40.5387907330107</v>
      </c>
      <c r="AM340">
        <v>58.559334824362402</v>
      </c>
      <c r="AN340">
        <v>49.442099786090097</v>
      </c>
      <c r="AO340">
        <v>40.443931625028704</v>
      </c>
      <c r="AP340">
        <v>58.438412895942797</v>
      </c>
      <c r="AQ340">
        <v>57.7267734289183</v>
      </c>
      <c r="AR340">
        <v>48.774389761840503</v>
      </c>
      <c r="AS340">
        <v>66.656511380164503</v>
      </c>
      <c r="AT340">
        <v>41.5332138521131</v>
      </c>
      <c r="AU340">
        <v>32.622964464677601</v>
      </c>
      <c r="AV340">
        <v>50.463384296541399</v>
      </c>
      <c r="AW340">
        <v>4.48512711052732</v>
      </c>
      <c r="AX340">
        <v>1.18730400630945</v>
      </c>
      <c r="AY340">
        <v>7.7860513049594298</v>
      </c>
      <c r="AZ340">
        <v>95.514872889472699</v>
      </c>
      <c r="BA340">
        <v>92.213948695021202</v>
      </c>
      <c r="BB340">
        <v>98.812695993709895</v>
      </c>
    </row>
    <row r="341" spans="1:54" x14ac:dyDescent="0.3">
      <c r="A341" t="s">
        <v>526</v>
      </c>
      <c r="B341" t="s">
        <v>290</v>
      </c>
      <c r="C341" t="s">
        <v>963</v>
      </c>
      <c r="D341">
        <v>82.185534591194994</v>
      </c>
      <c r="E341">
        <v>76.442574551919705</v>
      </c>
      <c r="F341">
        <v>87.931423945301802</v>
      </c>
      <c r="G341">
        <v>14.9737945492662</v>
      </c>
      <c r="H341">
        <v>9.5830486618316009</v>
      </c>
      <c r="I341">
        <v>20.360953172479899</v>
      </c>
      <c r="J341">
        <v>9.8584905660377409</v>
      </c>
      <c r="K341">
        <v>5.5749703655232903</v>
      </c>
      <c r="L341">
        <v>14.135968692596601</v>
      </c>
      <c r="M341">
        <v>12.982180293500999</v>
      </c>
      <c r="N341">
        <v>8.22466422118063</v>
      </c>
      <c r="O341">
        <v>17.751033964996001</v>
      </c>
      <c r="P341">
        <v>2.9585953878406701</v>
      </c>
      <c r="Q341">
        <v>0.37209029964372797</v>
      </c>
      <c r="R341">
        <v>5.53919321966589</v>
      </c>
      <c r="S341">
        <v>100</v>
      </c>
      <c r="T341">
        <v>99.999999946416807</v>
      </c>
      <c r="U341">
        <v>100</v>
      </c>
      <c r="Y341">
        <v>16.5041928721174</v>
      </c>
      <c r="Z341">
        <v>10.924962410819999</v>
      </c>
      <c r="AA341">
        <v>22.080978985857701</v>
      </c>
      <c r="AB341">
        <v>54.234800838574401</v>
      </c>
      <c r="AC341">
        <v>46.7065968955553</v>
      </c>
      <c r="AD341">
        <v>61.783576243199498</v>
      </c>
      <c r="AE341">
        <v>18.909853249475901</v>
      </c>
      <c r="AF341">
        <v>13.028882211934199</v>
      </c>
      <c r="AG341">
        <v>24.788859784490199</v>
      </c>
      <c r="AH341">
        <v>51.8291404612159</v>
      </c>
      <c r="AI341">
        <v>44.311899928504701</v>
      </c>
      <c r="AJ341">
        <v>59.366472610503401</v>
      </c>
      <c r="AK341">
        <v>62.633730318934198</v>
      </c>
      <c r="AL341">
        <v>53.788237837046204</v>
      </c>
      <c r="AM341">
        <v>71.490699280064703</v>
      </c>
      <c r="AN341">
        <v>36.644630601534097</v>
      </c>
      <c r="AO341">
        <v>27.814174099440901</v>
      </c>
      <c r="AP341">
        <v>45.464308784475698</v>
      </c>
      <c r="AQ341">
        <v>51.657751312071099</v>
      </c>
      <c r="AR341">
        <v>42.404227674966499</v>
      </c>
      <c r="AS341">
        <v>60.911886699471403</v>
      </c>
      <c r="AT341">
        <v>46.775333064190598</v>
      </c>
      <c r="AU341">
        <v>37.517794959383103</v>
      </c>
      <c r="AV341">
        <v>56.030725715589902</v>
      </c>
      <c r="AW341">
        <v>4.1588050314465397</v>
      </c>
      <c r="AX341">
        <v>0.753886898405004</v>
      </c>
      <c r="AY341">
        <v>7.5595852523121003</v>
      </c>
      <c r="AZ341">
        <v>95.841194968553495</v>
      </c>
      <c r="BA341">
        <v>92.440414747371705</v>
      </c>
      <c r="BB341">
        <v>99.246113101911206</v>
      </c>
    </row>
    <row r="342" spans="1:54" x14ac:dyDescent="0.3">
      <c r="A342" t="s">
        <v>527</v>
      </c>
      <c r="B342" t="s">
        <v>293</v>
      </c>
      <c r="C342" t="s">
        <v>963</v>
      </c>
      <c r="D342">
        <v>87.246398786959801</v>
      </c>
      <c r="E342">
        <v>81.100675475094405</v>
      </c>
      <c r="F342">
        <v>93.393841458156302</v>
      </c>
      <c r="G342">
        <v>12.7536012130402</v>
      </c>
      <c r="H342">
        <v>6.6061585417140396</v>
      </c>
      <c r="I342">
        <v>18.899324525035201</v>
      </c>
      <c r="J342">
        <v>14.5200909780136</v>
      </c>
      <c r="K342">
        <v>8.5822062338952794</v>
      </c>
      <c r="L342">
        <v>20.456171813939999</v>
      </c>
      <c r="M342">
        <v>10.724791508718701</v>
      </c>
      <c r="N342">
        <v>5.18988100745658</v>
      </c>
      <c r="O342">
        <v>16.262669663486399</v>
      </c>
      <c r="P342">
        <v>2.9355572403335901</v>
      </c>
      <c r="Q342">
        <v>0</v>
      </c>
      <c r="R342">
        <v>5.9247660410284402</v>
      </c>
      <c r="S342">
        <v>99.272175890826404</v>
      </c>
      <c r="T342">
        <v>97.846493007082799</v>
      </c>
      <c r="U342">
        <v>100</v>
      </c>
      <c r="V342" t="s">
        <v>931</v>
      </c>
      <c r="W342" t="s">
        <v>931</v>
      </c>
      <c r="X342" t="s">
        <v>931</v>
      </c>
      <c r="Y342">
        <v>18.462471569370699</v>
      </c>
      <c r="Z342">
        <v>11.470517772758001</v>
      </c>
      <c r="AA342">
        <v>25.453419237191198</v>
      </c>
      <c r="AB342">
        <v>56.786959818043997</v>
      </c>
      <c r="AC342">
        <v>48.059490378292203</v>
      </c>
      <c r="AD342">
        <v>65.515142748728294</v>
      </c>
      <c r="AE342">
        <v>18.462471569370699</v>
      </c>
      <c r="AF342">
        <v>11.4705177728212</v>
      </c>
      <c r="AG342">
        <v>25.453419237127999</v>
      </c>
      <c r="AH342">
        <v>56.786959818043997</v>
      </c>
      <c r="AI342">
        <v>48.059490378442597</v>
      </c>
      <c r="AJ342">
        <v>65.515142748577901</v>
      </c>
      <c r="AK342">
        <v>54.206990183109397</v>
      </c>
      <c r="AL342">
        <v>42.731998055269798</v>
      </c>
      <c r="AM342">
        <v>65.686519097773598</v>
      </c>
      <c r="AN342">
        <v>44.684258163336402</v>
      </c>
      <c r="AO342">
        <v>33.200694396814498</v>
      </c>
      <c r="AP342">
        <v>56.166453797179003</v>
      </c>
      <c r="AQ342">
        <v>52.602172248137599</v>
      </c>
      <c r="AR342">
        <v>41.169228021152001</v>
      </c>
      <c r="AS342">
        <v>64.037840908147103</v>
      </c>
      <c r="AT342">
        <v>43.298753742254398</v>
      </c>
      <c r="AU342">
        <v>31.970318611860598</v>
      </c>
      <c r="AV342">
        <v>54.625863896049502</v>
      </c>
      <c r="AW342">
        <v>7.1933282789992399</v>
      </c>
      <c r="AX342">
        <v>2.6182230590103601</v>
      </c>
      <c r="AY342">
        <v>11.767622217590199</v>
      </c>
      <c r="AZ342">
        <v>92.806671721000797</v>
      </c>
      <c r="BA342">
        <v>88.232377782684196</v>
      </c>
      <c r="BB342">
        <v>97.381776940715199</v>
      </c>
    </row>
    <row r="343" spans="1:54" x14ac:dyDescent="0.3">
      <c r="A343" t="s">
        <v>528</v>
      </c>
      <c r="B343" t="s">
        <v>294</v>
      </c>
      <c r="C343" t="s">
        <v>963</v>
      </c>
      <c r="D343">
        <v>80.637982195845694</v>
      </c>
      <c r="E343">
        <v>74.703231818156993</v>
      </c>
      <c r="F343">
        <v>86.569536914131405</v>
      </c>
      <c r="G343">
        <v>19.0059347181009</v>
      </c>
      <c r="H343">
        <v>13.094329421166499</v>
      </c>
      <c r="I343">
        <v>24.920879923592199</v>
      </c>
      <c r="J343">
        <v>8.4272997032641008</v>
      </c>
      <c r="K343">
        <v>4.3725984959866198</v>
      </c>
      <c r="L343">
        <v>12.4745157215915</v>
      </c>
      <c r="M343">
        <v>20.745548961424301</v>
      </c>
      <c r="N343">
        <v>15.135714822813201</v>
      </c>
      <c r="O343">
        <v>26.363193399317002</v>
      </c>
      <c r="P343">
        <v>2.9673590504451002</v>
      </c>
      <c r="Q343">
        <v>0.50515623487956196</v>
      </c>
      <c r="R343">
        <v>5.4295359995798202</v>
      </c>
      <c r="S343">
        <v>98.902077151335305</v>
      </c>
      <c r="T343">
        <v>97.650841983095106</v>
      </c>
      <c r="U343">
        <v>100</v>
      </c>
      <c r="V343" t="s">
        <v>931</v>
      </c>
      <c r="W343" t="s">
        <v>931</v>
      </c>
      <c r="X343" t="s">
        <v>931</v>
      </c>
      <c r="Y343">
        <v>14.302670623145399</v>
      </c>
      <c r="Z343">
        <v>8.6874047602327593</v>
      </c>
      <c r="AA343">
        <v>19.918283909415699</v>
      </c>
      <c r="AB343">
        <v>64.2433234421365</v>
      </c>
      <c r="AC343">
        <v>56.7557356177104</v>
      </c>
      <c r="AD343">
        <v>71.736418918987397</v>
      </c>
      <c r="AE343">
        <v>24.8924332344214</v>
      </c>
      <c r="AF343">
        <v>18.2597186718309</v>
      </c>
      <c r="AG343">
        <v>31.519449562271799</v>
      </c>
      <c r="AH343">
        <v>53.653560830860499</v>
      </c>
      <c r="AI343">
        <v>46.188055667414098</v>
      </c>
      <c r="AJ343">
        <v>61.130619304829402</v>
      </c>
      <c r="AK343">
        <v>48.5042900208704</v>
      </c>
      <c r="AL343">
        <v>38.986897722754001</v>
      </c>
      <c r="AM343">
        <v>58.014679331890903</v>
      </c>
      <c r="AN343">
        <v>51.406817654788597</v>
      </c>
      <c r="AO343">
        <v>41.904147623516998</v>
      </c>
      <c r="AP343">
        <v>60.9168551647209</v>
      </c>
      <c r="AQ343">
        <v>50.587462317384201</v>
      </c>
      <c r="AR343">
        <v>41.222689449723397</v>
      </c>
      <c r="AS343">
        <v>59.941968661121003</v>
      </c>
      <c r="AT343">
        <v>48.875318852902502</v>
      </c>
      <c r="AU343">
        <v>39.5171630827789</v>
      </c>
      <c r="AV343">
        <v>58.2441652050424</v>
      </c>
      <c r="AW343">
        <v>2.5927299703264102</v>
      </c>
      <c r="AX343">
        <v>0.72905039663520599</v>
      </c>
      <c r="AY343">
        <v>4.4521143216636796</v>
      </c>
      <c r="AZ343">
        <v>97.407270029673597</v>
      </c>
      <c r="BA343">
        <v>95.547885678365901</v>
      </c>
      <c r="BB343">
        <v>99.270949603335197</v>
      </c>
    </row>
    <row r="344" spans="1:54" x14ac:dyDescent="0.3">
      <c r="A344" t="s">
        <v>529</v>
      </c>
      <c r="B344" t="s">
        <v>295</v>
      </c>
      <c r="C344" t="s">
        <v>963</v>
      </c>
      <c r="D344">
        <v>86.167395638073103</v>
      </c>
      <c r="E344">
        <v>80.709295938265598</v>
      </c>
      <c r="F344">
        <v>91.630974475780107</v>
      </c>
      <c r="G344">
        <v>12.103900740873</v>
      </c>
      <c r="H344">
        <v>7.10478624958224</v>
      </c>
      <c r="I344">
        <v>17.100214136501499</v>
      </c>
      <c r="J344">
        <v>14.1360944984974</v>
      </c>
      <c r="K344">
        <v>7.8290948901878803</v>
      </c>
      <c r="L344">
        <v>20.451848650959899</v>
      </c>
      <c r="M344">
        <v>13.6719331131542</v>
      </c>
      <c r="N344">
        <v>8.5653438365663597</v>
      </c>
      <c r="O344">
        <v>18.783567552720999</v>
      </c>
      <c r="P344">
        <v>2.05897229908655</v>
      </c>
      <c r="Q344">
        <v>0</v>
      </c>
      <c r="R344">
        <v>4.2572218602632299</v>
      </c>
      <c r="S344">
        <v>100</v>
      </c>
      <c r="T344">
        <v>99.999999899029206</v>
      </c>
      <c r="U344">
        <v>100</v>
      </c>
      <c r="Y344">
        <v>15.0882204171502</v>
      </c>
      <c r="Z344">
        <v>9.0099188597524194</v>
      </c>
      <c r="AA344">
        <v>21.178214808083499</v>
      </c>
      <c r="AB344">
        <v>54.048022851021997</v>
      </c>
      <c r="AC344">
        <v>45.859762011207501</v>
      </c>
      <c r="AD344">
        <v>62.2119452313773</v>
      </c>
      <c r="AE344">
        <v>18.8520931893243</v>
      </c>
      <c r="AF344">
        <v>12.058579465510601</v>
      </c>
      <c r="AG344">
        <v>25.6449938498798</v>
      </c>
      <c r="AH344">
        <v>50.284150078847901</v>
      </c>
      <c r="AI344">
        <v>41.944968030889598</v>
      </c>
      <c r="AJ344">
        <v>58.611299564140701</v>
      </c>
      <c r="AK344">
        <v>55.015290519877702</v>
      </c>
      <c r="AL344">
        <v>44.370149658905</v>
      </c>
      <c r="AM344">
        <v>65.674994640626906</v>
      </c>
      <c r="AN344">
        <v>42.823649337410799</v>
      </c>
      <c r="AO344">
        <v>32.191172689957099</v>
      </c>
      <c r="AP344">
        <v>53.443251666281903</v>
      </c>
      <c r="AQ344">
        <v>51.539245667685996</v>
      </c>
      <c r="AR344">
        <v>40.059620355211699</v>
      </c>
      <c r="AS344">
        <v>63.045069791656601</v>
      </c>
      <c r="AT344">
        <v>46.724430852871201</v>
      </c>
      <c r="AU344">
        <v>35.2062640459867</v>
      </c>
      <c r="AV344">
        <v>58.220952295038003</v>
      </c>
      <c r="AW344">
        <v>2.4011425511023798</v>
      </c>
      <c r="AX344">
        <v>0</v>
      </c>
      <c r="AY344">
        <v>4.9623325986926803</v>
      </c>
      <c r="AZ344">
        <v>97.598857448897604</v>
      </c>
      <c r="BA344">
        <v>95.037667401700304</v>
      </c>
      <c r="BB344">
        <v>100</v>
      </c>
    </row>
    <row r="345" spans="1:54" x14ac:dyDescent="0.3">
      <c r="A345" t="s">
        <v>530</v>
      </c>
      <c r="B345" t="s">
        <v>296</v>
      </c>
      <c r="C345" t="s">
        <v>963</v>
      </c>
      <c r="D345">
        <v>83.2053321630369</v>
      </c>
      <c r="E345">
        <v>76.688122023783706</v>
      </c>
      <c r="F345">
        <v>89.713941090616899</v>
      </c>
      <c r="G345">
        <v>14.1889297273575</v>
      </c>
      <c r="H345">
        <v>8.0755113697096608</v>
      </c>
      <c r="I345">
        <v>20.3116314234735</v>
      </c>
      <c r="J345">
        <v>8.2396181907948893</v>
      </c>
      <c r="K345">
        <v>3.1516480060516101</v>
      </c>
      <c r="L345">
        <v>13.3307048682797</v>
      </c>
      <c r="M345">
        <v>18.152394536178601</v>
      </c>
      <c r="N345">
        <v>11.5489443884022</v>
      </c>
      <c r="O345">
        <v>24.761679737789301</v>
      </c>
      <c r="P345">
        <v>1.68687256569203</v>
      </c>
      <c r="Q345">
        <v>0</v>
      </c>
      <c r="R345">
        <v>3.3943808999884202</v>
      </c>
      <c r="S345">
        <v>99.338965384826395</v>
      </c>
      <c r="T345">
        <v>98.0389248152959</v>
      </c>
      <c r="U345">
        <v>100</v>
      </c>
      <c r="V345" t="s">
        <v>931</v>
      </c>
      <c r="W345" t="s">
        <v>931</v>
      </c>
      <c r="X345" t="s">
        <v>931</v>
      </c>
      <c r="Y345">
        <v>16.9976411212903</v>
      </c>
      <c r="Z345">
        <v>10.2191308111128</v>
      </c>
      <c r="AA345">
        <v>23.762066021731599</v>
      </c>
      <c r="AB345">
        <v>57.926929617642202</v>
      </c>
      <c r="AC345">
        <v>49.328111234972198</v>
      </c>
      <c r="AD345">
        <v>66.532258477411503</v>
      </c>
      <c r="AE345">
        <v>29.922102144933898</v>
      </c>
      <c r="AF345">
        <v>21.906182963107501</v>
      </c>
      <c r="AG345">
        <v>37.917767359762202</v>
      </c>
      <c r="AH345">
        <v>45.0024685939986</v>
      </c>
      <c r="AI345">
        <v>36.603660344454397</v>
      </c>
      <c r="AJ345">
        <v>53.413955877904101</v>
      </c>
      <c r="AK345">
        <v>53.344331972484802</v>
      </c>
      <c r="AL345">
        <v>42.181136634037799</v>
      </c>
      <c r="AM345">
        <v>64.498134000580194</v>
      </c>
      <c r="AN345">
        <v>42.075387282590498</v>
      </c>
      <c r="AO345">
        <v>30.935702357756401</v>
      </c>
      <c r="AP345">
        <v>53.225647901239199</v>
      </c>
      <c r="AQ345">
        <v>63.841507745651803</v>
      </c>
      <c r="AR345">
        <v>52.963523166536</v>
      </c>
      <c r="AS345">
        <v>74.719678887107193</v>
      </c>
      <c r="AT345">
        <v>32.948380963033401</v>
      </c>
      <c r="AU345">
        <v>22.6874245811611</v>
      </c>
      <c r="AV345">
        <v>43.210207926461798</v>
      </c>
      <c r="AW345">
        <v>5.7765099566624603</v>
      </c>
      <c r="AX345">
        <v>1.75845750361866</v>
      </c>
      <c r="AY345">
        <v>9.7981484146290097</v>
      </c>
      <c r="AZ345">
        <v>94.223490043337506</v>
      </c>
      <c r="BA345">
        <v>90.201851585712006</v>
      </c>
      <c r="BB345">
        <v>98.241542496040296</v>
      </c>
    </row>
    <row r="346" spans="1:54" x14ac:dyDescent="0.3">
      <c r="A346" t="s">
        <v>531</v>
      </c>
      <c r="B346" t="s">
        <v>297</v>
      </c>
      <c r="C346" t="s">
        <v>963</v>
      </c>
      <c r="D346">
        <v>78.600796188735899</v>
      </c>
      <c r="E346">
        <v>71.180529790304803</v>
      </c>
      <c r="F346">
        <v>86.015729055040097</v>
      </c>
      <c r="G346">
        <v>19.229263199112399</v>
      </c>
      <c r="H346">
        <v>11.836448981023199</v>
      </c>
      <c r="I346">
        <v>26.621993663973001</v>
      </c>
      <c r="J346">
        <v>8.5492397050186</v>
      </c>
      <c r="K346">
        <v>3.8435403065290199</v>
      </c>
      <c r="L346">
        <v>13.255962697593</v>
      </c>
      <c r="M346">
        <v>15.0035893754487</v>
      </c>
      <c r="N346">
        <v>9.0993664017373703</v>
      </c>
      <c r="O346">
        <v>20.904334512489299</v>
      </c>
      <c r="P346" t="s">
        <v>931</v>
      </c>
      <c r="Q346" t="s">
        <v>931</v>
      </c>
      <c r="R346" t="s">
        <v>931</v>
      </c>
      <c r="S346">
        <v>98.022580434640702</v>
      </c>
      <c r="T346">
        <v>95.3750964014516</v>
      </c>
      <c r="U346">
        <v>100</v>
      </c>
      <c r="V346" t="s">
        <v>931</v>
      </c>
      <c r="W346" t="s">
        <v>931</v>
      </c>
      <c r="X346" t="s">
        <v>931</v>
      </c>
      <c r="Y346">
        <v>19.470730274750402</v>
      </c>
      <c r="Z346">
        <v>11.5217382401195</v>
      </c>
      <c r="AA346">
        <v>27.4146720177826</v>
      </c>
      <c r="AB346">
        <v>49.105919206421703</v>
      </c>
      <c r="AC346">
        <v>40.180655517385802</v>
      </c>
      <c r="AD346">
        <v>58.018079617267297</v>
      </c>
      <c r="AE346">
        <v>18.609280167069102</v>
      </c>
      <c r="AF346">
        <v>10.7669550711799</v>
      </c>
      <c r="AG346">
        <v>26.4436815847587</v>
      </c>
      <c r="AH346">
        <v>49.967369314103003</v>
      </c>
      <c r="AI346">
        <v>41.0371808282855</v>
      </c>
      <c r="AJ346">
        <v>58.887327908331002</v>
      </c>
      <c r="AK346">
        <v>53.785667685334602</v>
      </c>
      <c r="AL346">
        <v>37.070865498538403</v>
      </c>
      <c r="AM346">
        <v>70.504596746290702</v>
      </c>
      <c r="AN346">
        <v>45.2975311609381</v>
      </c>
      <c r="AO346">
        <v>28.4557244162994</v>
      </c>
      <c r="AP346">
        <v>62.132289847015002</v>
      </c>
      <c r="AQ346">
        <v>43.360917487896202</v>
      </c>
      <c r="AR346">
        <v>28.1005561810003</v>
      </c>
      <c r="AS346">
        <v>58.620499337793397</v>
      </c>
      <c r="AT346">
        <v>54.623493458778299</v>
      </c>
      <c r="AU346">
        <v>39.0462662813175</v>
      </c>
      <c r="AV346">
        <v>70.198318087201798</v>
      </c>
      <c r="AW346">
        <v>5.3514324871108796</v>
      </c>
      <c r="AX346">
        <v>0</v>
      </c>
      <c r="AY346">
        <v>13.5302457066896</v>
      </c>
      <c r="AZ346">
        <v>94.648567512889102</v>
      </c>
      <c r="BA346">
        <v>86.469754292793297</v>
      </c>
      <c r="BB346">
        <v>100</v>
      </c>
    </row>
    <row r="347" spans="1:54" x14ac:dyDescent="0.3">
      <c r="A347" t="s">
        <v>532</v>
      </c>
      <c r="B347" t="s">
        <v>298</v>
      </c>
      <c r="C347" t="s">
        <v>963</v>
      </c>
      <c r="D347">
        <v>80.506297774889404</v>
      </c>
      <c r="E347">
        <v>75.058508071387806</v>
      </c>
      <c r="F347">
        <v>85.958870186819098</v>
      </c>
      <c r="G347">
        <v>19.493702225110599</v>
      </c>
      <c r="H347">
        <v>14.041129813223099</v>
      </c>
      <c r="I347">
        <v>24.941491928569999</v>
      </c>
      <c r="J347">
        <v>6.6969950174852197</v>
      </c>
      <c r="K347">
        <v>3.1752717641252102</v>
      </c>
      <c r="L347">
        <v>10.229818702113599</v>
      </c>
      <c r="M347">
        <v>20.220963698820899</v>
      </c>
      <c r="N347">
        <v>15.0941898603591</v>
      </c>
      <c r="O347">
        <v>25.331666126153401</v>
      </c>
      <c r="P347">
        <v>1.4111967319654599</v>
      </c>
      <c r="Q347">
        <v>0.11618724451965599</v>
      </c>
      <c r="R347">
        <v>2.7036156780417202</v>
      </c>
      <c r="S347">
        <v>99.263454337263596</v>
      </c>
      <c r="T347">
        <v>98.214185393367899</v>
      </c>
      <c r="U347">
        <v>100</v>
      </c>
      <c r="V347" t="s">
        <v>931</v>
      </c>
      <c r="W347" t="s">
        <v>931</v>
      </c>
      <c r="X347" t="s">
        <v>931</v>
      </c>
      <c r="Y347">
        <v>12.403676538854301</v>
      </c>
      <c r="Z347">
        <v>7.6780281640711001</v>
      </c>
      <c r="AA347">
        <v>17.130956342963799</v>
      </c>
      <c r="AB347">
        <v>69.439544455791804</v>
      </c>
      <c r="AC347">
        <v>62.892016168102003</v>
      </c>
      <c r="AD347">
        <v>75.997798369839202</v>
      </c>
      <c r="AE347">
        <v>24.0151022808158</v>
      </c>
      <c r="AF347">
        <v>17.7669548964471</v>
      </c>
      <c r="AG347">
        <v>30.2553243264367</v>
      </c>
      <c r="AH347">
        <v>57.8281187138303</v>
      </c>
      <c r="AI347">
        <v>50.800470944498201</v>
      </c>
      <c r="AJ347">
        <v>64.876048877594201</v>
      </c>
      <c r="AK347">
        <v>45.891669583479199</v>
      </c>
      <c r="AL347">
        <v>36.9605041074512</v>
      </c>
      <c r="AM347">
        <v>54.829283510620598</v>
      </c>
      <c r="AN347">
        <v>52.292614630731499</v>
      </c>
      <c r="AO347">
        <v>43.336511479663102</v>
      </c>
      <c r="AP347">
        <v>61.250544816949002</v>
      </c>
      <c r="AQ347">
        <v>48.958697934896698</v>
      </c>
      <c r="AR347">
        <v>40.006529186677902</v>
      </c>
      <c r="AS347">
        <v>57.887854126547097</v>
      </c>
      <c r="AT347">
        <v>48.783689184459199</v>
      </c>
      <c r="AU347">
        <v>39.794959735621397</v>
      </c>
      <c r="AV347">
        <v>57.794514634270101</v>
      </c>
      <c r="AW347">
        <v>3.2618450778324499</v>
      </c>
      <c r="AX347">
        <v>0.597974378368064</v>
      </c>
      <c r="AY347">
        <v>5.9291557284003504</v>
      </c>
      <c r="AZ347">
        <v>96.738154922167595</v>
      </c>
      <c r="BA347">
        <v>94.070844271760706</v>
      </c>
      <c r="BB347">
        <v>99.402025621470898</v>
      </c>
    </row>
    <row r="348" spans="1:54" x14ac:dyDescent="0.3">
      <c r="A348" t="s">
        <v>533</v>
      </c>
      <c r="B348" t="s">
        <v>299</v>
      </c>
      <c r="C348" t="s">
        <v>963</v>
      </c>
      <c r="D348">
        <v>84.911147951022301</v>
      </c>
      <c r="E348">
        <v>79.190116154440901</v>
      </c>
      <c r="F348">
        <v>90.6350332270015</v>
      </c>
      <c r="G348">
        <v>14.4344588895675</v>
      </c>
      <c r="H348">
        <v>8.8161967724904802</v>
      </c>
      <c r="I348">
        <v>20.051833793703899</v>
      </c>
      <c r="J348">
        <v>5.5521624058401002</v>
      </c>
      <c r="K348">
        <v>2.2944053230297499</v>
      </c>
      <c r="L348">
        <v>8.8178162528639508</v>
      </c>
      <c r="M348">
        <v>23.0637233516563</v>
      </c>
      <c r="N348">
        <v>16.442870728150801</v>
      </c>
      <c r="O348">
        <v>29.6885949719323</v>
      </c>
      <c r="P348">
        <v>3.7431288718261899</v>
      </c>
      <c r="Q348">
        <v>1.09232141044455</v>
      </c>
      <c r="R348">
        <v>6.3955864286657498</v>
      </c>
      <c r="S348">
        <v>98.653404298635905</v>
      </c>
      <c r="T348">
        <v>97.096761576268094</v>
      </c>
      <c r="U348">
        <v>100</v>
      </c>
      <c r="V348">
        <v>1.3465957013640499</v>
      </c>
      <c r="W348">
        <v>0</v>
      </c>
      <c r="X348">
        <v>2.9032384235708002</v>
      </c>
      <c r="Y348">
        <v>10.0340284442893</v>
      </c>
      <c r="Z348">
        <v>5.6189950169481602</v>
      </c>
      <c r="AA348">
        <v>14.468087586375001</v>
      </c>
      <c r="AB348">
        <v>57.813454323357497</v>
      </c>
      <c r="AC348">
        <v>50.068985501152099</v>
      </c>
      <c r="AD348">
        <v>65.543878940468502</v>
      </c>
      <c r="AE348">
        <v>25.960503737311999</v>
      </c>
      <c r="AF348">
        <v>18.730691030293599</v>
      </c>
      <c r="AG348">
        <v>33.204246365706403</v>
      </c>
      <c r="AH348">
        <v>41.8869790303348</v>
      </c>
      <c r="AI348">
        <v>34.3579765805164</v>
      </c>
      <c r="AJ348">
        <v>49.407033068427303</v>
      </c>
      <c r="AK348">
        <v>51.897249428186001</v>
      </c>
      <c r="AL348">
        <v>41.692254689180203</v>
      </c>
      <c r="AM348">
        <v>62.090943198909898</v>
      </c>
      <c r="AN348">
        <v>46.536860008210702</v>
      </c>
      <c r="AO348">
        <v>36.479326591237097</v>
      </c>
      <c r="AP348">
        <v>56.609345999850603</v>
      </c>
      <c r="AQ348">
        <v>47.721541258577197</v>
      </c>
      <c r="AR348">
        <v>36.818731417707198</v>
      </c>
      <c r="AS348">
        <v>58.621388266124903</v>
      </c>
      <c r="AT348">
        <v>50.114362793970997</v>
      </c>
      <c r="AU348">
        <v>39.244951689545303</v>
      </c>
      <c r="AV348">
        <v>60.991188303030299</v>
      </c>
      <c r="AW348">
        <v>3.24579007067446</v>
      </c>
      <c r="AX348">
        <v>0.83630030517240805</v>
      </c>
      <c r="AY348">
        <v>5.6555396437549597</v>
      </c>
      <c r="AZ348">
        <v>96.754209929325498</v>
      </c>
      <c r="BA348">
        <v>94.3444603562765</v>
      </c>
      <c r="BB348">
        <v>99.163699694796094</v>
      </c>
    </row>
    <row r="349" spans="1:54" x14ac:dyDescent="0.3">
      <c r="A349" t="s">
        <v>534</v>
      </c>
      <c r="B349" t="s">
        <v>300</v>
      </c>
      <c r="C349" t="s">
        <v>963</v>
      </c>
      <c r="D349">
        <v>88.283452526957902</v>
      </c>
      <c r="E349">
        <v>84.038098644808798</v>
      </c>
      <c r="F349">
        <v>92.533787639623</v>
      </c>
      <c r="G349">
        <v>11.4218817195738</v>
      </c>
      <c r="H349">
        <v>7.20650346072176</v>
      </c>
      <c r="I349">
        <v>15.633560050759399</v>
      </c>
      <c r="J349">
        <v>10.9918289982957</v>
      </c>
      <c r="K349">
        <v>6.6830358311479099</v>
      </c>
      <c r="L349">
        <v>15.3010866844063</v>
      </c>
      <c r="M349">
        <v>19.282289791822599</v>
      </c>
      <c r="N349">
        <v>14.1892472348207</v>
      </c>
      <c r="O349">
        <v>24.372653566929898</v>
      </c>
      <c r="P349">
        <v>0.85373429112976496</v>
      </c>
      <c r="Q349">
        <v>0</v>
      </c>
      <c r="R349">
        <v>1.83484447646703</v>
      </c>
      <c r="S349">
        <v>98.781517289712198</v>
      </c>
      <c r="T349">
        <v>97.381964243074904</v>
      </c>
      <c r="U349">
        <v>100</v>
      </c>
      <c r="V349">
        <v>1.21848271028782</v>
      </c>
      <c r="W349">
        <v>0</v>
      </c>
      <c r="X349">
        <v>2.6180357569048001</v>
      </c>
      <c r="Y349">
        <v>17.590749088129002</v>
      </c>
      <c r="Z349">
        <v>12.2276799802863</v>
      </c>
      <c r="AA349">
        <v>22.957142638131</v>
      </c>
      <c r="AB349">
        <v>62.779733367312801</v>
      </c>
      <c r="AC349">
        <v>56.575866411269701</v>
      </c>
      <c r="AD349">
        <v>68.993125729167701</v>
      </c>
      <c r="AE349">
        <v>19.854100632336799</v>
      </c>
      <c r="AF349">
        <v>14.263041091938399</v>
      </c>
      <c r="AG349">
        <v>25.449032796929099</v>
      </c>
      <c r="AH349">
        <v>60.516381823105</v>
      </c>
      <c r="AI349">
        <v>54.2431987732461</v>
      </c>
      <c r="AJ349">
        <v>66.798542096741002</v>
      </c>
      <c r="AK349">
        <v>54.604757069448297</v>
      </c>
      <c r="AL349">
        <v>45.309968412320501</v>
      </c>
      <c r="AM349">
        <v>63.904208278317398</v>
      </c>
      <c r="AN349">
        <v>43.478260869565197</v>
      </c>
      <c r="AO349">
        <v>34.218361252955802</v>
      </c>
      <c r="AP349">
        <v>52.732975156019499</v>
      </c>
      <c r="AQ349">
        <v>56.4063509646451</v>
      </c>
      <c r="AR349">
        <v>47.244258764206599</v>
      </c>
      <c r="AS349">
        <v>65.561700255421997</v>
      </c>
      <c r="AT349">
        <v>42.516692821317598</v>
      </c>
      <c r="AU349">
        <v>33.355812522319901</v>
      </c>
      <c r="AV349">
        <v>51.683380365824597</v>
      </c>
      <c r="AW349">
        <v>2.79693547616393</v>
      </c>
      <c r="AX349">
        <v>0.46217176932538001</v>
      </c>
      <c r="AY349">
        <v>5.1298574384797302</v>
      </c>
      <c r="AZ349">
        <v>97.203064523836105</v>
      </c>
      <c r="BA349">
        <v>94.870142561473003</v>
      </c>
      <c r="BB349">
        <v>99.5378282307219</v>
      </c>
    </row>
    <row r="350" spans="1:54" x14ac:dyDescent="0.3">
      <c r="A350" t="s">
        <v>535</v>
      </c>
      <c r="B350" t="s">
        <v>301</v>
      </c>
      <c r="C350" t="s">
        <v>963</v>
      </c>
      <c r="D350">
        <v>83.279564083170001</v>
      </c>
      <c r="E350">
        <v>76.682120395733804</v>
      </c>
      <c r="F350">
        <v>89.873806406742901</v>
      </c>
      <c r="G350">
        <v>13.7072997545652</v>
      </c>
      <c r="H350">
        <v>8.5474090953225392</v>
      </c>
      <c r="I350">
        <v>18.870094134408902</v>
      </c>
      <c r="J350">
        <v>7.8847845885494596</v>
      </c>
      <c r="K350">
        <v>3.99545661418788</v>
      </c>
      <c r="L350">
        <v>11.778298198748599</v>
      </c>
      <c r="M350">
        <v>21.275643301483399</v>
      </c>
      <c r="N350">
        <v>15.5064373698849</v>
      </c>
      <c r="O350">
        <v>27.044486733923399</v>
      </c>
      <c r="P350">
        <v>1.4602596360156199</v>
      </c>
      <c r="Q350">
        <v>4.0744918856106198E-2</v>
      </c>
      <c r="R350">
        <v>2.8818143906263201</v>
      </c>
      <c r="S350">
        <v>96.270626553262403</v>
      </c>
      <c r="T350">
        <v>93.260811328032702</v>
      </c>
      <c r="U350">
        <v>99.282430988152598</v>
      </c>
      <c r="V350">
        <v>3.7293734467375699</v>
      </c>
      <c r="W350">
        <v>0.71756901182816601</v>
      </c>
      <c r="X350">
        <v>6.7391886719866196</v>
      </c>
      <c r="Y350">
        <v>18.773443650340401</v>
      </c>
      <c r="Z350">
        <v>12.432065437256099</v>
      </c>
      <c r="AA350">
        <v>25.108003307671002</v>
      </c>
      <c r="AB350">
        <v>64.788601948041901</v>
      </c>
      <c r="AC350">
        <v>56.850615302723902</v>
      </c>
      <c r="AD350">
        <v>72.736546636621</v>
      </c>
      <c r="AE350">
        <v>27.879227575135499</v>
      </c>
      <c r="AF350">
        <v>20.537810304609</v>
      </c>
      <c r="AG350">
        <v>35.209846873483201</v>
      </c>
      <c r="AH350">
        <v>55.682818023246803</v>
      </c>
      <c r="AI350">
        <v>47.615467658792902</v>
      </c>
      <c r="AJ350">
        <v>63.764105847386901</v>
      </c>
      <c r="AK350">
        <v>46.122920590702599</v>
      </c>
      <c r="AL350">
        <v>35.4438375935515</v>
      </c>
      <c r="AM350">
        <v>56.810565028148503</v>
      </c>
      <c r="AN350">
        <v>50.822266892480101</v>
      </c>
      <c r="AO350">
        <v>40.130086329081102</v>
      </c>
      <c r="AP350">
        <v>61.502350109632502</v>
      </c>
      <c r="AQ350">
        <v>57.4700454264866</v>
      </c>
      <c r="AR350">
        <v>47.203687942559</v>
      </c>
      <c r="AS350">
        <v>67.747380861012701</v>
      </c>
      <c r="AT350">
        <v>36.9632314534893</v>
      </c>
      <c r="AU350">
        <v>27.201111015786701</v>
      </c>
      <c r="AV350">
        <v>46.7105425676545</v>
      </c>
      <c r="AW350">
        <v>6.3427133661608703</v>
      </c>
      <c r="AX350">
        <v>1.5785735663387199</v>
      </c>
      <c r="AY350">
        <v>11.1031901452998</v>
      </c>
      <c r="AZ350">
        <v>93.657286633839107</v>
      </c>
      <c r="BA350">
        <v>88.896809852818507</v>
      </c>
      <c r="BB350">
        <v>98.421426435542998</v>
      </c>
    </row>
    <row r="351" spans="1:54" x14ac:dyDescent="0.3">
      <c r="A351" t="s">
        <v>536</v>
      </c>
      <c r="B351" t="s">
        <v>302</v>
      </c>
      <c r="C351" t="s">
        <v>963</v>
      </c>
      <c r="D351">
        <v>80.661346396965897</v>
      </c>
      <c r="E351">
        <v>74.436157846571206</v>
      </c>
      <c r="F351">
        <v>86.902288993601601</v>
      </c>
      <c r="G351">
        <v>17.752449431099901</v>
      </c>
      <c r="H351">
        <v>11.700521536148701</v>
      </c>
      <c r="I351">
        <v>23.790588677798102</v>
      </c>
      <c r="J351">
        <v>9.0115360303413397</v>
      </c>
      <c r="K351">
        <v>4.6884716194657798</v>
      </c>
      <c r="L351">
        <v>13.332552290288801</v>
      </c>
      <c r="M351">
        <v>12.991861567635899</v>
      </c>
      <c r="N351">
        <v>8.0500747190298299</v>
      </c>
      <c r="O351">
        <v>17.9292063300331</v>
      </c>
      <c r="P351">
        <v>1.0212547408343899</v>
      </c>
      <c r="Q351">
        <v>0</v>
      </c>
      <c r="R351">
        <v>2.2363205200423</v>
      </c>
      <c r="S351">
        <v>98.787136536030303</v>
      </c>
      <c r="T351">
        <v>97.069598535837798</v>
      </c>
      <c r="U351">
        <v>100</v>
      </c>
      <c r="V351" t="s">
        <v>931</v>
      </c>
      <c r="W351" t="s">
        <v>931</v>
      </c>
      <c r="X351" t="s">
        <v>931</v>
      </c>
      <c r="Y351">
        <v>16.673909608091002</v>
      </c>
      <c r="Z351">
        <v>10.696220392858599</v>
      </c>
      <c r="AA351">
        <v>22.655299818839101</v>
      </c>
      <c r="AB351">
        <v>54.156131479140299</v>
      </c>
      <c r="AC351">
        <v>46.4253577498488</v>
      </c>
      <c r="AD351">
        <v>61.888855628825901</v>
      </c>
      <c r="AE351">
        <v>19.8818742098609</v>
      </c>
      <c r="AF351">
        <v>13.623503023315701</v>
      </c>
      <c r="AG351">
        <v>26.150676019058398</v>
      </c>
      <c r="AH351">
        <v>50.948166877370397</v>
      </c>
      <c r="AI351">
        <v>43.4357281014493</v>
      </c>
      <c r="AJ351">
        <v>58.455826446548997</v>
      </c>
      <c r="AK351">
        <v>51.876336344198599</v>
      </c>
      <c r="AL351">
        <v>40.910731588370702</v>
      </c>
      <c r="AM351">
        <v>62.850531577914197</v>
      </c>
      <c r="AN351">
        <v>46.362961993280102</v>
      </c>
      <c r="AO351">
        <v>35.431194630961301</v>
      </c>
      <c r="AP351">
        <v>57.287285059990303</v>
      </c>
      <c r="AQ351">
        <v>53.833398786926701</v>
      </c>
      <c r="AR351">
        <v>42.927743307881201</v>
      </c>
      <c r="AS351">
        <v>64.747420398898399</v>
      </c>
      <c r="AT351">
        <v>45.237160186760903</v>
      </c>
      <c r="AU351">
        <v>34.347742525514299</v>
      </c>
      <c r="AV351">
        <v>56.119470910588902</v>
      </c>
      <c r="AW351">
        <v>5.1912136536030298</v>
      </c>
      <c r="AX351">
        <v>1.28504952317315</v>
      </c>
      <c r="AY351">
        <v>9.0928544060117602</v>
      </c>
      <c r="AZ351">
        <v>94.808786346397</v>
      </c>
      <c r="BA351">
        <v>90.907145593899003</v>
      </c>
      <c r="BB351">
        <v>98.714950476916101</v>
      </c>
    </row>
    <row r="352" spans="1:54" x14ac:dyDescent="0.3">
      <c r="A352" t="s">
        <v>537</v>
      </c>
      <c r="B352" t="s">
        <v>303</v>
      </c>
      <c r="C352" t="s">
        <v>963</v>
      </c>
      <c r="D352">
        <v>86.033057851239704</v>
      </c>
      <c r="E352">
        <v>81.176953196088405</v>
      </c>
      <c r="F352">
        <v>90.887207904189395</v>
      </c>
      <c r="G352">
        <v>12.549931129476599</v>
      </c>
      <c r="H352">
        <v>8.0014320782420008</v>
      </c>
      <c r="I352">
        <v>17.100750095409602</v>
      </c>
      <c r="J352">
        <v>6.4841597796143304</v>
      </c>
      <c r="K352">
        <v>2.77912328684998</v>
      </c>
      <c r="L352">
        <v>10.1919294936502</v>
      </c>
      <c r="M352">
        <v>13.1921487603306</v>
      </c>
      <c r="N352">
        <v>8.3440397331956202</v>
      </c>
      <c r="O352">
        <v>18.040026724316501</v>
      </c>
      <c r="P352">
        <v>1.5840220385674899</v>
      </c>
      <c r="Q352">
        <v>0</v>
      </c>
      <c r="R352">
        <v>3.39333631030676</v>
      </c>
      <c r="S352">
        <v>99.2854683195592</v>
      </c>
      <c r="T352">
        <v>97.898143144810803</v>
      </c>
      <c r="U352">
        <v>100</v>
      </c>
      <c r="V352" t="s">
        <v>931</v>
      </c>
      <c r="W352" t="s">
        <v>931</v>
      </c>
      <c r="X352" t="s">
        <v>931</v>
      </c>
      <c r="Y352">
        <v>18.4159779614325</v>
      </c>
      <c r="Z352">
        <v>12.064854909184801</v>
      </c>
      <c r="AA352">
        <v>24.769579721642199</v>
      </c>
      <c r="AB352">
        <v>63.6604683195592</v>
      </c>
      <c r="AC352">
        <v>56.334076952676</v>
      </c>
      <c r="AD352">
        <v>70.982122263764097</v>
      </c>
      <c r="AE352">
        <v>14.5316804407713</v>
      </c>
      <c r="AF352">
        <v>8.5723047220971704</v>
      </c>
      <c r="AG352">
        <v>20.495071923545499</v>
      </c>
      <c r="AH352">
        <v>67.544765840220407</v>
      </c>
      <c r="AI352">
        <v>60.354150996829603</v>
      </c>
      <c r="AJ352">
        <v>74.729106204794704</v>
      </c>
      <c r="AK352">
        <v>60.907478877646803</v>
      </c>
      <c r="AL352">
        <v>50.083208982651698</v>
      </c>
      <c r="AM352">
        <v>71.744744953546501</v>
      </c>
      <c r="AN352">
        <v>38.107854386147899</v>
      </c>
      <c r="AO352">
        <v>27.366484891423699</v>
      </c>
      <c r="AP352">
        <v>48.840477806065898</v>
      </c>
      <c r="AQ352">
        <v>55.216438927714599</v>
      </c>
      <c r="AR352">
        <v>43.867148992459299</v>
      </c>
      <c r="AS352">
        <v>66.5826354427697</v>
      </c>
      <c r="AT352">
        <v>44.478981954730401</v>
      </c>
      <c r="AU352">
        <v>33.126400967399299</v>
      </c>
      <c r="AV352">
        <v>55.816240312660099</v>
      </c>
      <c r="AW352">
        <v>6.20695592286501</v>
      </c>
      <c r="AX352">
        <v>1.84874926977682</v>
      </c>
      <c r="AY352">
        <v>10.5686319680712</v>
      </c>
      <c r="AZ352">
        <v>93.793044077134994</v>
      </c>
      <c r="BA352">
        <v>89.431368031936103</v>
      </c>
      <c r="BB352">
        <v>98.151250730215807</v>
      </c>
    </row>
    <row r="353" spans="1:54" x14ac:dyDescent="0.3">
      <c r="A353" t="s">
        <v>538</v>
      </c>
      <c r="B353" t="s">
        <v>304</v>
      </c>
      <c r="C353" t="s">
        <v>963</v>
      </c>
      <c r="D353">
        <v>86.695840249484405</v>
      </c>
      <c r="E353">
        <v>80.151509013745894</v>
      </c>
      <c r="F353">
        <v>93.254952129662499</v>
      </c>
      <c r="G353">
        <v>12.4339821940546</v>
      </c>
      <c r="H353">
        <v>6.0332911610449802</v>
      </c>
      <c r="I353">
        <v>18.815231350404101</v>
      </c>
      <c r="J353">
        <v>7.3436949851617097</v>
      </c>
      <c r="K353">
        <v>3.37938679901962</v>
      </c>
      <c r="L353">
        <v>11.3179133372448</v>
      </c>
      <c r="M353">
        <v>16.387505658669099</v>
      </c>
      <c r="N353">
        <v>9.8633405527730798</v>
      </c>
      <c r="O353">
        <v>22.924120849553798</v>
      </c>
      <c r="P353">
        <v>3.3348423117549402</v>
      </c>
      <c r="Q353">
        <v>0.27089655260015</v>
      </c>
      <c r="R353">
        <v>6.3977891611409401</v>
      </c>
      <c r="S353">
        <v>96.137015240682103</v>
      </c>
      <c r="T353">
        <v>92.7097005349369</v>
      </c>
      <c r="U353">
        <v>99.573623309663006</v>
      </c>
      <c r="V353">
        <v>3.8629847593179401</v>
      </c>
      <c r="W353">
        <v>0.42637669024988201</v>
      </c>
      <c r="X353">
        <v>7.2902994651501896</v>
      </c>
      <c r="Y353">
        <v>25.743171872642201</v>
      </c>
      <c r="Z353">
        <v>18.038897488939998</v>
      </c>
      <c r="AA353">
        <v>33.430576737449499</v>
      </c>
      <c r="AB353">
        <v>57.2858508123334</v>
      </c>
      <c r="AC353">
        <v>48.9301984388498</v>
      </c>
      <c r="AD353">
        <v>65.666231781294201</v>
      </c>
      <c r="AE353">
        <v>12.0869171570847</v>
      </c>
      <c r="AF353">
        <v>6.3131690861756899</v>
      </c>
      <c r="AG353">
        <v>17.8397168902662</v>
      </c>
      <c r="AH353">
        <v>70.942105527891002</v>
      </c>
      <c r="AI353">
        <v>63.189587752194697</v>
      </c>
      <c r="AJ353">
        <v>78.723430717897003</v>
      </c>
      <c r="AK353">
        <v>31.545160209891701</v>
      </c>
      <c r="AL353">
        <v>20.637257154002601</v>
      </c>
      <c r="AM353">
        <v>42.437871520339101</v>
      </c>
      <c r="AN353">
        <v>58.9650552640393</v>
      </c>
      <c r="AO353">
        <v>47.7379298306615</v>
      </c>
      <c r="AP353">
        <v>70.193807895258402</v>
      </c>
      <c r="AQ353">
        <v>46.767891034944697</v>
      </c>
      <c r="AR353">
        <v>35.533514052906597</v>
      </c>
      <c r="AS353">
        <v>57.999491221062698</v>
      </c>
      <c r="AT353">
        <v>46.008708272859202</v>
      </c>
      <c r="AU353">
        <v>34.840103198129199</v>
      </c>
      <c r="AV353">
        <v>57.1729381558158</v>
      </c>
      <c r="AW353">
        <v>8.9281223278507102</v>
      </c>
      <c r="AX353">
        <v>4.3619343928810999</v>
      </c>
      <c r="AY353">
        <v>13.5038184377192</v>
      </c>
      <c r="AZ353">
        <v>91.071877672149299</v>
      </c>
      <c r="BA353">
        <v>86.496181562354593</v>
      </c>
      <c r="BB353">
        <v>95.638065607045107</v>
      </c>
    </row>
    <row r="354" spans="1:54" x14ac:dyDescent="0.3">
      <c r="A354" t="s">
        <v>570</v>
      </c>
      <c r="B354" t="s">
        <v>569</v>
      </c>
      <c r="C354" t="s">
        <v>963</v>
      </c>
      <c r="D354">
        <v>83.224663929807605</v>
      </c>
      <c r="E354">
        <v>77.005798518812298</v>
      </c>
      <c r="F354">
        <v>89.410179948595498</v>
      </c>
      <c r="G354">
        <v>16.083071721806299</v>
      </c>
      <c r="H354">
        <v>9.9260203015314605</v>
      </c>
      <c r="I354">
        <v>22.267627988748199</v>
      </c>
      <c r="J354">
        <v>9.4743620703533793</v>
      </c>
      <c r="K354">
        <v>4.2787942613776</v>
      </c>
      <c r="L354">
        <v>14.6500937263502</v>
      </c>
      <c r="M354">
        <v>10.6254527891814</v>
      </c>
      <c r="N354">
        <v>6.2156910273339401</v>
      </c>
      <c r="O354">
        <v>15.046634311011299</v>
      </c>
      <c r="P354">
        <v>2.5275698301537499</v>
      </c>
      <c r="Q354">
        <v>0</v>
      </c>
      <c r="R354">
        <v>5.15546116592036</v>
      </c>
      <c r="S354">
        <v>97.013603799404294</v>
      </c>
      <c r="T354">
        <v>94.127578970181602</v>
      </c>
      <c r="U354">
        <v>99.880925492990997</v>
      </c>
      <c r="V354">
        <v>2.9863962005956699</v>
      </c>
      <c r="W354" t="s">
        <v>931</v>
      </c>
      <c r="X354" t="s">
        <v>931</v>
      </c>
      <c r="Y354">
        <v>23.239153183610998</v>
      </c>
      <c r="Z354">
        <v>16.477673909878099</v>
      </c>
      <c r="AA354">
        <v>29.9688952679568</v>
      </c>
      <c r="AB354">
        <v>48.369958947114199</v>
      </c>
      <c r="AC354">
        <v>40.437631777228397</v>
      </c>
      <c r="AD354">
        <v>56.294043934622103</v>
      </c>
      <c r="AE354">
        <v>17.451501247685702</v>
      </c>
      <c r="AF354">
        <v>11.3499277153254</v>
      </c>
      <c r="AG354">
        <v>23.534052755850801</v>
      </c>
      <c r="AH354">
        <v>54.157610883039503</v>
      </c>
      <c r="AI354">
        <v>46.182019508314902</v>
      </c>
      <c r="AJ354">
        <v>62.112244910194498</v>
      </c>
      <c r="AK354">
        <v>51.613452532992802</v>
      </c>
      <c r="AL354">
        <v>40.690861569954002</v>
      </c>
      <c r="AM354">
        <v>62.548508996413098</v>
      </c>
      <c r="AN354">
        <v>44.435930183056598</v>
      </c>
      <c r="AO354">
        <v>34.323348975170497</v>
      </c>
      <c r="AP354">
        <v>54.532669342675597</v>
      </c>
      <c r="AQ354">
        <v>50.838654746700698</v>
      </c>
      <c r="AR354">
        <v>40.500578960734998</v>
      </c>
      <c r="AS354">
        <v>61.210098057207297</v>
      </c>
      <c r="AT354">
        <v>46.692209450830099</v>
      </c>
      <c r="AU354">
        <v>36.280906693461901</v>
      </c>
      <c r="AV354">
        <v>57.073346752014103</v>
      </c>
      <c r="AW354">
        <v>2.96224744425662</v>
      </c>
      <c r="AX354">
        <v>0.312691685466366</v>
      </c>
      <c r="AY354">
        <v>5.6140364927553303</v>
      </c>
      <c r="AZ354">
        <v>97.037752555743396</v>
      </c>
      <c r="BA354">
        <v>94.385963507242394</v>
      </c>
      <c r="BB354">
        <v>99.687308314535898</v>
      </c>
    </row>
    <row r="355" spans="1:54" x14ac:dyDescent="0.3">
      <c r="A355" t="s">
        <v>572</v>
      </c>
      <c r="B355" t="s">
        <v>571</v>
      </c>
      <c r="C355" t="s">
        <v>963</v>
      </c>
      <c r="D355">
        <v>86.251388532854804</v>
      </c>
      <c r="E355">
        <v>81.021182173539998</v>
      </c>
      <c r="F355">
        <v>91.467302966971303</v>
      </c>
      <c r="G355">
        <v>13.227377595488299</v>
      </c>
      <c r="H355">
        <v>8.0987637523965699</v>
      </c>
      <c r="I355">
        <v>18.366146777082001</v>
      </c>
      <c r="J355">
        <v>10.809194223703299</v>
      </c>
      <c r="K355">
        <v>6.0389370560048903</v>
      </c>
      <c r="L355">
        <v>15.560981785113301</v>
      </c>
      <c r="M355">
        <v>10.4759463385457</v>
      </c>
      <c r="N355">
        <v>6.0824858707578002</v>
      </c>
      <c r="O355">
        <v>14.8719075119231</v>
      </c>
      <c r="P355">
        <v>2.3327351961035601</v>
      </c>
      <c r="Q355">
        <v>0</v>
      </c>
      <c r="R355">
        <v>4.6881943119907401</v>
      </c>
      <c r="S355">
        <v>96.966589763308505</v>
      </c>
      <c r="T355">
        <v>94.139888048311093</v>
      </c>
      <c r="U355">
        <v>99.790112030975394</v>
      </c>
      <c r="V355">
        <v>2.0721182602751398</v>
      </c>
      <c r="W355">
        <v>0</v>
      </c>
      <c r="X355">
        <v>4.4828985528165797</v>
      </c>
      <c r="Y355">
        <v>21.015978808852399</v>
      </c>
      <c r="Z355">
        <v>14.214769717410499</v>
      </c>
      <c r="AA355">
        <v>27.819696351270998</v>
      </c>
      <c r="AB355">
        <v>48.158591814064799</v>
      </c>
      <c r="AC355">
        <v>40.526270895808899</v>
      </c>
      <c r="AD355">
        <v>55.772621960917803</v>
      </c>
      <c r="AE355">
        <v>13.013757156284701</v>
      </c>
      <c r="AF355">
        <v>7.20546332317784</v>
      </c>
      <c r="AG355">
        <v>18.825105710296</v>
      </c>
      <c r="AH355">
        <v>56.160813466632497</v>
      </c>
      <c r="AI355">
        <v>48.576365674111599</v>
      </c>
      <c r="AJ355">
        <v>63.726424217822803</v>
      </c>
      <c r="AK355">
        <v>46.7601993723463</v>
      </c>
      <c r="AL355">
        <v>35.423914881002098</v>
      </c>
      <c r="AM355">
        <v>58.105687269478103</v>
      </c>
      <c r="AN355">
        <v>52.293705002769101</v>
      </c>
      <c r="AO355">
        <v>40.8775097007317</v>
      </c>
      <c r="AP355">
        <v>63.6989459595938</v>
      </c>
      <c r="AQ355">
        <v>57.222632453387497</v>
      </c>
      <c r="AR355">
        <v>47.914492051241901</v>
      </c>
      <c r="AS355">
        <v>66.533309654330907</v>
      </c>
      <c r="AT355">
        <v>41.748200110762397</v>
      </c>
      <c r="AU355">
        <v>32.458330700860898</v>
      </c>
      <c r="AV355">
        <v>51.035253958991397</v>
      </c>
      <c r="AW355">
        <v>3.10176877723661</v>
      </c>
      <c r="AX355">
        <v>0</v>
      </c>
      <c r="AY355">
        <v>6.2885970316321904</v>
      </c>
      <c r="AZ355">
        <v>96.8982312227634</v>
      </c>
      <c r="BA355">
        <v>93.711402968431898</v>
      </c>
      <c r="BB355">
        <v>100</v>
      </c>
    </row>
    <row r="356" spans="1:54" x14ac:dyDescent="0.3">
      <c r="A356" t="s">
        <v>574</v>
      </c>
      <c r="B356" t="s">
        <v>573</v>
      </c>
      <c r="C356" t="s">
        <v>963</v>
      </c>
      <c r="D356">
        <v>85.379375146816997</v>
      </c>
      <c r="E356">
        <v>79.755043638761293</v>
      </c>
      <c r="F356">
        <v>91.026861721824901</v>
      </c>
      <c r="G356">
        <v>13.638712708480099</v>
      </c>
      <c r="H356">
        <v>8.1534886612984003</v>
      </c>
      <c r="I356">
        <v>19.099264872192101</v>
      </c>
      <c r="J356">
        <v>7.1176885130373497</v>
      </c>
      <c r="K356">
        <v>2.86141326283414</v>
      </c>
      <c r="L356">
        <v>11.3866264494389</v>
      </c>
      <c r="M356">
        <v>9.3258163025604901</v>
      </c>
      <c r="N356">
        <v>4.5339953851401704</v>
      </c>
      <c r="O356">
        <v>14.1211610017988</v>
      </c>
      <c r="P356">
        <v>2.6544514916607902</v>
      </c>
      <c r="Q356">
        <v>0</v>
      </c>
      <c r="R356">
        <v>5.4572411121470203</v>
      </c>
      <c r="S356">
        <v>96.645525017617999</v>
      </c>
      <c r="T356">
        <v>93.657622145947698</v>
      </c>
      <c r="U356">
        <v>99.628724381907304</v>
      </c>
      <c r="V356">
        <v>2.3725628376791201</v>
      </c>
      <c r="W356">
        <v>5.2107262056019399E-2</v>
      </c>
      <c r="X356">
        <v>4.69620510416574</v>
      </c>
      <c r="Y356">
        <v>20.7564012215175</v>
      </c>
      <c r="Z356">
        <v>13.9784726257007</v>
      </c>
      <c r="AA356">
        <v>27.524918102720601</v>
      </c>
      <c r="AB356">
        <v>48.40967817712</v>
      </c>
      <c r="AC356">
        <v>40.150880630487698</v>
      </c>
      <c r="AD356">
        <v>56.654219594574201</v>
      </c>
      <c r="AE356">
        <v>10.1338971106413</v>
      </c>
      <c r="AF356">
        <v>5.0667846309900604</v>
      </c>
      <c r="AG356">
        <v>15.199709691326101</v>
      </c>
      <c r="AH356">
        <v>59.0321822879962</v>
      </c>
      <c r="AI356">
        <v>50.911254809973798</v>
      </c>
      <c r="AJ356">
        <v>67.130741821193197</v>
      </c>
      <c r="AK356">
        <v>60.343886462882097</v>
      </c>
      <c r="AL356">
        <v>50.537662136672701</v>
      </c>
      <c r="AM356">
        <v>70.143668512002506</v>
      </c>
      <c r="AN356">
        <v>35.7150655021834</v>
      </c>
      <c r="AO356">
        <v>26.202465607997699</v>
      </c>
      <c r="AP356">
        <v>45.238324209724603</v>
      </c>
      <c r="AQ356">
        <v>53.073144104803497</v>
      </c>
      <c r="AR356">
        <v>42.773811821651499</v>
      </c>
      <c r="AS356">
        <v>63.378427941400403</v>
      </c>
      <c r="AT356">
        <v>44.012008733624498</v>
      </c>
      <c r="AU356">
        <v>33.694610523776099</v>
      </c>
      <c r="AV356">
        <v>54.3301383650861</v>
      </c>
      <c r="AW356">
        <v>2.5792811839323502</v>
      </c>
      <c r="AX356">
        <v>0.149946272297766</v>
      </c>
      <c r="AY356">
        <v>5.0218411616539003</v>
      </c>
      <c r="AZ356">
        <v>97.420718816067605</v>
      </c>
      <c r="BA356">
        <v>94.978158838118901</v>
      </c>
      <c r="BB356">
        <v>99.850053727929406</v>
      </c>
    </row>
    <row r="357" spans="1:54" x14ac:dyDescent="0.3">
      <c r="A357" t="s">
        <v>576</v>
      </c>
      <c r="B357" t="s">
        <v>575</v>
      </c>
      <c r="C357" t="s">
        <v>963</v>
      </c>
      <c r="D357">
        <v>85.222967064995601</v>
      </c>
      <c r="E357">
        <v>79.261693352810397</v>
      </c>
      <c r="F357">
        <v>91.190832080648093</v>
      </c>
      <c r="G357">
        <v>14.777032935004399</v>
      </c>
      <c r="H357">
        <v>8.8091679191187797</v>
      </c>
      <c r="I357">
        <v>20.7383066474227</v>
      </c>
      <c r="J357">
        <v>12.4978140483824</v>
      </c>
      <c r="K357">
        <v>6.3547227115701199</v>
      </c>
      <c r="L357">
        <v>18.625991662086001</v>
      </c>
      <c r="M357">
        <v>12.7542990381813</v>
      </c>
      <c r="N357">
        <v>7.3660854039485297</v>
      </c>
      <c r="O357">
        <v>18.1465563761783</v>
      </c>
      <c r="P357">
        <v>1.6438356164383601</v>
      </c>
      <c r="Q357">
        <v>0</v>
      </c>
      <c r="R357">
        <v>3.5084907589843302</v>
      </c>
      <c r="S357">
        <v>96.735645584377707</v>
      </c>
      <c r="T357">
        <v>93.606274082450796</v>
      </c>
      <c r="U357">
        <v>99.869601362982607</v>
      </c>
      <c r="V357">
        <v>3.2643544156222699</v>
      </c>
      <c r="W357">
        <v>0.13039863668760701</v>
      </c>
      <c r="X357">
        <v>6.39372591787901</v>
      </c>
      <c r="Y357">
        <v>17.732439522005201</v>
      </c>
      <c r="Z357">
        <v>11.3139163565132</v>
      </c>
      <c r="AA357">
        <v>24.1635733685392</v>
      </c>
      <c r="AB357">
        <v>52.124744972311298</v>
      </c>
      <c r="AC357">
        <v>43.953645841705203</v>
      </c>
      <c r="AD357">
        <v>60.299241276194103</v>
      </c>
      <c r="AE357">
        <v>9.2276304284465205</v>
      </c>
      <c r="AF357">
        <v>4.2734170302099699</v>
      </c>
      <c r="AG357">
        <v>14.194595185750799</v>
      </c>
      <c r="AH357">
        <v>60.629554065870003</v>
      </c>
      <c r="AI357">
        <v>52.631285688978998</v>
      </c>
      <c r="AJ357">
        <v>68.631078938011896</v>
      </c>
      <c r="AK357">
        <v>52.519021180341397</v>
      </c>
      <c r="AL357">
        <v>42.0040485103411</v>
      </c>
      <c r="AM357">
        <v>63.042335336915698</v>
      </c>
      <c r="AN357">
        <v>45.198437178696302</v>
      </c>
      <c r="AO357">
        <v>34.707537848745197</v>
      </c>
      <c r="AP357">
        <v>55.675708776330801</v>
      </c>
      <c r="AQ357">
        <v>56.940160394818001</v>
      </c>
      <c r="AR357">
        <v>46.398329667521097</v>
      </c>
      <c r="AS357">
        <v>67.449586347769198</v>
      </c>
      <c r="AT357">
        <v>41.771197477551603</v>
      </c>
      <c r="AU357">
        <v>31.2692517177653</v>
      </c>
      <c r="AV357">
        <v>52.302559409134801</v>
      </c>
      <c r="AW357">
        <v>2.3841445642669798</v>
      </c>
      <c r="AX357">
        <v>0.17264242387648199</v>
      </c>
      <c r="AY357">
        <v>4.5791110562263801</v>
      </c>
      <c r="AZ357">
        <v>97.615855435732996</v>
      </c>
      <c r="BA357">
        <v>95.420888943817403</v>
      </c>
      <c r="BB357">
        <v>99.827357576079706</v>
      </c>
    </row>
    <row r="358" spans="1:54" x14ac:dyDescent="0.3">
      <c r="A358" t="s">
        <v>578</v>
      </c>
      <c r="B358" t="s">
        <v>577</v>
      </c>
      <c r="C358" t="s">
        <v>963</v>
      </c>
      <c r="D358">
        <v>87.603513964545499</v>
      </c>
      <c r="E358">
        <v>82.537179963887198</v>
      </c>
      <c r="F358">
        <v>92.664690727745096</v>
      </c>
      <c r="G358">
        <v>11.432979627822</v>
      </c>
      <c r="H358">
        <v>6.5507809915498596</v>
      </c>
      <c r="I358">
        <v>16.322847033813499</v>
      </c>
      <c r="J358">
        <v>8.4102144274063999</v>
      </c>
      <c r="K358">
        <v>3.4154612074828301</v>
      </c>
      <c r="L358">
        <v>13.4122055220231</v>
      </c>
      <c r="M358">
        <v>8.3755785761516393</v>
      </c>
      <c r="N358">
        <v>4.6378590785156302</v>
      </c>
      <c r="O358">
        <v>12.117332608525301</v>
      </c>
      <c r="P358">
        <v>1.7632797002424501</v>
      </c>
      <c r="Q358">
        <v>0</v>
      </c>
      <c r="R358">
        <v>3.6171301994307399</v>
      </c>
      <c r="S358">
        <v>99.156144714883993</v>
      </c>
      <c r="T358">
        <v>97.520880476730994</v>
      </c>
      <c r="U358">
        <v>100</v>
      </c>
      <c r="V358" t="s">
        <v>931</v>
      </c>
      <c r="W358" t="s">
        <v>931</v>
      </c>
      <c r="X358" t="s">
        <v>931</v>
      </c>
      <c r="Y358">
        <v>13.775622658144099</v>
      </c>
      <c r="Z358">
        <v>7.86027070409268</v>
      </c>
      <c r="AA358">
        <v>19.7093112716333</v>
      </c>
      <c r="AB358">
        <v>56.793349916559102</v>
      </c>
      <c r="AC358">
        <v>49.038109249950303</v>
      </c>
      <c r="AD358">
        <v>64.516663209244797</v>
      </c>
      <c r="AE358">
        <v>13.454453855600001</v>
      </c>
      <c r="AF358">
        <v>7.5635801633144304</v>
      </c>
      <c r="AG358">
        <v>19.362831558638401</v>
      </c>
      <c r="AH358">
        <v>57.114518719103202</v>
      </c>
      <c r="AI358">
        <v>49.365531459994401</v>
      </c>
      <c r="AJ358">
        <v>64.832411252973799</v>
      </c>
      <c r="AK358">
        <v>55.568874238337798</v>
      </c>
      <c r="AL358">
        <v>45.577942156053503</v>
      </c>
      <c r="AM358">
        <v>65.563860616007304</v>
      </c>
      <c r="AN358">
        <v>44.431125761662202</v>
      </c>
      <c r="AO358">
        <v>34.436139383911097</v>
      </c>
      <c r="AP358">
        <v>54.422057844028103</v>
      </c>
      <c r="AQ358">
        <v>57.060566709952397</v>
      </c>
      <c r="AR358">
        <v>47.2277457555073</v>
      </c>
      <c r="AS358">
        <v>66.896209835178695</v>
      </c>
      <c r="AT358">
        <v>41.231312223221103</v>
      </c>
      <c r="AU358">
        <v>31.453900138107901</v>
      </c>
      <c r="AV358">
        <v>51.000443034196302</v>
      </c>
      <c r="AW358">
        <v>3.6997386567587101</v>
      </c>
      <c r="AX358">
        <v>0.61322351700939604</v>
      </c>
      <c r="AY358">
        <v>6.7863411415596699</v>
      </c>
      <c r="AZ358">
        <v>96.300261343241303</v>
      </c>
      <c r="BA358">
        <v>93.213658858891094</v>
      </c>
      <c r="BB358">
        <v>99.386776482539801</v>
      </c>
    </row>
    <row r="359" spans="1:54" x14ac:dyDescent="0.3">
      <c r="A359" t="s">
        <v>580</v>
      </c>
      <c r="B359" t="s">
        <v>579</v>
      </c>
      <c r="C359" t="s">
        <v>963</v>
      </c>
      <c r="D359">
        <v>86.913506716961194</v>
      </c>
      <c r="E359">
        <v>80.958979104884705</v>
      </c>
      <c r="F359">
        <v>92.855581022065095</v>
      </c>
      <c r="G359">
        <v>12.7291377142479</v>
      </c>
      <c r="H359">
        <v>6.8238735801065102</v>
      </c>
      <c r="I359">
        <v>18.649891037244501</v>
      </c>
      <c r="J359">
        <v>13.2651710674343</v>
      </c>
      <c r="K359">
        <v>7.3277550437069001</v>
      </c>
      <c r="L359">
        <v>19.193734077225599</v>
      </c>
      <c r="M359">
        <v>11.0350076103501</v>
      </c>
      <c r="N359">
        <v>6.2673101455037203</v>
      </c>
      <c r="O359">
        <v>15.803041065844701</v>
      </c>
      <c r="P359" t="s">
        <v>931</v>
      </c>
      <c r="Q359" t="s">
        <v>931</v>
      </c>
      <c r="R359" t="s">
        <v>931</v>
      </c>
      <c r="S359">
        <v>98.044470915227294</v>
      </c>
      <c r="T359">
        <v>95.338275025725196</v>
      </c>
      <c r="U359">
        <v>100</v>
      </c>
      <c r="V359" t="s">
        <v>931</v>
      </c>
      <c r="W359" t="s">
        <v>931</v>
      </c>
      <c r="X359" t="s">
        <v>931</v>
      </c>
      <c r="Y359">
        <v>27.949837866454899</v>
      </c>
      <c r="Z359">
        <v>20.167945035246099</v>
      </c>
      <c r="AA359">
        <v>35.732404105486303</v>
      </c>
      <c r="AB359">
        <v>47.445569452716597</v>
      </c>
      <c r="AC359">
        <v>39.287000910119197</v>
      </c>
      <c r="AD359">
        <v>55.607704425045398</v>
      </c>
      <c r="AE359">
        <v>10.0919859704851</v>
      </c>
      <c r="AF359">
        <v>5.24988848951162</v>
      </c>
      <c r="AG359">
        <v>14.9353602930651</v>
      </c>
      <c r="AH359">
        <v>65.303421348686399</v>
      </c>
      <c r="AI359">
        <v>57.082483455732302</v>
      </c>
      <c r="AJ359">
        <v>73.527322237587896</v>
      </c>
      <c r="AK359">
        <v>43.713778432883302</v>
      </c>
      <c r="AL359">
        <v>34.106645440583499</v>
      </c>
      <c r="AM359">
        <v>53.311598994273197</v>
      </c>
      <c r="AN359">
        <v>53.813942581488099</v>
      </c>
      <c r="AO359">
        <v>44.175095955243798</v>
      </c>
      <c r="AP359">
        <v>63.461938829210702</v>
      </c>
      <c r="AQ359">
        <v>45.8611101805635</v>
      </c>
      <c r="AR359">
        <v>36.229432623377299</v>
      </c>
      <c r="AS359">
        <v>55.493216943321002</v>
      </c>
      <c r="AT359">
        <v>50.675019262336299</v>
      </c>
      <c r="AU359">
        <v>40.995260986530504</v>
      </c>
      <c r="AV359">
        <v>60.356831305639297</v>
      </c>
      <c r="AW359">
        <v>3.6794388194030798</v>
      </c>
      <c r="AX359">
        <v>0.65244450564040202</v>
      </c>
      <c r="AY359">
        <v>6.7122443834291099</v>
      </c>
      <c r="AZ359">
        <v>96.320561180596897</v>
      </c>
      <c r="BA359">
        <v>93.287755616486805</v>
      </c>
      <c r="BB359">
        <v>99.347555494443696</v>
      </c>
    </row>
    <row r="360" spans="1:54" x14ac:dyDescent="0.3">
      <c r="A360" t="s">
        <v>582</v>
      </c>
      <c r="B360" t="s">
        <v>581</v>
      </c>
      <c r="C360" t="s">
        <v>963</v>
      </c>
      <c r="D360">
        <v>81.925201485103699</v>
      </c>
      <c r="E360">
        <v>74.997330952780601</v>
      </c>
      <c r="F360">
        <v>88.834077351780905</v>
      </c>
      <c r="G360">
        <v>17.345829937516999</v>
      </c>
      <c r="H360">
        <v>10.5305259938105</v>
      </c>
      <c r="I360">
        <v>24.177464456737301</v>
      </c>
      <c r="J360">
        <v>2.2865163451960502</v>
      </c>
      <c r="K360">
        <v>0</v>
      </c>
      <c r="L360">
        <v>4.6940380657534497</v>
      </c>
      <c r="M360">
        <v>20.062483020918201</v>
      </c>
      <c r="N360">
        <v>12.945961242184101</v>
      </c>
      <c r="O360">
        <v>27.171138659813899</v>
      </c>
      <c r="P360" t="s">
        <v>931</v>
      </c>
      <c r="Q360" t="s">
        <v>931</v>
      </c>
      <c r="R360" t="s">
        <v>931</v>
      </c>
      <c r="S360">
        <v>98.175314678982204</v>
      </c>
      <c r="T360">
        <v>95.5504919751166</v>
      </c>
      <c r="U360">
        <v>100</v>
      </c>
      <c r="V360" t="s">
        <v>931</v>
      </c>
      <c r="W360" t="s">
        <v>931</v>
      </c>
      <c r="X360" t="s">
        <v>931</v>
      </c>
      <c r="Y360">
        <v>26.4058679706601</v>
      </c>
      <c r="Z360">
        <v>18.219903950023099</v>
      </c>
      <c r="AA360">
        <v>34.6005958774454</v>
      </c>
      <c r="AB360">
        <v>47.831205288417998</v>
      </c>
      <c r="AC360">
        <v>39.166404511159101</v>
      </c>
      <c r="AD360">
        <v>56.469612910849001</v>
      </c>
      <c r="AE360">
        <v>13.379516435751199</v>
      </c>
      <c r="AF360">
        <v>7.1826236185793304</v>
      </c>
      <c r="AG360">
        <v>19.582050821925201</v>
      </c>
      <c r="AH360">
        <v>60.857556823327002</v>
      </c>
      <c r="AI360">
        <v>52.387684052549503</v>
      </c>
      <c r="AJ360">
        <v>69.304158756422495</v>
      </c>
      <c r="AK360">
        <v>45.874366574242302</v>
      </c>
      <c r="AL360">
        <v>34.033710563941803</v>
      </c>
      <c r="AM360">
        <v>57.720798437025699</v>
      </c>
      <c r="AN360">
        <v>52.744048188163298</v>
      </c>
      <c r="AO360">
        <v>40.981566573550097</v>
      </c>
      <c r="AP360">
        <v>64.498151697979907</v>
      </c>
      <c r="AQ360">
        <v>54.087388851706699</v>
      </c>
      <c r="AR360">
        <v>42.904426226920698</v>
      </c>
      <c r="AS360">
        <v>65.262163488492703</v>
      </c>
      <c r="AT360">
        <v>43.135098957835403</v>
      </c>
      <c r="AU360">
        <v>31.962026370391001</v>
      </c>
      <c r="AV360">
        <v>54.317015312200397</v>
      </c>
      <c r="AW360">
        <v>6.6965498505840797</v>
      </c>
      <c r="AX360">
        <v>2.06268241578486</v>
      </c>
      <c r="AY360">
        <v>11.321404021112</v>
      </c>
      <c r="AZ360">
        <v>93.303450149415895</v>
      </c>
      <c r="BA360">
        <v>88.678595978734805</v>
      </c>
      <c r="BB360">
        <v>97.937317584368301</v>
      </c>
    </row>
    <row r="361" spans="1:54" x14ac:dyDescent="0.3">
      <c r="A361" t="s">
        <v>584</v>
      </c>
      <c r="B361" t="s">
        <v>583</v>
      </c>
      <c r="C361" t="s">
        <v>963</v>
      </c>
      <c r="D361">
        <v>88.675677568457203</v>
      </c>
      <c r="E361">
        <v>83.140354147954795</v>
      </c>
      <c r="F361">
        <v>94.218303413481493</v>
      </c>
      <c r="G361">
        <v>11.3243224315428</v>
      </c>
      <c r="H361">
        <v>5.7816965857272997</v>
      </c>
      <c r="I361">
        <v>16.859645852836401</v>
      </c>
      <c r="J361">
        <v>8.8871769731773895</v>
      </c>
      <c r="K361">
        <v>4.1587511372431303</v>
      </c>
      <c r="L361">
        <v>13.6271634207005</v>
      </c>
      <c r="M361">
        <v>15.9534981441277</v>
      </c>
      <c r="N361">
        <v>9.4210231946032899</v>
      </c>
      <c r="O361">
        <v>22.4455064802119</v>
      </c>
      <c r="P361" t="s">
        <v>931</v>
      </c>
      <c r="Q361" t="s">
        <v>931</v>
      </c>
      <c r="R361" t="s">
        <v>931</v>
      </c>
      <c r="S361">
        <v>96.239232439246507</v>
      </c>
      <c r="T361">
        <v>92.828146519829005</v>
      </c>
      <c r="U361">
        <v>99.672443969996195</v>
      </c>
      <c r="V361">
        <v>3.7607675607535498</v>
      </c>
      <c r="W361">
        <v>0.32755603000213201</v>
      </c>
      <c r="X361">
        <v>7.1718534801727101</v>
      </c>
      <c r="Y361">
        <v>23.250927936130001</v>
      </c>
      <c r="Z361">
        <v>15.666486398726599</v>
      </c>
      <c r="AA361">
        <v>30.845556644309799</v>
      </c>
      <c r="AB361">
        <v>63.323762168219098</v>
      </c>
      <c r="AC361">
        <v>54.686391743964499</v>
      </c>
      <c r="AD361">
        <v>71.944605461584601</v>
      </c>
      <c r="AE361">
        <v>6.7861895090692599</v>
      </c>
      <c r="AF361">
        <v>2.25328243941027</v>
      </c>
      <c r="AG361">
        <v>11.3298015590745</v>
      </c>
      <c r="AH361">
        <v>79.7885005952798</v>
      </c>
      <c r="AI361">
        <v>72.536629581517204</v>
      </c>
      <c r="AJ361">
        <v>87.023326668583493</v>
      </c>
      <c r="AK361">
        <v>56.346878927524102</v>
      </c>
      <c r="AL361">
        <v>45.846119791200998</v>
      </c>
      <c r="AM361">
        <v>66.854540915085707</v>
      </c>
      <c r="AN361">
        <v>41.160452450774997</v>
      </c>
      <c r="AO361">
        <v>30.809471723818501</v>
      </c>
      <c r="AP361">
        <v>51.511171410678699</v>
      </c>
      <c r="AQ361">
        <v>66.156961318251604</v>
      </c>
      <c r="AR361">
        <v>56.396847442864903</v>
      </c>
      <c r="AS361">
        <v>75.924101739388107</v>
      </c>
      <c r="AT361">
        <v>32.509426057813201</v>
      </c>
      <c r="AU361">
        <v>22.903231378738202</v>
      </c>
      <c r="AV361">
        <v>42.109945809561701</v>
      </c>
      <c r="AW361">
        <v>2.9974087821276001</v>
      </c>
      <c r="AX361">
        <v>0</v>
      </c>
      <c r="AY361">
        <v>6.2052958602659301</v>
      </c>
      <c r="AZ361">
        <v>97.002591217872407</v>
      </c>
      <c r="BA361">
        <v>93.794704139288797</v>
      </c>
      <c r="BB361">
        <v>100</v>
      </c>
    </row>
    <row r="362" spans="1:54" x14ac:dyDescent="0.3">
      <c r="A362" t="s">
        <v>562</v>
      </c>
      <c r="B362" t="s">
        <v>561</v>
      </c>
      <c r="C362" t="s">
        <v>963</v>
      </c>
      <c r="D362">
        <v>84.674241730046703</v>
      </c>
      <c r="E362">
        <v>78.812471446076202</v>
      </c>
      <c r="F362">
        <v>90.546318479608104</v>
      </c>
      <c r="G362">
        <v>15.027948318519201</v>
      </c>
      <c r="H362">
        <v>9.1689368500788095</v>
      </c>
      <c r="I362">
        <v>20.8758137546785</v>
      </c>
      <c r="J362">
        <v>11.4359021350683</v>
      </c>
      <c r="K362">
        <v>6.2928289499215202</v>
      </c>
      <c r="L362">
        <v>16.579601214042501</v>
      </c>
      <c r="M362">
        <v>13.227343535233199</v>
      </c>
      <c r="N362">
        <v>8.0943059981609995</v>
      </c>
      <c r="O362">
        <v>18.357089022388799</v>
      </c>
      <c r="P362">
        <v>2.3320810043067901</v>
      </c>
      <c r="Q362">
        <v>0.18427168053565299</v>
      </c>
      <c r="R362">
        <v>4.4791759591821396</v>
      </c>
      <c r="S362">
        <v>98.158159992669297</v>
      </c>
      <c r="T362">
        <v>95.979569928093795</v>
      </c>
      <c r="U362">
        <v>100</v>
      </c>
      <c r="V362">
        <v>1.84184000733071</v>
      </c>
      <c r="W362">
        <v>0</v>
      </c>
      <c r="X362">
        <v>4.0204300719100399</v>
      </c>
      <c r="Y362">
        <v>22.8488958123339</v>
      </c>
      <c r="Z362">
        <v>16.227186363415701</v>
      </c>
      <c r="AA362">
        <v>29.4709821924347</v>
      </c>
      <c r="AB362">
        <v>56.950426097315102</v>
      </c>
      <c r="AC362">
        <v>49.336031468366201</v>
      </c>
      <c r="AD362">
        <v>64.577908659889005</v>
      </c>
      <c r="AE362">
        <v>7.4956473930175003</v>
      </c>
      <c r="AF362">
        <v>3.11723038138499</v>
      </c>
      <c r="AG362">
        <v>11.879373098196</v>
      </c>
      <c r="AH362">
        <v>72.303674516631503</v>
      </c>
      <c r="AI362">
        <v>65.307002247404199</v>
      </c>
      <c r="AJ362">
        <v>79.308502957120297</v>
      </c>
      <c r="AK362">
        <v>36.841824201644798</v>
      </c>
      <c r="AL362">
        <v>27.0452672371811</v>
      </c>
      <c r="AM362">
        <v>46.656266501601401</v>
      </c>
      <c r="AN362">
        <v>59.622984086297102</v>
      </c>
      <c r="AO362">
        <v>49.706936427084699</v>
      </c>
      <c r="AP362">
        <v>69.518864451598901</v>
      </c>
      <c r="AQ362">
        <v>50.144184556231998</v>
      </c>
      <c r="AR362">
        <v>39.943690615548597</v>
      </c>
      <c r="AS362">
        <v>60.330529114949798</v>
      </c>
      <c r="AT362">
        <v>47.393997650325701</v>
      </c>
      <c r="AU362">
        <v>37.272850342977399</v>
      </c>
      <c r="AV362">
        <v>57.5313762709117</v>
      </c>
      <c r="AW362">
        <v>2.7444332447539601</v>
      </c>
      <c r="AX362">
        <v>0</v>
      </c>
      <c r="AY362">
        <v>5.6792474668428001</v>
      </c>
      <c r="AZ362">
        <v>97.255566755245994</v>
      </c>
      <c r="BA362">
        <v>94.320752532166196</v>
      </c>
      <c r="BB362">
        <v>100</v>
      </c>
    </row>
    <row r="363" spans="1:54" x14ac:dyDescent="0.3">
      <c r="A363" t="s">
        <v>564</v>
      </c>
      <c r="B363" t="s">
        <v>960</v>
      </c>
      <c r="C363" t="s">
        <v>963</v>
      </c>
      <c r="D363">
        <v>87.077637348465302</v>
      </c>
      <c r="E363">
        <v>82.554426959205699</v>
      </c>
      <c r="F363">
        <v>91.605372427368494</v>
      </c>
      <c r="G363">
        <v>12.644369930931701</v>
      </c>
      <c r="H363">
        <v>8.1409334705319001</v>
      </c>
      <c r="I363">
        <v>17.1448800405912</v>
      </c>
      <c r="J363">
        <v>10.6353709913163</v>
      </c>
      <c r="K363">
        <v>6.2913177662702697</v>
      </c>
      <c r="L363">
        <v>14.9744495354155</v>
      </c>
      <c r="M363">
        <v>9.8415154902129398</v>
      </c>
      <c r="N363">
        <v>5.9068245955392804</v>
      </c>
      <c r="O363">
        <v>13.767369120872999</v>
      </c>
      <c r="P363">
        <v>2.25260080818502</v>
      </c>
      <c r="Q363">
        <v>0.63490944754454703</v>
      </c>
      <c r="R363">
        <v>3.8706091744258502</v>
      </c>
      <c r="S363">
        <v>98.859370074226902</v>
      </c>
      <c r="T363">
        <v>97.281835676766093</v>
      </c>
      <c r="U363">
        <v>100</v>
      </c>
      <c r="V363" t="s">
        <v>931</v>
      </c>
      <c r="W363" t="s">
        <v>931</v>
      </c>
      <c r="X363" t="s">
        <v>931</v>
      </c>
      <c r="Y363">
        <v>19.935230562003799</v>
      </c>
      <c r="Z363">
        <v>14.074315218692799</v>
      </c>
      <c r="AA363">
        <v>25.804882884722399</v>
      </c>
      <c r="AB363">
        <v>62.855013899635999</v>
      </c>
      <c r="AC363">
        <v>55.783876129530903</v>
      </c>
      <c r="AD363">
        <v>69.901290297999495</v>
      </c>
      <c r="AE363">
        <v>7.6490986730862902</v>
      </c>
      <c r="AF363">
        <v>3.5883484601395401</v>
      </c>
      <c r="AG363">
        <v>11.7120793848415</v>
      </c>
      <c r="AH363">
        <v>75.141145788553601</v>
      </c>
      <c r="AI363">
        <v>68.513690527448404</v>
      </c>
      <c r="AJ363">
        <v>81.750246158516106</v>
      </c>
      <c r="AK363">
        <v>54.340562885780599</v>
      </c>
      <c r="AL363">
        <v>45.8497527665047</v>
      </c>
      <c r="AM363">
        <v>62.824812369020599</v>
      </c>
      <c r="AN363">
        <v>44.119146044509897</v>
      </c>
      <c r="AO363">
        <v>35.689318589724103</v>
      </c>
      <c r="AP363">
        <v>52.556300028111202</v>
      </c>
      <c r="AQ363">
        <v>56.152670026615297</v>
      </c>
      <c r="AR363">
        <v>47.642388336539597</v>
      </c>
      <c r="AS363">
        <v>64.666043865179404</v>
      </c>
      <c r="AT363">
        <v>42.462766861090699</v>
      </c>
      <c r="AU363">
        <v>33.9842609386858</v>
      </c>
      <c r="AV363">
        <v>50.9430752398831</v>
      </c>
      <c r="AW363">
        <v>1.9144240965236601</v>
      </c>
      <c r="AX363">
        <v>3.6547472252651501E-2</v>
      </c>
      <c r="AY363">
        <v>3.7881754996969299</v>
      </c>
      <c r="AZ363">
        <v>97.463674662539802</v>
      </c>
      <c r="BA363">
        <v>95.239487931334494</v>
      </c>
      <c r="BB363">
        <v>99.690829709599598</v>
      </c>
    </row>
    <row r="364" spans="1:54" x14ac:dyDescent="0.3">
      <c r="A364" t="s">
        <v>566</v>
      </c>
      <c r="B364" t="s">
        <v>565</v>
      </c>
      <c r="C364" t="s">
        <v>963</v>
      </c>
      <c r="D364">
        <v>85.130577993882795</v>
      </c>
      <c r="E364">
        <v>80.231520497698099</v>
      </c>
      <c r="F364">
        <v>90.0297306114809</v>
      </c>
      <c r="G364">
        <v>14.869422006117199</v>
      </c>
      <c r="H364">
        <v>9.9702693883047093</v>
      </c>
      <c r="I364">
        <v>19.768479502516399</v>
      </c>
      <c r="J364">
        <v>11.048153086032499</v>
      </c>
      <c r="K364">
        <v>6.94318581348863</v>
      </c>
      <c r="L364">
        <v>15.1397098615285</v>
      </c>
      <c r="M364">
        <v>10.346247353148801</v>
      </c>
      <c r="N364">
        <v>6.5865675383304501</v>
      </c>
      <c r="O364">
        <v>14.105394869943799</v>
      </c>
      <c r="P364">
        <v>1.8743627950749</v>
      </c>
      <c r="Q364">
        <v>0.22502594714627</v>
      </c>
      <c r="R364">
        <v>3.5213683563786402</v>
      </c>
      <c r="S364">
        <v>95.708179750607798</v>
      </c>
      <c r="T364">
        <v>93.073415125328694</v>
      </c>
      <c r="U364">
        <v>98.346786156508102</v>
      </c>
      <c r="V364">
        <v>4.2918202493921997</v>
      </c>
      <c r="W364">
        <v>1.6532138435130701</v>
      </c>
      <c r="X364">
        <v>6.9265848746501399</v>
      </c>
      <c r="Y364">
        <v>20.8062112775469</v>
      </c>
      <c r="Z364">
        <v>15.172676237535599</v>
      </c>
      <c r="AA364">
        <v>26.4341767927903</v>
      </c>
      <c r="AB364">
        <v>53.984001254803601</v>
      </c>
      <c r="AC364">
        <v>47.324779964652002</v>
      </c>
      <c r="AD364">
        <v>60.644988093765399</v>
      </c>
      <c r="AE364">
        <v>10.8991451650851</v>
      </c>
      <c r="AF364">
        <v>6.61433327975399</v>
      </c>
      <c r="AG364">
        <v>15.185819542129201</v>
      </c>
      <c r="AH364">
        <v>63.8910673672653</v>
      </c>
      <c r="AI364">
        <v>57.424094046059501</v>
      </c>
      <c r="AJ364">
        <v>70.352374220800499</v>
      </c>
      <c r="AK364">
        <v>59.845518767554701</v>
      </c>
      <c r="AL364">
        <v>50.802449982176803</v>
      </c>
      <c r="AM364">
        <v>68.880450174833101</v>
      </c>
      <c r="AN364">
        <v>38.782024002042697</v>
      </c>
      <c r="AO364">
        <v>29.824662515891099</v>
      </c>
      <c r="AP364">
        <v>47.750353818664998</v>
      </c>
      <c r="AQ364">
        <v>52.5810707294238</v>
      </c>
      <c r="AR364">
        <v>43.099435228535903</v>
      </c>
      <c r="AS364">
        <v>62.070398292439499</v>
      </c>
      <c r="AT364">
        <v>47.021023065792797</v>
      </c>
      <c r="AU364">
        <v>37.534678758568703</v>
      </c>
      <c r="AV364">
        <v>56.501538378554599</v>
      </c>
      <c r="AW364">
        <v>2.554701592032</v>
      </c>
      <c r="AX364">
        <v>0.46673656391893398</v>
      </c>
      <c r="AY364">
        <v>4.6393556445787896</v>
      </c>
      <c r="AZ364">
        <v>97.445298407967996</v>
      </c>
      <c r="BA364">
        <v>95.3606443554512</v>
      </c>
      <c r="BB364">
        <v>99.533263436051101</v>
      </c>
    </row>
    <row r="365" spans="1:54" x14ac:dyDescent="0.3">
      <c r="A365" t="s">
        <v>568</v>
      </c>
      <c r="B365" t="s">
        <v>567</v>
      </c>
      <c r="C365" t="s">
        <v>963</v>
      </c>
      <c r="D365">
        <v>89.274318064848202</v>
      </c>
      <c r="E365">
        <v>84.615789034045306</v>
      </c>
      <c r="F365">
        <v>93.931080775693999</v>
      </c>
      <c r="G365">
        <v>10.725681935151799</v>
      </c>
      <c r="H365">
        <v>6.0689192243660601</v>
      </c>
      <c r="I365">
        <v>15.384210965894599</v>
      </c>
      <c r="J365">
        <v>7.93961228341053</v>
      </c>
      <c r="K365">
        <v>2.76209917764128</v>
      </c>
      <c r="L365">
        <v>13.1124422171855</v>
      </c>
      <c r="M365">
        <v>8.4645736833076004</v>
      </c>
      <c r="N365">
        <v>4.78863427602451</v>
      </c>
      <c r="O365">
        <v>12.1440679284485</v>
      </c>
      <c r="P365" t="s">
        <v>931</v>
      </c>
      <c r="Q365" t="s">
        <v>931</v>
      </c>
      <c r="R365" t="s">
        <v>931</v>
      </c>
      <c r="S365">
        <v>97.704580545548097</v>
      </c>
      <c r="T365">
        <v>95.5675157945048</v>
      </c>
      <c r="U365">
        <v>99.845344022248</v>
      </c>
      <c r="V365">
        <v>2.29541945445188</v>
      </c>
      <c r="W365">
        <v>0.15465597809373799</v>
      </c>
      <c r="X365">
        <v>4.4324842051533997</v>
      </c>
      <c r="Y365">
        <v>12.5407445530966</v>
      </c>
      <c r="Z365">
        <v>7.71304119886622</v>
      </c>
      <c r="AA365">
        <v>17.381559595969701</v>
      </c>
      <c r="AB365">
        <v>46.735289071882001</v>
      </c>
      <c r="AC365">
        <v>38.8446335179339</v>
      </c>
      <c r="AD365">
        <v>54.613939766501701</v>
      </c>
      <c r="AE365">
        <v>3.3007376908560602</v>
      </c>
      <c r="AF365">
        <v>0.81612174403750204</v>
      </c>
      <c r="AG365">
        <v>5.7855828368528304</v>
      </c>
      <c r="AH365">
        <v>55.975295934122499</v>
      </c>
      <c r="AI365">
        <v>48.056787797781503</v>
      </c>
      <c r="AJ365">
        <v>63.894681700599698</v>
      </c>
      <c r="AK365">
        <v>56.793528907443999</v>
      </c>
      <c r="AL365">
        <v>46.820794380217301</v>
      </c>
      <c r="AM365">
        <v>66.745046057469594</v>
      </c>
      <c r="AN365">
        <v>40.585976814403402</v>
      </c>
      <c r="AO365">
        <v>31.052682420550301</v>
      </c>
      <c r="AP365">
        <v>50.139423432790302</v>
      </c>
      <c r="AQ365">
        <v>63.9989562753942</v>
      </c>
      <c r="AR365">
        <v>54.375218453607701</v>
      </c>
      <c r="AS365">
        <v>73.617981654152203</v>
      </c>
      <c r="AT365">
        <v>36.0010437246058</v>
      </c>
      <c r="AU365">
        <v>26.382018345667898</v>
      </c>
      <c r="AV365">
        <v>45.624781546572102</v>
      </c>
      <c r="AW365">
        <v>1.9797563904614901</v>
      </c>
      <c r="AX365">
        <v>0</v>
      </c>
      <c r="AY365">
        <v>4.1847745399147804</v>
      </c>
      <c r="AZ365">
        <v>98.020243609538497</v>
      </c>
      <c r="BA365">
        <v>95.815225459598395</v>
      </c>
      <c r="BB365">
        <v>100</v>
      </c>
    </row>
    <row r="366" spans="1:54" x14ac:dyDescent="0.3">
      <c r="A366" t="s">
        <v>541</v>
      </c>
      <c r="B366" t="s">
        <v>540</v>
      </c>
      <c r="C366" t="s">
        <v>963</v>
      </c>
      <c r="D366">
        <v>89.520438614754696</v>
      </c>
      <c r="E366">
        <v>84.802236962566198</v>
      </c>
      <c r="F366">
        <v>94.248438002452005</v>
      </c>
      <c r="G366">
        <v>10.479561385245299</v>
      </c>
      <c r="H366">
        <v>5.7515619975884</v>
      </c>
      <c r="I366">
        <v>15.197763037393401</v>
      </c>
      <c r="J366">
        <v>7.5126656950516999</v>
      </c>
      <c r="K366">
        <v>3.5710715452803199</v>
      </c>
      <c r="L366">
        <v>11.453366874644001</v>
      </c>
      <c r="M366">
        <v>10.7849260878618</v>
      </c>
      <c r="N366">
        <v>6.6082548704359301</v>
      </c>
      <c r="O366">
        <v>14.951909076340099</v>
      </c>
      <c r="S366">
        <v>99.236588243458897</v>
      </c>
      <c r="T366">
        <v>97.739023900431903</v>
      </c>
      <c r="U366">
        <v>100</v>
      </c>
      <c r="V366" t="s">
        <v>931</v>
      </c>
      <c r="W366" t="s">
        <v>931</v>
      </c>
      <c r="X366" t="s">
        <v>931</v>
      </c>
      <c r="Y366">
        <v>19.1581650357416</v>
      </c>
      <c r="Z366">
        <v>12.9873406107424</v>
      </c>
      <c r="AA366">
        <v>25.3205868141184</v>
      </c>
      <c r="AB366">
        <v>55.323061975154403</v>
      </c>
      <c r="AC366">
        <v>47.933673187285898</v>
      </c>
      <c r="AD366">
        <v>62.746888433459297</v>
      </c>
      <c r="AE366">
        <v>17.659101950170001</v>
      </c>
      <c r="AF366">
        <v>11.610836430233601</v>
      </c>
      <c r="AG366">
        <v>23.698975991707101</v>
      </c>
      <c r="AH366">
        <v>56.822125060725902</v>
      </c>
      <c r="AI366">
        <v>49.400356582647198</v>
      </c>
      <c r="AJ366">
        <v>64.278320041018105</v>
      </c>
      <c r="AK366">
        <v>58.361541465955</v>
      </c>
      <c r="AL366">
        <v>48.239390272455701</v>
      </c>
      <c r="AM366">
        <v>68.477391295313794</v>
      </c>
      <c r="AN366">
        <v>39.897148808748902</v>
      </c>
      <c r="AO366">
        <v>29.915235340569701</v>
      </c>
      <c r="AP366">
        <v>49.882916267886799</v>
      </c>
      <c r="AQ366">
        <v>54.485093086837701</v>
      </c>
      <c r="AR366">
        <v>45.296877886793901</v>
      </c>
      <c r="AS366">
        <v>63.670499530348501</v>
      </c>
      <c r="AT366">
        <v>41.902096081239399</v>
      </c>
      <c r="AU366">
        <v>32.831259801635802</v>
      </c>
      <c r="AV366">
        <v>50.975270207213001</v>
      </c>
      <c r="AW366">
        <v>3.1959192171559399</v>
      </c>
      <c r="AX366">
        <v>0.75761986809680804</v>
      </c>
      <c r="AY366">
        <v>5.6393072016231303</v>
      </c>
      <c r="AZ366">
        <v>96.804080782844096</v>
      </c>
      <c r="BA366">
        <v>94.360692800314794</v>
      </c>
      <c r="BB366">
        <v>99.242380129965298</v>
      </c>
    </row>
    <row r="367" spans="1:54" x14ac:dyDescent="0.3">
      <c r="A367" t="s">
        <v>543</v>
      </c>
      <c r="B367" t="s">
        <v>542</v>
      </c>
      <c r="C367" t="s">
        <v>963</v>
      </c>
      <c r="D367">
        <v>83.3867018270861</v>
      </c>
      <c r="E367">
        <v>76.421983051092695</v>
      </c>
      <c r="F367">
        <v>90.338246653860196</v>
      </c>
      <c r="G367">
        <v>15.916368430966299</v>
      </c>
      <c r="H367">
        <v>9.0058910338740397</v>
      </c>
      <c r="I367">
        <v>22.8385485725838</v>
      </c>
      <c r="J367">
        <v>14.612921454134501</v>
      </c>
      <c r="K367">
        <v>8.4232610028741295</v>
      </c>
      <c r="L367">
        <v>20.806803823298701</v>
      </c>
      <c r="M367">
        <v>15.2269730646073</v>
      </c>
      <c r="N367">
        <v>9.1496495029613705</v>
      </c>
      <c r="O367">
        <v>21.308640285504701</v>
      </c>
      <c r="P367">
        <v>2.0531173478997902</v>
      </c>
      <c r="Q367">
        <v>0</v>
      </c>
      <c r="R367">
        <v>4.1249667325889803</v>
      </c>
      <c r="S367">
        <v>95.773215294782403</v>
      </c>
      <c r="T367">
        <v>91.624308486102805</v>
      </c>
      <c r="U367">
        <v>99.918116923616296</v>
      </c>
      <c r="V367">
        <v>4.2267847052175496</v>
      </c>
      <c r="W367">
        <v>8.1883076609327199E-2</v>
      </c>
      <c r="X367">
        <v>8.3756915136715904</v>
      </c>
      <c r="Y367">
        <v>19.431154643058999</v>
      </c>
      <c r="Z367">
        <v>11.921835383431301</v>
      </c>
      <c r="AA367">
        <v>26.936276553142001</v>
      </c>
      <c r="AB367">
        <v>58.715388962139798</v>
      </c>
      <c r="AC367">
        <v>49.907151400903402</v>
      </c>
      <c r="AD367">
        <v>67.544898935851407</v>
      </c>
      <c r="AE367">
        <v>16.959879449990598</v>
      </c>
      <c r="AF367">
        <v>10.101931070800299</v>
      </c>
      <c r="AG367">
        <v>23.817499755661299</v>
      </c>
      <c r="AH367">
        <v>61.186664155208099</v>
      </c>
      <c r="AI367">
        <v>52.510281954757801</v>
      </c>
      <c r="AJ367">
        <v>69.880449492108696</v>
      </c>
      <c r="AK367">
        <v>54.503354252326297</v>
      </c>
      <c r="AL367">
        <v>43.528167304189502</v>
      </c>
      <c r="AM367">
        <v>65.481504542369606</v>
      </c>
      <c r="AN367">
        <v>44.436269205799597</v>
      </c>
      <c r="AO367">
        <v>33.400131433506303</v>
      </c>
      <c r="AP367">
        <v>55.462660530978802</v>
      </c>
      <c r="AQ367">
        <v>64.657000649210104</v>
      </c>
      <c r="AR367">
        <v>53.667686612099601</v>
      </c>
      <c r="AS367">
        <v>75.634067610534998</v>
      </c>
      <c r="AT367">
        <v>34.282622808915796</v>
      </c>
      <c r="AU367">
        <v>23.378280681137198</v>
      </c>
      <c r="AV367">
        <v>45.192428907272301</v>
      </c>
      <c r="AW367">
        <v>1.23187040873988</v>
      </c>
      <c r="AX367">
        <v>0</v>
      </c>
      <c r="AY367">
        <v>2.81381028101339</v>
      </c>
      <c r="AZ367">
        <v>98.768129591260106</v>
      </c>
      <c r="BA367">
        <v>97.186189717352605</v>
      </c>
      <c r="BB367">
        <v>100</v>
      </c>
    </row>
    <row r="368" spans="1:54" x14ac:dyDescent="0.3">
      <c r="A368" t="s">
        <v>545</v>
      </c>
      <c r="B368" t="s">
        <v>544</v>
      </c>
      <c r="C368" t="s">
        <v>963</v>
      </c>
      <c r="D368">
        <v>85.759454432734003</v>
      </c>
      <c r="E368">
        <v>80.6657705214527</v>
      </c>
      <c r="F368">
        <v>90.847765294457105</v>
      </c>
      <c r="G368">
        <v>13.699111386650101</v>
      </c>
      <c r="H368">
        <v>8.6665450495383993</v>
      </c>
      <c r="I368">
        <v>18.736031983006701</v>
      </c>
      <c r="J368">
        <v>9.7210167389956599</v>
      </c>
      <c r="K368">
        <v>4.5329071067333002</v>
      </c>
      <c r="L368">
        <v>14.9096231835843</v>
      </c>
      <c r="M368">
        <v>13.345732589378001</v>
      </c>
      <c r="N368">
        <v>8.2941836952460299</v>
      </c>
      <c r="O368">
        <v>18.398657239421901</v>
      </c>
      <c r="P368">
        <v>1.6573672246331901</v>
      </c>
      <c r="Q368">
        <v>2.8367734872696702E-2</v>
      </c>
      <c r="R368">
        <v>3.2884978563653702</v>
      </c>
      <c r="S368">
        <v>97.575945443273397</v>
      </c>
      <c r="T368">
        <v>95.235089318561194</v>
      </c>
      <c r="U368">
        <v>99.917271834308806</v>
      </c>
      <c r="V368">
        <v>2.4240545567265999</v>
      </c>
      <c r="W368">
        <v>8.2728165575815499E-2</v>
      </c>
      <c r="X368">
        <v>4.76491068155417</v>
      </c>
      <c r="Y368">
        <v>22.903492457119199</v>
      </c>
      <c r="Z368">
        <v>15.2517349491816</v>
      </c>
      <c r="AA368">
        <v>30.5625300498128</v>
      </c>
      <c r="AB368">
        <v>53.413928497623502</v>
      </c>
      <c r="AC368">
        <v>45.414986124054302</v>
      </c>
      <c r="AD368">
        <v>61.411071858396198</v>
      </c>
      <c r="AE368">
        <v>9.39036991113867</v>
      </c>
      <c r="AF368">
        <v>4.3400842881796997</v>
      </c>
      <c r="AG368">
        <v>14.4421047671553</v>
      </c>
      <c r="AH368">
        <v>66.927051043604095</v>
      </c>
      <c r="AI368">
        <v>59.3446714387631</v>
      </c>
      <c r="AJ368">
        <v>74.5134624873467</v>
      </c>
      <c r="AK368">
        <v>58.026680755514498</v>
      </c>
      <c r="AL368">
        <v>48.3185409001035</v>
      </c>
      <c r="AM368">
        <v>67.713486943271306</v>
      </c>
      <c r="AN368">
        <v>41.492537313432798</v>
      </c>
      <c r="AO368">
        <v>31.8261184044853</v>
      </c>
      <c r="AP368">
        <v>51.177687135603897</v>
      </c>
      <c r="AQ368">
        <v>59.265618808611798</v>
      </c>
      <c r="AR368">
        <v>49.465900887748496</v>
      </c>
      <c r="AS368">
        <v>69.055972740132106</v>
      </c>
      <c r="AT368">
        <v>40.253599260335498</v>
      </c>
      <c r="AU368">
        <v>30.473529093783</v>
      </c>
      <c r="AV368">
        <v>50.040430661800301</v>
      </c>
      <c r="AW368">
        <v>3.4635255218020302</v>
      </c>
      <c r="AX368">
        <v>0</v>
      </c>
      <c r="AY368">
        <v>6.9484793778732596</v>
      </c>
      <c r="AZ368">
        <v>96.536474478198002</v>
      </c>
      <c r="BA368">
        <v>93.051520622270402</v>
      </c>
      <c r="BB368">
        <v>100</v>
      </c>
    </row>
    <row r="369" spans="1:54" x14ac:dyDescent="0.3">
      <c r="A369" t="s">
        <v>547</v>
      </c>
      <c r="B369" t="s">
        <v>961</v>
      </c>
      <c r="C369" t="s">
        <v>963</v>
      </c>
      <c r="D369">
        <v>90.314769975786902</v>
      </c>
      <c r="E369">
        <v>83.882451239162705</v>
      </c>
      <c r="F369">
        <v>96.748517487708597</v>
      </c>
      <c r="G369">
        <v>6.3841807909604498</v>
      </c>
      <c r="H369">
        <v>1.2694889479463201</v>
      </c>
      <c r="I369">
        <v>11.490418640699</v>
      </c>
      <c r="J369">
        <v>14.430992736077499</v>
      </c>
      <c r="K369">
        <v>6.2578706168219904</v>
      </c>
      <c r="L369">
        <v>22.5937798959357</v>
      </c>
      <c r="M369">
        <v>8.5714285714285694</v>
      </c>
      <c r="N369">
        <v>3.0108659152098798</v>
      </c>
      <c r="O369">
        <v>14.1388783218492</v>
      </c>
      <c r="P369" t="s">
        <v>931</v>
      </c>
      <c r="Q369" t="s">
        <v>931</v>
      </c>
      <c r="R369" t="s">
        <v>931</v>
      </c>
      <c r="S369">
        <v>97.336561743341406</v>
      </c>
      <c r="T369">
        <v>94.239387592268002</v>
      </c>
      <c r="U369">
        <v>100</v>
      </c>
      <c r="V369">
        <v>2.6634382566585999</v>
      </c>
      <c r="W369">
        <v>0</v>
      </c>
      <c r="X369">
        <v>5.7606124076488197</v>
      </c>
      <c r="Y369">
        <v>23.438256658595598</v>
      </c>
      <c r="Z369">
        <v>13.8315845348043</v>
      </c>
      <c r="AA369">
        <v>33.006463534622704</v>
      </c>
      <c r="AB369">
        <v>46.158192090395502</v>
      </c>
      <c r="AC369">
        <v>34.561651583923997</v>
      </c>
      <c r="AD369">
        <v>57.773853156194697</v>
      </c>
      <c r="AE369">
        <v>10.9281678773204</v>
      </c>
      <c r="AF369">
        <v>3.3132065392944501</v>
      </c>
      <c r="AG369">
        <v>18.528400562498501</v>
      </c>
      <c r="AH369">
        <v>58.668280871670703</v>
      </c>
      <c r="AI369">
        <v>47.052830970428097</v>
      </c>
      <c r="AJ369">
        <v>70.279114737324704</v>
      </c>
      <c r="AK369">
        <v>55.545387994143503</v>
      </c>
      <c r="AL369">
        <v>42.9878935786355</v>
      </c>
      <c r="AM369">
        <v>68.103509054247894</v>
      </c>
      <c r="AN369">
        <v>44.454612005856497</v>
      </c>
      <c r="AO369">
        <v>31.896490945791001</v>
      </c>
      <c r="AP369">
        <v>57.012106421325697</v>
      </c>
      <c r="AQ369">
        <v>53.120424597364597</v>
      </c>
      <c r="AR369">
        <v>40.548050337086103</v>
      </c>
      <c r="AS369">
        <v>65.687126108829702</v>
      </c>
      <c r="AT369">
        <v>46.879575402635403</v>
      </c>
      <c r="AU369">
        <v>34.312873891415698</v>
      </c>
      <c r="AV369">
        <v>59.451949662668497</v>
      </c>
      <c r="AW369" t="s">
        <v>931</v>
      </c>
      <c r="AX369" t="s">
        <v>931</v>
      </c>
      <c r="AY369" t="s">
        <v>931</v>
      </c>
      <c r="AZ369">
        <v>98.918482647296202</v>
      </c>
      <c r="BA369">
        <v>96.790522445248797</v>
      </c>
      <c r="BB369">
        <v>100</v>
      </c>
    </row>
    <row r="370" spans="1:54" x14ac:dyDescent="0.3">
      <c r="A370" t="s">
        <v>549</v>
      </c>
      <c r="B370" t="s">
        <v>548</v>
      </c>
      <c r="C370" t="s">
        <v>963</v>
      </c>
      <c r="D370">
        <v>84.881420318147093</v>
      </c>
      <c r="E370">
        <v>79.423081780980297</v>
      </c>
      <c r="F370">
        <v>90.345426857406196</v>
      </c>
      <c r="G370">
        <v>15.118579681852999</v>
      </c>
      <c r="H370">
        <v>9.6545731426024695</v>
      </c>
      <c r="I370">
        <v>20.576918219010999</v>
      </c>
      <c r="J370">
        <v>8.8374178911546704</v>
      </c>
      <c r="K370">
        <v>4.9878998387451103</v>
      </c>
      <c r="L370">
        <v>12.686080469062601</v>
      </c>
      <c r="M370">
        <v>13.2614029071148</v>
      </c>
      <c r="N370">
        <v>8.8701495038563891</v>
      </c>
      <c r="O370">
        <v>17.6460080682652</v>
      </c>
      <c r="P370">
        <v>1.8941092674176301</v>
      </c>
      <c r="Q370">
        <v>0.18806914365522501</v>
      </c>
      <c r="R370">
        <v>3.6040119599956402</v>
      </c>
      <c r="S370">
        <v>98.448835307463</v>
      </c>
      <c r="T370">
        <v>96.666795285587895</v>
      </c>
      <c r="U370">
        <v>100</v>
      </c>
      <c r="V370">
        <v>1.551164692537</v>
      </c>
      <c r="W370">
        <v>0</v>
      </c>
      <c r="X370">
        <v>3.3332047147577</v>
      </c>
      <c r="Y370">
        <v>20.732318569129699</v>
      </c>
      <c r="Z370">
        <v>15.1152694793302</v>
      </c>
      <c r="AA370">
        <v>26.3516374988011</v>
      </c>
      <c r="AB370">
        <v>54.784076819584797</v>
      </c>
      <c r="AC370">
        <v>47.944548451261397</v>
      </c>
      <c r="AD370">
        <v>61.6191459956598</v>
      </c>
      <c r="AE370">
        <v>15.7886406204659</v>
      </c>
      <c r="AF370">
        <v>10.8294786324825</v>
      </c>
      <c r="AG370">
        <v>20.752176853881501</v>
      </c>
      <c r="AH370">
        <v>59.727754768248602</v>
      </c>
      <c r="AI370">
        <v>52.9868251640343</v>
      </c>
      <c r="AJ370">
        <v>66.462120774654196</v>
      </c>
      <c r="AK370">
        <v>49.188390141285502</v>
      </c>
      <c r="AL370">
        <v>40.324331424834</v>
      </c>
      <c r="AM370">
        <v>58.056120856076703</v>
      </c>
      <c r="AN370">
        <v>50.811609858714498</v>
      </c>
      <c r="AO370">
        <v>41.943879144234998</v>
      </c>
      <c r="AP370">
        <v>59.675668574854299</v>
      </c>
      <c r="AQ370">
        <v>50.6581004633709</v>
      </c>
      <c r="AR370">
        <v>41.784967399368597</v>
      </c>
      <c r="AS370">
        <v>59.532074142933297</v>
      </c>
      <c r="AT370">
        <v>48.801773886346197</v>
      </c>
      <c r="AU370">
        <v>39.9318622859046</v>
      </c>
      <c r="AV370">
        <v>57.672817440305003</v>
      </c>
      <c r="AW370">
        <v>4.4450892974912302</v>
      </c>
      <c r="AX370">
        <v>1.2503615152737499</v>
      </c>
      <c r="AY370">
        <v>7.6453155758333704</v>
      </c>
      <c r="AZ370">
        <v>95.554910702508806</v>
      </c>
      <c r="BA370">
        <v>92.354684424065496</v>
      </c>
      <c r="BB370">
        <v>98.7496384848274</v>
      </c>
    </row>
    <row r="371" spans="1:54" x14ac:dyDescent="0.3">
      <c r="A371" t="s">
        <v>551</v>
      </c>
      <c r="B371" t="s">
        <v>550</v>
      </c>
      <c r="C371" t="s">
        <v>963</v>
      </c>
      <c r="D371">
        <v>83.452986687112301</v>
      </c>
      <c r="E371">
        <v>75.694305791075394</v>
      </c>
      <c r="F371">
        <v>91.234394716311897</v>
      </c>
      <c r="G371">
        <v>16.547013312887699</v>
      </c>
      <c r="H371">
        <v>8.7656052826820794</v>
      </c>
      <c r="I371">
        <v>24.305694209930699</v>
      </c>
      <c r="J371">
        <v>12.6995190632188</v>
      </c>
      <c r="K371">
        <v>6.3250787587005197</v>
      </c>
      <c r="L371">
        <v>19.0861344972874</v>
      </c>
      <c r="M371">
        <v>5.4506168536976398</v>
      </c>
      <c r="N371">
        <v>1.63699574498488</v>
      </c>
      <c r="O371">
        <v>9.2779630116594802</v>
      </c>
      <c r="S371">
        <v>97.915940614762704</v>
      </c>
      <c r="T371">
        <v>95.030894644030994</v>
      </c>
      <c r="U371">
        <v>100</v>
      </c>
      <c r="V371" t="s">
        <v>931</v>
      </c>
      <c r="W371" t="s">
        <v>931</v>
      </c>
      <c r="X371" t="s">
        <v>931</v>
      </c>
      <c r="Y371">
        <v>15.933644664389799</v>
      </c>
      <c r="Z371">
        <v>8.5062180326621792</v>
      </c>
      <c r="AA371">
        <v>23.339901077562399</v>
      </c>
      <c r="AB371">
        <v>58.3815431797588</v>
      </c>
      <c r="AC371">
        <v>48.775273954882401</v>
      </c>
      <c r="AD371">
        <v>68.022166053465099</v>
      </c>
      <c r="AE371">
        <v>6.4891614971771103</v>
      </c>
      <c r="AF371">
        <v>1.5812023226956</v>
      </c>
      <c r="AG371">
        <v>11.3974897667224</v>
      </c>
      <c r="AH371">
        <v>67.826026346971503</v>
      </c>
      <c r="AI371">
        <v>58.646175908553801</v>
      </c>
      <c r="AJ371">
        <v>77.018691120600195</v>
      </c>
      <c r="AK371">
        <v>60.331858407079601</v>
      </c>
      <c r="AL371">
        <v>48.587098506656901</v>
      </c>
      <c r="AM371">
        <v>72.068713499132798</v>
      </c>
      <c r="AN371">
        <v>39.6681415929203</v>
      </c>
      <c r="AO371">
        <v>27.9312864995882</v>
      </c>
      <c r="AP371">
        <v>51.412901494622098</v>
      </c>
      <c r="AQ371">
        <v>53.871681415929203</v>
      </c>
      <c r="AR371">
        <v>41.9758148874688</v>
      </c>
      <c r="AS371">
        <v>65.742208288936794</v>
      </c>
      <c r="AT371">
        <v>46.128318584070797</v>
      </c>
      <c r="AU371">
        <v>34.257791711740602</v>
      </c>
      <c r="AV371">
        <v>58.024185111853903</v>
      </c>
      <c r="AW371" t="s">
        <v>931</v>
      </c>
      <c r="AX371" t="s">
        <v>931</v>
      </c>
      <c r="AY371" t="s">
        <v>931</v>
      </c>
      <c r="AZ371">
        <v>98.320206314909001</v>
      </c>
      <c r="BA371">
        <v>95.797147715260095</v>
      </c>
      <c r="BB371">
        <v>100</v>
      </c>
    </row>
    <row r="372" spans="1:54" x14ac:dyDescent="0.3">
      <c r="A372" t="s">
        <v>553</v>
      </c>
      <c r="B372" t="s">
        <v>552</v>
      </c>
      <c r="C372" t="s">
        <v>963</v>
      </c>
      <c r="D372">
        <v>92.126712526735702</v>
      </c>
      <c r="E372">
        <v>87.866455619255106</v>
      </c>
      <c r="F372">
        <v>96.373393696169202</v>
      </c>
      <c r="G372">
        <v>7.4917625296259898</v>
      </c>
      <c r="H372">
        <v>3.2989582492030198</v>
      </c>
      <c r="I372">
        <v>11.694450419292901</v>
      </c>
      <c r="J372">
        <v>14.7638591826117</v>
      </c>
      <c r="K372">
        <v>8.8882041040948501</v>
      </c>
      <c r="L372">
        <v>20.632539460887902</v>
      </c>
      <c r="M372">
        <v>7.5437886583039502</v>
      </c>
      <c r="N372">
        <v>3.52573876201311</v>
      </c>
      <c r="O372">
        <v>11.585892042669499</v>
      </c>
      <c r="P372">
        <v>1.73420428926528</v>
      </c>
      <c r="Q372">
        <v>0</v>
      </c>
      <c r="R372">
        <v>3.7818637307430598</v>
      </c>
      <c r="S372">
        <v>97.364009480316795</v>
      </c>
      <c r="T372">
        <v>94.621853020670201</v>
      </c>
      <c r="U372">
        <v>100</v>
      </c>
      <c r="V372">
        <v>2.6359905196832201</v>
      </c>
      <c r="W372">
        <v>0</v>
      </c>
      <c r="X372">
        <v>5.3781469792355496</v>
      </c>
      <c r="Y372">
        <v>19.787270940516802</v>
      </c>
      <c r="Z372">
        <v>12.8986215162944</v>
      </c>
      <c r="AA372">
        <v>26.685786909786302</v>
      </c>
      <c r="AB372">
        <v>51.8758309728886</v>
      </c>
      <c r="AC372">
        <v>43.367965622565698</v>
      </c>
      <c r="AD372">
        <v>60.407194458429899</v>
      </c>
      <c r="AE372">
        <v>10.0583848777386</v>
      </c>
      <c r="AF372">
        <v>4.7127054264655799</v>
      </c>
      <c r="AG372">
        <v>15.411352837387801</v>
      </c>
      <c r="AH372">
        <v>61.604717035666802</v>
      </c>
      <c r="AI372">
        <v>53.251646863255502</v>
      </c>
      <c r="AJ372">
        <v>69.983863379967502</v>
      </c>
      <c r="AK372">
        <v>55.656804084097303</v>
      </c>
      <c r="AL372">
        <v>45.222864536463497</v>
      </c>
      <c r="AM372">
        <v>66.116660188951002</v>
      </c>
      <c r="AN372">
        <v>44.343195915902697</v>
      </c>
      <c r="AO372">
        <v>33.883339812672297</v>
      </c>
      <c r="AP372">
        <v>54.777135461913304</v>
      </c>
      <c r="AQ372">
        <v>55.349398913103101</v>
      </c>
      <c r="AR372">
        <v>44.960133178338602</v>
      </c>
      <c r="AS372">
        <v>65.765348158971506</v>
      </c>
      <c r="AT372">
        <v>44.650601086896899</v>
      </c>
      <c r="AU372">
        <v>34.234651841295602</v>
      </c>
      <c r="AV372">
        <v>55.039866821394298</v>
      </c>
      <c r="AW372">
        <v>4.4048788947338</v>
      </c>
      <c r="AX372">
        <v>0.76922910646392895</v>
      </c>
      <c r="AY372">
        <v>8.0434219178887201</v>
      </c>
      <c r="AZ372">
        <v>95.595121105266202</v>
      </c>
      <c r="BA372">
        <v>91.956578081752397</v>
      </c>
      <c r="BB372">
        <v>99.230770893894899</v>
      </c>
    </row>
    <row r="373" spans="1:54" x14ac:dyDescent="0.3">
      <c r="A373" t="s">
        <v>555</v>
      </c>
      <c r="B373" t="s">
        <v>554</v>
      </c>
      <c r="C373" t="s">
        <v>963</v>
      </c>
      <c r="D373">
        <v>84.824504737295399</v>
      </c>
      <c r="E373">
        <v>79.352034540551202</v>
      </c>
      <c r="F373">
        <v>90.287904966424406</v>
      </c>
      <c r="G373">
        <v>13.6466408268734</v>
      </c>
      <c r="H373">
        <v>8.4234160353120107</v>
      </c>
      <c r="I373">
        <v>18.8735587980023</v>
      </c>
      <c r="J373">
        <v>10.8580964685616</v>
      </c>
      <c r="K373">
        <v>5.9341063891734596</v>
      </c>
      <c r="L373">
        <v>15.756366062144799</v>
      </c>
      <c r="M373">
        <v>16.7151162790698</v>
      </c>
      <c r="N373">
        <v>10.9160947884526</v>
      </c>
      <c r="O373">
        <v>22.523343230344501</v>
      </c>
      <c r="P373" t="s">
        <v>931</v>
      </c>
      <c r="Q373" t="s">
        <v>931</v>
      </c>
      <c r="R373" t="s">
        <v>931</v>
      </c>
      <c r="S373">
        <v>98.266580534022395</v>
      </c>
      <c r="T373">
        <v>96.268993163908306</v>
      </c>
      <c r="U373">
        <v>100</v>
      </c>
      <c r="V373" t="s">
        <v>931</v>
      </c>
      <c r="W373" t="s">
        <v>931</v>
      </c>
      <c r="X373" t="s">
        <v>931</v>
      </c>
      <c r="Y373">
        <v>20.591085271317802</v>
      </c>
      <c r="Z373">
        <v>13.811323193413999</v>
      </c>
      <c r="AA373">
        <v>27.359180410158601</v>
      </c>
      <c r="AB373">
        <v>61.477174849267897</v>
      </c>
      <c r="AC373">
        <v>53.597133852894402</v>
      </c>
      <c r="AD373">
        <v>69.357640148796193</v>
      </c>
      <c r="AE373">
        <v>23.282730404823401</v>
      </c>
      <c r="AF373">
        <v>15.7831888086879</v>
      </c>
      <c r="AG373">
        <v>30.7729312389915</v>
      </c>
      <c r="AH373">
        <v>58.785529715762301</v>
      </c>
      <c r="AI373">
        <v>50.696551201458199</v>
      </c>
      <c r="AJ373">
        <v>66.872606356125601</v>
      </c>
      <c r="AK373">
        <v>53.6862262344412</v>
      </c>
      <c r="AL373">
        <v>43.634929894570099</v>
      </c>
      <c r="AM373">
        <v>63.733829433320203</v>
      </c>
      <c r="AN373">
        <v>44.686089454247004</v>
      </c>
      <c r="AO373">
        <v>34.699170478589203</v>
      </c>
      <c r="AP373">
        <v>54.677364659561299</v>
      </c>
      <c r="AQ373">
        <v>53.966625632608398</v>
      </c>
      <c r="AR373">
        <v>43.8201303837807</v>
      </c>
      <c r="AS373">
        <v>64.117571346646699</v>
      </c>
      <c r="AT373">
        <v>44.405690056079898</v>
      </c>
      <c r="AU373">
        <v>34.260110317145703</v>
      </c>
      <c r="AV373">
        <v>54.547482418467801</v>
      </c>
      <c r="AW373" t="s">
        <v>931</v>
      </c>
      <c r="AX373" t="s">
        <v>931</v>
      </c>
      <c r="AY373" t="s">
        <v>931</v>
      </c>
      <c r="AZ373">
        <v>99.278639104220503</v>
      </c>
      <c r="BA373">
        <v>97.866964624423503</v>
      </c>
      <c r="BB373">
        <v>100</v>
      </c>
    </row>
    <row r="374" spans="1:54" x14ac:dyDescent="0.3">
      <c r="A374" t="s">
        <v>557</v>
      </c>
      <c r="B374" t="s">
        <v>556</v>
      </c>
      <c r="C374" t="s">
        <v>963</v>
      </c>
      <c r="D374">
        <v>88.425416153895995</v>
      </c>
      <c r="E374">
        <v>83.807025632541396</v>
      </c>
      <c r="F374">
        <v>93.048256663079897</v>
      </c>
      <c r="G374">
        <v>10.033033227540599</v>
      </c>
      <c r="H374">
        <v>5.8260374765552099</v>
      </c>
      <c r="I374">
        <v>14.232219389112499</v>
      </c>
      <c r="J374">
        <v>9.2460651596605992</v>
      </c>
      <c r="K374">
        <v>4.8118643113123003</v>
      </c>
      <c r="L374">
        <v>13.68103508784</v>
      </c>
      <c r="M374">
        <v>9.9488308828291991</v>
      </c>
      <c r="N374">
        <v>5.9341302084223599</v>
      </c>
      <c r="O374">
        <v>13.9700319265774</v>
      </c>
      <c r="P374">
        <v>3.9413174428395599</v>
      </c>
      <c r="Q374">
        <v>0.75309510642688005</v>
      </c>
      <c r="R374">
        <v>7.1234492923431203</v>
      </c>
      <c r="S374">
        <v>99.209793380400299</v>
      </c>
      <c r="T374">
        <v>98.107689066838901</v>
      </c>
      <c r="U374">
        <v>100</v>
      </c>
      <c r="V374" t="s">
        <v>931</v>
      </c>
      <c r="W374" t="s">
        <v>931</v>
      </c>
      <c r="X374" t="s">
        <v>931</v>
      </c>
      <c r="Y374">
        <v>16.5328065289203</v>
      </c>
      <c r="Z374">
        <v>10.6698597482709</v>
      </c>
      <c r="AA374">
        <v>22.393119396281701</v>
      </c>
      <c r="AB374">
        <v>59.550489021309701</v>
      </c>
      <c r="AC374">
        <v>52.020561619884297</v>
      </c>
      <c r="AD374">
        <v>67.062727209315895</v>
      </c>
      <c r="AE374">
        <v>15.402551978755101</v>
      </c>
      <c r="AF374">
        <v>9.6079269990505498</v>
      </c>
      <c r="AG374">
        <v>21.1933175071619</v>
      </c>
      <c r="AH374">
        <v>60.6807435714748</v>
      </c>
      <c r="AI374">
        <v>53.149190957649502</v>
      </c>
      <c r="AJ374">
        <v>68.195832509890707</v>
      </c>
      <c r="AK374">
        <v>57.334076965978802</v>
      </c>
      <c r="AL374">
        <v>47.749873162814602</v>
      </c>
      <c r="AM374">
        <v>66.924745259020298</v>
      </c>
      <c r="AN374">
        <v>40.940695296523501</v>
      </c>
      <c r="AO374">
        <v>31.484964037244598</v>
      </c>
      <c r="AP374">
        <v>50.393614665055701</v>
      </c>
      <c r="AQ374">
        <v>65.409927495817101</v>
      </c>
      <c r="AR374">
        <v>56.375671103689697</v>
      </c>
      <c r="AS374">
        <v>74.448250532585405</v>
      </c>
      <c r="AT374">
        <v>32.110057631529997</v>
      </c>
      <c r="AU374">
        <v>23.244148388227998</v>
      </c>
      <c r="AV374">
        <v>40.972490021775997</v>
      </c>
      <c r="AW374">
        <v>3.0474771682103801</v>
      </c>
      <c r="AX374">
        <v>0.60569114365585897</v>
      </c>
      <c r="AY374">
        <v>5.4881471940766602</v>
      </c>
      <c r="AZ374">
        <v>96.952522831789594</v>
      </c>
      <c r="BA374">
        <v>94.511852806079602</v>
      </c>
      <c r="BB374">
        <v>99.394308856187905</v>
      </c>
    </row>
    <row r="375" spans="1:54" x14ac:dyDescent="0.3">
      <c r="A375" t="s">
        <v>559</v>
      </c>
      <c r="B375" t="s">
        <v>558</v>
      </c>
      <c r="C375" t="s">
        <v>963</v>
      </c>
      <c r="D375">
        <v>87.634937433854205</v>
      </c>
      <c r="E375">
        <v>82.604501596239203</v>
      </c>
      <c r="F375">
        <v>92.668314600832204</v>
      </c>
      <c r="G375">
        <v>12.3650625661458</v>
      </c>
      <c r="H375">
        <v>7.3316853993383999</v>
      </c>
      <c r="I375">
        <v>17.3954984035901</v>
      </c>
      <c r="J375">
        <v>9.7578285500840405</v>
      </c>
      <c r="K375">
        <v>4.95536640737215</v>
      </c>
      <c r="L375">
        <v>14.5576510615549</v>
      </c>
      <c r="M375">
        <v>11.995268629770299</v>
      </c>
      <c r="N375">
        <v>8.1084600115383996</v>
      </c>
      <c r="O375">
        <v>15.8834253588336</v>
      </c>
      <c r="P375">
        <v>1.2824503517400201</v>
      </c>
      <c r="Q375">
        <v>0</v>
      </c>
      <c r="R375">
        <v>2.5925400821681999</v>
      </c>
      <c r="S375">
        <v>97.224677831040296</v>
      </c>
      <c r="T375">
        <v>94.846756142748305</v>
      </c>
      <c r="U375">
        <v>99.599428849390407</v>
      </c>
      <c r="V375">
        <v>2.7753221689597201</v>
      </c>
      <c r="W375">
        <v>0.40057115060487403</v>
      </c>
      <c r="X375">
        <v>5.1532438572564496</v>
      </c>
      <c r="Y375">
        <v>16.4041586254124</v>
      </c>
      <c r="Z375">
        <v>10.4032646438928</v>
      </c>
      <c r="AA375">
        <v>22.402259205384201</v>
      </c>
      <c r="AB375">
        <v>65.2941542675714</v>
      </c>
      <c r="AC375">
        <v>57.698589969624599</v>
      </c>
      <c r="AD375">
        <v>72.890729364715</v>
      </c>
      <c r="AE375">
        <v>22.6645084977899</v>
      </c>
      <c r="AF375">
        <v>15.780375195138699</v>
      </c>
      <c r="AG375">
        <v>29.543119566919099</v>
      </c>
      <c r="AH375">
        <v>59.033804395193897</v>
      </c>
      <c r="AI375">
        <v>51.409292568530098</v>
      </c>
      <c r="AJ375">
        <v>66.662055853028704</v>
      </c>
      <c r="AK375">
        <v>48.470792537330503</v>
      </c>
      <c r="AL375">
        <v>39.104920224987403</v>
      </c>
      <c r="AM375">
        <v>57.840757394769597</v>
      </c>
      <c r="AN375">
        <v>48.954060939802801</v>
      </c>
      <c r="AO375">
        <v>39.481130698624298</v>
      </c>
      <c r="AP375">
        <v>58.420698117235602</v>
      </c>
      <c r="AQ375">
        <v>56.220224154280302</v>
      </c>
      <c r="AR375">
        <v>45.728848097644601</v>
      </c>
      <c r="AS375">
        <v>66.709773450628902</v>
      </c>
      <c r="AT375">
        <v>40.3214934478858</v>
      </c>
      <c r="AU375">
        <v>29.963954584131901</v>
      </c>
      <c r="AV375">
        <v>50.681695818907102</v>
      </c>
      <c r="AW375">
        <v>1.7207246467035999</v>
      </c>
      <c r="AX375">
        <v>0</v>
      </c>
      <c r="AY375">
        <v>3.4467727024583801</v>
      </c>
      <c r="AZ375">
        <v>98.279275353296399</v>
      </c>
      <c r="BA375">
        <v>96.553227297466506</v>
      </c>
      <c r="BB375">
        <v>100</v>
      </c>
    </row>
    <row r="376" spans="1:54" x14ac:dyDescent="0.3">
      <c r="A376" t="s">
        <v>587</v>
      </c>
      <c r="B376" t="s">
        <v>586</v>
      </c>
      <c r="C376" t="s">
        <v>963</v>
      </c>
      <c r="D376">
        <v>92.728120501956298</v>
      </c>
      <c r="E376">
        <v>88.576300761153107</v>
      </c>
      <c r="F376">
        <v>96.885132086406998</v>
      </c>
      <c r="G376">
        <v>7.2718794980436696</v>
      </c>
      <c r="H376">
        <v>3.11486791355187</v>
      </c>
      <c r="I376">
        <v>11.423699238888</v>
      </c>
      <c r="J376">
        <v>4.4924686277292398</v>
      </c>
      <c r="K376">
        <v>1.08965406613921</v>
      </c>
      <c r="L376">
        <v>7.8957105742695797</v>
      </c>
      <c r="M376">
        <v>13.7064893466053</v>
      </c>
      <c r="N376">
        <v>7.8768201991022497</v>
      </c>
      <c r="O376">
        <v>19.535378926135301</v>
      </c>
      <c r="S376">
        <v>98.978247207411798</v>
      </c>
      <c r="T376">
        <v>96.974575486112599</v>
      </c>
      <c r="U376">
        <v>100</v>
      </c>
      <c r="V376" t="s">
        <v>931</v>
      </c>
      <c r="W376" t="s">
        <v>931</v>
      </c>
      <c r="X376" t="s">
        <v>931</v>
      </c>
      <c r="Y376">
        <v>10.760840918766601</v>
      </c>
      <c r="Z376">
        <v>4.7950982825648003</v>
      </c>
      <c r="AA376">
        <v>16.724383882045299</v>
      </c>
      <c r="AB376">
        <v>67.107263770348894</v>
      </c>
      <c r="AC376">
        <v>58.497119801163997</v>
      </c>
      <c r="AD376">
        <v>75.725510874251597</v>
      </c>
      <c r="AE376">
        <v>12.9604476250329</v>
      </c>
      <c r="AF376">
        <v>6.6051241119383404</v>
      </c>
      <c r="AG376">
        <v>19.314123503930698</v>
      </c>
      <c r="AH376">
        <v>64.9076570640825</v>
      </c>
      <c r="AI376">
        <v>56.200106416628003</v>
      </c>
      <c r="AJ376">
        <v>73.622758807528598</v>
      </c>
      <c r="AK376">
        <v>41.021593924421303</v>
      </c>
      <c r="AL376">
        <v>29.668327108222201</v>
      </c>
      <c r="AM376">
        <v>52.365852192564901</v>
      </c>
      <c r="AN376">
        <v>58.978406075578697</v>
      </c>
      <c r="AO376">
        <v>47.634147808338703</v>
      </c>
      <c r="AP376">
        <v>70.331672890874401</v>
      </c>
      <c r="AQ376">
        <v>53.229938695214599</v>
      </c>
      <c r="AR376">
        <v>41.979876954490599</v>
      </c>
      <c r="AS376">
        <v>64.480159872289903</v>
      </c>
      <c r="AT376">
        <v>46.770061304785401</v>
      </c>
      <c r="AU376">
        <v>35.519840126748001</v>
      </c>
      <c r="AV376">
        <v>58.020123046471497</v>
      </c>
      <c r="AW376">
        <v>2.2948892087497699</v>
      </c>
      <c r="AX376">
        <v>0</v>
      </c>
      <c r="AY376">
        <v>4.9977236645847603</v>
      </c>
      <c r="AZ376">
        <v>97.705110791250206</v>
      </c>
      <c r="BA376">
        <v>95.002276335435496</v>
      </c>
      <c r="BB376">
        <v>100</v>
      </c>
    </row>
    <row r="377" spans="1:54" x14ac:dyDescent="0.3">
      <c r="A377" t="s">
        <v>589</v>
      </c>
      <c r="B377" t="s">
        <v>588</v>
      </c>
      <c r="C377" t="s">
        <v>963</v>
      </c>
      <c r="D377">
        <v>91.358589033007604</v>
      </c>
      <c r="E377">
        <v>86.244111939926299</v>
      </c>
      <c r="F377">
        <v>96.4749722208837</v>
      </c>
      <c r="G377">
        <v>7.6719425556634899</v>
      </c>
      <c r="H377">
        <v>2.8593651960675999</v>
      </c>
      <c r="I377">
        <v>12.4814469476777</v>
      </c>
      <c r="J377">
        <v>8.6223644363179304</v>
      </c>
      <c r="K377">
        <v>3.8096745178029998</v>
      </c>
      <c r="L377">
        <v>13.4383675511561</v>
      </c>
      <c r="M377">
        <v>10.0203797878216</v>
      </c>
      <c r="N377">
        <v>5.40216024506213</v>
      </c>
      <c r="O377">
        <v>14.6352413025314</v>
      </c>
      <c r="P377" t="s">
        <v>931</v>
      </c>
      <c r="Q377" t="s">
        <v>931</v>
      </c>
      <c r="R377" t="s">
        <v>931</v>
      </c>
      <c r="S377">
        <v>99.354322610136606</v>
      </c>
      <c r="T377">
        <v>98.092987903209405</v>
      </c>
      <c r="U377">
        <v>100</v>
      </c>
      <c r="V377" t="s">
        <v>931</v>
      </c>
      <c r="W377" t="s">
        <v>931</v>
      </c>
      <c r="X377" t="s">
        <v>931</v>
      </c>
      <c r="Y377">
        <v>18.446564958192901</v>
      </c>
      <c r="Z377">
        <v>11.392036654387301</v>
      </c>
      <c r="AA377">
        <v>25.5020636949112</v>
      </c>
      <c r="AB377">
        <v>61.126030893472802</v>
      </c>
      <c r="AC377">
        <v>52.422735123158198</v>
      </c>
      <c r="AD377">
        <v>69.825939106238707</v>
      </c>
      <c r="AE377">
        <v>16.9895053615984</v>
      </c>
      <c r="AF377">
        <v>10.142956784886399</v>
      </c>
      <c r="AG377">
        <v>23.8379416882355</v>
      </c>
      <c r="AH377">
        <v>62.5830904900672</v>
      </c>
      <c r="AI377">
        <v>53.911593393394597</v>
      </c>
      <c r="AJ377">
        <v>71.250282712178901</v>
      </c>
      <c r="AK377">
        <v>38.0102391086875</v>
      </c>
      <c r="AL377">
        <v>27.866546086581899</v>
      </c>
      <c r="AM377">
        <v>48.149176901013497</v>
      </c>
      <c r="AN377">
        <v>59.996861575881198</v>
      </c>
      <c r="AO377">
        <v>49.725189993711197</v>
      </c>
      <c r="AP377">
        <v>70.272759903457597</v>
      </c>
      <c r="AQ377">
        <v>47.166591475255501</v>
      </c>
      <c r="AR377">
        <v>36.621196751927101</v>
      </c>
      <c r="AS377">
        <v>57.710893324497</v>
      </c>
      <c r="AT377">
        <v>49.724407132068798</v>
      </c>
      <c r="AU377">
        <v>39.062977394621903</v>
      </c>
      <c r="AV377">
        <v>60.382681630569401</v>
      </c>
      <c r="AW377">
        <v>4.0988134011389796</v>
      </c>
      <c r="AX377">
        <v>0.68709641640626495</v>
      </c>
      <c r="AY377">
        <v>7.5103500527595104</v>
      </c>
      <c r="AZ377">
        <v>95.901186598861003</v>
      </c>
      <c r="BA377">
        <v>92.4896499472503</v>
      </c>
      <c r="BB377">
        <v>99.312903583584003</v>
      </c>
    </row>
    <row r="378" spans="1:54" x14ac:dyDescent="0.3">
      <c r="A378" t="s">
        <v>621</v>
      </c>
      <c r="B378" t="s">
        <v>620</v>
      </c>
      <c r="C378" t="s">
        <v>963</v>
      </c>
      <c r="D378">
        <v>80.567465321563702</v>
      </c>
      <c r="E378">
        <v>72.658253181428606</v>
      </c>
      <c r="F378">
        <v>88.483632889533396</v>
      </c>
      <c r="G378">
        <v>18.554014291719199</v>
      </c>
      <c r="H378">
        <v>10.7224637461222</v>
      </c>
      <c r="I378">
        <v>26.3743013931151</v>
      </c>
      <c r="J378">
        <v>11.647751155947899</v>
      </c>
      <c r="K378">
        <v>5.7710776496805503</v>
      </c>
      <c r="L378">
        <v>17.511544328801801</v>
      </c>
      <c r="M378">
        <v>22.362337116435501</v>
      </c>
      <c r="N378">
        <v>15.0623795720481</v>
      </c>
      <c r="O378">
        <v>29.6715018543014</v>
      </c>
      <c r="P378">
        <v>3.4216057166876799</v>
      </c>
      <c r="Q378">
        <v>0.41703460574704998</v>
      </c>
      <c r="R378">
        <v>6.4252271993640502</v>
      </c>
      <c r="S378">
        <v>99.121479613282901</v>
      </c>
      <c r="T378">
        <v>97.385407664843399</v>
      </c>
      <c r="U378">
        <v>100</v>
      </c>
      <c r="Y378">
        <v>20.538041193778898</v>
      </c>
      <c r="Z378">
        <v>12.619059118334301</v>
      </c>
      <c r="AA378">
        <v>28.464226237435302</v>
      </c>
      <c r="AB378">
        <v>47.885666246322003</v>
      </c>
      <c r="AC378">
        <v>38.5057344155246</v>
      </c>
      <c r="AD378">
        <v>57.259228728788997</v>
      </c>
      <c r="AE378">
        <v>17.6544766708701</v>
      </c>
      <c r="AF378">
        <v>10.4311165191741</v>
      </c>
      <c r="AG378">
        <v>24.884378513963998</v>
      </c>
      <c r="AH378">
        <v>50.769230769230802</v>
      </c>
      <c r="AI378">
        <v>41.979611651954102</v>
      </c>
      <c r="AJ378">
        <v>59.5531418149911</v>
      </c>
      <c r="AK378">
        <v>51.807067642334502</v>
      </c>
      <c r="AL378">
        <v>41.463792839641201</v>
      </c>
      <c r="AM378">
        <v>62.123725273633497</v>
      </c>
      <c r="AN378">
        <v>44.534178118864901</v>
      </c>
      <c r="AO378">
        <v>34.333765407525</v>
      </c>
      <c r="AP378">
        <v>54.7601612217629</v>
      </c>
      <c r="AQ378">
        <v>44.163840799571702</v>
      </c>
      <c r="AR378">
        <v>33.991334725182597</v>
      </c>
      <c r="AS378">
        <v>54.3269796404402</v>
      </c>
      <c r="AT378">
        <v>54.015705871854401</v>
      </c>
      <c r="AU378">
        <v>43.792873694124502</v>
      </c>
      <c r="AV378">
        <v>64.248447223723801</v>
      </c>
      <c r="AW378">
        <v>2.8751576292559902</v>
      </c>
      <c r="AX378">
        <v>0.29731995482875101</v>
      </c>
      <c r="AY378">
        <v>5.4496803061505199</v>
      </c>
      <c r="AZ378">
        <v>97.124842370744005</v>
      </c>
      <c r="BA378">
        <v>94.550319693652298</v>
      </c>
      <c r="BB378">
        <v>99.702680045368496</v>
      </c>
    </row>
    <row r="379" spans="1:54" x14ac:dyDescent="0.3">
      <c r="A379" t="s">
        <v>623</v>
      </c>
      <c r="B379" t="s">
        <v>622</v>
      </c>
      <c r="C379" t="s">
        <v>963</v>
      </c>
      <c r="D379">
        <v>82.841557153483805</v>
      </c>
      <c r="E379">
        <v>75.067430293884698</v>
      </c>
      <c r="F379">
        <v>90.600186288573894</v>
      </c>
      <c r="G379">
        <v>16.1170344656583</v>
      </c>
      <c r="H379">
        <v>8.5173838291608508</v>
      </c>
      <c r="I379">
        <v>23.729386637423001</v>
      </c>
      <c r="J379">
        <v>10.9099925613687</v>
      </c>
      <c r="K379">
        <v>4.8817373616250004</v>
      </c>
      <c r="L379">
        <v>16.9518292142787</v>
      </c>
      <c r="M379">
        <v>13.3089511529879</v>
      </c>
      <c r="N379">
        <v>6.9919013537160399</v>
      </c>
      <c r="O379">
        <v>19.6225691082929</v>
      </c>
      <c r="P379">
        <v>3.0870319861145501</v>
      </c>
      <c r="Q379">
        <v>0</v>
      </c>
      <c r="R379">
        <v>6.3113804772333104</v>
      </c>
      <c r="S379">
        <v>99.200347136126993</v>
      </c>
      <c r="T379">
        <v>97.620071957982105</v>
      </c>
      <c r="U379">
        <v>100</v>
      </c>
      <c r="V379" t="s">
        <v>931</v>
      </c>
      <c r="W379" t="s">
        <v>931</v>
      </c>
      <c r="X379" t="s">
        <v>931</v>
      </c>
      <c r="Y379">
        <v>22.582444830151299</v>
      </c>
      <c r="Z379">
        <v>14.696846527679901</v>
      </c>
      <c r="AA379">
        <v>30.452742841201101</v>
      </c>
      <c r="AB379">
        <v>54.029258616414602</v>
      </c>
      <c r="AC379">
        <v>45.229498911377</v>
      </c>
      <c r="AD379">
        <v>62.831183549598798</v>
      </c>
      <c r="AE379">
        <v>23.295313662286102</v>
      </c>
      <c r="AF379">
        <v>15.3445565339384</v>
      </c>
      <c r="AG379">
        <v>31.2292280804078</v>
      </c>
      <c r="AH379">
        <v>53.3163897842797</v>
      </c>
      <c r="AI379">
        <v>44.511566310812597</v>
      </c>
      <c r="AJ379">
        <v>62.124920904698001</v>
      </c>
      <c r="AK379">
        <v>51.578546976036499</v>
      </c>
      <c r="AL379">
        <v>40.298328469302099</v>
      </c>
      <c r="AM379">
        <v>62.8743394954612</v>
      </c>
      <c r="AN379">
        <v>45.803220489413</v>
      </c>
      <c r="AO379">
        <v>34.5995050972938</v>
      </c>
      <c r="AP379">
        <v>56.983387044746202</v>
      </c>
      <c r="AQ379">
        <v>51.299606948142497</v>
      </c>
      <c r="AR379">
        <v>40.000392189177802</v>
      </c>
      <c r="AS379">
        <v>62.586869084891298</v>
      </c>
      <c r="AT379">
        <v>45.9743882338025</v>
      </c>
      <c r="AU379">
        <v>34.756871134444999</v>
      </c>
      <c r="AV379">
        <v>57.201727815374397</v>
      </c>
      <c r="AW379">
        <v>3.8184973964790498</v>
      </c>
      <c r="AX379">
        <v>0</v>
      </c>
      <c r="AY379">
        <v>7.6956236870814303</v>
      </c>
      <c r="AZ379">
        <v>96.181502603520997</v>
      </c>
      <c r="BA379">
        <v>92.3043763129768</v>
      </c>
      <c r="BB379">
        <v>100</v>
      </c>
    </row>
    <row r="380" spans="1:54" x14ac:dyDescent="0.3">
      <c r="A380" t="s">
        <v>592</v>
      </c>
      <c r="B380" t="s">
        <v>591</v>
      </c>
      <c r="C380" t="s">
        <v>963</v>
      </c>
      <c r="D380">
        <v>86.882662858831097</v>
      </c>
      <c r="E380">
        <v>80.009215953102995</v>
      </c>
      <c r="F380">
        <v>93.7592558082669</v>
      </c>
      <c r="G380">
        <v>13.1173371411689</v>
      </c>
      <c r="H380">
        <v>6.2407441915875603</v>
      </c>
      <c r="I380">
        <v>19.990784047042599</v>
      </c>
      <c r="J380">
        <v>9.4637845290265403</v>
      </c>
      <c r="K380">
        <v>3.8069760703673099</v>
      </c>
      <c r="L380">
        <v>15.1421828653767</v>
      </c>
      <c r="M380">
        <v>14.0381111822345</v>
      </c>
      <c r="N380">
        <v>7.2206638444774498</v>
      </c>
      <c r="O380">
        <v>20.8610452191487</v>
      </c>
      <c r="P380" t="s">
        <v>931</v>
      </c>
      <c r="Q380" t="s">
        <v>931</v>
      </c>
      <c r="R380" t="s">
        <v>931</v>
      </c>
      <c r="S380">
        <v>97.956570978383994</v>
      </c>
      <c r="T380">
        <v>95.058264289638004</v>
      </c>
      <c r="U380">
        <v>100</v>
      </c>
      <c r="V380" t="s">
        <v>931</v>
      </c>
      <c r="W380" t="s">
        <v>931</v>
      </c>
      <c r="X380" t="s">
        <v>931</v>
      </c>
      <c r="Y380">
        <v>11.906051504259199</v>
      </c>
      <c r="Z380">
        <v>4.9668238871217802</v>
      </c>
      <c r="AA380">
        <v>18.845306094666</v>
      </c>
      <c r="AB380">
        <v>71.510167905854502</v>
      </c>
      <c r="AC380">
        <v>61.974171710041603</v>
      </c>
      <c r="AD380">
        <v>81.0554146972908</v>
      </c>
      <c r="AE380">
        <v>11.261017282978001</v>
      </c>
      <c r="AF380">
        <v>4.3961342994005799</v>
      </c>
      <c r="AG380">
        <v>18.129103203126601</v>
      </c>
      <c r="AH380">
        <v>72.155202127135794</v>
      </c>
      <c r="AI380">
        <v>62.642581654249099</v>
      </c>
      <c r="AJ380">
        <v>81.673897232343904</v>
      </c>
      <c r="AK380">
        <v>51.6137255901698</v>
      </c>
      <c r="AL380">
        <v>38.699912827958499</v>
      </c>
      <c r="AM380">
        <v>64.517152938837299</v>
      </c>
      <c r="AN380">
        <v>46.877071330240099</v>
      </c>
      <c r="AO380">
        <v>33.9479246750738</v>
      </c>
      <c r="AP380">
        <v>59.815723821816498</v>
      </c>
      <c r="AQ380">
        <v>54.071279253556298</v>
      </c>
      <c r="AR380">
        <v>40.448252165126902</v>
      </c>
      <c r="AS380">
        <v>67.694669616941695</v>
      </c>
      <c r="AT380">
        <v>44.353235099168899</v>
      </c>
      <c r="AU380">
        <v>30.663272362133601</v>
      </c>
      <c r="AV380">
        <v>58.0441846293363</v>
      </c>
      <c r="AW380" t="s">
        <v>931</v>
      </c>
      <c r="AX380" t="s">
        <v>931</v>
      </c>
      <c r="AY380" t="s">
        <v>931</v>
      </c>
      <c r="AZ380">
        <v>97.4887980698213</v>
      </c>
      <c r="BA380">
        <v>93.507330699128701</v>
      </c>
      <c r="BB380">
        <v>100</v>
      </c>
    </row>
    <row r="381" spans="1:54" x14ac:dyDescent="0.3">
      <c r="A381" t="s">
        <v>625</v>
      </c>
      <c r="B381" t="s">
        <v>624</v>
      </c>
      <c r="C381" t="s">
        <v>963</v>
      </c>
      <c r="D381">
        <v>90.9072997734213</v>
      </c>
      <c r="E381">
        <v>82.182859999335705</v>
      </c>
      <c r="F381">
        <v>99.631438151458298</v>
      </c>
      <c r="G381">
        <v>9.0927002265786605</v>
      </c>
      <c r="H381">
        <v>0.36856184862875102</v>
      </c>
      <c r="I381">
        <v>17.8171400005773</v>
      </c>
      <c r="J381">
        <v>11.575214264604501</v>
      </c>
      <c r="K381">
        <v>2.9789931089947599</v>
      </c>
      <c r="L381">
        <v>20.127818209537899</v>
      </c>
      <c r="M381">
        <v>20.795980691557499</v>
      </c>
      <c r="N381">
        <v>9.5520902453998406</v>
      </c>
      <c r="O381">
        <v>32.058653158027703</v>
      </c>
      <c r="S381">
        <v>96.463402620431495</v>
      </c>
      <c r="T381">
        <v>89.527048493843196</v>
      </c>
      <c r="U381">
        <v>100</v>
      </c>
      <c r="V381" t="s">
        <v>931</v>
      </c>
      <c r="W381" t="s">
        <v>931</v>
      </c>
      <c r="X381" t="s">
        <v>931</v>
      </c>
      <c r="Y381">
        <v>14.284306964831</v>
      </c>
      <c r="Z381">
        <v>4.2098146349002699</v>
      </c>
      <c r="AA381">
        <v>24.348674748483599</v>
      </c>
      <c r="AB381">
        <v>60.595015269431599</v>
      </c>
      <c r="AC381">
        <v>46.905399787307402</v>
      </c>
      <c r="AD381">
        <v>74.302090450423705</v>
      </c>
      <c r="AE381">
        <v>20.2344596591469</v>
      </c>
      <c r="AF381">
        <v>8.8564670440952007</v>
      </c>
      <c r="AG381">
        <v>31.615897369436901</v>
      </c>
      <c r="AH381">
        <v>54.644862575115802</v>
      </c>
      <c r="AI381">
        <v>40.9021852572331</v>
      </c>
      <c r="AJ381">
        <v>68.391429950349803</v>
      </c>
      <c r="AK381">
        <v>35.339145226451201</v>
      </c>
      <c r="AL381">
        <v>18.9504730956142</v>
      </c>
      <c r="AM381">
        <v>51.705533687471899</v>
      </c>
      <c r="AN381">
        <v>64.660854773548806</v>
      </c>
      <c r="AO381">
        <v>48.294466312497498</v>
      </c>
      <c r="AP381">
        <v>81.049526904416496</v>
      </c>
      <c r="AQ381">
        <v>37.943865617690797</v>
      </c>
      <c r="AR381">
        <v>21.516495370072199</v>
      </c>
      <c r="AS381">
        <v>54.333819188024201</v>
      </c>
      <c r="AT381">
        <v>62.056134382309203</v>
      </c>
      <c r="AU381">
        <v>45.666180811960601</v>
      </c>
      <c r="AV381">
        <v>78.483504629942999</v>
      </c>
      <c r="AW381" t="s">
        <v>931</v>
      </c>
      <c r="AX381" t="s">
        <v>931</v>
      </c>
      <c r="AY381" t="s">
        <v>931</v>
      </c>
      <c r="AZ381">
        <v>96.640725051719002</v>
      </c>
      <c r="BA381">
        <v>90.172075761771296</v>
      </c>
      <c r="BB381">
        <v>100</v>
      </c>
    </row>
    <row r="382" spans="1:54" x14ac:dyDescent="0.3">
      <c r="A382" t="s">
        <v>605</v>
      </c>
      <c r="B382" t="s">
        <v>604</v>
      </c>
      <c r="C382" t="s">
        <v>963</v>
      </c>
      <c r="D382">
        <v>86.6896126579677</v>
      </c>
      <c r="E382">
        <v>80.052387800772095</v>
      </c>
      <c r="F382">
        <v>93.323539496491193</v>
      </c>
      <c r="G382">
        <v>13.3103873420323</v>
      </c>
      <c r="H382">
        <v>6.6764605030194701</v>
      </c>
      <c r="I382">
        <v>19.947612199717199</v>
      </c>
      <c r="J382">
        <v>9.7760197267029696</v>
      </c>
      <c r="K382">
        <v>4.0961477250440002</v>
      </c>
      <c r="L382">
        <v>15.442294644721599</v>
      </c>
      <c r="M382">
        <v>13.002157608137299</v>
      </c>
      <c r="N382">
        <v>7.4677753132098701</v>
      </c>
      <c r="O382">
        <v>18.544501266310402</v>
      </c>
      <c r="S382">
        <v>99.362991883283698</v>
      </c>
      <c r="T382">
        <v>98.098500472990196</v>
      </c>
      <c r="U382">
        <v>100</v>
      </c>
      <c r="Y382">
        <v>16.613582656940299</v>
      </c>
      <c r="Z382">
        <v>9.4293114687576196</v>
      </c>
      <c r="AA382">
        <v>23.811161660863402</v>
      </c>
      <c r="AB382">
        <v>65.072433987465303</v>
      </c>
      <c r="AC382">
        <v>56.683391934135997</v>
      </c>
      <c r="AD382">
        <v>73.443294275265799</v>
      </c>
      <c r="AE382">
        <v>13.084352203842601</v>
      </c>
      <c r="AF382">
        <v>6.2575721606239201</v>
      </c>
      <c r="AG382">
        <v>19.933011396127501</v>
      </c>
      <c r="AH382">
        <v>68.601664440562999</v>
      </c>
      <c r="AI382">
        <v>60.215374402903699</v>
      </c>
      <c r="AJ382">
        <v>76.961201379367793</v>
      </c>
      <c r="AK382">
        <v>49.215872638707403</v>
      </c>
      <c r="AL382">
        <v>38.657059003772197</v>
      </c>
      <c r="AM382">
        <v>59.804409385446398</v>
      </c>
      <c r="AN382">
        <v>48.283236307472997</v>
      </c>
      <c r="AO382">
        <v>37.704040768966202</v>
      </c>
      <c r="AP382">
        <v>58.837891186695401</v>
      </c>
      <c r="AQ382">
        <v>49.108946180349299</v>
      </c>
      <c r="AR382">
        <v>38.567188801218499</v>
      </c>
      <c r="AS382">
        <v>59.700465352612603</v>
      </c>
      <c r="AT382">
        <v>49.714862777711801</v>
      </c>
      <c r="AU382">
        <v>39.122196399133998</v>
      </c>
      <c r="AV382">
        <v>60.262989917445303</v>
      </c>
      <c r="AW382">
        <v>3.6679338333504599</v>
      </c>
      <c r="AX382">
        <v>0</v>
      </c>
      <c r="AY382">
        <v>7.3879422890350597</v>
      </c>
      <c r="AZ382">
        <v>96.332066166649497</v>
      </c>
      <c r="BA382">
        <v>92.612057710529996</v>
      </c>
      <c r="BB382">
        <v>100</v>
      </c>
    </row>
    <row r="383" spans="1:54" x14ac:dyDescent="0.3">
      <c r="A383" t="s">
        <v>627</v>
      </c>
      <c r="B383" t="s">
        <v>626</v>
      </c>
      <c r="C383" t="s">
        <v>963</v>
      </c>
      <c r="D383">
        <v>84.958846237890597</v>
      </c>
      <c r="E383">
        <v>78.455362032387399</v>
      </c>
      <c r="F383">
        <v>91.450831402983496</v>
      </c>
      <c r="G383">
        <v>15.041153762109399</v>
      </c>
      <c r="H383">
        <v>8.5491685969416409</v>
      </c>
      <c r="I383">
        <v>21.5446379676875</v>
      </c>
      <c r="J383">
        <v>13.245684317867299</v>
      </c>
      <c r="K383">
        <v>7.20915228722387</v>
      </c>
      <c r="L383">
        <v>19.294978069499699</v>
      </c>
      <c r="M383">
        <v>8.1251365722193896</v>
      </c>
      <c r="N383">
        <v>3.4900920812110798</v>
      </c>
      <c r="O383">
        <v>12.760426602214601</v>
      </c>
      <c r="S383">
        <v>95.054264695170801</v>
      </c>
      <c r="T383">
        <v>90.751230188756296</v>
      </c>
      <c r="U383">
        <v>99.346361949121501</v>
      </c>
      <c r="V383">
        <v>4.9512039310610998</v>
      </c>
      <c r="W383">
        <v>0.65363805119238705</v>
      </c>
      <c r="X383">
        <v>9.2487698109298204</v>
      </c>
      <c r="Y383">
        <v>25.260397698302899</v>
      </c>
      <c r="Z383">
        <v>16.639213865362699</v>
      </c>
      <c r="AA383">
        <v>33.8853284457199</v>
      </c>
      <c r="AB383">
        <v>49.646733192512201</v>
      </c>
      <c r="AC383">
        <v>40.831034078813197</v>
      </c>
      <c r="AD383">
        <v>58.441542574871697</v>
      </c>
      <c r="AE383">
        <v>7.2947774783305404</v>
      </c>
      <c r="AF383">
        <v>1.9863923460769899</v>
      </c>
      <c r="AG383">
        <v>12.6032358830665</v>
      </c>
      <c r="AH383">
        <v>67.612353412484495</v>
      </c>
      <c r="AI383">
        <v>59.445635360029897</v>
      </c>
      <c r="AJ383">
        <v>75.761855375594095</v>
      </c>
      <c r="AK383">
        <v>45.050544197913602</v>
      </c>
      <c r="AL383">
        <v>34.717429633055502</v>
      </c>
      <c r="AM383">
        <v>55.3746667749908</v>
      </c>
      <c r="AN383">
        <v>53.509026903077903</v>
      </c>
      <c r="AO383">
        <v>43.186617580982201</v>
      </c>
      <c r="AP383">
        <v>63.837550378626602</v>
      </c>
      <c r="AQ383">
        <v>52.407712430966001</v>
      </c>
      <c r="AR383">
        <v>42.079692779936302</v>
      </c>
      <c r="AS383">
        <v>62.736585143161399</v>
      </c>
      <c r="AT383">
        <v>46.755805316022297</v>
      </c>
      <c r="AU383">
        <v>36.426785500813402</v>
      </c>
      <c r="AV383">
        <v>57.080894343639699</v>
      </c>
      <c r="AW383">
        <v>2.9317503095637001</v>
      </c>
      <c r="AX383">
        <v>0</v>
      </c>
      <c r="AY383">
        <v>6.1284544947072899</v>
      </c>
      <c r="AZ383">
        <v>97.068249690436303</v>
      </c>
      <c r="BA383">
        <v>93.871545505196394</v>
      </c>
      <c r="BB383">
        <v>100</v>
      </c>
    </row>
    <row r="384" spans="1:54" x14ac:dyDescent="0.3">
      <c r="A384" t="s">
        <v>629</v>
      </c>
      <c r="B384" t="s">
        <v>628</v>
      </c>
      <c r="C384" t="s">
        <v>963</v>
      </c>
      <c r="D384">
        <v>86.934277843368804</v>
      </c>
      <c r="E384">
        <v>80.936552001613407</v>
      </c>
      <c r="F384">
        <v>92.935336903787899</v>
      </c>
      <c r="G384">
        <v>11.849009576282301</v>
      </c>
      <c r="H384">
        <v>6.0448261890441497</v>
      </c>
      <c r="I384">
        <v>17.650457020481401</v>
      </c>
      <c r="J384">
        <v>7.1494162403253299</v>
      </c>
      <c r="K384">
        <v>2.55868371843943</v>
      </c>
      <c r="L384">
        <v>11.7471735844478</v>
      </c>
      <c r="M384">
        <v>22.281254099435898</v>
      </c>
      <c r="N384">
        <v>14.621698923959499</v>
      </c>
      <c r="O384">
        <v>29.9656721388695</v>
      </c>
      <c r="P384">
        <v>1.49547422274695</v>
      </c>
      <c r="Q384">
        <v>0</v>
      </c>
      <c r="R384">
        <v>3.3618278871173501</v>
      </c>
      <c r="S384">
        <v>97.769906860815993</v>
      </c>
      <c r="T384">
        <v>95.197073338752105</v>
      </c>
      <c r="U384">
        <v>100</v>
      </c>
      <c r="V384">
        <v>2.2300931391840502</v>
      </c>
      <c r="W384">
        <v>0</v>
      </c>
      <c r="X384">
        <v>4.8029266612458503</v>
      </c>
      <c r="Y384">
        <v>15.194149285058399</v>
      </c>
      <c r="Z384">
        <v>8.5425288251456895</v>
      </c>
      <c r="AA384">
        <v>21.8325792159937</v>
      </c>
      <c r="AB384">
        <v>56.129476584022001</v>
      </c>
      <c r="AC384">
        <v>47.186355970921198</v>
      </c>
      <c r="AD384">
        <v>65.069082327939597</v>
      </c>
      <c r="AE384">
        <v>13.938082119900301</v>
      </c>
      <c r="AF384">
        <v>7.4193446761386799</v>
      </c>
      <c r="AG384">
        <v>20.445816487927001</v>
      </c>
      <c r="AH384">
        <v>57.385543749180101</v>
      </c>
      <c r="AI384">
        <v>48.446873574562296</v>
      </c>
      <c r="AJ384">
        <v>66.318511601372293</v>
      </c>
      <c r="AK384">
        <v>64.651816608996498</v>
      </c>
      <c r="AL384">
        <v>54.041724923926601</v>
      </c>
      <c r="AM384">
        <v>75.263717012990199</v>
      </c>
      <c r="AN384">
        <v>35.348183391003502</v>
      </c>
      <c r="AO384">
        <v>24.736282988312499</v>
      </c>
      <c r="AP384">
        <v>45.958275074770697</v>
      </c>
      <c r="AQ384">
        <v>43.591407151095702</v>
      </c>
      <c r="AR384">
        <v>32.300518506779902</v>
      </c>
      <c r="AS384">
        <v>54.877306662788499</v>
      </c>
      <c r="AT384">
        <v>56.152681660899702</v>
      </c>
      <c r="AU384">
        <v>44.8542331044072</v>
      </c>
      <c r="AV384">
        <v>67.452966184715095</v>
      </c>
      <c r="AW384">
        <v>2.5416502689230001</v>
      </c>
      <c r="AX384">
        <v>0</v>
      </c>
      <c r="AY384">
        <v>5.2529757088481803</v>
      </c>
      <c r="AZ384">
        <v>97.458349731077007</v>
      </c>
      <c r="BA384">
        <v>94.747024291116901</v>
      </c>
      <c r="BB384">
        <v>100</v>
      </c>
    </row>
    <row r="385" spans="1:54" x14ac:dyDescent="0.3">
      <c r="A385" t="s">
        <v>631</v>
      </c>
      <c r="B385" t="s">
        <v>630</v>
      </c>
      <c r="C385" t="s">
        <v>963</v>
      </c>
      <c r="D385">
        <v>87.201233616037001</v>
      </c>
      <c r="E385">
        <v>80.906145033333601</v>
      </c>
      <c r="F385">
        <v>93.514762587756906</v>
      </c>
      <c r="G385">
        <v>12.798766383963001</v>
      </c>
      <c r="H385">
        <v>6.4852374122266996</v>
      </c>
      <c r="I385">
        <v>19.093854966682802</v>
      </c>
      <c r="J385">
        <v>13.0153834856996</v>
      </c>
      <c r="K385">
        <v>6.7218512638443801</v>
      </c>
      <c r="L385">
        <v>19.311440885653099</v>
      </c>
      <c r="M385">
        <v>9.6082534787237996</v>
      </c>
      <c r="N385">
        <v>4.9509005228726801</v>
      </c>
      <c r="O385">
        <v>14.2661684987632</v>
      </c>
      <c r="S385">
        <v>100</v>
      </c>
      <c r="T385">
        <v>99.999999937941595</v>
      </c>
      <c r="U385">
        <v>100</v>
      </c>
      <c r="Y385">
        <v>20.0756324117928</v>
      </c>
      <c r="Z385">
        <v>12.995764891133399</v>
      </c>
      <c r="AA385">
        <v>27.137634895550502</v>
      </c>
      <c r="AB385">
        <v>43.5694092594632</v>
      </c>
      <c r="AC385">
        <v>34.679002124893998</v>
      </c>
      <c r="AD385">
        <v>52.495414749736099</v>
      </c>
      <c r="AE385">
        <v>10.8969416602416</v>
      </c>
      <c r="AF385">
        <v>5.2080331776654996</v>
      </c>
      <c r="AG385">
        <v>16.571053741469601</v>
      </c>
      <c r="AH385">
        <v>52.748100011014401</v>
      </c>
      <c r="AI385">
        <v>43.382495835654296</v>
      </c>
      <c r="AJ385">
        <v>62.146233906524699</v>
      </c>
      <c r="AK385">
        <v>48.316674484898797</v>
      </c>
      <c r="AL385">
        <v>36.958097938331299</v>
      </c>
      <c r="AM385">
        <v>59.666157122133001</v>
      </c>
      <c r="AN385">
        <v>51.149280121242697</v>
      </c>
      <c r="AO385">
        <v>39.798853921732601</v>
      </c>
      <c r="AP385">
        <v>62.510335730055601</v>
      </c>
      <c r="AQ385">
        <v>53.361238407967399</v>
      </c>
      <c r="AR385">
        <v>42.0062012616213</v>
      </c>
      <c r="AS385">
        <v>64.702798503685699</v>
      </c>
      <c r="AT385">
        <v>46.104716198174103</v>
      </c>
      <c r="AU385">
        <v>34.763242253948597</v>
      </c>
      <c r="AV385">
        <v>57.461202692996999</v>
      </c>
      <c r="AW385">
        <v>4.47552961045636</v>
      </c>
      <c r="AX385">
        <v>0</v>
      </c>
      <c r="AY385">
        <v>9.0161945297049808</v>
      </c>
      <c r="AZ385">
        <v>95.524470389543595</v>
      </c>
      <c r="BA385">
        <v>90.983805470272102</v>
      </c>
      <c r="BB385">
        <v>100</v>
      </c>
    </row>
    <row r="386" spans="1:54" x14ac:dyDescent="0.3">
      <c r="A386" t="s">
        <v>607</v>
      </c>
      <c r="B386" t="s">
        <v>606</v>
      </c>
      <c r="C386" t="s">
        <v>963</v>
      </c>
      <c r="D386">
        <v>89.072455852903701</v>
      </c>
      <c r="E386">
        <v>83.758008597751498</v>
      </c>
      <c r="F386">
        <v>94.376375051080998</v>
      </c>
      <c r="G386">
        <v>10.927544147096301</v>
      </c>
      <c r="H386">
        <v>5.6236249487873398</v>
      </c>
      <c r="I386">
        <v>16.241991402380201</v>
      </c>
      <c r="J386">
        <v>4.25541598397961</v>
      </c>
      <c r="K386">
        <v>1.04137081732778</v>
      </c>
      <c r="L386">
        <v>7.4782828253591997</v>
      </c>
      <c r="M386">
        <v>15.096486437283801</v>
      </c>
      <c r="N386">
        <v>9.6646636753056292</v>
      </c>
      <c r="O386">
        <v>20.5491632318077</v>
      </c>
      <c r="P386">
        <v>2.066266156927</v>
      </c>
      <c r="Q386">
        <v>0</v>
      </c>
      <c r="R386">
        <v>4.4221672784373203</v>
      </c>
      <c r="S386">
        <v>96.2088112142727</v>
      </c>
      <c r="T386">
        <v>92.787105601580606</v>
      </c>
      <c r="U386">
        <v>99.635536805069094</v>
      </c>
      <c r="V386">
        <v>3.7911887857272899</v>
      </c>
      <c r="W386">
        <v>0.36446319459119603</v>
      </c>
      <c r="X386">
        <v>7.2128943987591203</v>
      </c>
      <c r="Y386">
        <v>7.2364827962861797</v>
      </c>
      <c r="Z386">
        <v>2.5924764661982702</v>
      </c>
      <c r="AA386">
        <v>11.875086754375101</v>
      </c>
      <c r="AB386">
        <v>65.178408884034198</v>
      </c>
      <c r="AC386">
        <v>57.666691951912803</v>
      </c>
      <c r="AD386">
        <v>72.704356593047805</v>
      </c>
      <c r="AE386">
        <v>14.240851993446199</v>
      </c>
      <c r="AF386">
        <v>7.71628944016798</v>
      </c>
      <c r="AG386">
        <v>20.7591632406799</v>
      </c>
      <c r="AH386">
        <v>58.174039686874202</v>
      </c>
      <c r="AI386">
        <v>50.295189398633703</v>
      </c>
      <c r="AJ386">
        <v>66.067969686052294</v>
      </c>
      <c r="AK386">
        <v>49.861666154319103</v>
      </c>
      <c r="AL386">
        <v>39.780003481215999</v>
      </c>
      <c r="AM386">
        <v>59.947284327783301</v>
      </c>
      <c r="AN386">
        <v>49.210984732042199</v>
      </c>
      <c r="AO386">
        <v>39.127200649522798</v>
      </c>
      <c r="AP386">
        <v>59.287780212408997</v>
      </c>
      <c r="AQ386">
        <v>52.536120504149999</v>
      </c>
      <c r="AR386">
        <v>41.799439200884699</v>
      </c>
      <c r="AS386">
        <v>63.275857594633301</v>
      </c>
      <c r="AT386">
        <v>47.463879495850001</v>
      </c>
      <c r="AU386">
        <v>36.724142405493602</v>
      </c>
      <c r="AV386">
        <v>58.200560798988398</v>
      </c>
      <c r="AW386">
        <v>6.4218095758237697</v>
      </c>
      <c r="AX386">
        <v>0.97438461578498903</v>
      </c>
      <c r="AY386">
        <v>11.8657232270525</v>
      </c>
      <c r="AZ386">
        <v>93.578190424176199</v>
      </c>
      <c r="BA386">
        <v>88.1342767737777</v>
      </c>
      <c r="BB386">
        <v>99.025615383384803</v>
      </c>
    </row>
    <row r="387" spans="1:54" x14ac:dyDescent="0.3">
      <c r="A387" t="s">
        <v>594</v>
      </c>
      <c r="B387" t="s">
        <v>593</v>
      </c>
      <c r="C387" t="s">
        <v>963</v>
      </c>
      <c r="D387">
        <v>86.757486499754506</v>
      </c>
      <c r="E387">
        <v>80.282607140007102</v>
      </c>
      <c r="F387">
        <v>93.225967318289094</v>
      </c>
      <c r="G387">
        <v>13.242513500245501</v>
      </c>
      <c r="H387">
        <v>6.77403268161203</v>
      </c>
      <c r="I387">
        <v>19.717392860091799</v>
      </c>
      <c r="J387">
        <v>6.9505809196530803</v>
      </c>
      <c r="K387">
        <v>0.38995886775175798</v>
      </c>
      <c r="L387">
        <v>13.5141987681678</v>
      </c>
      <c r="M387">
        <v>23.294059891998</v>
      </c>
      <c r="N387">
        <v>15.2347507493014</v>
      </c>
      <c r="O387">
        <v>31.355761042178699</v>
      </c>
      <c r="P387">
        <v>3.5427916871215799</v>
      </c>
      <c r="Q387">
        <v>0</v>
      </c>
      <c r="R387">
        <v>7.2356118351202001</v>
      </c>
      <c r="S387">
        <v>99.112256586483397</v>
      </c>
      <c r="T387">
        <v>97.360921869988204</v>
      </c>
      <c r="U387">
        <v>100</v>
      </c>
      <c r="V387" t="s">
        <v>931</v>
      </c>
      <c r="W387" t="s">
        <v>931</v>
      </c>
      <c r="X387" t="s">
        <v>931</v>
      </c>
      <c r="Y387">
        <v>14.2325315005727</v>
      </c>
      <c r="Z387">
        <v>7.2939692479819103</v>
      </c>
      <c r="AA387">
        <v>21.173440765695101</v>
      </c>
      <c r="AB387">
        <v>59.319260350188202</v>
      </c>
      <c r="AC387">
        <v>50.1049994241354</v>
      </c>
      <c r="AD387">
        <v>68.530431024633899</v>
      </c>
      <c r="AE387">
        <v>14.821633120602201</v>
      </c>
      <c r="AF387">
        <v>7.8293327612379198</v>
      </c>
      <c r="AG387">
        <v>21.817427668196999</v>
      </c>
      <c r="AH387">
        <v>58.730158730158699</v>
      </c>
      <c r="AI387">
        <v>49.523122632431601</v>
      </c>
      <c r="AJ387">
        <v>67.932957400579795</v>
      </c>
      <c r="AK387">
        <v>56.559778464502102</v>
      </c>
      <c r="AL387">
        <v>45.421913931363399</v>
      </c>
      <c r="AM387">
        <v>67.694379044935999</v>
      </c>
      <c r="AN387">
        <v>41.754625356182501</v>
      </c>
      <c r="AO387">
        <v>30.683055387929201</v>
      </c>
      <c r="AP387">
        <v>52.835774388199098</v>
      </c>
      <c r="AQ387">
        <v>50.652165188425599</v>
      </c>
      <c r="AR387">
        <v>39.298024514898103</v>
      </c>
      <c r="AS387">
        <v>62.003250555975796</v>
      </c>
      <c r="AT387">
        <v>45.210097523778899</v>
      </c>
      <c r="AU387">
        <v>33.874912653713899</v>
      </c>
      <c r="AV387">
        <v>56.551590242184197</v>
      </c>
      <c r="AW387">
        <v>4.4796269023073103</v>
      </c>
      <c r="AX387">
        <v>0.19307426303765499</v>
      </c>
      <c r="AY387">
        <v>8.7598999465237899</v>
      </c>
      <c r="AZ387">
        <v>95.520373097692698</v>
      </c>
      <c r="BA387">
        <v>91.240100053299997</v>
      </c>
      <c r="BB387">
        <v>99.806925737138599</v>
      </c>
    </row>
    <row r="388" spans="1:54" x14ac:dyDescent="0.3">
      <c r="A388" t="s">
        <v>609</v>
      </c>
      <c r="B388" t="s">
        <v>608</v>
      </c>
      <c r="C388" t="s">
        <v>963</v>
      </c>
      <c r="D388">
        <v>89.109837407884001</v>
      </c>
      <c r="E388">
        <v>83.012450344460902</v>
      </c>
      <c r="F388">
        <v>95.184252059861905</v>
      </c>
      <c r="G388">
        <v>10.890162592116001</v>
      </c>
      <c r="H388">
        <v>4.8157479402940204</v>
      </c>
      <c r="I388">
        <v>16.987549655383201</v>
      </c>
      <c r="J388">
        <v>3.5793660077201999</v>
      </c>
      <c r="K388">
        <v>0</v>
      </c>
      <c r="L388">
        <v>7.2031107982310099</v>
      </c>
      <c r="M388">
        <v>23.388700432799201</v>
      </c>
      <c r="N388">
        <v>15.3728676717138</v>
      </c>
      <c r="O388">
        <v>31.392442316858201</v>
      </c>
      <c r="P388">
        <v>1.9651421218856</v>
      </c>
      <c r="Q388">
        <v>0</v>
      </c>
      <c r="R388">
        <v>3.9559370629791601</v>
      </c>
      <c r="S388">
        <v>100</v>
      </c>
      <c r="T388">
        <v>99.999999993428005</v>
      </c>
      <c r="U388">
        <v>100</v>
      </c>
      <c r="Y388">
        <v>5.4275353842554699</v>
      </c>
      <c r="Z388">
        <v>1.0570296374418899</v>
      </c>
      <c r="AA388">
        <v>9.7908054335158905</v>
      </c>
      <c r="AB388">
        <v>61.089016259211597</v>
      </c>
      <c r="AC388">
        <v>51.175191748680099</v>
      </c>
      <c r="AD388">
        <v>71.001742128387093</v>
      </c>
      <c r="AE388">
        <v>18.0898350684291</v>
      </c>
      <c r="AF388">
        <v>10.456876082916599</v>
      </c>
      <c r="AG388">
        <v>25.7131731866324</v>
      </c>
      <c r="AH388">
        <v>48.426716575038</v>
      </c>
      <c r="AI388">
        <v>38.475162500348198</v>
      </c>
      <c r="AJ388">
        <v>58.379557178127797</v>
      </c>
      <c r="AK388">
        <v>56.687468375780099</v>
      </c>
      <c r="AL388">
        <v>44.490086448703501</v>
      </c>
      <c r="AM388">
        <v>68.873997606525094</v>
      </c>
      <c r="AN388">
        <v>41.434755720470001</v>
      </c>
      <c r="AO388">
        <v>29.301524491610799</v>
      </c>
      <c r="AP388">
        <v>53.583545459863302</v>
      </c>
      <c r="AQ388">
        <v>62.028447742733498</v>
      </c>
      <c r="AR388">
        <v>50.227810917922803</v>
      </c>
      <c r="AS388">
        <v>73.820472725887996</v>
      </c>
      <c r="AT388">
        <v>35.514701748467999</v>
      </c>
      <c r="AU388">
        <v>23.848665100162901</v>
      </c>
      <c r="AV388">
        <v>47.197379750524803</v>
      </c>
      <c r="AW388" t="s">
        <v>931</v>
      </c>
      <c r="AX388" t="s">
        <v>931</v>
      </c>
      <c r="AY388" t="s">
        <v>931</v>
      </c>
      <c r="AZ388">
        <v>99.058369399929802</v>
      </c>
      <c r="BA388">
        <v>97.196300346810503</v>
      </c>
      <c r="BB388">
        <v>100</v>
      </c>
    </row>
    <row r="389" spans="1:54" x14ac:dyDescent="0.3">
      <c r="A389" t="s">
        <v>596</v>
      </c>
      <c r="B389" t="s">
        <v>595</v>
      </c>
      <c r="C389" t="s">
        <v>963</v>
      </c>
      <c r="D389">
        <v>84.265160088148505</v>
      </c>
      <c r="E389">
        <v>78.275212561358899</v>
      </c>
      <c r="F389">
        <v>90.257687253891007</v>
      </c>
      <c r="G389">
        <v>14.0731223783066</v>
      </c>
      <c r="H389">
        <v>8.3164496587413499</v>
      </c>
      <c r="I389">
        <v>19.827011966819398</v>
      </c>
      <c r="J389">
        <v>4.4389044406061497</v>
      </c>
      <c r="K389">
        <v>0.94085630172402002</v>
      </c>
      <c r="L389">
        <v>7.9373922530273502</v>
      </c>
      <c r="M389">
        <v>22.1009282815305</v>
      </c>
      <c r="N389">
        <v>15.7611944126725</v>
      </c>
      <c r="O389">
        <v>28.437072395638499</v>
      </c>
      <c r="P389" t="s">
        <v>931</v>
      </c>
      <c r="Q389" t="s">
        <v>931</v>
      </c>
      <c r="R389" t="s">
        <v>931</v>
      </c>
      <c r="S389">
        <v>98.012405448867895</v>
      </c>
      <c r="T389">
        <v>95.924597065190795</v>
      </c>
      <c r="U389">
        <v>100</v>
      </c>
      <c r="V389">
        <v>1.9875945511320601</v>
      </c>
      <c r="W389">
        <v>0</v>
      </c>
      <c r="X389">
        <v>4.0754029344929599</v>
      </c>
      <c r="Y389">
        <v>6.451173752861</v>
      </c>
      <c r="Z389">
        <v>2.1550296237352198</v>
      </c>
      <c r="AA389">
        <v>10.748639429188801</v>
      </c>
      <c r="AB389">
        <v>67.163848922393598</v>
      </c>
      <c r="AC389">
        <v>59.714275309610301</v>
      </c>
      <c r="AD389">
        <v>74.610465664631406</v>
      </c>
      <c r="AE389">
        <v>12.3356788537297</v>
      </c>
      <c r="AF389">
        <v>6.8247066824241402</v>
      </c>
      <c r="AG389">
        <v>17.848650318734201</v>
      </c>
      <c r="AH389">
        <v>61.279343821524897</v>
      </c>
      <c r="AI389">
        <v>53.2793346577051</v>
      </c>
      <c r="AJ389">
        <v>69.275718368302194</v>
      </c>
      <c r="AK389">
        <v>57.602636534839903</v>
      </c>
      <c r="AL389">
        <v>47.2620614321592</v>
      </c>
      <c r="AM389">
        <v>67.946785409938897</v>
      </c>
      <c r="AN389">
        <v>38.122410546139399</v>
      </c>
      <c r="AO389">
        <v>27.951318087229598</v>
      </c>
      <c r="AP389">
        <v>48.289172758058797</v>
      </c>
      <c r="AQ389">
        <v>56.526365348399203</v>
      </c>
      <c r="AR389">
        <v>46.167086569812099</v>
      </c>
      <c r="AS389">
        <v>66.8891676928897</v>
      </c>
      <c r="AT389">
        <v>42.026365348399203</v>
      </c>
      <c r="AU389">
        <v>31.713354854213001</v>
      </c>
      <c r="AV389">
        <v>52.335585491384798</v>
      </c>
      <c r="AW389">
        <v>2.90566583566609</v>
      </c>
      <c r="AX389">
        <v>0</v>
      </c>
      <c r="AY389">
        <v>5.8509336281692104</v>
      </c>
      <c r="AZ389">
        <v>97.094334164333901</v>
      </c>
      <c r="BA389">
        <v>94.149066371786006</v>
      </c>
      <c r="BB389">
        <v>100</v>
      </c>
    </row>
    <row r="390" spans="1:54" x14ac:dyDescent="0.3">
      <c r="A390" t="s">
        <v>634</v>
      </c>
      <c r="B390" t="s">
        <v>633</v>
      </c>
      <c r="C390" t="s">
        <v>963</v>
      </c>
      <c r="D390">
        <v>93.863408660803699</v>
      </c>
      <c r="E390">
        <v>88.129115110678001</v>
      </c>
      <c r="F390">
        <v>99.590730085377899</v>
      </c>
      <c r="G390">
        <v>6.1365913391962597</v>
      </c>
      <c r="H390">
        <v>0.40926991439127303</v>
      </c>
      <c r="I390">
        <v>11.8708848895528</v>
      </c>
      <c r="J390">
        <v>16.798396972058299</v>
      </c>
      <c r="K390">
        <v>9.3036726021952703</v>
      </c>
      <c r="L390">
        <v>24.2987210649957</v>
      </c>
      <c r="M390">
        <v>9.6404319269731698</v>
      </c>
      <c r="N390">
        <v>4.6833774609405001</v>
      </c>
      <c r="O390">
        <v>14.588418290783199</v>
      </c>
      <c r="P390">
        <v>2.9861961482800798</v>
      </c>
      <c r="Q390">
        <v>0</v>
      </c>
      <c r="R390">
        <v>6.10701290759408</v>
      </c>
      <c r="S390">
        <v>95.881108760993001</v>
      </c>
      <c r="T390">
        <v>92.447550822821299</v>
      </c>
      <c r="U390">
        <v>99.3159121507219</v>
      </c>
      <c r="V390">
        <v>4.1188912390070103</v>
      </c>
      <c r="W390">
        <v>0.68408784921333199</v>
      </c>
      <c r="X390">
        <v>7.5524491772434104</v>
      </c>
      <c r="Y390">
        <v>14.377156851831201</v>
      </c>
      <c r="Z390">
        <v>7.8877337355914197</v>
      </c>
      <c r="AA390">
        <v>20.867447167445398</v>
      </c>
      <c r="AB390">
        <v>63.698096404319301</v>
      </c>
      <c r="AC390">
        <v>54.8924946088041</v>
      </c>
      <c r="AD390">
        <v>72.500992286939905</v>
      </c>
      <c r="AE390">
        <v>10.6311922520316</v>
      </c>
      <c r="AF390">
        <v>4.6250640918573902</v>
      </c>
      <c r="AG390">
        <v>16.637927066494399</v>
      </c>
      <c r="AH390">
        <v>67.444061004118893</v>
      </c>
      <c r="AI390">
        <v>58.776125773202999</v>
      </c>
      <c r="AJ390">
        <v>76.109550867226105</v>
      </c>
      <c r="AK390">
        <v>48.598521824013403</v>
      </c>
      <c r="AL390">
        <v>37.226302470602597</v>
      </c>
      <c r="AM390">
        <v>59.979493494949203</v>
      </c>
      <c r="AN390">
        <v>51.401478175986597</v>
      </c>
      <c r="AO390">
        <v>40.020506505202803</v>
      </c>
      <c r="AP390">
        <v>62.773697529245297</v>
      </c>
      <c r="AQ390">
        <v>48.392134988146701</v>
      </c>
      <c r="AR390">
        <v>37.068802198529099</v>
      </c>
      <c r="AS390">
        <v>59.7188061272212</v>
      </c>
      <c r="AT390">
        <v>51.607865011853299</v>
      </c>
      <c r="AU390">
        <v>40.281193872718703</v>
      </c>
      <c r="AV390">
        <v>62.931197801530899</v>
      </c>
      <c r="AW390" t="s">
        <v>931</v>
      </c>
      <c r="AX390" t="s">
        <v>931</v>
      </c>
      <c r="AY390" t="s">
        <v>931</v>
      </c>
      <c r="AZ390">
        <v>98.683624624290303</v>
      </c>
      <c r="BA390">
        <v>96.115542444974807</v>
      </c>
      <c r="BB390">
        <v>100</v>
      </c>
    </row>
    <row r="391" spans="1:54" x14ac:dyDescent="0.3">
      <c r="A391" t="s">
        <v>598</v>
      </c>
      <c r="B391" t="s">
        <v>597</v>
      </c>
      <c r="C391" t="s">
        <v>963</v>
      </c>
      <c r="D391">
        <v>86.899581648500799</v>
      </c>
      <c r="E391">
        <v>81.201457959853499</v>
      </c>
      <c r="F391">
        <v>92.599848823502896</v>
      </c>
      <c r="G391">
        <v>13.100418351499201</v>
      </c>
      <c r="H391">
        <v>7.40015117689242</v>
      </c>
      <c r="I391">
        <v>18.798542039751201</v>
      </c>
      <c r="J391">
        <v>11.9726882231954</v>
      </c>
      <c r="K391">
        <v>6.45314830054871</v>
      </c>
      <c r="L391">
        <v>17.491284043207401</v>
      </c>
      <c r="M391">
        <v>12.1419876593304</v>
      </c>
      <c r="N391">
        <v>7.63721412128832</v>
      </c>
      <c r="O391">
        <v>16.645489126166598</v>
      </c>
      <c r="P391">
        <v>3.31882861580221</v>
      </c>
      <c r="Q391">
        <v>0.36580719784646099</v>
      </c>
      <c r="R391">
        <v>6.27146474756423</v>
      </c>
      <c r="S391">
        <v>98.001986819829</v>
      </c>
      <c r="T391">
        <v>95.557204264120699</v>
      </c>
      <c r="U391">
        <v>100</v>
      </c>
      <c r="V391">
        <v>1.99801318017098</v>
      </c>
      <c r="W391">
        <v>0</v>
      </c>
      <c r="X391">
        <v>4.4427957359000496</v>
      </c>
      <c r="Y391">
        <v>22.423080690070101</v>
      </c>
      <c r="Z391">
        <v>15.26149625052</v>
      </c>
      <c r="AA391">
        <v>29.582615197616398</v>
      </c>
      <c r="AB391">
        <v>56.512431615620301</v>
      </c>
      <c r="AC391">
        <v>48.499292218459097</v>
      </c>
      <c r="AD391">
        <v>64.536245226608301</v>
      </c>
      <c r="AE391">
        <v>24.554014915140399</v>
      </c>
      <c r="AF391">
        <v>17.003823042812801</v>
      </c>
      <c r="AG391">
        <v>32.102864564284403</v>
      </c>
      <c r="AH391">
        <v>54.381497390550003</v>
      </c>
      <c r="AI391">
        <v>46.2514661515239</v>
      </c>
      <c r="AJ391">
        <v>62.521495134582601</v>
      </c>
      <c r="AK391">
        <v>54.883987797027601</v>
      </c>
      <c r="AL391">
        <v>44.336194394510002</v>
      </c>
      <c r="AM391">
        <v>65.435681108422699</v>
      </c>
      <c r="AN391">
        <v>44.761958073273803</v>
      </c>
      <c r="AO391">
        <v>34.2136045344783</v>
      </c>
      <c r="AP391">
        <v>55.307130322366703</v>
      </c>
      <c r="AQ391">
        <v>45.0768283467212</v>
      </c>
      <c r="AR391">
        <v>34.5579187988793</v>
      </c>
      <c r="AS391">
        <v>55.600263979302198</v>
      </c>
      <c r="AT391">
        <v>54.1912731954435</v>
      </c>
      <c r="AU391">
        <v>43.648530545780602</v>
      </c>
      <c r="AV391">
        <v>64.728590525230501</v>
      </c>
      <c r="AW391">
        <v>4.0967665206867103</v>
      </c>
      <c r="AX391">
        <v>0.61419706186800105</v>
      </c>
      <c r="AY391">
        <v>7.5794095016217504</v>
      </c>
      <c r="AZ391">
        <v>95.9032334793133</v>
      </c>
      <c r="BA391">
        <v>92.420590498301607</v>
      </c>
      <c r="BB391">
        <v>99.385802938208698</v>
      </c>
    </row>
    <row r="392" spans="1:54" x14ac:dyDescent="0.3">
      <c r="A392" t="s">
        <v>611</v>
      </c>
      <c r="B392" t="s">
        <v>610</v>
      </c>
      <c r="C392" t="s">
        <v>963</v>
      </c>
      <c r="D392">
        <v>82.331456088801801</v>
      </c>
      <c r="E392">
        <v>76.482530280551899</v>
      </c>
      <c r="F392">
        <v>88.180038647661704</v>
      </c>
      <c r="G392">
        <v>17.668543911198199</v>
      </c>
      <c r="H392">
        <v>11.8199613523045</v>
      </c>
      <c r="I392">
        <v>23.517469719482001</v>
      </c>
      <c r="J392">
        <v>12.459870497333799</v>
      </c>
      <c r="K392">
        <v>7.3818025007599903</v>
      </c>
      <c r="L392">
        <v>17.538299781565598</v>
      </c>
      <c r="M392">
        <v>8.8121667210795493</v>
      </c>
      <c r="N392">
        <v>5.1531587614502401</v>
      </c>
      <c r="O392">
        <v>12.4674167604622</v>
      </c>
      <c r="P392">
        <v>1.4589454782892599</v>
      </c>
      <c r="Q392">
        <v>0</v>
      </c>
      <c r="R392">
        <v>2.94704924774764</v>
      </c>
      <c r="S392">
        <v>98.783191859832399</v>
      </c>
      <c r="T392">
        <v>97.404192601513401</v>
      </c>
      <c r="U392">
        <v>100</v>
      </c>
      <c r="V392">
        <v>1.2168081401675901</v>
      </c>
      <c r="W392">
        <v>0</v>
      </c>
      <c r="X392">
        <v>2.5958073986664698</v>
      </c>
      <c r="Y392">
        <v>10.742463815431501</v>
      </c>
      <c r="Z392">
        <v>6.1684056034358496</v>
      </c>
      <c r="AA392">
        <v>15.317214078710601</v>
      </c>
      <c r="AB392">
        <v>52.631543149417801</v>
      </c>
      <c r="AC392">
        <v>45.022766607984799</v>
      </c>
      <c r="AD392">
        <v>60.241328351689297</v>
      </c>
      <c r="AE392">
        <v>12.809473283273499</v>
      </c>
      <c r="AF392">
        <v>8.0069738776514701</v>
      </c>
      <c r="AG392">
        <v>17.611328829224998</v>
      </c>
      <c r="AH392">
        <v>50.564533681575803</v>
      </c>
      <c r="AI392">
        <v>43.0712695665216</v>
      </c>
      <c r="AJ392">
        <v>58.060142368422397</v>
      </c>
      <c r="AK392">
        <v>46.973292456445499</v>
      </c>
      <c r="AL392">
        <v>37.0280119723013</v>
      </c>
      <c r="AM392">
        <v>56.915690032015299</v>
      </c>
      <c r="AN392">
        <v>53.026707543554501</v>
      </c>
      <c r="AO392">
        <v>43.084309967557701</v>
      </c>
      <c r="AP392">
        <v>62.971988028125701</v>
      </c>
      <c r="AQ392">
        <v>43.547887863691301</v>
      </c>
      <c r="AR392">
        <v>34.732207005010203</v>
      </c>
      <c r="AS392">
        <v>52.360920147091001</v>
      </c>
      <c r="AT392">
        <v>55.763788580019501</v>
      </c>
      <c r="AU392">
        <v>46.927838403936001</v>
      </c>
      <c r="AV392">
        <v>64.602631555505198</v>
      </c>
      <c r="AW392" t="s">
        <v>931</v>
      </c>
      <c r="AX392" t="s">
        <v>931</v>
      </c>
      <c r="AY392" t="s">
        <v>931</v>
      </c>
      <c r="AZ392">
        <v>98.849167482859897</v>
      </c>
      <c r="BA392">
        <v>97.077823416259704</v>
      </c>
      <c r="BB392">
        <v>100</v>
      </c>
    </row>
    <row r="393" spans="1:54" x14ac:dyDescent="0.3">
      <c r="A393" t="s">
        <v>636</v>
      </c>
      <c r="B393" t="s">
        <v>635</v>
      </c>
      <c r="C393" t="s">
        <v>963</v>
      </c>
      <c r="D393">
        <v>92.677263420091606</v>
      </c>
      <c r="E393">
        <v>86.417194302361395</v>
      </c>
      <c r="F393">
        <v>98.939932971088496</v>
      </c>
      <c r="G393">
        <v>7.3227365799083897</v>
      </c>
      <c r="H393">
        <v>1.0600670289254901</v>
      </c>
      <c r="I393">
        <v>13.5828056976246</v>
      </c>
      <c r="J393">
        <v>2.8497245266290898</v>
      </c>
      <c r="K393">
        <v>0</v>
      </c>
      <c r="L393">
        <v>6.3426267457732397</v>
      </c>
      <c r="M393">
        <v>13.568910560868</v>
      </c>
      <c r="N393">
        <v>5.65887185415008</v>
      </c>
      <c r="O393">
        <v>21.477758304278801</v>
      </c>
      <c r="P393" t="s">
        <v>931</v>
      </c>
      <c r="Q393" t="s">
        <v>931</v>
      </c>
      <c r="R393" t="s">
        <v>931</v>
      </c>
      <c r="S393">
        <v>100</v>
      </c>
      <c r="T393">
        <v>99.99999997834</v>
      </c>
      <c r="U393">
        <v>100</v>
      </c>
      <c r="Y393">
        <v>16.978025457539101</v>
      </c>
      <c r="Z393">
        <v>8.0381421428267501</v>
      </c>
      <c r="AA393">
        <v>25.916627344540899</v>
      </c>
      <c r="AB393">
        <v>65.123593608173394</v>
      </c>
      <c r="AC393">
        <v>54.20875035673</v>
      </c>
      <c r="AD393">
        <v>76.032952731376696</v>
      </c>
      <c r="AE393">
        <v>14.4090515694594</v>
      </c>
      <c r="AF393">
        <v>5.7078476666898501</v>
      </c>
      <c r="AG393">
        <v>23.1108230292858</v>
      </c>
      <c r="AH393">
        <v>67.692567496253105</v>
      </c>
      <c r="AI393">
        <v>56.861974648675698</v>
      </c>
      <c r="AJ393">
        <v>78.515827230823007</v>
      </c>
      <c r="AK393">
        <v>55.806588961626503</v>
      </c>
      <c r="AL393">
        <v>42.889132733112604</v>
      </c>
      <c r="AM393">
        <v>68.722699735675306</v>
      </c>
      <c r="AN393">
        <v>35.837458087178703</v>
      </c>
      <c r="AO393">
        <v>23.347778301622</v>
      </c>
      <c r="AP393">
        <v>48.332177257434097</v>
      </c>
      <c r="AQ393">
        <v>43.610623237000397</v>
      </c>
      <c r="AR393">
        <v>30.554182928706499</v>
      </c>
      <c r="AS393">
        <v>56.664236949157299</v>
      </c>
      <c r="AT393">
        <v>51.375804992282703</v>
      </c>
      <c r="AU393">
        <v>38.240951062858699</v>
      </c>
      <c r="AV393">
        <v>64.5120523792623</v>
      </c>
      <c r="AW393" t="s">
        <v>931</v>
      </c>
      <c r="AX393" t="s">
        <v>931</v>
      </c>
      <c r="AY393" t="s">
        <v>931</v>
      </c>
      <c r="AZ393">
        <v>98.817892048213096</v>
      </c>
      <c r="BA393">
        <v>97.132287331612901</v>
      </c>
      <c r="BB393">
        <v>100</v>
      </c>
    </row>
    <row r="394" spans="1:54" x14ac:dyDescent="0.3">
      <c r="A394" t="s">
        <v>613</v>
      </c>
      <c r="B394" t="s">
        <v>612</v>
      </c>
      <c r="C394" t="s">
        <v>963</v>
      </c>
      <c r="D394">
        <v>88.447481328460199</v>
      </c>
      <c r="E394">
        <v>81.069251407728899</v>
      </c>
      <c r="F394">
        <v>95.829249618912201</v>
      </c>
      <c r="G394">
        <v>10.2971555696806</v>
      </c>
      <c r="H394">
        <v>3.19308873301777</v>
      </c>
      <c r="I394">
        <v>17.393561189163702</v>
      </c>
      <c r="J394">
        <v>8.7610572593887408</v>
      </c>
      <c r="K394">
        <v>2.84540074844376</v>
      </c>
      <c r="L394">
        <v>14.671293829567301</v>
      </c>
      <c r="M394">
        <v>8.8034323851898897</v>
      </c>
      <c r="N394">
        <v>4.1758973844406597</v>
      </c>
      <c r="O394">
        <v>13.4285033280901</v>
      </c>
      <c r="P394">
        <v>3.4694634249695402</v>
      </c>
      <c r="Q394">
        <v>0</v>
      </c>
      <c r="R394">
        <v>7.0805546692785502</v>
      </c>
      <c r="S394">
        <v>99.454420255310097</v>
      </c>
      <c r="T394">
        <v>98.371047657870093</v>
      </c>
      <c r="U394">
        <v>100</v>
      </c>
      <c r="V394">
        <v>0.54557974468986703</v>
      </c>
      <c r="W394">
        <v>0</v>
      </c>
      <c r="X394">
        <v>1.6289523421615799</v>
      </c>
      <c r="Y394">
        <v>18.459664177128001</v>
      </c>
      <c r="Z394">
        <v>10.886937080978599</v>
      </c>
      <c r="AA394">
        <v>26.036312075151798</v>
      </c>
      <c r="AB394">
        <v>57.105778907781101</v>
      </c>
      <c r="AC394">
        <v>47.9314108055448</v>
      </c>
      <c r="AD394">
        <v>66.276771432830202</v>
      </c>
      <c r="AE394">
        <v>15.477514698871801</v>
      </c>
      <c r="AF394">
        <v>8.0473311299468495</v>
      </c>
      <c r="AG394">
        <v>22.910677311531298</v>
      </c>
      <c r="AH394">
        <v>60.087928386037397</v>
      </c>
      <c r="AI394">
        <v>50.887913583864503</v>
      </c>
      <c r="AJ394">
        <v>69.285509369162895</v>
      </c>
      <c r="AK394">
        <v>45.452619312463597</v>
      </c>
      <c r="AL394">
        <v>34.072607957888401</v>
      </c>
      <c r="AM394">
        <v>56.805829503851697</v>
      </c>
      <c r="AN394">
        <v>53.943535144869998</v>
      </c>
      <c r="AO394">
        <v>42.767339775866702</v>
      </c>
      <c r="AP394">
        <v>65.144981840656897</v>
      </c>
      <c r="AQ394">
        <v>47.730282324275599</v>
      </c>
      <c r="AR394">
        <v>36.6041287045906</v>
      </c>
      <c r="AS394">
        <v>58.846460398348398</v>
      </c>
      <c r="AT394">
        <v>51.665872133057903</v>
      </c>
      <c r="AU394">
        <v>40.354257542067103</v>
      </c>
      <c r="AV394">
        <v>62.985912433257504</v>
      </c>
      <c r="AW394" t="s">
        <v>931</v>
      </c>
      <c r="AX394" t="s">
        <v>931</v>
      </c>
      <c r="AY394" t="s">
        <v>931</v>
      </c>
      <c r="AZ394">
        <v>99.221357063403801</v>
      </c>
      <c r="BA394">
        <v>97.690302048648803</v>
      </c>
      <c r="BB394">
        <v>100</v>
      </c>
    </row>
    <row r="395" spans="1:54" x14ac:dyDescent="0.3">
      <c r="A395" t="s">
        <v>600</v>
      </c>
      <c r="B395" t="s">
        <v>599</v>
      </c>
      <c r="C395" t="s">
        <v>963</v>
      </c>
      <c r="D395">
        <v>89.428366419516905</v>
      </c>
      <c r="E395">
        <v>83.669901477068606</v>
      </c>
      <c r="F395">
        <v>95.196025291697495</v>
      </c>
      <c r="G395">
        <v>8.4764410428127199</v>
      </c>
      <c r="H395">
        <v>3.3564432167241498</v>
      </c>
      <c r="I395">
        <v>13.590335931013399</v>
      </c>
      <c r="J395">
        <v>8.5099258550586008</v>
      </c>
      <c r="K395">
        <v>3.0765881758798699</v>
      </c>
      <c r="L395">
        <v>13.9293251248109</v>
      </c>
      <c r="M395">
        <v>11.102607031810599</v>
      </c>
      <c r="N395">
        <v>5.1390938302537501</v>
      </c>
      <c r="O395">
        <v>17.044389471463301</v>
      </c>
      <c r="P395">
        <v>2.65486725663717</v>
      </c>
      <c r="Q395">
        <v>0</v>
      </c>
      <c r="R395">
        <v>5.6235259696575497</v>
      </c>
      <c r="S395">
        <v>100</v>
      </c>
      <c r="T395">
        <v>99.999999913165496</v>
      </c>
      <c r="U395">
        <v>100</v>
      </c>
      <c r="Y395">
        <v>12.1741210236785</v>
      </c>
      <c r="Z395">
        <v>5.8241757250598196</v>
      </c>
      <c r="AA395">
        <v>18.542800681150901</v>
      </c>
      <c r="AB395">
        <v>57.833054293231299</v>
      </c>
      <c r="AC395">
        <v>47.910306641146498</v>
      </c>
      <c r="AD395">
        <v>67.735813780712107</v>
      </c>
      <c r="AE395">
        <v>17.483855536952898</v>
      </c>
      <c r="AF395">
        <v>9.9636136807169393</v>
      </c>
      <c r="AG395">
        <v>25.017076675015598</v>
      </c>
      <c r="AH395">
        <v>52.5233197799569</v>
      </c>
      <c r="AI395">
        <v>42.761339659936603</v>
      </c>
      <c r="AJ395">
        <v>62.271066812400299</v>
      </c>
      <c r="AK395">
        <v>65.4283838494365</v>
      </c>
      <c r="AL395">
        <v>53.6377439892875</v>
      </c>
      <c r="AM395">
        <v>77.222994688017906</v>
      </c>
      <c r="AN395">
        <v>34.5716161505635</v>
      </c>
      <c r="AO395">
        <v>22.777005312008601</v>
      </c>
      <c r="AP395">
        <v>46.362256010686004</v>
      </c>
      <c r="AQ395">
        <v>45.0651055914214</v>
      </c>
      <c r="AR395">
        <v>32.753017343151903</v>
      </c>
      <c r="AS395">
        <v>57.370276198586602</v>
      </c>
      <c r="AT395">
        <v>54.9348944085786</v>
      </c>
      <c r="AU395">
        <v>42.629723801430501</v>
      </c>
      <c r="AV395">
        <v>67.246982656830994</v>
      </c>
      <c r="AZ395">
        <v>100</v>
      </c>
      <c r="BA395">
        <v>99.999999979972202</v>
      </c>
      <c r="BB395">
        <v>100</v>
      </c>
    </row>
    <row r="396" spans="1:54" x14ac:dyDescent="0.3">
      <c r="A396" t="s">
        <v>638</v>
      </c>
      <c r="B396" t="s">
        <v>637</v>
      </c>
      <c r="C396" t="s">
        <v>963</v>
      </c>
      <c r="D396">
        <v>84.897216484705396</v>
      </c>
      <c r="E396">
        <v>77.788772411470205</v>
      </c>
      <c r="F396">
        <v>92.0128238414338</v>
      </c>
      <c r="G396">
        <v>15.1027835152946</v>
      </c>
      <c r="H396">
        <v>7.9871761586514296</v>
      </c>
      <c r="I396">
        <v>22.211227588444601</v>
      </c>
      <c r="J396">
        <v>7.68171535359496</v>
      </c>
      <c r="K396">
        <v>2.3201344542903599</v>
      </c>
      <c r="L396">
        <v>13.0537210822761</v>
      </c>
      <c r="M396">
        <v>8.7046326349955692</v>
      </c>
      <c r="N396">
        <v>3.6861130727954099</v>
      </c>
      <c r="O396">
        <v>13.7186328765842</v>
      </c>
      <c r="P396">
        <v>1.45568997737779</v>
      </c>
      <c r="Q396">
        <v>0</v>
      </c>
      <c r="R396">
        <v>3.1294941517272399</v>
      </c>
      <c r="S396">
        <v>100</v>
      </c>
      <c r="T396">
        <v>99.999999743832007</v>
      </c>
      <c r="U396">
        <v>100</v>
      </c>
      <c r="Y396">
        <v>19.4157568604308</v>
      </c>
      <c r="Z396">
        <v>11.3232343927735</v>
      </c>
      <c r="AA396">
        <v>27.489434041019202</v>
      </c>
      <c r="AB396">
        <v>50.540965869971501</v>
      </c>
      <c r="AC396">
        <v>40.827694994391301</v>
      </c>
      <c r="AD396">
        <v>60.231323239620998</v>
      </c>
      <c r="AE396">
        <v>11.581587488934799</v>
      </c>
      <c r="AF396">
        <v>4.7556948739537797</v>
      </c>
      <c r="AG396">
        <v>18.3904043884787</v>
      </c>
      <c r="AH396">
        <v>58.375135241467497</v>
      </c>
      <c r="AI396">
        <v>48.429898263240403</v>
      </c>
      <c r="AJ396">
        <v>68.295689142132005</v>
      </c>
      <c r="AK396">
        <v>48.537188879724397</v>
      </c>
      <c r="AL396">
        <v>36.597907605239399</v>
      </c>
      <c r="AM396">
        <v>60.443089912058902</v>
      </c>
      <c r="AN396">
        <v>48.959293581097498</v>
      </c>
      <c r="AO396">
        <v>37.101879184796502</v>
      </c>
      <c r="AP396">
        <v>60.851748056086301</v>
      </c>
      <c r="AQ396">
        <v>53.1415263694144</v>
      </c>
      <c r="AR396">
        <v>41.329900939988001</v>
      </c>
      <c r="AS396">
        <v>64.923488159054898</v>
      </c>
      <c r="AT396">
        <v>43.297268448886499</v>
      </c>
      <c r="AU396">
        <v>31.6481563127168</v>
      </c>
      <c r="AV396">
        <v>54.969306180473602</v>
      </c>
      <c r="AW396" t="s">
        <v>931</v>
      </c>
      <c r="AX396" t="s">
        <v>931</v>
      </c>
      <c r="AY396" t="s">
        <v>931</v>
      </c>
      <c r="AZ396">
        <v>97.895150978656403</v>
      </c>
      <c r="BA396">
        <v>95.006472500370506</v>
      </c>
      <c r="BB396">
        <v>100</v>
      </c>
    </row>
    <row r="397" spans="1:54" x14ac:dyDescent="0.3">
      <c r="A397" t="s">
        <v>640</v>
      </c>
      <c r="B397" t="s">
        <v>639</v>
      </c>
      <c r="C397" t="s">
        <v>963</v>
      </c>
      <c r="D397">
        <v>85.284280936454806</v>
      </c>
      <c r="E397">
        <v>78.420459362501404</v>
      </c>
      <c r="F397">
        <v>92.154888202161999</v>
      </c>
      <c r="G397">
        <v>14.715719063545199</v>
      </c>
      <c r="H397">
        <v>7.8451117981622396</v>
      </c>
      <c r="I397">
        <v>21.5795406371744</v>
      </c>
      <c r="J397">
        <v>8.2458770614692707</v>
      </c>
      <c r="K397">
        <v>3.58571029753797</v>
      </c>
      <c r="L397">
        <v>12.9008330959446</v>
      </c>
      <c r="M397">
        <v>8.5303502095106296</v>
      </c>
      <c r="N397">
        <v>3.74635030972299</v>
      </c>
      <c r="O397">
        <v>13.3177945628254</v>
      </c>
      <c r="S397">
        <v>100</v>
      </c>
      <c r="T397">
        <v>99.999999934342299</v>
      </c>
      <c r="U397">
        <v>100</v>
      </c>
      <c r="Y397">
        <v>16.3956483296813</v>
      </c>
      <c r="Z397">
        <v>9.6192621842399895</v>
      </c>
      <c r="AA397">
        <v>23.1755592601796</v>
      </c>
      <c r="AB397">
        <v>45.242763233767697</v>
      </c>
      <c r="AC397">
        <v>36.227130953899596</v>
      </c>
      <c r="AD397">
        <v>54.275510531740103</v>
      </c>
      <c r="AE397">
        <v>7.0733863837312096</v>
      </c>
      <c r="AF397">
        <v>2.3959226220925398</v>
      </c>
      <c r="AG397">
        <v>11.7548809506693</v>
      </c>
      <c r="AH397">
        <v>54.5650251797178</v>
      </c>
      <c r="AI397">
        <v>45.3360940198843</v>
      </c>
      <c r="AJ397">
        <v>63.810565337413102</v>
      </c>
      <c r="AK397">
        <v>43.606936416185</v>
      </c>
      <c r="AL397">
        <v>32.287676536063302</v>
      </c>
      <c r="AM397">
        <v>54.920350399069598</v>
      </c>
      <c r="AN397">
        <v>54.0578034682081</v>
      </c>
      <c r="AO397">
        <v>42.779260021398798</v>
      </c>
      <c r="AP397">
        <v>65.347854324787093</v>
      </c>
      <c r="AQ397">
        <v>47.244701348747597</v>
      </c>
      <c r="AR397">
        <v>35.286940841113498</v>
      </c>
      <c r="AS397">
        <v>59.193204136795103</v>
      </c>
      <c r="AT397">
        <v>49.953757225433499</v>
      </c>
      <c r="AU397">
        <v>38.088755600368302</v>
      </c>
      <c r="AV397">
        <v>61.831798106909403</v>
      </c>
      <c r="AX397">
        <v>0</v>
      </c>
      <c r="AY397">
        <v>0</v>
      </c>
      <c r="AZ397">
        <v>100</v>
      </c>
      <c r="BA397">
        <v>99.999999925452499</v>
      </c>
      <c r="BB397">
        <v>100</v>
      </c>
    </row>
    <row r="398" spans="1:54" x14ac:dyDescent="0.3">
      <c r="A398" t="s">
        <v>615</v>
      </c>
      <c r="B398" t="s">
        <v>614</v>
      </c>
      <c r="C398" t="s">
        <v>963</v>
      </c>
      <c r="D398">
        <v>90.369123170573801</v>
      </c>
      <c r="E398">
        <v>85.173644612109797</v>
      </c>
      <c r="F398">
        <v>95.560946108862495</v>
      </c>
      <c r="G398">
        <v>9.6308768294262403</v>
      </c>
      <c r="H398">
        <v>4.4390538910574797</v>
      </c>
      <c r="I398">
        <v>14.826355387970199</v>
      </c>
      <c r="J398">
        <v>6.77502914130294</v>
      </c>
      <c r="K398">
        <v>2.5106563143366101</v>
      </c>
      <c r="L398">
        <v>11.0400761518182</v>
      </c>
      <c r="M398">
        <v>7.7515865820489598</v>
      </c>
      <c r="N398">
        <v>3.6819165843131101</v>
      </c>
      <c r="O398">
        <v>11.8210366121973</v>
      </c>
      <c r="P398">
        <v>2.4880196865691002</v>
      </c>
      <c r="Q398">
        <v>0</v>
      </c>
      <c r="R398">
        <v>5.0741363079858397</v>
      </c>
      <c r="S398">
        <v>97.202434917756804</v>
      </c>
      <c r="T398">
        <v>93.737029463364195</v>
      </c>
      <c r="U398">
        <v>100</v>
      </c>
      <c r="V398">
        <v>2.7975650822432301</v>
      </c>
      <c r="W398">
        <v>0</v>
      </c>
      <c r="X398">
        <v>6.2629705365137696</v>
      </c>
      <c r="Y398">
        <v>10.844450200751201</v>
      </c>
      <c r="Z398">
        <v>5.2797942334880403</v>
      </c>
      <c r="AA398">
        <v>16.412078273743301</v>
      </c>
      <c r="AB398">
        <v>47.746405905970697</v>
      </c>
      <c r="AC398">
        <v>37.942504712477898</v>
      </c>
      <c r="AD398">
        <v>57.543872290616797</v>
      </c>
      <c r="AE398">
        <v>8.9483227561196692</v>
      </c>
      <c r="AF398">
        <v>3.6334446212628699</v>
      </c>
      <c r="AG398">
        <v>14.266821091762599</v>
      </c>
      <c r="AH398">
        <v>49.6425333506022</v>
      </c>
      <c r="AI398">
        <v>39.848135798392299</v>
      </c>
      <c r="AJ398">
        <v>59.429847998908301</v>
      </c>
      <c r="AK398">
        <v>52.604600161177402</v>
      </c>
      <c r="AL398">
        <v>41.216809049432698</v>
      </c>
      <c r="AM398">
        <v>63.989618989342198</v>
      </c>
      <c r="AN398">
        <v>46.135045512795102</v>
      </c>
      <c r="AO398">
        <v>34.721558734594602</v>
      </c>
      <c r="AP398">
        <v>57.550045008439703</v>
      </c>
      <c r="AQ398">
        <v>43.232531409773699</v>
      </c>
      <c r="AR398">
        <v>32.2902124379615</v>
      </c>
      <c r="AS398">
        <v>54.177966095391596</v>
      </c>
      <c r="AT398">
        <v>56.767468590226301</v>
      </c>
      <c r="AU398">
        <v>45.822033904210201</v>
      </c>
      <c r="AV398">
        <v>67.709787562436603</v>
      </c>
      <c r="AW398">
        <v>2.52428441911669</v>
      </c>
      <c r="AX398">
        <v>0</v>
      </c>
      <c r="AY398">
        <v>5.5350676692354703</v>
      </c>
      <c r="AZ398">
        <v>97.475715580883303</v>
      </c>
      <c r="BA398">
        <v>94.464932331686299</v>
      </c>
      <c r="BB398">
        <v>100</v>
      </c>
    </row>
    <row r="399" spans="1:54" x14ac:dyDescent="0.3">
      <c r="A399" t="s">
        <v>642</v>
      </c>
      <c r="B399" t="s">
        <v>641</v>
      </c>
      <c r="C399" t="s">
        <v>963</v>
      </c>
      <c r="D399">
        <v>82.7936839518309</v>
      </c>
      <c r="E399">
        <v>74.335162257696496</v>
      </c>
      <c r="F399">
        <v>91.246389322423298</v>
      </c>
      <c r="G399">
        <v>16.023593020398099</v>
      </c>
      <c r="H399">
        <v>7.7429623396484502</v>
      </c>
      <c r="I399">
        <v>24.3084572479342</v>
      </c>
      <c r="J399">
        <v>11.4831653969034</v>
      </c>
      <c r="K399">
        <v>5.6721644862877696</v>
      </c>
      <c r="L399">
        <v>17.283506030873902</v>
      </c>
      <c r="M399">
        <v>15.0436225116736</v>
      </c>
      <c r="N399">
        <v>9.4880575339873499</v>
      </c>
      <c r="O399">
        <v>20.603811962825599</v>
      </c>
      <c r="P399" t="s">
        <v>931</v>
      </c>
      <c r="Q399" t="s">
        <v>931</v>
      </c>
      <c r="R399" t="s">
        <v>931</v>
      </c>
      <c r="S399">
        <v>99.615999016957502</v>
      </c>
      <c r="T399">
        <v>98.855095679960698</v>
      </c>
      <c r="U399">
        <v>100</v>
      </c>
      <c r="V399" t="s">
        <v>931</v>
      </c>
      <c r="W399" t="s">
        <v>931</v>
      </c>
      <c r="X399" t="s">
        <v>931</v>
      </c>
      <c r="Y399">
        <v>21.494839026787901</v>
      </c>
      <c r="Z399">
        <v>13.7128606289382</v>
      </c>
      <c r="AA399">
        <v>29.275316096403699</v>
      </c>
      <c r="AB399">
        <v>63.390882280658602</v>
      </c>
      <c r="AC399">
        <v>55.001066686641401</v>
      </c>
      <c r="AD399">
        <v>71.776519411873807</v>
      </c>
      <c r="AE399">
        <v>17.313836323421</v>
      </c>
      <c r="AF399">
        <v>9.8388596958036594</v>
      </c>
      <c r="AG399">
        <v>24.789084693329698</v>
      </c>
      <c r="AH399">
        <v>67.571884984025601</v>
      </c>
      <c r="AI399">
        <v>59.247568515825101</v>
      </c>
      <c r="AJ399">
        <v>75.890249918898604</v>
      </c>
      <c r="AK399">
        <v>63.388538296440998</v>
      </c>
      <c r="AL399">
        <v>52.9206591017413</v>
      </c>
      <c r="AM399">
        <v>73.839363990668303</v>
      </c>
      <c r="AN399">
        <v>34.090399461831701</v>
      </c>
      <c r="AO399">
        <v>23.901145835177498</v>
      </c>
      <c r="AP399">
        <v>44.297590526155702</v>
      </c>
      <c r="AQ399">
        <v>55.197488547906602</v>
      </c>
      <c r="AR399">
        <v>44.516736162066103</v>
      </c>
      <c r="AS399">
        <v>65.864583595919299</v>
      </c>
      <c r="AT399">
        <v>41.989941378095303</v>
      </c>
      <c r="AU399">
        <v>31.448206387724799</v>
      </c>
      <c r="AV399">
        <v>52.543505877494503</v>
      </c>
      <c r="AW399">
        <v>1.8677807815187999</v>
      </c>
      <c r="AX399">
        <v>0</v>
      </c>
      <c r="AY399">
        <v>3.7554825660876499</v>
      </c>
      <c r="AZ399">
        <v>98.132219218481197</v>
      </c>
      <c r="BA399">
        <v>96.244517433646394</v>
      </c>
      <c r="BB399">
        <v>100</v>
      </c>
    </row>
    <row r="400" spans="1:54" x14ac:dyDescent="0.3">
      <c r="A400" t="s">
        <v>617</v>
      </c>
      <c r="B400" t="s">
        <v>616</v>
      </c>
      <c r="C400" t="s">
        <v>963</v>
      </c>
      <c r="D400">
        <v>85.828568739559103</v>
      </c>
      <c r="E400">
        <v>80.056164060737302</v>
      </c>
      <c r="F400">
        <v>91.600214361776295</v>
      </c>
      <c r="G400">
        <v>13.5173290040234</v>
      </c>
      <c r="H400">
        <v>7.8579766016148902</v>
      </c>
      <c r="I400">
        <v>19.175891539498998</v>
      </c>
      <c r="J400">
        <v>10.0703512858521</v>
      </c>
      <c r="K400">
        <v>4.6988062582633399</v>
      </c>
      <c r="L400">
        <v>15.4461215954331</v>
      </c>
      <c r="M400">
        <v>17.2466530199289</v>
      </c>
      <c r="N400">
        <v>11.3210890488158</v>
      </c>
      <c r="O400">
        <v>23.159439113065702</v>
      </c>
      <c r="P400">
        <v>1.7928989906119901</v>
      </c>
      <c r="Q400">
        <v>0</v>
      </c>
      <c r="R400">
        <v>3.6032112728049599</v>
      </c>
      <c r="S400">
        <v>99.576480553398696</v>
      </c>
      <c r="T400">
        <v>98.735469739956201</v>
      </c>
      <c r="U400">
        <v>100</v>
      </c>
      <c r="V400" t="s">
        <v>931</v>
      </c>
      <c r="W400" t="s">
        <v>931</v>
      </c>
      <c r="X400" t="s">
        <v>931</v>
      </c>
      <c r="Y400">
        <v>11.0279758123338</v>
      </c>
      <c r="Z400">
        <v>5.42023490074883</v>
      </c>
      <c r="AA400">
        <v>16.633683848000601</v>
      </c>
      <c r="AB400">
        <v>56.5563163219689</v>
      </c>
      <c r="AC400">
        <v>48.054643652550098</v>
      </c>
      <c r="AD400">
        <v>65.068064094321301</v>
      </c>
      <c r="AE400">
        <v>5.4634008611562104</v>
      </c>
      <c r="AF400">
        <v>1.3327427865577799</v>
      </c>
      <c r="AG400">
        <v>9.5932864895849193</v>
      </c>
      <c r="AH400">
        <v>62.120891273146498</v>
      </c>
      <c r="AI400">
        <v>53.722875074746497</v>
      </c>
      <c r="AJ400">
        <v>70.527722144731698</v>
      </c>
      <c r="AK400">
        <v>59.744908361840501</v>
      </c>
      <c r="AL400">
        <v>49.204012005021603</v>
      </c>
      <c r="AM400">
        <v>70.285547089504604</v>
      </c>
      <c r="AN400">
        <v>40.255091638159499</v>
      </c>
      <c r="AO400">
        <v>29.714452910259599</v>
      </c>
      <c r="AP400">
        <v>50.795987995214297</v>
      </c>
      <c r="AQ400">
        <v>51.448766452957599</v>
      </c>
      <c r="AR400">
        <v>40.490738127139302</v>
      </c>
      <c r="AS400">
        <v>62.401026334285802</v>
      </c>
      <c r="AT400">
        <v>48.551233547042401</v>
      </c>
      <c r="AU400">
        <v>37.598973665645701</v>
      </c>
      <c r="AV400">
        <v>59.509261872929201</v>
      </c>
      <c r="AW400">
        <v>2.67993694266017</v>
      </c>
      <c r="AX400">
        <v>0</v>
      </c>
      <c r="AY400">
        <v>5.7829211083939196</v>
      </c>
      <c r="AZ400">
        <v>97.320063057339794</v>
      </c>
      <c r="BA400">
        <v>94.217078891649393</v>
      </c>
      <c r="BB400">
        <v>100</v>
      </c>
    </row>
    <row r="401" spans="1:54" x14ac:dyDescent="0.3">
      <c r="A401" t="s">
        <v>644</v>
      </c>
      <c r="B401" t="s">
        <v>643</v>
      </c>
      <c r="C401" t="s">
        <v>963</v>
      </c>
      <c r="D401">
        <v>90.442665637959294</v>
      </c>
      <c r="E401">
        <v>84.975726370366701</v>
      </c>
      <c r="F401">
        <v>95.911916272435505</v>
      </c>
      <c r="G401">
        <v>8.9111775484617599</v>
      </c>
      <c r="H401">
        <v>3.5619871546700601</v>
      </c>
      <c r="I401">
        <v>14.261661419173</v>
      </c>
      <c r="J401">
        <v>1.7745202044555899</v>
      </c>
      <c r="K401">
        <v>0</v>
      </c>
      <c r="L401">
        <v>4.0277470260393802</v>
      </c>
      <c r="M401">
        <v>16.6505931140901</v>
      </c>
      <c r="N401">
        <v>9.8358920668043606</v>
      </c>
      <c r="O401">
        <v>23.455858215498001</v>
      </c>
      <c r="P401" t="s">
        <v>931</v>
      </c>
      <c r="Q401" t="s">
        <v>931</v>
      </c>
      <c r="R401" t="s">
        <v>931</v>
      </c>
      <c r="S401">
        <v>99.440640370334606</v>
      </c>
      <c r="T401">
        <v>98.337858161334594</v>
      </c>
      <c r="U401">
        <v>100</v>
      </c>
      <c r="V401" t="s">
        <v>931</v>
      </c>
      <c r="W401" t="s">
        <v>931</v>
      </c>
      <c r="X401" t="s">
        <v>931</v>
      </c>
      <c r="Y401">
        <v>15.2184395795159</v>
      </c>
      <c r="Z401">
        <v>7.4543231649715898</v>
      </c>
      <c r="AA401">
        <v>22.9765580994206</v>
      </c>
      <c r="AB401">
        <v>52.7726878194619</v>
      </c>
      <c r="AC401">
        <v>43.508895287696902</v>
      </c>
      <c r="AD401">
        <v>62.006683269719701</v>
      </c>
      <c r="AE401">
        <v>15.671713762175701</v>
      </c>
      <c r="AF401">
        <v>7.8882941582011403</v>
      </c>
      <c r="AG401">
        <v>23.451308888613799</v>
      </c>
      <c r="AH401">
        <v>52.319413636801997</v>
      </c>
      <c r="AI401">
        <v>43.051301715551404</v>
      </c>
      <c r="AJ401">
        <v>61.555555059442497</v>
      </c>
      <c r="AK401">
        <v>38.637294615629699</v>
      </c>
      <c r="AL401">
        <v>27.663793903748498</v>
      </c>
      <c r="AM401">
        <v>49.625940678349501</v>
      </c>
      <c r="AN401">
        <v>59.278139365527302</v>
      </c>
      <c r="AO401">
        <v>48.228597014668502</v>
      </c>
      <c r="AP401">
        <v>70.318807206858196</v>
      </c>
      <c r="AQ401">
        <v>46.602339447453502</v>
      </c>
      <c r="AR401">
        <v>35.007366582402803</v>
      </c>
      <c r="AS401">
        <v>58.197298485321802</v>
      </c>
      <c r="AT401">
        <v>52.733148240863002</v>
      </c>
      <c r="AU401">
        <v>41.129757721959301</v>
      </c>
      <c r="AV401">
        <v>64.336529293883103</v>
      </c>
      <c r="AW401">
        <v>4.53756389237149</v>
      </c>
      <c r="AX401">
        <v>0.58564721509580298</v>
      </c>
      <c r="AY401">
        <v>8.4829308813400495</v>
      </c>
      <c r="AZ401">
        <v>95.462436107628506</v>
      </c>
      <c r="BA401">
        <v>91.517069118643306</v>
      </c>
      <c r="BB401">
        <v>99.414352784920894</v>
      </c>
    </row>
    <row r="402" spans="1:54" x14ac:dyDescent="0.3">
      <c r="A402" t="s">
        <v>619</v>
      </c>
      <c r="B402" t="s">
        <v>618</v>
      </c>
      <c r="C402" t="s">
        <v>963</v>
      </c>
      <c r="D402">
        <v>89.497921419873194</v>
      </c>
      <c r="E402">
        <v>84.349926371147902</v>
      </c>
      <c r="F402">
        <v>94.654055455030402</v>
      </c>
      <c r="G402">
        <v>10.502078580126801</v>
      </c>
      <c r="H402">
        <v>5.3459445449107603</v>
      </c>
      <c r="I402">
        <v>15.650073628910899</v>
      </c>
      <c r="J402">
        <v>9.3081197598085197</v>
      </c>
      <c r="K402">
        <v>4.3479825601324302</v>
      </c>
      <c r="L402">
        <v>14.2688056228438</v>
      </c>
      <c r="M402">
        <v>12.8200103579077</v>
      </c>
      <c r="N402">
        <v>7.4866649757291803</v>
      </c>
      <c r="O402">
        <v>18.148794380706502</v>
      </c>
      <c r="P402" t="s">
        <v>931</v>
      </c>
      <c r="Q402" t="s">
        <v>931</v>
      </c>
      <c r="R402" t="s">
        <v>931</v>
      </c>
      <c r="S402">
        <v>98.612880198200003</v>
      </c>
      <c r="T402">
        <v>96.321176066957705</v>
      </c>
      <c r="U402">
        <v>100</v>
      </c>
      <c r="V402" t="s">
        <v>931</v>
      </c>
      <c r="W402" t="s">
        <v>931</v>
      </c>
      <c r="X402" t="s">
        <v>931</v>
      </c>
      <c r="Y402">
        <v>11.3950981901656</v>
      </c>
      <c r="Z402">
        <v>5.7701348449329597</v>
      </c>
      <c r="AA402">
        <v>17.020296653007701</v>
      </c>
      <c r="AB402">
        <v>57.4443962319612</v>
      </c>
      <c r="AC402">
        <v>49.034359843695398</v>
      </c>
      <c r="AD402">
        <v>65.851611924148898</v>
      </c>
      <c r="AE402">
        <v>6.9859888302562902</v>
      </c>
      <c r="AF402">
        <v>1.97744707454402</v>
      </c>
      <c r="AG402">
        <v>11.9946496730152</v>
      </c>
      <c r="AH402">
        <v>61.853505591870402</v>
      </c>
      <c r="AI402">
        <v>53.424599111296601</v>
      </c>
      <c r="AJ402">
        <v>70.279707406929106</v>
      </c>
      <c r="AK402">
        <v>45.374449339206997</v>
      </c>
      <c r="AL402">
        <v>34.237189685316103</v>
      </c>
      <c r="AM402">
        <v>56.518530358745302</v>
      </c>
      <c r="AN402">
        <v>53.996991511765302</v>
      </c>
      <c r="AO402">
        <v>42.832456949899701</v>
      </c>
      <c r="AP402">
        <v>65.156203337150899</v>
      </c>
      <c r="AQ402">
        <v>39.194960782206898</v>
      </c>
      <c r="AR402">
        <v>29.139486893770901</v>
      </c>
      <c r="AS402">
        <v>49.254728419634802</v>
      </c>
      <c r="AT402">
        <v>60.488073493069699</v>
      </c>
      <c r="AU402">
        <v>50.4144056375563</v>
      </c>
      <c r="AV402">
        <v>70.558002966343594</v>
      </c>
      <c r="AW402" t="s">
        <v>931</v>
      </c>
      <c r="AX402" t="s">
        <v>931</v>
      </c>
      <c r="AY402" t="s">
        <v>931</v>
      </c>
      <c r="AZ402">
        <v>98.647873129627797</v>
      </c>
      <c r="BA402">
        <v>96.367478170286603</v>
      </c>
      <c r="BB402">
        <v>100</v>
      </c>
    </row>
    <row r="403" spans="1:54" x14ac:dyDescent="0.3">
      <c r="A403" t="s">
        <v>646</v>
      </c>
      <c r="B403" t="s">
        <v>645</v>
      </c>
      <c r="C403" t="s">
        <v>963</v>
      </c>
      <c r="D403">
        <v>89.164572864321599</v>
      </c>
      <c r="E403">
        <v>82.941516246772494</v>
      </c>
      <c r="F403">
        <v>95.398508435464606</v>
      </c>
      <c r="G403">
        <v>10.835427135678399</v>
      </c>
      <c r="H403">
        <v>4.6014915649737098</v>
      </c>
      <c r="I403">
        <v>17.058483752789201</v>
      </c>
      <c r="J403">
        <v>4.8785594639866003</v>
      </c>
      <c r="K403">
        <v>0.57425484786959902</v>
      </c>
      <c r="L403">
        <v>9.1747416433171693</v>
      </c>
      <c r="M403">
        <v>20.257537688442198</v>
      </c>
      <c r="N403">
        <v>12.5040502753601</v>
      </c>
      <c r="O403">
        <v>27.997659688027401</v>
      </c>
      <c r="P403" t="s">
        <v>931</v>
      </c>
      <c r="Q403" t="s">
        <v>931</v>
      </c>
      <c r="R403" t="s">
        <v>931</v>
      </c>
      <c r="S403">
        <v>99.240996649916198</v>
      </c>
      <c r="T403">
        <v>97.743263907199506</v>
      </c>
      <c r="U403">
        <v>100</v>
      </c>
      <c r="V403" t="s">
        <v>931</v>
      </c>
      <c r="W403" t="s">
        <v>931</v>
      </c>
      <c r="X403" t="s">
        <v>931</v>
      </c>
      <c r="Y403">
        <v>19.9801088777219</v>
      </c>
      <c r="Z403">
        <v>11.2044874884051</v>
      </c>
      <c r="AA403">
        <v>28.762623427343001</v>
      </c>
      <c r="AB403">
        <v>59.238902847571197</v>
      </c>
      <c r="AC403">
        <v>49.321041102695801</v>
      </c>
      <c r="AD403">
        <v>69.156838659512701</v>
      </c>
      <c r="AE403">
        <v>21.8226549413735</v>
      </c>
      <c r="AF403">
        <v>12.9683905116822</v>
      </c>
      <c r="AG403">
        <v>30.685764045876201</v>
      </c>
      <c r="AH403">
        <v>57.3963567839196</v>
      </c>
      <c r="AI403">
        <v>47.501307456248099</v>
      </c>
      <c r="AJ403">
        <v>67.289528664150097</v>
      </c>
      <c r="AK403">
        <v>42.562231058336501</v>
      </c>
      <c r="AL403">
        <v>30.321999450352202</v>
      </c>
      <c r="AM403">
        <v>54.803944995800499</v>
      </c>
      <c r="AN403">
        <v>55.013889645405499</v>
      </c>
      <c r="AO403">
        <v>42.599561685319799</v>
      </c>
      <c r="AP403">
        <v>67.414876320551102</v>
      </c>
      <c r="AQ403">
        <v>47.469905768288001</v>
      </c>
      <c r="AR403">
        <v>35.132652292566803</v>
      </c>
      <c r="AS403">
        <v>59.8431676198486</v>
      </c>
      <c r="AT403">
        <v>50.585543874938701</v>
      </c>
      <c r="AU403">
        <v>38.143016549705997</v>
      </c>
      <c r="AV403">
        <v>62.984883523995101</v>
      </c>
      <c r="AW403" t="s">
        <v>931</v>
      </c>
      <c r="AX403" t="s">
        <v>931</v>
      </c>
      <c r="AY403" t="s">
        <v>931</v>
      </c>
      <c r="AZ403">
        <v>98.120812395309898</v>
      </c>
      <c r="BA403">
        <v>95.514897190011197</v>
      </c>
      <c r="BB403">
        <v>100</v>
      </c>
    </row>
    <row r="404" spans="1:54" x14ac:dyDescent="0.3">
      <c r="A404" t="s">
        <v>602</v>
      </c>
      <c r="B404" t="s">
        <v>3</v>
      </c>
      <c r="C404" t="s">
        <v>963</v>
      </c>
      <c r="D404">
        <v>85.967901557588107</v>
      </c>
      <c r="E404">
        <v>85.499241227520699</v>
      </c>
      <c r="F404">
        <v>86.436437397393306</v>
      </c>
      <c r="G404">
        <v>13.519554102271</v>
      </c>
      <c r="H404">
        <v>13.059979632393899</v>
      </c>
      <c r="I404">
        <v>13.979302775029399</v>
      </c>
      <c r="J404">
        <v>9.5243229900923208</v>
      </c>
      <c r="K404">
        <v>9.1273726637193793</v>
      </c>
      <c r="L404">
        <v>9.9212712125493194</v>
      </c>
      <c r="M404">
        <v>17.202247884845999</v>
      </c>
      <c r="N404">
        <v>16.719494802499899</v>
      </c>
      <c r="O404">
        <v>17.685071583184602</v>
      </c>
      <c r="P404">
        <v>1.9181828963044201</v>
      </c>
      <c r="Q404">
        <v>1.74715716198601</v>
      </c>
      <c r="R404">
        <v>2.0891647115854499</v>
      </c>
      <c r="S404">
        <v>98.163075603649006</v>
      </c>
      <c r="T404">
        <v>97.970276050325893</v>
      </c>
      <c r="U404">
        <v>98.356112143374006</v>
      </c>
      <c r="V404">
        <v>1.6890141177923601</v>
      </c>
      <c r="W404">
        <v>1.5025574059771101</v>
      </c>
      <c r="X404">
        <v>1.8752727736221999</v>
      </c>
      <c r="Y404">
        <v>16.379551864755499</v>
      </c>
      <c r="Z404">
        <v>15.8857757760964</v>
      </c>
      <c r="AA404">
        <v>16.8732752128169</v>
      </c>
      <c r="AB404">
        <v>56.516574279441201</v>
      </c>
      <c r="AC404">
        <v>55.860400391473597</v>
      </c>
      <c r="AD404">
        <v>57.172890629425403</v>
      </c>
      <c r="AE404">
        <v>15.790348074897</v>
      </c>
      <c r="AF404">
        <v>15.287798536686701</v>
      </c>
      <c r="AG404">
        <v>16.293040842015699</v>
      </c>
      <c r="AH404">
        <v>57.105778069299802</v>
      </c>
      <c r="AI404">
        <v>56.447494120793102</v>
      </c>
      <c r="AJ404">
        <v>57.764008510316799</v>
      </c>
      <c r="AK404">
        <v>53.270571253209702</v>
      </c>
      <c r="AL404">
        <v>52.391247655467801</v>
      </c>
      <c r="AM404">
        <v>54.150087815724703</v>
      </c>
      <c r="AN404">
        <v>44.6289964898451</v>
      </c>
      <c r="AO404">
        <v>43.7535568145003</v>
      </c>
      <c r="AP404">
        <v>45.504162421700997</v>
      </c>
      <c r="AQ404">
        <v>53.623263988074797</v>
      </c>
      <c r="AR404">
        <v>52.741606461819501</v>
      </c>
      <c r="AS404">
        <v>54.505043175621203</v>
      </c>
      <c r="AT404">
        <v>44.477433133479401</v>
      </c>
      <c r="AU404">
        <v>43.598547411368898</v>
      </c>
      <c r="AV404">
        <v>45.356145427949997</v>
      </c>
      <c r="AW404">
        <v>3.40520913922574</v>
      </c>
      <c r="AX404">
        <v>3.1500257605179098</v>
      </c>
      <c r="AY404">
        <v>3.6603715772452801</v>
      </c>
      <c r="AZ404">
        <v>96.534994595254702</v>
      </c>
      <c r="BA404">
        <v>96.277805362955704</v>
      </c>
      <c r="BB404">
        <v>96.792188916489707</v>
      </c>
    </row>
  </sheetData>
  <sortState xmlns:xlrd2="http://schemas.microsoft.com/office/spreadsheetml/2017/richdata2" ref="A5:BB404">
    <sortCondition ref="C5:C40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5D0E9-7DA5-40DC-BF37-BD93FD3FD19F}">
  <sheetPr codeName="Sheet3"/>
  <dimension ref="A1:BT664"/>
  <sheetViews>
    <sheetView topLeftCell="P627" workbookViewId="0">
      <selection activeCell="AB663" sqref="AB663"/>
    </sheetView>
  </sheetViews>
  <sheetFormatPr defaultRowHeight="14.4" x14ac:dyDescent="0.3"/>
  <cols>
    <col min="16" max="16" width="29.44140625" customWidth="1"/>
  </cols>
  <sheetData>
    <row r="1" spans="1:58" x14ac:dyDescent="0.3">
      <c r="A1" t="s">
        <v>366</v>
      </c>
      <c r="O1" t="s">
        <v>387</v>
      </c>
      <c r="AE1" t="s">
        <v>388</v>
      </c>
      <c r="AP1" t="s">
        <v>774</v>
      </c>
    </row>
    <row r="2" spans="1:58" x14ac:dyDescent="0.3">
      <c r="A2" t="s">
        <v>773</v>
      </c>
    </row>
    <row r="3" spans="1:58" x14ac:dyDescent="0.3">
      <c r="O3" t="s">
        <v>390</v>
      </c>
      <c r="P3" t="s">
        <v>391</v>
      </c>
      <c r="S3" t="s">
        <v>392</v>
      </c>
      <c r="T3" t="s">
        <v>393</v>
      </c>
      <c r="U3" t="s">
        <v>394</v>
      </c>
      <c r="V3" t="s">
        <v>395</v>
      </c>
      <c r="W3" t="s">
        <v>396</v>
      </c>
      <c r="X3" t="s">
        <v>397</v>
      </c>
      <c r="Y3" t="s">
        <v>398</v>
      </c>
      <c r="Z3" t="s">
        <v>399</v>
      </c>
      <c r="AA3" t="s">
        <v>400</v>
      </c>
      <c r="AB3" t="s">
        <v>401</v>
      </c>
      <c r="AC3" t="s">
        <v>402</v>
      </c>
      <c r="AE3" t="s">
        <v>390</v>
      </c>
      <c r="AF3" t="s">
        <v>391</v>
      </c>
      <c r="AG3" t="s">
        <v>392</v>
      </c>
      <c r="AH3" t="s">
        <v>393</v>
      </c>
      <c r="AI3" t="s">
        <v>394</v>
      </c>
      <c r="AJ3" t="s">
        <v>395</v>
      </c>
      <c r="AK3" t="s">
        <v>397</v>
      </c>
      <c r="AL3" t="s">
        <v>398</v>
      </c>
      <c r="AM3" t="s">
        <v>400</v>
      </c>
      <c r="AN3" t="s">
        <v>401</v>
      </c>
      <c r="AP3" t="s">
        <v>390</v>
      </c>
      <c r="AQ3" t="s">
        <v>391</v>
      </c>
      <c r="AR3" t="s">
        <v>392</v>
      </c>
      <c r="AS3" t="s">
        <v>393</v>
      </c>
      <c r="AT3" t="s">
        <v>403</v>
      </c>
      <c r="AU3" t="s">
        <v>394</v>
      </c>
      <c r="AV3" t="s">
        <v>404</v>
      </c>
      <c r="AW3" t="s">
        <v>405</v>
      </c>
      <c r="AX3" t="s">
        <v>397</v>
      </c>
      <c r="AY3" t="s">
        <v>406</v>
      </c>
      <c r="AZ3" t="s">
        <v>407</v>
      </c>
      <c r="BA3" t="s">
        <v>400</v>
      </c>
      <c r="BB3" t="s">
        <v>408</v>
      </c>
    </row>
    <row r="4" spans="1:58" x14ac:dyDescent="0.3">
      <c r="A4" t="s">
        <v>368</v>
      </c>
      <c r="N4" t="str">
        <f>VLOOKUP(P4,Sheet1!A$6:A$378,1,FALSE)</f>
        <v>Cambridgeshire</v>
      </c>
      <c r="O4" t="s">
        <v>409</v>
      </c>
      <c r="P4" t="s">
        <v>341</v>
      </c>
      <c r="Q4" t="str">
        <f>VLOOKUP(P4,classifications!A$1:B$357,2,FALSE)</f>
        <v>Predominantly Rural</v>
      </c>
      <c r="R4" t="str">
        <f>VLOOKUP(P4,classifications!A$1:D$357,4,FALSE)</f>
        <v>Shire County</v>
      </c>
      <c r="S4">
        <v>12</v>
      </c>
      <c r="T4" t="s">
        <v>410</v>
      </c>
      <c r="U4">
        <v>77.2</v>
      </c>
      <c r="V4">
        <v>22.3</v>
      </c>
      <c r="W4">
        <v>0.5</v>
      </c>
      <c r="X4">
        <v>86.2</v>
      </c>
      <c r="Y4">
        <v>4.5999999999999996</v>
      </c>
      <c r="Z4">
        <v>9.1999999999999993</v>
      </c>
      <c r="AA4">
        <v>99.6</v>
      </c>
      <c r="AB4">
        <v>0.4</v>
      </c>
      <c r="AC4">
        <v>0</v>
      </c>
      <c r="AE4" t="s">
        <v>409</v>
      </c>
      <c r="AF4" t="s">
        <v>341</v>
      </c>
      <c r="AG4">
        <v>12</v>
      </c>
      <c r="AH4" t="s">
        <v>410</v>
      </c>
      <c r="AI4">
        <v>77.5</v>
      </c>
      <c r="AJ4">
        <v>22.5</v>
      </c>
      <c r="AK4">
        <v>95</v>
      </c>
      <c r="AL4">
        <v>5</v>
      </c>
      <c r="AM4">
        <v>99.6</v>
      </c>
      <c r="AN4">
        <v>0.4</v>
      </c>
      <c r="AP4" t="s">
        <v>409</v>
      </c>
      <c r="AQ4" t="s">
        <v>341</v>
      </c>
      <c r="AR4">
        <v>12</v>
      </c>
      <c r="AS4" t="s">
        <v>410</v>
      </c>
      <c r="AT4">
        <v>71.099999999999994</v>
      </c>
      <c r="AU4">
        <v>77.5</v>
      </c>
      <c r="AV4">
        <v>84</v>
      </c>
      <c r="AW4">
        <v>91</v>
      </c>
      <c r="AX4">
        <v>95</v>
      </c>
      <c r="AY4">
        <v>99</v>
      </c>
      <c r="AZ4">
        <v>98.9</v>
      </c>
      <c r="BA4">
        <v>99.6</v>
      </c>
      <c r="BB4">
        <v>100</v>
      </c>
      <c r="BF4" t="b">
        <f t="shared" ref="BF4:BF67" si="0">IF(AQ4=AF4,IF(AF4=P4,TRUE,FALSE),FALSE)</f>
        <v>1</v>
      </c>
    </row>
    <row r="5" spans="1:58" x14ac:dyDescent="0.3">
      <c r="A5" t="s">
        <v>369</v>
      </c>
      <c r="B5" t="s">
        <v>370</v>
      </c>
      <c r="N5" t="str">
        <f>VLOOKUP(P5,Sheet1!A$6:A$378,1,FALSE)</f>
        <v>Peterborough</v>
      </c>
      <c r="O5" t="s">
        <v>409</v>
      </c>
      <c r="P5" t="s">
        <v>287</v>
      </c>
      <c r="Q5" t="str">
        <f>VLOOKUP(P5,classifications!A$1:B$357,2,FALSE)</f>
        <v>Predominantly Urban</v>
      </c>
      <c r="R5" t="str">
        <f>VLOOKUP(P5,classifications!A$1:D$357,4,FALSE)</f>
        <v>Unitary Authority</v>
      </c>
      <c r="S5" t="s">
        <v>411</v>
      </c>
      <c r="T5" t="s">
        <v>410</v>
      </c>
      <c r="U5">
        <v>68.900000000000006</v>
      </c>
      <c r="V5">
        <v>31.1</v>
      </c>
      <c r="W5">
        <v>0</v>
      </c>
      <c r="X5">
        <v>76.900000000000006</v>
      </c>
      <c r="Y5">
        <v>6.3</v>
      </c>
      <c r="Z5">
        <v>16.8</v>
      </c>
      <c r="AA5">
        <v>95.9</v>
      </c>
      <c r="AB5">
        <v>4.0999999999999996</v>
      </c>
      <c r="AC5">
        <v>0</v>
      </c>
      <c r="AE5" t="s">
        <v>409</v>
      </c>
      <c r="AF5" t="s">
        <v>287</v>
      </c>
      <c r="AG5" t="s">
        <v>411</v>
      </c>
      <c r="AH5" t="s">
        <v>410</v>
      </c>
      <c r="AI5">
        <v>68.900000000000006</v>
      </c>
      <c r="AJ5">
        <v>31.1</v>
      </c>
      <c r="AK5">
        <v>92.4</v>
      </c>
      <c r="AL5">
        <v>7.6</v>
      </c>
      <c r="AM5">
        <v>95.9</v>
      </c>
      <c r="AN5">
        <v>4.0999999999999996</v>
      </c>
      <c r="AP5" t="s">
        <v>409</v>
      </c>
      <c r="AQ5" t="s">
        <v>287</v>
      </c>
      <c r="AR5" t="s">
        <v>411</v>
      </c>
      <c r="AS5" t="s">
        <v>410</v>
      </c>
      <c r="AT5">
        <v>61.2</v>
      </c>
      <c r="AU5">
        <v>68.900000000000006</v>
      </c>
      <c r="AV5">
        <v>76.7</v>
      </c>
      <c r="AW5">
        <v>86.5</v>
      </c>
      <c r="AX5">
        <v>92.4</v>
      </c>
      <c r="AY5">
        <v>98.4</v>
      </c>
      <c r="AZ5">
        <v>90.9</v>
      </c>
      <c r="BA5">
        <v>95.9</v>
      </c>
      <c r="BB5">
        <v>100</v>
      </c>
      <c r="BF5" t="b">
        <f t="shared" si="0"/>
        <v>1</v>
      </c>
    </row>
    <row r="6" spans="1:58" x14ac:dyDescent="0.3">
      <c r="A6" t="s">
        <v>371</v>
      </c>
      <c r="B6" t="s">
        <v>372</v>
      </c>
      <c r="N6" t="str">
        <f>VLOOKUP(P6,Sheet1!A$6:A$378,1,FALSE)</f>
        <v>Barking and Dagenham</v>
      </c>
      <c r="O6" t="s">
        <v>412</v>
      </c>
      <c r="P6" t="s">
        <v>5</v>
      </c>
      <c r="Q6" t="str">
        <f>VLOOKUP(P6,classifications!A$1:B$357,2,FALSE)</f>
        <v>Predominantly Urban</v>
      </c>
      <c r="R6" t="str">
        <f>VLOOKUP(P6,classifications!A$1:D$357,4,FALSE)</f>
        <v>London Borough</v>
      </c>
      <c r="S6" t="s">
        <v>413</v>
      </c>
      <c r="T6" t="s">
        <v>410</v>
      </c>
      <c r="U6">
        <v>79.400000000000006</v>
      </c>
      <c r="V6">
        <v>18.100000000000001</v>
      </c>
      <c r="W6">
        <v>2.5</v>
      </c>
      <c r="X6">
        <v>87.5</v>
      </c>
      <c r="Y6">
        <v>4.9000000000000004</v>
      </c>
      <c r="Z6">
        <v>7.5</v>
      </c>
      <c r="AA6">
        <v>97.1</v>
      </c>
      <c r="AB6">
        <v>1.9</v>
      </c>
      <c r="AC6">
        <v>1</v>
      </c>
      <c r="AE6" t="s">
        <v>412</v>
      </c>
      <c r="AF6" t="s">
        <v>5</v>
      </c>
      <c r="AG6" t="s">
        <v>413</v>
      </c>
      <c r="AH6" t="s">
        <v>410</v>
      </c>
      <c r="AI6">
        <v>81.400000000000006</v>
      </c>
      <c r="AJ6">
        <v>18.600000000000001</v>
      </c>
      <c r="AK6">
        <v>94.7</v>
      </c>
      <c r="AL6">
        <v>5.3</v>
      </c>
      <c r="AM6">
        <v>98.1</v>
      </c>
      <c r="AN6">
        <v>1.9</v>
      </c>
      <c r="AP6" t="s">
        <v>412</v>
      </c>
      <c r="AQ6" t="s">
        <v>5</v>
      </c>
      <c r="AR6" t="s">
        <v>413</v>
      </c>
      <c r="AS6" t="s">
        <v>410</v>
      </c>
      <c r="AT6">
        <v>72.5</v>
      </c>
      <c r="AU6">
        <v>81.400000000000006</v>
      </c>
      <c r="AV6">
        <v>90.4</v>
      </c>
      <c r="AW6">
        <v>89.4</v>
      </c>
      <c r="AX6">
        <v>94.7</v>
      </c>
      <c r="AY6">
        <v>99.9</v>
      </c>
      <c r="AZ6">
        <v>95.3</v>
      </c>
      <c r="BA6">
        <v>98.1</v>
      </c>
      <c r="BB6">
        <v>100</v>
      </c>
      <c r="BF6" t="b">
        <f t="shared" si="0"/>
        <v>1</v>
      </c>
    </row>
    <row r="7" spans="1:58" x14ac:dyDescent="0.3">
      <c r="A7" t="s">
        <v>373</v>
      </c>
      <c r="B7" t="s">
        <v>374</v>
      </c>
      <c r="N7" t="str">
        <f>VLOOKUP(P7,Sheet1!A$6:A$378,1,FALSE)</f>
        <v>Barnet</v>
      </c>
      <c r="O7" t="s">
        <v>412</v>
      </c>
      <c r="P7" t="s">
        <v>6</v>
      </c>
      <c r="Q7" t="str">
        <f>VLOOKUP(P7,classifications!A$1:B$357,2,FALSE)</f>
        <v>Predominantly Urban</v>
      </c>
      <c r="R7" t="str">
        <f>VLOOKUP(P7,classifications!A$1:D$357,4,FALSE)</f>
        <v>London Borough</v>
      </c>
      <c r="S7" t="s">
        <v>414</v>
      </c>
      <c r="T7" t="s">
        <v>410</v>
      </c>
      <c r="U7">
        <v>64.7</v>
      </c>
      <c r="V7">
        <v>31.8</v>
      </c>
      <c r="W7">
        <v>3.6</v>
      </c>
      <c r="X7" t="s">
        <v>417</v>
      </c>
      <c r="Y7" t="s">
        <v>417</v>
      </c>
      <c r="Z7" t="s">
        <v>417</v>
      </c>
      <c r="AA7">
        <v>95.2</v>
      </c>
      <c r="AB7">
        <v>4.8</v>
      </c>
      <c r="AC7">
        <v>0</v>
      </c>
      <c r="AE7" t="s">
        <v>412</v>
      </c>
      <c r="AF7" t="s">
        <v>6</v>
      </c>
      <c r="AG7" t="s">
        <v>414</v>
      </c>
      <c r="AH7" t="s">
        <v>410</v>
      </c>
      <c r="AI7">
        <v>67.099999999999994</v>
      </c>
      <c r="AJ7">
        <v>32.9</v>
      </c>
      <c r="AK7" t="s">
        <v>417</v>
      </c>
      <c r="AL7" t="s">
        <v>417</v>
      </c>
      <c r="AM7">
        <v>95.2</v>
      </c>
      <c r="AN7">
        <v>4.8</v>
      </c>
      <c r="AP7" t="s">
        <v>412</v>
      </c>
      <c r="AQ7" t="s">
        <v>6</v>
      </c>
      <c r="AR7" t="s">
        <v>414</v>
      </c>
      <c r="AS7" t="s">
        <v>410</v>
      </c>
      <c r="AT7">
        <v>56.6</v>
      </c>
      <c r="AU7">
        <v>67.099999999999994</v>
      </c>
      <c r="AV7">
        <v>77.5</v>
      </c>
      <c r="AW7" t="s">
        <v>417</v>
      </c>
      <c r="AX7" t="s">
        <v>417</v>
      </c>
      <c r="AY7" t="s">
        <v>417</v>
      </c>
      <c r="AZ7">
        <v>90.4</v>
      </c>
      <c r="BA7">
        <v>95.2</v>
      </c>
      <c r="BB7">
        <v>99.9</v>
      </c>
      <c r="BF7" t="b">
        <f t="shared" si="0"/>
        <v>1</v>
      </c>
    </row>
    <row r="8" spans="1:58" x14ac:dyDescent="0.3">
      <c r="A8" t="s">
        <v>375</v>
      </c>
      <c r="B8" t="s">
        <v>376</v>
      </c>
      <c r="N8" t="str">
        <f>VLOOKUP(P8,Sheet1!A$6:A$378,1,FALSE)</f>
        <v>Bexley</v>
      </c>
      <c r="O8" t="s">
        <v>412</v>
      </c>
      <c r="P8" t="s">
        <v>7</v>
      </c>
      <c r="Q8" t="str">
        <f>VLOOKUP(P8,classifications!A$1:B$357,2,FALSE)</f>
        <v>Predominantly Urban</v>
      </c>
      <c r="R8" t="str">
        <f>VLOOKUP(P8,classifications!A$1:D$357,4,FALSE)</f>
        <v>London Borough</v>
      </c>
      <c r="S8" t="s">
        <v>415</v>
      </c>
      <c r="T8" t="s">
        <v>410</v>
      </c>
      <c r="U8">
        <v>73.8</v>
      </c>
      <c r="V8">
        <v>26.2</v>
      </c>
      <c r="W8">
        <v>0</v>
      </c>
      <c r="X8">
        <v>89.1</v>
      </c>
      <c r="Y8">
        <v>4.5999999999999996</v>
      </c>
      <c r="Z8">
        <v>6.3</v>
      </c>
      <c r="AA8">
        <v>100</v>
      </c>
      <c r="AB8">
        <v>0</v>
      </c>
      <c r="AC8">
        <v>0</v>
      </c>
      <c r="AE8" t="s">
        <v>412</v>
      </c>
      <c r="AF8" t="s">
        <v>7</v>
      </c>
      <c r="AG8" t="s">
        <v>415</v>
      </c>
      <c r="AH8" t="s">
        <v>410</v>
      </c>
      <c r="AI8">
        <v>73.8</v>
      </c>
      <c r="AJ8">
        <v>26.2</v>
      </c>
      <c r="AK8">
        <v>95</v>
      </c>
      <c r="AL8">
        <v>5</v>
      </c>
      <c r="AM8">
        <v>100</v>
      </c>
      <c r="AN8">
        <v>0</v>
      </c>
      <c r="AP8" t="s">
        <v>412</v>
      </c>
      <c r="AQ8" t="s">
        <v>7</v>
      </c>
      <c r="AR8" t="s">
        <v>415</v>
      </c>
      <c r="AS8" t="s">
        <v>410</v>
      </c>
      <c r="AT8">
        <v>65</v>
      </c>
      <c r="AU8">
        <v>73.8</v>
      </c>
      <c r="AV8">
        <v>82.6</v>
      </c>
      <c r="AW8">
        <v>91.1</v>
      </c>
      <c r="AX8">
        <v>95</v>
      </c>
      <c r="AY8">
        <v>99</v>
      </c>
      <c r="AZ8">
        <v>100</v>
      </c>
      <c r="BA8">
        <v>100</v>
      </c>
      <c r="BB8">
        <v>100</v>
      </c>
      <c r="BF8" t="b">
        <f t="shared" si="0"/>
        <v>1</v>
      </c>
    </row>
    <row r="9" spans="1:58" x14ac:dyDescent="0.3">
      <c r="A9" t="s">
        <v>377</v>
      </c>
      <c r="B9" t="s">
        <v>378</v>
      </c>
      <c r="N9" t="str">
        <f>VLOOKUP(P9,Sheet1!A$6:A$378,1,FALSE)</f>
        <v>Brent</v>
      </c>
      <c r="O9" t="s">
        <v>412</v>
      </c>
      <c r="P9" t="s">
        <v>8</v>
      </c>
      <c r="Q9" t="str">
        <f>VLOOKUP(P9,classifications!A$1:B$357,2,FALSE)</f>
        <v>Predominantly Urban</v>
      </c>
      <c r="R9" t="str">
        <f>VLOOKUP(P9,classifications!A$1:D$357,4,FALSE)</f>
        <v>London Borough</v>
      </c>
      <c r="S9" t="s">
        <v>416</v>
      </c>
      <c r="T9" t="s">
        <v>410</v>
      </c>
      <c r="U9">
        <v>81.900000000000006</v>
      </c>
      <c r="V9">
        <v>15.5</v>
      </c>
      <c r="W9">
        <v>2.5</v>
      </c>
      <c r="X9" t="s">
        <v>417</v>
      </c>
      <c r="Y9" t="s">
        <v>417</v>
      </c>
      <c r="Z9" t="s">
        <v>417</v>
      </c>
      <c r="AA9">
        <v>98.2</v>
      </c>
      <c r="AB9">
        <v>1.8</v>
      </c>
      <c r="AC9">
        <v>0</v>
      </c>
      <c r="AE9" t="s">
        <v>412</v>
      </c>
      <c r="AF9" t="s">
        <v>8</v>
      </c>
      <c r="AG9" t="s">
        <v>416</v>
      </c>
      <c r="AH9" t="s">
        <v>410</v>
      </c>
      <c r="AI9">
        <v>84</v>
      </c>
      <c r="AJ9">
        <v>16</v>
      </c>
      <c r="AK9" t="s">
        <v>417</v>
      </c>
      <c r="AL9" t="s">
        <v>417</v>
      </c>
      <c r="AM9">
        <v>98.2</v>
      </c>
      <c r="AN9">
        <v>1.8</v>
      </c>
      <c r="AP9" t="s">
        <v>412</v>
      </c>
      <c r="AQ9" t="s">
        <v>8</v>
      </c>
      <c r="AR9" t="s">
        <v>416</v>
      </c>
      <c r="AS9" t="s">
        <v>410</v>
      </c>
      <c r="AT9">
        <v>76.099999999999994</v>
      </c>
      <c r="AU9">
        <v>84</v>
      </c>
      <c r="AV9">
        <v>92</v>
      </c>
      <c r="AW9" t="s">
        <v>417</v>
      </c>
      <c r="AX9" t="s">
        <v>417</v>
      </c>
      <c r="AY9" t="s">
        <v>417</v>
      </c>
      <c r="AZ9">
        <v>95.6</v>
      </c>
      <c r="BA9">
        <v>98.2</v>
      </c>
      <c r="BB9">
        <v>100</v>
      </c>
      <c r="BF9" t="b">
        <f t="shared" si="0"/>
        <v>1</v>
      </c>
    </row>
    <row r="10" spans="1:58" x14ac:dyDescent="0.3">
      <c r="A10" t="s">
        <v>379</v>
      </c>
      <c r="B10" t="s">
        <v>380</v>
      </c>
      <c r="N10" t="str">
        <f>VLOOKUP(P10,Sheet1!A$6:A$378,1,FALSE)</f>
        <v>Bromley</v>
      </c>
      <c r="O10" t="s">
        <v>412</v>
      </c>
      <c r="P10" t="s">
        <v>9</v>
      </c>
      <c r="Q10" t="str">
        <f>VLOOKUP(P10,classifications!A$1:B$357,2,FALSE)</f>
        <v>Predominantly Urban</v>
      </c>
      <c r="R10" t="str">
        <f>VLOOKUP(P10,classifications!A$1:D$357,4,FALSE)</f>
        <v>London Borough</v>
      </c>
      <c r="S10" t="s">
        <v>418</v>
      </c>
      <c r="T10" t="s">
        <v>410</v>
      </c>
      <c r="U10">
        <v>68.400000000000006</v>
      </c>
      <c r="V10">
        <v>27.7</v>
      </c>
      <c r="W10">
        <v>3.8</v>
      </c>
      <c r="X10" t="s">
        <v>417</v>
      </c>
      <c r="Y10" t="s">
        <v>417</v>
      </c>
      <c r="Z10" t="s">
        <v>417</v>
      </c>
      <c r="AA10">
        <v>100</v>
      </c>
      <c r="AB10">
        <v>0</v>
      </c>
      <c r="AC10">
        <v>0</v>
      </c>
      <c r="AE10" t="s">
        <v>412</v>
      </c>
      <c r="AF10" t="s">
        <v>9</v>
      </c>
      <c r="AG10" t="s">
        <v>418</v>
      </c>
      <c r="AH10" t="s">
        <v>410</v>
      </c>
      <c r="AI10">
        <v>71.2</v>
      </c>
      <c r="AJ10">
        <v>28.8</v>
      </c>
      <c r="AK10" t="s">
        <v>417</v>
      </c>
      <c r="AL10" t="s">
        <v>417</v>
      </c>
      <c r="AM10">
        <v>100</v>
      </c>
      <c r="AN10">
        <v>0</v>
      </c>
      <c r="AP10" t="s">
        <v>412</v>
      </c>
      <c r="AQ10" t="s">
        <v>9</v>
      </c>
      <c r="AR10" t="s">
        <v>418</v>
      </c>
      <c r="AS10" t="s">
        <v>410</v>
      </c>
      <c r="AT10">
        <v>61.5</v>
      </c>
      <c r="AU10">
        <v>71.2</v>
      </c>
      <c r="AV10">
        <v>80.8</v>
      </c>
      <c r="AW10" t="s">
        <v>417</v>
      </c>
      <c r="AX10" t="s">
        <v>417</v>
      </c>
      <c r="AY10" t="s">
        <v>417</v>
      </c>
      <c r="AZ10">
        <v>100</v>
      </c>
      <c r="BA10">
        <v>100</v>
      </c>
      <c r="BB10">
        <v>100</v>
      </c>
      <c r="BF10" t="b">
        <f t="shared" si="0"/>
        <v>1</v>
      </c>
    </row>
    <row r="11" spans="1:58" x14ac:dyDescent="0.3">
      <c r="A11" t="s">
        <v>381</v>
      </c>
      <c r="B11">
        <v>2018</v>
      </c>
      <c r="N11" t="str">
        <f>VLOOKUP(P11,Sheet1!A$6:A$378,1,FALSE)</f>
        <v>Camden</v>
      </c>
      <c r="O11" t="s">
        <v>412</v>
      </c>
      <c r="P11" t="s">
        <v>10</v>
      </c>
      <c r="Q11" t="str">
        <f>VLOOKUP(P11,classifications!A$1:B$357,2,FALSE)</f>
        <v>Predominantly Urban</v>
      </c>
      <c r="R11" t="str">
        <f>VLOOKUP(P11,classifications!A$1:D$357,4,FALSE)</f>
        <v>London Borough</v>
      </c>
      <c r="S11" t="s">
        <v>419</v>
      </c>
      <c r="T11" t="s">
        <v>410</v>
      </c>
      <c r="U11">
        <v>66.8</v>
      </c>
      <c r="V11">
        <v>32.5</v>
      </c>
      <c r="W11">
        <v>0.7</v>
      </c>
      <c r="X11" t="s">
        <v>417</v>
      </c>
      <c r="Y11" t="s">
        <v>417</v>
      </c>
      <c r="Z11" t="s">
        <v>417</v>
      </c>
      <c r="AA11" t="s">
        <v>417</v>
      </c>
      <c r="AB11" t="s">
        <v>417</v>
      </c>
      <c r="AC11" t="s">
        <v>417</v>
      </c>
      <c r="AE11" t="s">
        <v>412</v>
      </c>
      <c r="AF11" t="s">
        <v>10</v>
      </c>
      <c r="AG11" t="s">
        <v>419</v>
      </c>
      <c r="AH11" t="s">
        <v>410</v>
      </c>
      <c r="AI11">
        <v>67.3</v>
      </c>
      <c r="AJ11">
        <v>32.700000000000003</v>
      </c>
      <c r="AK11" t="s">
        <v>417</v>
      </c>
      <c r="AL11" t="s">
        <v>417</v>
      </c>
      <c r="AM11" t="s">
        <v>417</v>
      </c>
      <c r="AN11" t="s">
        <v>417</v>
      </c>
      <c r="AP11" t="s">
        <v>412</v>
      </c>
      <c r="AQ11" t="s">
        <v>10</v>
      </c>
      <c r="AR11" t="s">
        <v>419</v>
      </c>
      <c r="AS11" t="s">
        <v>410</v>
      </c>
      <c r="AT11">
        <v>54</v>
      </c>
      <c r="AU11">
        <v>67.3</v>
      </c>
      <c r="AV11">
        <v>80.5</v>
      </c>
      <c r="AW11" t="s">
        <v>417</v>
      </c>
      <c r="AX11" t="s">
        <v>417</v>
      </c>
      <c r="AY11" t="s">
        <v>417</v>
      </c>
      <c r="AZ11" t="s">
        <v>417</v>
      </c>
      <c r="BA11" t="s">
        <v>417</v>
      </c>
      <c r="BB11" t="s">
        <v>417</v>
      </c>
      <c r="BF11" t="b">
        <f t="shared" si="0"/>
        <v>1</v>
      </c>
    </row>
    <row r="12" spans="1:58" x14ac:dyDescent="0.3">
      <c r="N12" t="str">
        <f>VLOOKUP(P12,Sheet1!A$6:A$378,1,FALSE)</f>
        <v>Croydon</v>
      </c>
      <c r="O12" t="s">
        <v>412</v>
      </c>
      <c r="P12" t="s">
        <v>11</v>
      </c>
      <c r="Q12" t="str">
        <f>VLOOKUP(P12,classifications!A$1:B$357,2,FALSE)</f>
        <v>Predominantly Urban</v>
      </c>
      <c r="R12" t="str">
        <f>VLOOKUP(P12,classifications!A$1:D$357,4,FALSE)</f>
        <v>London Borough</v>
      </c>
      <c r="S12" t="s">
        <v>420</v>
      </c>
      <c r="T12" t="s">
        <v>410</v>
      </c>
      <c r="U12">
        <v>72.5</v>
      </c>
      <c r="V12">
        <v>25.1</v>
      </c>
      <c r="W12">
        <v>2.4</v>
      </c>
      <c r="X12">
        <v>91.4</v>
      </c>
      <c r="Y12">
        <v>1.8</v>
      </c>
      <c r="Z12">
        <v>6.8</v>
      </c>
      <c r="AA12" t="s">
        <v>417</v>
      </c>
      <c r="AB12" t="s">
        <v>417</v>
      </c>
      <c r="AC12" t="s">
        <v>417</v>
      </c>
      <c r="AE12" t="s">
        <v>412</v>
      </c>
      <c r="AF12" t="s">
        <v>11</v>
      </c>
      <c r="AG12" t="s">
        <v>420</v>
      </c>
      <c r="AH12" t="s">
        <v>410</v>
      </c>
      <c r="AI12">
        <v>74.3</v>
      </c>
      <c r="AJ12">
        <v>25.7</v>
      </c>
      <c r="AK12">
        <v>98.1</v>
      </c>
      <c r="AL12">
        <v>1.9</v>
      </c>
      <c r="AM12" t="s">
        <v>417</v>
      </c>
      <c r="AN12" t="s">
        <v>417</v>
      </c>
      <c r="AP12" t="s">
        <v>412</v>
      </c>
      <c r="AQ12" t="s">
        <v>11</v>
      </c>
      <c r="AR12" t="s">
        <v>420</v>
      </c>
      <c r="AS12" t="s">
        <v>410</v>
      </c>
      <c r="AT12">
        <v>65.8</v>
      </c>
      <c r="AU12">
        <v>74.3</v>
      </c>
      <c r="AV12">
        <v>82.8</v>
      </c>
      <c r="AW12">
        <v>95.4</v>
      </c>
      <c r="AX12">
        <v>98.1</v>
      </c>
      <c r="AY12">
        <v>100</v>
      </c>
      <c r="AZ12" t="s">
        <v>417</v>
      </c>
      <c r="BA12" t="s">
        <v>417</v>
      </c>
      <c r="BB12" t="s">
        <v>417</v>
      </c>
      <c r="BF12" t="b">
        <f t="shared" si="0"/>
        <v>1</v>
      </c>
    </row>
    <row r="13" spans="1:58" x14ac:dyDescent="0.3">
      <c r="A13" t="s">
        <v>382</v>
      </c>
      <c r="N13" t="str">
        <f>VLOOKUP(P13,Sheet1!A$6:A$378,1,FALSE)</f>
        <v>Ealing</v>
      </c>
      <c r="O13" t="s">
        <v>412</v>
      </c>
      <c r="P13" t="s">
        <v>12</v>
      </c>
      <c r="Q13" t="str">
        <f>VLOOKUP(P13,classifications!A$1:B$357,2,FALSE)</f>
        <v>Predominantly Urban</v>
      </c>
      <c r="R13" t="str">
        <f>VLOOKUP(P13,classifications!A$1:D$357,4,FALSE)</f>
        <v>London Borough</v>
      </c>
      <c r="S13" t="s">
        <v>421</v>
      </c>
      <c r="T13" t="s">
        <v>410</v>
      </c>
      <c r="U13">
        <v>77</v>
      </c>
      <c r="V13">
        <v>23</v>
      </c>
      <c r="W13">
        <v>0</v>
      </c>
      <c r="X13" t="s">
        <v>417</v>
      </c>
      <c r="Y13" t="s">
        <v>417</v>
      </c>
      <c r="Z13" t="s">
        <v>417</v>
      </c>
      <c r="AA13" t="s">
        <v>417</v>
      </c>
      <c r="AB13" t="s">
        <v>417</v>
      </c>
      <c r="AC13" t="s">
        <v>417</v>
      </c>
      <c r="AE13" t="s">
        <v>412</v>
      </c>
      <c r="AF13" t="s">
        <v>12</v>
      </c>
      <c r="AG13" t="s">
        <v>421</v>
      </c>
      <c r="AH13" t="s">
        <v>410</v>
      </c>
      <c r="AI13">
        <v>77</v>
      </c>
      <c r="AJ13">
        <v>23</v>
      </c>
      <c r="AK13" t="s">
        <v>417</v>
      </c>
      <c r="AL13" t="s">
        <v>417</v>
      </c>
      <c r="AM13" t="s">
        <v>417</v>
      </c>
      <c r="AN13" t="s">
        <v>417</v>
      </c>
      <c r="AP13" t="s">
        <v>412</v>
      </c>
      <c r="AQ13" t="s">
        <v>12</v>
      </c>
      <c r="AR13" t="s">
        <v>421</v>
      </c>
      <c r="AS13" t="s">
        <v>410</v>
      </c>
      <c r="AT13">
        <v>66.3</v>
      </c>
      <c r="AU13">
        <v>77</v>
      </c>
      <c r="AV13">
        <v>87.8</v>
      </c>
      <c r="AW13" t="s">
        <v>417</v>
      </c>
      <c r="AX13" t="s">
        <v>417</v>
      </c>
      <c r="AY13" t="s">
        <v>417</v>
      </c>
      <c r="AZ13" t="s">
        <v>417</v>
      </c>
      <c r="BA13" t="s">
        <v>417</v>
      </c>
      <c r="BB13" t="s">
        <v>417</v>
      </c>
      <c r="BF13" t="b">
        <f t="shared" si="0"/>
        <v>1</v>
      </c>
    </row>
    <row r="14" spans="1:58" x14ac:dyDescent="0.3">
      <c r="A14" t="s">
        <v>383</v>
      </c>
      <c r="N14" t="str">
        <f>VLOOKUP(P14,Sheet1!A$6:A$378,1,FALSE)</f>
        <v>Enfield</v>
      </c>
      <c r="O14" t="s">
        <v>412</v>
      </c>
      <c r="P14" t="s">
        <v>13</v>
      </c>
      <c r="Q14" t="str">
        <f>VLOOKUP(P14,classifications!A$1:B$357,2,FALSE)</f>
        <v>Predominantly Urban</v>
      </c>
      <c r="R14" t="str">
        <f>VLOOKUP(P14,classifications!A$1:D$357,4,FALSE)</f>
        <v>London Borough</v>
      </c>
      <c r="S14" t="s">
        <v>422</v>
      </c>
      <c r="T14" t="s">
        <v>410</v>
      </c>
      <c r="U14">
        <v>73.599999999999994</v>
      </c>
      <c r="V14">
        <v>22.6</v>
      </c>
      <c r="W14">
        <v>3.8</v>
      </c>
      <c r="X14">
        <v>76.599999999999994</v>
      </c>
      <c r="Y14">
        <v>4.5999999999999996</v>
      </c>
      <c r="Z14">
        <v>18.8</v>
      </c>
      <c r="AA14">
        <v>95.2</v>
      </c>
      <c r="AB14">
        <v>3.7</v>
      </c>
      <c r="AC14">
        <v>1.1000000000000001</v>
      </c>
      <c r="AE14" t="s">
        <v>412</v>
      </c>
      <c r="AF14" t="s">
        <v>13</v>
      </c>
      <c r="AG14" t="s">
        <v>422</v>
      </c>
      <c r="AH14" t="s">
        <v>410</v>
      </c>
      <c r="AI14">
        <v>76.5</v>
      </c>
      <c r="AJ14">
        <v>23.5</v>
      </c>
      <c r="AK14">
        <v>94.3</v>
      </c>
      <c r="AL14">
        <v>5.7</v>
      </c>
      <c r="AM14">
        <v>96.3</v>
      </c>
      <c r="AN14">
        <v>3.7</v>
      </c>
      <c r="AP14" t="s">
        <v>412</v>
      </c>
      <c r="AQ14" t="s">
        <v>13</v>
      </c>
      <c r="AR14" t="s">
        <v>422</v>
      </c>
      <c r="AS14" t="s">
        <v>410</v>
      </c>
      <c r="AT14">
        <v>67</v>
      </c>
      <c r="AU14">
        <v>76.5</v>
      </c>
      <c r="AV14">
        <v>86</v>
      </c>
      <c r="AW14">
        <v>87.8</v>
      </c>
      <c r="AX14">
        <v>94.3</v>
      </c>
      <c r="AY14">
        <v>100</v>
      </c>
      <c r="AZ14">
        <v>92</v>
      </c>
      <c r="BA14">
        <v>96.3</v>
      </c>
      <c r="BB14">
        <v>100</v>
      </c>
      <c r="BF14" t="b">
        <f t="shared" si="0"/>
        <v>1</v>
      </c>
    </row>
    <row r="15" spans="1:58" x14ac:dyDescent="0.3">
      <c r="A15" t="s">
        <v>384</v>
      </c>
      <c r="N15" t="str">
        <f>VLOOKUP(P15,Sheet1!A$6:A$378,1,FALSE)</f>
        <v>Greenwich</v>
      </c>
      <c r="O15" t="s">
        <v>412</v>
      </c>
      <c r="P15" t="s">
        <v>14</v>
      </c>
      <c r="Q15" t="str">
        <f>VLOOKUP(P15,classifications!A$1:B$357,2,FALSE)</f>
        <v>Predominantly Urban</v>
      </c>
      <c r="R15" t="str">
        <f>VLOOKUP(P15,classifications!A$1:D$357,4,FALSE)</f>
        <v>London Borough</v>
      </c>
      <c r="S15" t="s">
        <v>423</v>
      </c>
      <c r="T15" t="s">
        <v>410</v>
      </c>
      <c r="U15">
        <v>66.7</v>
      </c>
      <c r="V15">
        <v>33.299999999999997</v>
      </c>
      <c r="W15">
        <v>0</v>
      </c>
      <c r="X15" t="s">
        <v>417</v>
      </c>
      <c r="Y15" t="s">
        <v>417</v>
      </c>
      <c r="Z15" t="s">
        <v>417</v>
      </c>
      <c r="AA15">
        <v>93.9</v>
      </c>
      <c r="AB15">
        <v>6.1</v>
      </c>
      <c r="AC15">
        <v>0</v>
      </c>
      <c r="AE15" t="s">
        <v>412</v>
      </c>
      <c r="AF15" t="s">
        <v>14</v>
      </c>
      <c r="AG15" t="s">
        <v>423</v>
      </c>
      <c r="AH15" t="s">
        <v>410</v>
      </c>
      <c r="AI15">
        <v>66.7</v>
      </c>
      <c r="AJ15">
        <v>33.299999999999997</v>
      </c>
      <c r="AK15" t="s">
        <v>417</v>
      </c>
      <c r="AL15" t="s">
        <v>417</v>
      </c>
      <c r="AM15">
        <v>93.9</v>
      </c>
      <c r="AN15">
        <v>6.1</v>
      </c>
      <c r="AP15" t="s">
        <v>412</v>
      </c>
      <c r="AQ15" t="s">
        <v>14</v>
      </c>
      <c r="AR15" t="s">
        <v>423</v>
      </c>
      <c r="AS15" t="s">
        <v>410</v>
      </c>
      <c r="AT15">
        <v>55.8</v>
      </c>
      <c r="AU15">
        <v>66.7</v>
      </c>
      <c r="AV15">
        <v>77.599999999999994</v>
      </c>
      <c r="AW15" t="s">
        <v>417</v>
      </c>
      <c r="AX15" t="s">
        <v>417</v>
      </c>
      <c r="AY15" t="s">
        <v>417</v>
      </c>
      <c r="AZ15">
        <v>87.7</v>
      </c>
      <c r="BA15">
        <v>93.9</v>
      </c>
      <c r="BB15">
        <v>100</v>
      </c>
      <c r="BF15" t="b">
        <f t="shared" si="0"/>
        <v>1</v>
      </c>
    </row>
    <row r="16" spans="1:58" x14ac:dyDescent="0.3">
      <c r="A16" t="s">
        <v>385</v>
      </c>
      <c r="N16" t="str">
        <f>VLOOKUP(P16,Sheet1!A$6:A$378,1,FALSE)</f>
        <v>Hackney</v>
      </c>
      <c r="O16" t="s">
        <v>412</v>
      </c>
      <c r="P16" t="s">
        <v>15</v>
      </c>
      <c r="Q16" t="str">
        <f>VLOOKUP(P16,classifications!A$1:B$357,2,FALSE)</f>
        <v>Predominantly Urban</v>
      </c>
      <c r="R16" t="str">
        <f>VLOOKUP(P16,classifications!A$1:D$357,4,FALSE)</f>
        <v>London Borough</v>
      </c>
      <c r="S16" t="s">
        <v>424</v>
      </c>
      <c r="T16" t="s">
        <v>410</v>
      </c>
      <c r="U16">
        <v>66.900000000000006</v>
      </c>
      <c r="V16">
        <v>32.299999999999997</v>
      </c>
      <c r="W16">
        <v>0.8</v>
      </c>
      <c r="X16">
        <v>84.5</v>
      </c>
      <c r="Y16">
        <v>7.8</v>
      </c>
      <c r="Z16">
        <v>7.7</v>
      </c>
      <c r="AA16">
        <v>97.2</v>
      </c>
      <c r="AB16">
        <v>2.8</v>
      </c>
      <c r="AC16">
        <v>0</v>
      </c>
      <c r="AE16" t="s">
        <v>412</v>
      </c>
      <c r="AF16" t="s">
        <v>15</v>
      </c>
      <c r="AG16" t="s">
        <v>424</v>
      </c>
      <c r="AH16" t="s">
        <v>410</v>
      </c>
      <c r="AI16">
        <v>67.400000000000006</v>
      </c>
      <c r="AJ16">
        <v>32.6</v>
      </c>
      <c r="AK16">
        <v>91.6</v>
      </c>
      <c r="AL16">
        <v>8.4</v>
      </c>
      <c r="AM16">
        <v>97.2</v>
      </c>
      <c r="AN16">
        <v>2.8</v>
      </c>
      <c r="AP16" t="s">
        <v>412</v>
      </c>
      <c r="AQ16" t="s">
        <v>15</v>
      </c>
      <c r="AR16" t="s">
        <v>424</v>
      </c>
      <c r="AS16" t="s">
        <v>410</v>
      </c>
      <c r="AT16">
        <v>56</v>
      </c>
      <c r="AU16">
        <v>67.400000000000006</v>
      </c>
      <c r="AV16">
        <v>78.900000000000006</v>
      </c>
      <c r="AW16">
        <v>84.9</v>
      </c>
      <c r="AX16">
        <v>91.6</v>
      </c>
      <c r="AY16">
        <v>98.2</v>
      </c>
      <c r="AZ16">
        <v>93.2</v>
      </c>
      <c r="BA16">
        <v>97.2</v>
      </c>
      <c r="BB16">
        <v>100</v>
      </c>
      <c r="BF16" t="b">
        <f t="shared" si="0"/>
        <v>1</v>
      </c>
    </row>
    <row r="17" spans="1:58" x14ac:dyDescent="0.3">
      <c r="A17" t="s">
        <v>832</v>
      </c>
      <c r="C17" t="s">
        <v>386</v>
      </c>
      <c r="N17" t="str">
        <f>VLOOKUP(P17,Sheet1!A$6:A$378,1,FALSE)</f>
        <v>Hammersmith and Fulham</v>
      </c>
      <c r="O17" t="s">
        <v>412</v>
      </c>
      <c r="P17" t="s">
        <v>16</v>
      </c>
      <c r="Q17" t="str">
        <f>VLOOKUP(P17,classifications!A$1:B$357,2,FALSE)</f>
        <v>Predominantly Urban</v>
      </c>
      <c r="R17" t="str">
        <f>VLOOKUP(P17,classifications!A$1:D$357,4,FALSE)</f>
        <v>London Borough</v>
      </c>
      <c r="S17" t="s">
        <v>425</v>
      </c>
      <c r="T17" t="s">
        <v>410</v>
      </c>
      <c r="U17">
        <v>65.3</v>
      </c>
      <c r="V17">
        <v>34.700000000000003</v>
      </c>
      <c r="W17">
        <v>0</v>
      </c>
      <c r="X17" t="s">
        <v>417</v>
      </c>
      <c r="Y17" t="s">
        <v>417</v>
      </c>
      <c r="Z17" t="s">
        <v>417</v>
      </c>
      <c r="AA17">
        <v>100</v>
      </c>
      <c r="AB17">
        <v>0</v>
      </c>
      <c r="AC17">
        <v>0</v>
      </c>
      <c r="AE17" t="s">
        <v>412</v>
      </c>
      <c r="AF17" t="s">
        <v>16</v>
      </c>
      <c r="AG17" t="s">
        <v>425</v>
      </c>
      <c r="AH17" t="s">
        <v>410</v>
      </c>
      <c r="AI17">
        <v>65.3</v>
      </c>
      <c r="AJ17">
        <v>34.700000000000003</v>
      </c>
      <c r="AK17" t="s">
        <v>417</v>
      </c>
      <c r="AL17" t="s">
        <v>417</v>
      </c>
      <c r="AM17">
        <v>100</v>
      </c>
      <c r="AN17">
        <v>0</v>
      </c>
      <c r="AP17" t="s">
        <v>412</v>
      </c>
      <c r="AQ17" t="s">
        <v>16</v>
      </c>
      <c r="AR17" t="s">
        <v>425</v>
      </c>
      <c r="AS17" t="s">
        <v>410</v>
      </c>
      <c r="AT17">
        <v>51</v>
      </c>
      <c r="AU17">
        <v>65.3</v>
      </c>
      <c r="AV17">
        <v>79.5</v>
      </c>
      <c r="AW17" t="s">
        <v>417</v>
      </c>
      <c r="AX17" t="s">
        <v>417</v>
      </c>
      <c r="AY17" t="s">
        <v>417</v>
      </c>
      <c r="AZ17">
        <v>100</v>
      </c>
      <c r="BA17">
        <v>100</v>
      </c>
      <c r="BB17">
        <v>100</v>
      </c>
      <c r="BF17" t="b">
        <f t="shared" si="0"/>
        <v>1</v>
      </c>
    </row>
    <row r="18" spans="1:58" x14ac:dyDescent="0.3">
      <c r="N18" t="str">
        <f>VLOOKUP(P18,Sheet1!A$6:A$378,1,FALSE)</f>
        <v>Haringey</v>
      </c>
      <c r="O18" t="s">
        <v>412</v>
      </c>
      <c r="P18" t="s">
        <v>17</v>
      </c>
      <c r="Q18" t="str">
        <f>VLOOKUP(P18,classifications!A$1:B$357,2,FALSE)</f>
        <v>Predominantly Urban</v>
      </c>
      <c r="R18" t="str">
        <f>VLOOKUP(P18,classifications!A$1:D$357,4,FALSE)</f>
        <v>London Borough</v>
      </c>
      <c r="S18" t="s">
        <v>426</v>
      </c>
      <c r="T18" t="s">
        <v>410</v>
      </c>
      <c r="U18">
        <v>71.099999999999994</v>
      </c>
      <c r="V18">
        <v>24.4</v>
      </c>
      <c r="W18">
        <v>4.5</v>
      </c>
      <c r="X18">
        <v>80.3</v>
      </c>
      <c r="Y18">
        <v>3.7</v>
      </c>
      <c r="Z18">
        <v>16</v>
      </c>
      <c r="AA18">
        <v>100</v>
      </c>
      <c r="AB18">
        <v>0</v>
      </c>
      <c r="AC18">
        <v>0</v>
      </c>
      <c r="AE18" t="s">
        <v>412</v>
      </c>
      <c r="AF18" t="s">
        <v>17</v>
      </c>
      <c r="AG18" t="s">
        <v>426</v>
      </c>
      <c r="AH18" t="s">
        <v>410</v>
      </c>
      <c r="AI18">
        <v>74.5</v>
      </c>
      <c r="AJ18">
        <v>25.5</v>
      </c>
      <c r="AK18">
        <v>95.6</v>
      </c>
      <c r="AL18">
        <v>4.4000000000000004</v>
      </c>
      <c r="AM18">
        <v>100</v>
      </c>
      <c r="AN18">
        <v>0</v>
      </c>
      <c r="AP18" t="s">
        <v>412</v>
      </c>
      <c r="AQ18" t="s">
        <v>17</v>
      </c>
      <c r="AR18" t="s">
        <v>426</v>
      </c>
      <c r="AS18" t="s">
        <v>410</v>
      </c>
      <c r="AT18">
        <v>60.9</v>
      </c>
      <c r="AU18">
        <v>74.5</v>
      </c>
      <c r="AV18">
        <v>88</v>
      </c>
      <c r="AW18">
        <v>91.1</v>
      </c>
      <c r="AX18">
        <v>95.6</v>
      </c>
      <c r="AY18">
        <v>100</v>
      </c>
      <c r="AZ18">
        <v>100</v>
      </c>
      <c r="BA18">
        <v>100</v>
      </c>
      <c r="BB18">
        <v>100</v>
      </c>
      <c r="BF18" t="b">
        <f t="shared" si="0"/>
        <v>1</v>
      </c>
    </row>
    <row r="19" spans="1:58" x14ac:dyDescent="0.3">
      <c r="N19" t="str">
        <f>VLOOKUP(P19,Sheet1!A$6:A$378,1,FALSE)</f>
        <v>Harrow</v>
      </c>
      <c r="O19" t="s">
        <v>412</v>
      </c>
      <c r="P19" t="s">
        <v>18</v>
      </c>
      <c r="Q19" t="str">
        <f>VLOOKUP(P19,classifications!A$1:B$357,2,FALSE)</f>
        <v>Predominantly Urban</v>
      </c>
      <c r="R19" t="str">
        <f>VLOOKUP(P19,classifications!A$1:D$357,4,FALSE)</f>
        <v>London Borough</v>
      </c>
      <c r="S19" t="s">
        <v>427</v>
      </c>
      <c r="T19" t="s">
        <v>410</v>
      </c>
      <c r="U19">
        <v>80</v>
      </c>
      <c r="V19">
        <v>18.600000000000001</v>
      </c>
      <c r="W19">
        <v>1.3</v>
      </c>
      <c r="X19">
        <v>90.5</v>
      </c>
      <c r="Y19">
        <v>2.5</v>
      </c>
      <c r="Z19">
        <v>7</v>
      </c>
      <c r="AA19" t="s">
        <v>417</v>
      </c>
      <c r="AB19" t="s">
        <v>417</v>
      </c>
      <c r="AC19" t="s">
        <v>417</v>
      </c>
      <c r="AE19" t="s">
        <v>412</v>
      </c>
      <c r="AF19" t="s">
        <v>18</v>
      </c>
      <c r="AG19" t="s">
        <v>427</v>
      </c>
      <c r="AH19" t="s">
        <v>410</v>
      </c>
      <c r="AI19">
        <v>81.099999999999994</v>
      </c>
      <c r="AJ19">
        <v>18.899999999999999</v>
      </c>
      <c r="AK19">
        <v>97.3</v>
      </c>
      <c r="AL19">
        <v>2.7</v>
      </c>
      <c r="AM19" t="s">
        <v>417</v>
      </c>
      <c r="AN19" t="s">
        <v>417</v>
      </c>
      <c r="AP19" t="s">
        <v>412</v>
      </c>
      <c r="AQ19" t="s">
        <v>18</v>
      </c>
      <c r="AR19" t="s">
        <v>427</v>
      </c>
      <c r="AS19" t="s">
        <v>410</v>
      </c>
      <c r="AT19">
        <v>73.7</v>
      </c>
      <c r="AU19">
        <v>81.099999999999994</v>
      </c>
      <c r="AV19">
        <v>88.5</v>
      </c>
      <c r="AW19">
        <v>94.4</v>
      </c>
      <c r="AX19">
        <v>97.3</v>
      </c>
      <c r="AY19">
        <v>100</v>
      </c>
      <c r="AZ19" t="s">
        <v>417</v>
      </c>
      <c r="BA19" t="s">
        <v>417</v>
      </c>
      <c r="BB19" t="s">
        <v>417</v>
      </c>
      <c r="BF19" t="b">
        <f t="shared" si="0"/>
        <v>1</v>
      </c>
    </row>
    <row r="20" spans="1:58" x14ac:dyDescent="0.3">
      <c r="N20" t="str">
        <f>VLOOKUP(P20,Sheet1!A$6:A$378,1,FALSE)</f>
        <v>Havering</v>
      </c>
      <c r="O20" t="s">
        <v>412</v>
      </c>
      <c r="P20" t="s">
        <v>19</v>
      </c>
      <c r="Q20" t="str">
        <f>VLOOKUP(P20,classifications!A$1:B$357,2,FALSE)</f>
        <v>Predominantly Urban</v>
      </c>
      <c r="R20" t="str">
        <f>VLOOKUP(P20,classifications!A$1:D$357,4,FALSE)</f>
        <v>London Borough</v>
      </c>
      <c r="S20" t="s">
        <v>428</v>
      </c>
      <c r="T20" t="s">
        <v>410</v>
      </c>
      <c r="U20">
        <v>83.5</v>
      </c>
      <c r="V20">
        <v>14.7</v>
      </c>
      <c r="W20">
        <v>1.8</v>
      </c>
      <c r="X20" t="s">
        <v>417</v>
      </c>
      <c r="Y20" t="s">
        <v>417</v>
      </c>
      <c r="Z20" t="s">
        <v>417</v>
      </c>
      <c r="AA20">
        <v>100</v>
      </c>
      <c r="AB20">
        <v>0</v>
      </c>
      <c r="AC20">
        <v>0</v>
      </c>
      <c r="AE20" t="s">
        <v>412</v>
      </c>
      <c r="AF20" t="s">
        <v>19</v>
      </c>
      <c r="AG20" t="s">
        <v>428</v>
      </c>
      <c r="AH20" t="s">
        <v>410</v>
      </c>
      <c r="AI20">
        <v>85</v>
      </c>
      <c r="AJ20">
        <v>15</v>
      </c>
      <c r="AK20" t="s">
        <v>417</v>
      </c>
      <c r="AL20" t="s">
        <v>417</v>
      </c>
      <c r="AM20">
        <v>100</v>
      </c>
      <c r="AN20">
        <v>0</v>
      </c>
      <c r="AP20" t="s">
        <v>412</v>
      </c>
      <c r="AQ20" t="s">
        <v>19</v>
      </c>
      <c r="AR20" t="s">
        <v>428</v>
      </c>
      <c r="AS20" t="s">
        <v>410</v>
      </c>
      <c r="AT20">
        <v>77.2</v>
      </c>
      <c r="AU20">
        <v>85</v>
      </c>
      <c r="AV20">
        <v>92.8</v>
      </c>
      <c r="AW20" t="s">
        <v>417</v>
      </c>
      <c r="AX20" t="s">
        <v>417</v>
      </c>
      <c r="AY20" t="s">
        <v>417</v>
      </c>
      <c r="AZ20">
        <v>100</v>
      </c>
      <c r="BA20">
        <v>100</v>
      </c>
      <c r="BB20">
        <v>100</v>
      </c>
      <c r="BF20" t="b">
        <f t="shared" si="0"/>
        <v>1</v>
      </c>
    </row>
    <row r="21" spans="1:58" x14ac:dyDescent="0.3">
      <c r="A21" t="s">
        <v>775</v>
      </c>
      <c r="N21" t="str">
        <f>VLOOKUP(P21,Sheet1!A$6:A$378,1,FALSE)</f>
        <v>Hillingdon</v>
      </c>
      <c r="O21" t="s">
        <v>412</v>
      </c>
      <c r="P21" t="s">
        <v>20</v>
      </c>
      <c r="Q21" t="str">
        <f>VLOOKUP(P21,classifications!A$1:B$357,2,FALSE)</f>
        <v>Predominantly Urban</v>
      </c>
      <c r="R21" t="str">
        <f>VLOOKUP(P21,classifications!A$1:D$357,4,FALSE)</f>
        <v>London Borough</v>
      </c>
      <c r="S21" t="s">
        <v>429</v>
      </c>
      <c r="T21" t="s">
        <v>410</v>
      </c>
      <c r="U21">
        <v>80</v>
      </c>
      <c r="V21">
        <v>18.899999999999999</v>
      </c>
      <c r="W21">
        <v>1.1000000000000001</v>
      </c>
      <c r="X21">
        <v>88.4</v>
      </c>
      <c r="Y21">
        <v>3.9</v>
      </c>
      <c r="Z21">
        <v>7.7</v>
      </c>
      <c r="AA21">
        <v>100</v>
      </c>
      <c r="AB21">
        <v>0</v>
      </c>
      <c r="AC21">
        <v>0</v>
      </c>
      <c r="AE21" t="s">
        <v>412</v>
      </c>
      <c r="AF21" t="s">
        <v>20</v>
      </c>
      <c r="AG21" t="s">
        <v>429</v>
      </c>
      <c r="AH21" t="s">
        <v>410</v>
      </c>
      <c r="AI21">
        <v>80.900000000000006</v>
      </c>
      <c r="AJ21">
        <v>19.100000000000001</v>
      </c>
      <c r="AK21">
        <v>95.8</v>
      </c>
      <c r="AL21">
        <v>4.2</v>
      </c>
      <c r="AM21">
        <v>100</v>
      </c>
      <c r="AN21">
        <v>0</v>
      </c>
      <c r="AP21" t="s">
        <v>412</v>
      </c>
      <c r="AQ21" t="s">
        <v>20</v>
      </c>
      <c r="AR21" t="s">
        <v>429</v>
      </c>
      <c r="AS21" t="s">
        <v>410</v>
      </c>
      <c r="AT21">
        <v>73.400000000000006</v>
      </c>
      <c r="AU21">
        <v>80.900000000000006</v>
      </c>
      <c r="AV21">
        <v>88.4</v>
      </c>
      <c r="AW21">
        <v>91.7</v>
      </c>
      <c r="AX21">
        <v>95.8</v>
      </c>
      <c r="AY21">
        <v>99.9</v>
      </c>
      <c r="AZ21">
        <v>100</v>
      </c>
      <c r="BA21">
        <v>100</v>
      </c>
      <c r="BB21">
        <v>100</v>
      </c>
      <c r="BF21" t="b">
        <f t="shared" si="0"/>
        <v>1</v>
      </c>
    </row>
    <row r="22" spans="1:58" x14ac:dyDescent="0.3">
      <c r="A22" t="s">
        <v>394</v>
      </c>
      <c r="N22" t="str">
        <f>VLOOKUP(P22,Sheet1!A$6:A$378,1,FALSE)</f>
        <v>Hounslow</v>
      </c>
      <c r="O22" t="s">
        <v>412</v>
      </c>
      <c r="P22" t="s">
        <v>21</v>
      </c>
      <c r="Q22" t="str">
        <f>VLOOKUP(P22,classifications!A$1:B$357,2,FALSE)</f>
        <v>Predominantly Urban</v>
      </c>
      <c r="R22" t="str">
        <f>VLOOKUP(P22,classifications!A$1:D$357,4,FALSE)</f>
        <v>London Borough</v>
      </c>
      <c r="S22" t="s">
        <v>430</v>
      </c>
      <c r="T22" t="s">
        <v>410</v>
      </c>
      <c r="U22">
        <v>69.3</v>
      </c>
      <c r="V22">
        <v>30.7</v>
      </c>
      <c r="W22">
        <v>0</v>
      </c>
      <c r="X22" t="s">
        <v>417</v>
      </c>
      <c r="Y22" t="s">
        <v>417</v>
      </c>
      <c r="Z22" t="s">
        <v>417</v>
      </c>
      <c r="AA22">
        <v>100</v>
      </c>
      <c r="AB22">
        <v>0</v>
      </c>
      <c r="AC22">
        <v>0</v>
      </c>
      <c r="AE22" t="s">
        <v>412</v>
      </c>
      <c r="AF22" t="s">
        <v>21</v>
      </c>
      <c r="AG22" t="s">
        <v>430</v>
      </c>
      <c r="AH22" t="s">
        <v>410</v>
      </c>
      <c r="AI22">
        <v>69.3</v>
      </c>
      <c r="AJ22">
        <v>30.7</v>
      </c>
      <c r="AK22" t="s">
        <v>417</v>
      </c>
      <c r="AL22" t="s">
        <v>417</v>
      </c>
      <c r="AM22">
        <v>100</v>
      </c>
      <c r="AN22">
        <v>0</v>
      </c>
      <c r="AP22" t="s">
        <v>412</v>
      </c>
      <c r="AQ22" t="s">
        <v>21</v>
      </c>
      <c r="AR22" t="s">
        <v>430</v>
      </c>
      <c r="AS22" t="s">
        <v>410</v>
      </c>
      <c r="AT22">
        <v>55.5</v>
      </c>
      <c r="AU22">
        <v>69.3</v>
      </c>
      <c r="AV22">
        <v>83.1</v>
      </c>
      <c r="AW22" t="s">
        <v>417</v>
      </c>
      <c r="AX22" t="s">
        <v>417</v>
      </c>
      <c r="AY22" t="s">
        <v>417</v>
      </c>
      <c r="AZ22">
        <v>100</v>
      </c>
      <c r="BA22">
        <v>100</v>
      </c>
      <c r="BB22">
        <v>100</v>
      </c>
      <c r="BF22" t="b">
        <f t="shared" si="0"/>
        <v>1</v>
      </c>
    </row>
    <row r="23" spans="1:58" x14ac:dyDescent="0.3">
      <c r="A23" t="s">
        <v>776</v>
      </c>
      <c r="N23" t="str">
        <f>VLOOKUP(P23,Sheet1!A$6:A$378,1,FALSE)</f>
        <v>Islington</v>
      </c>
      <c r="O23" t="s">
        <v>412</v>
      </c>
      <c r="P23" t="s">
        <v>22</v>
      </c>
      <c r="Q23" t="str">
        <f>VLOOKUP(P23,classifications!A$1:B$357,2,FALSE)</f>
        <v>Predominantly Urban</v>
      </c>
      <c r="R23" t="str">
        <f>VLOOKUP(P23,classifications!A$1:D$357,4,FALSE)</f>
        <v>London Borough</v>
      </c>
      <c r="S23" t="s">
        <v>431</v>
      </c>
      <c r="T23" t="s">
        <v>410</v>
      </c>
      <c r="U23">
        <v>59.3</v>
      </c>
      <c r="V23">
        <v>39.6</v>
      </c>
      <c r="W23">
        <v>1.1000000000000001</v>
      </c>
      <c r="X23">
        <v>97</v>
      </c>
      <c r="Y23">
        <v>0</v>
      </c>
      <c r="Z23">
        <v>3</v>
      </c>
      <c r="AA23">
        <v>100</v>
      </c>
      <c r="AB23">
        <v>0</v>
      </c>
      <c r="AC23">
        <v>0</v>
      </c>
      <c r="AE23" t="s">
        <v>412</v>
      </c>
      <c r="AF23" t="s">
        <v>22</v>
      </c>
      <c r="AG23" t="s">
        <v>431</v>
      </c>
      <c r="AH23" t="s">
        <v>410</v>
      </c>
      <c r="AI23">
        <v>60</v>
      </c>
      <c r="AJ23">
        <v>40</v>
      </c>
      <c r="AK23">
        <v>100</v>
      </c>
      <c r="AL23">
        <v>0</v>
      </c>
      <c r="AM23">
        <v>100</v>
      </c>
      <c r="AN23">
        <v>0</v>
      </c>
      <c r="AP23" t="s">
        <v>412</v>
      </c>
      <c r="AQ23" t="s">
        <v>22</v>
      </c>
      <c r="AR23" t="s">
        <v>431</v>
      </c>
      <c r="AS23" t="s">
        <v>410</v>
      </c>
      <c r="AT23">
        <v>48</v>
      </c>
      <c r="AU23">
        <v>60</v>
      </c>
      <c r="AV23">
        <v>72</v>
      </c>
      <c r="AW23">
        <v>100</v>
      </c>
      <c r="AX23">
        <v>100</v>
      </c>
      <c r="AY23">
        <v>100</v>
      </c>
      <c r="AZ23">
        <v>100</v>
      </c>
      <c r="BA23">
        <v>100</v>
      </c>
      <c r="BB23">
        <v>100</v>
      </c>
      <c r="BF23" t="b">
        <f t="shared" si="0"/>
        <v>1</v>
      </c>
    </row>
    <row r="24" spans="1:58" x14ac:dyDescent="0.3">
      <c r="N24" t="str">
        <f>VLOOKUP(P24,Sheet1!A$6:A$378,1,FALSE)</f>
        <v>Kensington and Chelsea</v>
      </c>
      <c r="O24" t="s">
        <v>412</v>
      </c>
      <c r="P24" t="s">
        <v>23</v>
      </c>
      <c r="Q24" t="str">
        <f>VLOOKUP(P24,classifications!A$1:B$357,2,FALSE)</f>
        <v>Predominantly Urban</v>
      </c>
      <c r="R24" t="str">
        <f>VLOOKUP(P24,classifications!A$1:D$357,4,FALSE)</f>
        <v>London Borough</v>
      </c>
      <c r="S24" t="s">
        <v>432</v>
      </c>
      <c r="T24" t="s">
        <v>410</v>
      </c>
      <c r="U24">
        <v>59.2</v>
      </c>
      <c r="V24">
        <v>36</v>
      </c>
      <c r="W24">
        <v>4.8</v>
      </c>
      <c r="X24" t="s">
        <v>417</v>
      </c>
      <c r="Y24" t="s">
        <v>417</v>
      </c>
      <c r="Z24" t="s">
        <v>417</v>
      </c>
      <c r="AA24">
        <v>100</v>
      </c>
      <c r="AB24">
        <v>0</v>
      </c>
      <c r="AC24">
        <v>0</v>
      </c>
      <c r="AE24" t="s">
        <v>412</v>
      </c>
      <c r="AF24" t="s">
        <v>23</v>
      </c>
      <c r="AG24" t="s">
        <v>432</v>
      </c>
      <c r="AH24" t="s">
        <v>410</v>
      </c>
      <c r="AI24">
        <v>62.2</v>
      </c>
      <c r="AJ24">
        <v>37.799999999999997</v>
      </c>
      <c r="AK24" t="s">
        <v>417</v>
      </c>
      <c r="AL24" t="s">
        <v>417</v>
      </c>
      <c r="AM24">
        <v>100</v>
      </c>
      <c r="AN24">
        <v>0</v>
      </c>
      <c r="AP24" t="s">
        <v>412</v>
      </c>
      <c r="AQ24" t="s">
        <v>23</v>
      </c>
      <c r="AR24" t="s">
        <v>432</v>
      </c>
      <c r="AS24" t="s">
        <v>410</v>
      </c>
      <c r="AT24">
        <v>45.5</v>
      </c>
      <c r="AU24">
        <v>62.2</v>
      </c>
      <c r="AV24">
        <v>78.900000000000006</v>
      </c>
      <c r="AW24" t="s">
        <v>417</v>
      </c>
      <c r="AX24" t="s">
        <v>417</v>
      </c>
      <c r="AY24" t="s">
        <v>417</v>
      </c>
      <c r="AZ24">
        <v>100</v>
      </c>
      <c r="BA24">
        <v>100</v>
      </c>
      <c r="BB24">
        <v>100</v>
      </c>
      <c r="BF24" t="b">
        <f t="shared" si="0"/>
        <v>1</v>
      </c>
    </row>
    <row r="25" spans="1:58" x14ac:dyDescent="0.3">
      <c r="A25" t="s">
        <v>397</v>
      </c>
      <c r="N25" t="str">
        <f>VLOOKUP(P25,Sheet1!A$6:A$378,1,FALSE)</f>
        <v>Kingston upon Thames</v>
      </c>
      <c r="O25" t="s">
        <v>412</v>
      </c>
      <c r="P25" t="s">
        <v>24</v>
      </c>
      <c r="Q25" t="str">
        <f>VLOOKUP(P25,classifications!A$1:B$357,2,FALSE)</f>
        <v>Predominantly Urban</v>
      </c>
      <c r="R25" t="str">
        <f>VLOOKUP(P25,classifications!A$1:D$357,4,FALSE)</f>
        <v>London Borough</v>
      </c>
      <c r="S25" t="s">
        <v>433</v>
      </c>
      <c r="T25" t="s">
        <v>410</v>
      </c>
      <c r="U25">
        <v>81.099999999999994</v>
      </c>
      <c r="V25">
        <v>17.899999999999999</v>
      </c>
      <c r="W25">
        <v>1</v>
      </c>
      <c r="X25">
        <v>90.2</v>
      </c>
      <c r="Y25">
        <v>3</v>
      </c>
      <c r="Z25">
        <v>6.8</v>
      </c>
      <c r="AA25">
        <v>100</v>
      </c>
      <c r="AB25">
        <v>0</v>
      </c>
      <c r="AC25">
        <v>0</v>
      </c>
      <c r="AE25" t="s">
        <v>412</v>
      </c>
      <c r="AF25" t="s">
        <v>24</v>
      </c>
      <c r="AG25" t="s">
        <v>433</v>
      </c>
      <c r="AH25" t="s">
        <v>410</v>
      </c>
      <c r="AI25">
        <v>81.900000000000006</v>
      </c>
      <c r="AJ25">
        <v>18.100000000000001</v>
      </c>
      <c r="AK25">
        <v>96.7</v>
      </c>
      <c r="AL25">
        <v>3.3</v>
      </c>
      <c r="AM25">
        <v>100</v>
      </c>
      <c r="AN25">
        <v>0</v>
      </c>
      <c r="AP25" t="s">
        <v>412</v>
      </c>
      <c r="AQ25" t="s">
        <v>24</v>
      </c>
      <c r="AR25" t="s">
        <v>433</v>
      </c>
      <c r="AS25" t="s">
        <v>410</v>
      </c>
      <c r="AT25">
        <v>74.099999999999994</v>
      </c>
      <c r="AU25">
        <v>81.900000000000006</v>
      </c>
      <c r="AV25">
        <v>89.7</v>
      </c>
      <c r="AW25">
        <v>91.8</v>
      </c>
      <c r="AX25">
        <v>96.7</v>
      </c>
      <c r="AY25">
        <v>100</v>
      </c>
      <c r="AZ25">
        <v>100</v>
      </c>
      <c r="BA25">
        <v>100</v>
      </c>
      <c r="BB25">
        <v>100</v>
      </c>
      <c r="BF25" t="b">
        <f t="shared" si="0"/>
        <v>1</v>
      </c>
    </row>
    <row r="26" spans="1:58" x14ac:dyDescent="0.3">
      <c r="A26" t="s">
        <v>777</v>
      </c>
      <c r="N26" t="str">
        <f>VLOOKUP(P26,Sheet1!A$6:A$378,1,FALSE)</f>
        <v>Lambeth</v>
      </c>
      <c r="O26" t="s">
        <v>412</v>
      </c>
      <c r="P26" t="s">
        <v>25</v>
      </c>
      <c r="Q26" t="str">
        <f>VLOOKUP(P26,classifications!A$1:B$357,2,FALSE)</f>
        <v>Predominantly Urban</v>
      </c>
      <c r="R26" t="str">
        <f>VLOOKUP(P26,classifications!A$1:D$357,4,FALSE)</f>
        <v>London Borough</v>
      </c>
      <c r="S26" t="s">
        <v>434</v>
      </c>
      <c r="T26" t="s">
        <v>410</v>
      </c>
      <c r="U26">
        <v>61.7</v>
      </c>
      <c r="V26">
        <v>38.299999999999997</v>
      </c>
      <c r="W26">
        <v>0</v>
      </c>
      <c r="X26" t="s">
        <v>417</v>
      </c>
      <c r="Y26" t="s">
        <v>417</v>
      </c>
      <c r="Z26" t="s">
        <v>417</v>
      </c>
      <c r="AA26" t="s">
        <v>417</v>
      </c>
      <c r="AB26" t="s">
        <v>417</v>
      </c>
      <c r="AC26" t="s">
        <v>417</v>
      </c>
      <c r="AE26" t="s">
        <v>412</v>
      </c>
      <c r="AF26" t="s">
        <v>25</v>
      </c>
      <c r="AG26" t="s">
        <v>434</v>
      </c>
      <c r="AH26" t="s">
        <v>410</v>
      </c>
      <c r="AI26">
        <v>61.7</v>
      </c>
      <c r="AJ26">
        <v>38.299999999999997</v>
      </c>
      <c r="AK26" t="s">
        <v>417</v>
      </c>
      <c r="AL26" t="s">
        <v>417</v>
      </c>
      <c r="AM26" t="s">
        <v>417</v>
      </c>
      <c r="AN26" t="s">
        <v>417</v>
      </c>
      <c r="AP26" t="s">
        <v>412</v>
      </c>
      <c r="AQ26" t="s">
        <v>25</v>
      </c>
      <c r="AR26" t="s">
        <v>434</v>
      </c>
      <c r="AS26" t="s">
        <v>410</v>
      </c>
      <c r="AT26">
        <v>51</v>
      </c>
      <c r="AU26">
        <v>61.7</v>
      </c>
      <c r="AV26">
        <v>72.400000000000006</v>
      </c>
      <c r="AW26" t="s">
        <v>417</v>
      </c>
      <c r="AX26" t="s">
        <v>417</v>
      </c>
      <c r="AY26" t="s">
        <v>417</v>
      </c>
      <c r="AZ26" t="s">
        <v>417</v>
      </c>
      <c r="BA26" t="s">
        <v>417</v>
      </c>
      <c r="BB26" t="s">
        <v>417</v>
      </c>
      <c r="BF26" t="b">
        <f t="shared" si="0"/>
        <v>1</v>
      </c>
    </row>
    <row r="27" spans="1:58" x14ac:dyDescent="0.3">
      <c r="A27" t="s">
        <v>833</v>
      </c>
      <c r="N27" t="str">
        <f>VLOOKUP(P27,Sheet1!A$6:A$378,1,FALSE)</f>
        <v>Lewisham</v>
      </c>
      <c r="O27" t="s">
        <v>412</v>
      </c>
      <c r="P27" t="s">
        <v>26</v>
      </c>
      <c r="Q27" t="str">
        <f>VLOOKUP(P27,classifications!A$1:B$357,2,FALSE)</f>
        <v>Predominantly Urban</v>
      </c>
      <c r="R27" t="str">
        <f>VLOOKUP(P27,classifications!A$1:D$357,4,FALSE)</f>
        <v>London Borough</v>
      </c>
      <c r="S27" t="s">
        <v>435</v>
      </c>
      <c r="T27" t="s">
        <v>410</v>
      </c>
      <c r="U27">
        <v>74.3</v>
      </c>
      <c r="V27">
        <v>25.7</v>
      </c>
      <c r="W27">
        <v>0</v>
      </c>
      <c r="X27">
        <v>90.9</v>
      </c>
      <c r="Y27">
        <v>3.1</v>
      </c>
      <c r="Z27">
        <v>6</v>
      </c>
      <c r="AA27">
        <v>98.9</v>
      </c>
      <c r="AB27">
        <v>1.1000000000000001</v>
      </c>
      <c r="AC27">
        <v>0</v>
      </c>
      <c r="AE27" t="s">
        <v>412</v>
      </c>
      <c r="AF27" t="s">
        <v>26</v>
      </c>
      <c r="AG27" t="s">
        <v>435</v>
      </c>
      <c r="AH27" t="s">
        <v>410</v>
      </c>
      <c r="AI27">
        <v>74.3</v>
      </c>
      <c r="AJ27">
        <v>25.7</v>
      </c>
      <c r="AK27">
        <v>96.7</v>
      </c>
      <c r="AL27">
        <v>3.3</v>
      </c>
      <c r="AM27">
        <v>98.9</v>
      </c>
      <c r="AN27">
        <v>1.1000000000000001</v>
      </c>
      <c r="AP27" t="s">
        <v>412</v>
      </c>
      <c r="AQ27" t="s">
        <v>26</v>
      </c>
      <c r="AR27" t="s">
        <v>435</v>
      </c>
      <c r="AS27" t="s">
        <v>410</v>
      </c>
      <c r="AT27">
        <v>65.8</v>
      </c>
      <c r="AU27">
        <v>74.3</v>
      </c>
      <c r="AV27">
        <v>82.8</v>
      </c>
      <c r="AW27">
        <v>93.4</v>
      </c>
      <c r="AX27">
        <v>96.7</v>
      </c>
      <c r="AY27">
        <v>100</v>
      </c>
      <c r="AZ27">
        <v>96.7</v>
      </c>
      <c r="BA27">
        <v>98.9</v>
      </c>
      <c r="BB27">
        <v>100</v>
      </c>
      <c r="BF27" t="b">
        <f t="shared" si="0"/>
        <v>1</v>
      </c>
    </row>
    <row r="28" spans="1:58" x14ac:dyDescent="0.3">
      <c r="A28" t="s">
        <v>778</v>
      </c>
      <c r="N28" t="str">
        <f>VLOOKUP(P28,Sheet1!A$6:A$378,1,FALSE)</f>
        <v>Merton</v>
      </c>
      <c r="O28" t="s">
        <v>412</v>
      </c>
      <c r="P28" t="s">
        <v>27</v>
      </c>
      <c r="Q28" t="str">
        <f>VLOOKUP(P28,classifications!A$1:B$357,2,FALSE)</f>
        <v>Predominantly Urban</v>
      </c>
      <c r="R28" t="str">
        <f>VLOOKUP(P28,classifications!A$1:D$357,4,FALSE)</f>
        <v>London Borough</v>
      </c>
      <c r="S28" t="s">
        <v>436</v>
      </c>
      <c r="T28" t="s">
        <v>410</v>
      </c>
      <c r="U28">
        <v>64</v>
      </c>
      <c r="V28">
        <v>34.200000000000003</v>
      </c>
      <c r="W28">
        <v>1.8</v>
      </c>
      <c r="X28" t="s">
        <v>417</v>
      </c>
      <c r="Y28" t="s">
        <v>417</v>
      </c>
      <c r="Z28" t="s">
        <v>417</v>
      </c>
      <c r="AA28" t="s">
        <v>417</v>
      </c>
      <c r="AB28" t="s">
        <v>417</v>
      </c>
      <c r="AC28" t="s">
        <v>417</v>
      </c>
      <c r="AE28" t="s">
        <v>412</v>
      </c>
      <c r="AF28" t="s">
        <v>27</v>
      </c>
      <c r="AG28" t="s">
        <v>436</v>
      </c>
      <c r="AH28" t="s">
        <v>410</v>
      </c>
      <c r="AI28">
        <v>65.2</v>
      </c>
      <c r="AJ28">
        <v>34.799999999999997</v>
      </c>
      <c r="AK28" t="s">
        <v>417</v>
      </c>
      <c r="AL28" t="s">
        <v>417</v>
      </c>
      <c r="AM28" t="s">
        <v>417</v>
      </c>
      <c r="AN28" t="s">
        <v>417</v>
      </c>
      <c r="AP28" t="s">
        <v>412</v>
      </c>
      <c r="AQ28" t="s">
        <v>27</v>
      </c>
      <c r="AR28" t="s">
        <v>436</v>
      </c>
      <c r="AS28" t="s">
        <v>410</v>
      </c>
      <c r="AT28">
        <v>55</v>
      </c>
      <c r="AU28">
        <v>65.2</v>
      </c>
      <c r="AV28">
        <v>75.3</v>
      </c>
      <c r="AW28" t="s">
        <v>417</v>
      </c>
      <c r="AX28" t="s">
        <v>417</v>
      </c>
      <c r="AY28" t="s">
        <v>417</v>
      </c>
      <c r="AZ28" t="s">
        <v>417</v>
      </c>
      <c r="BA28" t="s">
        <v>417</v>
      </c>
      <c r="BB28" t="s">
        <v>417</v>
      </c>
      <c r="BF28" t="b">
        <f t="shared" si="0"/>
        <v>1</v>
      </c>
    </row>
    <row r="29" spans="1:58" x14ac:dyDescent="0.3">
      <c r="N29" t="str">
        <f>VLOOKUP(P29,Sheet1!A$6:A$378,1,FALSE)</f>
        <v>Newham</v>
      </c>
      <c r="O29" t="s">
        <v>412</v>
      </c>
      <c r="P29" t="s">
        <v>28</v>
      </c>
      <c r="Q29" t="str">
        <f>VLOOKUP(P29,classifications!A$1:B$357,2,FALSE)</f>
        <v>Predominantly Urban</v>
      </c>
      <c r="R29" t="str">
        <f>VLOOKUP(P29,classifications!A$1:D$357,4,FALSE)</f>
        <v>London Borough</v>
      </c>
      <c r="S29" t="s">
        <v>437</v>
      </c>
      <c r="T29" t="s">
        <v>410</v>
      </c>
      <c r="U29">
        <v>80.099999999999994</v>
      </c>
      <c r="V29">
        <v>19.899999999999999</v>
      </c>
      <c r="W29">
        <v>0</v>
      </c>
      <c r="X29" t="s">
        <v>417</v>
      </c>
      <c r="Y29" t="s">
        <v>417</v>
      </c>
      <c r="Z29" t="s">
        <v>417</v>
      </c>
      <c r="AA29">
        <v>97.7</v>
      </c>
      <c r="AB29">
        <v>2.2999999999999998</v>
      </c>
      <c r="AC29">
        <v>0</v>
      </c>
      <c r="AE29" t="s">
        <v>412</v>
      </c>
      <c r="AF29" t="s">
        <v>28</v>
      </c>
      <c r="AG29" t="s">
        <v>437</v>
      </c>
      <c r="AH29" t="s">
        <v>410</v>
      </c>
      <c r="AI29">
        <v>80.099999999999994</v>
      </c>
      <c r="AJ29">
        <v>19.899999999999999</v>
      </c>
      <c r="AK29" t="s">
        <v>417</v>
      </c>
      <c r="AL29" t="s">
        <v>417</v>
      </c>
      <c r="AM29">
        <v>97.7</v>
      </c>
      <c r="AN29">
        <v>2.2999999999999998</v>
      </c>
      <c r="AP29" t="s">
        <v>412</v>
      </c>
      <c r="AQ29" t="s">
        <v>28</v>
      </c>
      <c r="AR29" t="s">
        <v>437</v>
      </c>
      <c r="AS29" t="s">
        <v>410</v>
      </c>
      <c r="AT29">
        <v>70.900000000000006</v>
      </c>
      <c r="AU29">
        <v>80.099999999999994</v>
      </c>
      <c r="AV29">
        <v>89.3</v>
      </c>
      <c r="AW29" t="s">
        <v>417</v>
      </c>
      <c r="AX29" t="s">
        <v>417</v>
      </c>
      <c r="AY29" t="s">
        <v>417</v>
      </c>
      <c r="AZ29">
        <v>94.3</v>
      </c>
      <c r="BA29">
        <v>97.7</v>
      </c>
      <c r="BB29">
        <v>100</v>
      </c>
      <c r="BF29" t="b">
        <f t="shared" si="0"/>
        <v>1</v>
      </c>
    </row>
    <row r="30" spans="1:58" x14ac:dyDescent="0.3">
      <c r="A30" t="s">
        <v>400</v>
      </c>
      <c r="N30" t="str">
        <f>VLOOKUP(P30,Sheet1!A$6:A$378,1,FALSE)</f>
        <v>Redbridge</v>
      </c>
      <c r="O30" t="s">
        <v>412</v>
      </c>
      <c r="P30" t="s">
        <v>29</v>
      </c>
      <c r="Q30" t="str">
        <f>VLOOKUP(P30,classifications!A$1:B$357,2,FALSE)</f>
        <v>Predominantly Urban</v>
      </c>
      <c r="R30" t="str">
        <f>VLOOKUP(P30,classifications!A$1:D$357,4,FALSE)</f>
        <v>London Borough</v>
      </c>
      <c r="S30" t="s">
        <v>438</v>
      </c>
      <c r="T30" t="s">
        <v>410</v>
      </c>
      <c r="U30">
        <v>69.3</v>
      </c>
      <c r="V30">
        <v>28.7</v>
      </c>
      <c r="W30">
        <v>2.1</v>
      </c>
      <c r="X30" t="s">
        <v>417</v>
      </c>
      <c r="Y30" t="s">
        <v>417</v>
      </c>
      <c r="Z30" t="s">
        <v>417</v>
      </c>
      <c r="AA30">
        <v>96.3</v>
      </c>
      <c r="AB30">
        <v>3.7</v>
      </c>
      <c r="AC30">
        <v>0</v>
      </c>
      <c r="AE30" t="s">
        <v>412</v>
      </c>
      <c r="AF30" t="s">
        <v>29</v>
      </c>
      <c r="AG30" t="s">
        <v>438</v>
      </c>
      <c r="AH30" t="s">
        <v>410</v>
      </c>
      <c r="AI30">
        <v>70.7</v>
      </c>
      <c r="AJ30">
        <v>29.3</v>
      </c>
      <c r="AK30" t="s">
        <v>417</v>
      </c>
      <c r="AL30" t="s">
        <v>417</v>
      </c>
      <c r="AM30">
        <v>96.3</v>
      </c>
      <c r="AN30">
        <v>3.7</v>
      </c>
      <c r="AP30" t="s">
        <v>412</v>
      </c>
      <c r="AQ30" t="s">
        <v>29</v>
      </c>
      <c r="AR30" t="s">
        <v>438</v>
      </c>
      <c r="AS30" t="s">
        <v>410</v>
      </c>
      <c r="AT30">
        <v>59.7</v>
      </c>
      <c r="AU30">
        <v>70.7</v>
      </c>
      <c r="AV30">
        <v>81.8</v>
      </c>
      <c r="AW30" t="s">
        <v>417</v>
      </c>
      <c r="AX30" t="s">
        <v>417</v>
      </c>
      <c r="AY30" t="s">
        <v>417</v>
      </c>
      <c r="AZ30">
        <v>92.7</v>
      </c>
      <c r="BA30">
        <v>96.3</v>
      </c>
      <c r="BB30">
        <v>99.9</v>
      </c>
      <c r="BF30" t="b">
        <f t="shared" si="0"/>
        <v>1</v>
      </c>
    </row>
    <row r="31" spans="1:58" x14ac:dyDescent="0.3">
      <c r="A31" t="s">
        <v>779</v>
      </c>
      <c r="N31" t="str">
        <f>VLOOKUP(P31,Sheet1!A$6:A$378,1,FALSE)</f>
        <v>Richmond upon Thames</v>
      </c>
      <c r="O31" t="s">
        <v>412</v>
      </c>
      <c r="P31" t="s">
        <v>30</v>
      </c>
      <c r="Q31" t="str">
        <f>VLOOKUP(P31,classifications!A$1:B$357,2,FALSE)</f>
        <v>Predominantly Urban</v>
      </c>
      <c r="R31" t="str">
        <f>VLOOKUP(P31,classifications!A$1:D$357,4,FALSE)</f>
        <v>London Borough</v>
      </c>
      <c r="S31" t="s">
        <v>439</v>
      </c>
      <c r="T31" t="s">
        <v>410</v>
      </c>
      <c r="U31">
        <v>67.3</v>
      </c>
      <c r="V31">
        <v>30.6</v>
      </c>
      <c r="W31">
        <v>2.1</v>
      </c>
      <c r="X31" t="s">
        <v>417</v>
      </c>
      <c r="Y31" t="s">
        <v>417</v>
      </c>
      <c r="Z31" t="s">
        <v>417</v>
      </c>
      <c r="AA31">
        <v>100</v>
      </c>
      <c r="AB31">
        <v>0</v>
      </c>
      <c r="AC31">
        <v>0</v>
      </c>
      <c r="AE31" t="s">
        <v>412</v>
      </c>
      <c r="AF31" t="s">
        <v>30</v>
      </c>
      <c r="AG31" t="s">
        <v>439</v>
      </c>
      <c r="AH31" t="s">
        <v>410</v>
      </c>
      <c r="AI31">
        <v>68.8</v>
      </c>
      <c r="AJ31">
        <v>31.2</v>
      </c>
      <c r="AK31" t="s">
        <v>417</v>
      </c>
      <c r="AL31" t="s">
        <v>417</v>
      </c>
      <c r="AM31">
        <v>100</v>
      </c>
      <c r="AN31">
        <v>0</v>
      </c>
      <c r="AP31" t="s">
        <v>412</v>
      </c>
      <c r="AQ31" t="s">
        <v>30</v>
      </c>
      <c r="AR31" t="s">
        <v>439</v>
      </c>
      <c r="AS31" t="s">
        <v>410</v>
      </c>
      <c r="AT31">
        <v>58.8</v>
      </c>
      <c r="AU31">
        <v>68.8</v>
      </c>
      <c r="AV31">
        <v>78.7</v>
      </c>
      <c r="AW31" t="s">
        <v>417</v>
      </c>
      <c r="AX31" t="s">
        <v>417</v>
      </c>
      <c r="AY31" t="s">
        <v>417</v>
      </c>
      <c r="AZ31">
        <v>100</v>
      </c>
      <c r="BA31">
        <v>100</v>
      </c>
      <c r="BB31">
        <v>100</v>
      </c>
      <c r="BF31" t="b">
        <f t="shared" si="0"/>
        <v>1</v>
      </c>
    </row>
    <row r="32" spans="1:58" x14ac:dyDescent="0.3">
      <c r="A32" t="s">
        <v>780</v>
      </c>
      <c r="N32" t="str">
        <f>VLOOKUP(P32,Sheet1!A$6:A$378,1,FALSE)</f>
        <v>Southwark</v>
      </c>
      <c r="O32" t="s">
        <v>412</v>
      </c>
      <c r="P32" t="s">
        <v>31</v>
      </c>
      <c r="Q32" t="str">
        <f>VLOOKUP(P32,classifications!A$1:B$357,2,FALSE)</f>
        <v>Predominantly Urban</v>
      </c>
      <c r="R32" t="str">
        <f>VLOOKUP(P32,classifications!A$1:D$357,4,FALSE)</f>
        <v>London Borough</v>
      </c>
      <c r="S32" t="s">
        <v>440</v>
      </c>
      <c r="T32" t="s">
        <v>410</v>
      </c>
      <c r="U32">
        <v>70.2</v>
      </c>
      <c r="V32">
        <v>28.6</v>
      </c>
      <c r="W32">
        <v>1.2</v>
      </c>
      <c r="X32" t="s">
        <v>417</v>
      </c>
      <c r="Y32" t="s">
        <v>417</v>
      </c>
      <c r="Z32" t="s">
        <v>417</v>
      </c>
      <c r="AA32" t="s">
        <v>417</v>
      </c>
      <c r="AB32" t="s">
        <v>417</v>
      </c>
      <c r="AC32" t="s">
        <v>417</v>
      </c>
      <c r="AE32" t="s">
        <v>412</v>
      </c>
      <c r="AF32" t="s">
        <v>31</v>
      </c>
      <c r="AG32" t="s">
        <v>440</v>
      </c>
      <c r="AH32" t="s">
        <v>410</v>
      </c>
      <c r="AI32">
        <v>71</v>
      </c>
      <c r="AJ32">
        <v>29</v>
      </c>
      <c r="AK32" t="s">
        <v>417</v>
      </c>
      <c r="AL32" t="s">
        <v>417</v>
      </c>
      <c r="AM32" t="s">
        <v>417</v>
      </c>
      <c r="AN32" t="s">
        <v>417</v>
      </c>
      <c r="AP32" t="s">
        <v>412</v>
      </c>
      <c r="AQ32" t="s">
        <v>31</v>
      </c>
      <c r="AR32" t="s">
        <v>440</v>
      </c>
      <c r="AS32" t="s">
        <v>410</v>
      </c>
      <c r="AT32">
        <v>61.1</v>
      </c>
      <c r="AU32">
        <v>71</v>
      </c>
      <c r="AV32">
        <v>80.900000000000006</v>
      </c>
      <c r="AW32" t="s">
        <v>417</v>
      </c>
      <c r="AX32" t="s">
        <v>417</v>
      </c>
      <c r="AY32" t="s">
        <v>417</v>
      </c>
      <c r="AZ32" t="s">
        <v>417</v>
      </c>
      <c r="BA32" t="s">
        <v>417</v>
      </c>
      <c r="BB32" t="s">
        <v>417</v>
      </c>
      <c r="BF32" t="b">
        <f t="shared" si="0"/>
        <v>1</v>
      </c>
    </row>
    <row r="33" spans="1:58" x14ac:dyDescent="0.3">
      <c r="N33" t="str">
        <f>VLOOKUP(P33,Sheet1!A$6:A$378,1,FALSE)</f>
        <v>Sutton</v>
      </c>
      <c r="O33" t="s">
        <v>412</v>
      </c>
      <c r="P33" t="s">
        <v>32</v>
      </c>
      <c r="Q33" t="str">
        <f>VLOOKUP(P33,classifications!A$1:B$357,2,FALSE)</f>
        <v>Predominantly Urban</v>
      </c>
      <c r="R33" t="str">
        <f>VLOOKUP(P33,classifications!A$1:D$357,4,FALSE)</f>
        <v>London Borough</v>
      </c>
      <c r="S33" t="s">
        <v>441</v>
      </c>
      <c r="T33" t="s">
        <v>410</v>
      </c>
      <c r="U33">
        <v>64.7</v>
      </c>
      <c r="V33">
        <v>32.299999999999997</v>
      </c>
      <c r="W33">
        <v>3</v>
      </c>
      <c r="X33" t="s">
        <v>417</v>
      </c>
      <c r="Y33" t="s">
        <v>417</v>
      </c>
      <c r="Z33" t="s">
        <v>417</v>
      </c>
      <c r="AA33" t="s">
        <v>417</v>
      </c>
      <c r="AB33" t="s">
        <v>417</v>
      </c>
      <c r="AC33" t="s">
        <v>417</v>
      </c>
      <c r="AE33" t="s">
        <v>412</v>
      </c>
      <c r="AF33" t="s">
        <v>32</v>
      </c>
      <c r="AG33" t="s">
        <v>441</v>
      </c>
      <c r="AH33" t="s">
        <v>410</v>
      </c>
      <c r="AI33">
        <v>66.7</v>
      </c>
      <c r="AJ33">
        <v>33.299999999999997</v>
      </c>
      <c r="AK33" t="s">
        <v>417</v>
      </c>
      <c r="AL33" t="s">
        <v>417</v>
      </c>
      <c r="AM33" t="s">
        <v>417</v>
      </c>
      <c r="AN33" t="s">
        <v>417</v>
      </c>
      <c r="AP33" t="s">
        <v>412</v>
      </c>
      <c r="AQ33" t="s">
        <v>32</v>
      </c>
      <c r="AR33" t="s">
        <v>441</v>
      </c>
      <c r="AS33" t="s">
        <v>410</v>
      </c>
      <c r="AT33">
        <v>57.2</v>
      </c>
      <c r="AU33">
        <v>66.7</v>
      </c>
      <c r="AV33">
        <v>76.3</v>
      </c>
      <c r="AW33" t="s">
        <v>417</v>
      </c>
      <c r="AX33" t="s">
        <v>417</v>
      </c>
      <c r="AY33" t="s">
        <v>417</v>
      </c>
      <c r="AZ33" t="s">
        <v>417</v>
      </c>
      <c r="BA33" t="s">
        <v>417</v>
      </c>
      <c r="BB33" t="s">
        <v>417</v>
      </c>
      <c r="BF33" t="b">
        <f t="shared" si="0"/>
        <v>1</v>
      </c>
    </row>
    <row r="34" spans="1:58" x14ac:dyDescent="0.3">
      <c r="A34" t="s">
        <v>781</v>
      </c>
      <c r="N34" t="str">
        <f>VLOOKUP(P34,Sheet1!A$6:A$378,1,FALSE)</f>
        <v>Tower Hamlets</v>
      </c>
      <c r="O34" t="s">
        <v>412</v>
      </c>
      <c r="P34" t="s">
        <v>33</v>
      </c>
      <c r="Q34" t="str">
        <f>VLOOKUP(P34,classifications!A$1:B$357,2,FALSE)</f>
        <v>Predominantly Urban</v>
      </c>
      <c r="R34" t="str">
        <f>VLOOKUP(P34,classifications!A$1:D$357,4,FALSE)</f>
        <v>London Borough</v>
      </c>
      <c r="S34" t="s">
        <v>442</v>
      </c>
      <c r="T34" t="s">
        <v>410</v>
      </c>
      <c r="U34">
        <v>74.400000000000006</v>
      </c>
      <c r="V34">
        <v>25.6</v>
      </c>
      <c r="W34">
        <v>0</v>
      </c>
      <c r="X34">
        <v>85.8</v>
      </c>
      <c r="Y34">
        <v>3.3</v>
      </c>
      <c r="Z34">
        <v>10.9</v>
      </c>
      <c r="AA34" t="s">
        <v>417</v>
      </c>
      <c r="AB34" t="s">
        <v>417</v>
      </c>
      <c r="AC34" t="s">
        <v>417</v>
      </c>
      <c r="AE34" t="s">
        <v>412</v>
      </c>
      <c r="AF34" t="s">
        <v>33</v>
      </c>
      <c r="AG34" t="s">
        <v>442</v>
      </c>
      <c r="AH34" t="s">
        <v>410</v>
      </c>
      <c r="AI34">
        <v>74.400000000000006</v>
      </c>
      <c r="AJ34">
        <v>25.6</v>
      </c>
      <c r="AK34">
        <v>96.3</v>
      </c>
      <c r="AL34">
        <v>3.7</v>
      </c>
      <c r="AM34" t="s">
        <v>417</v>
      </c>
      <c r="AN34" t="s">
        <v>417</v>
      </c>
      <c r="AP34" t="s">
        <v>412</v>
      </c>
      <c r="AQ34" t="s">
        <v>33</v>
      </c>
      <c r="AR34" t="s">
        <v>442</v>
      </c>
      <c r="AS34" t="s">
        <v>410</v>
      </c>
      <c r="AT34">
        <v>64.599999999999994</v>
      </c>
      <c r="AU34">
        <v>74.400000000000006</v>
      </c>
      <c r="AV34">
        <v>84.1</v>
      </c>
      <c r="AW34">
        <v>91.2</v>
      </c>
      <c r="AX34">
        <v>96.3</v>
      </c>
      <c r="AY34">
        <v>100</v>
      </c>
      <c r="AZ34" t="s">
        <v>417</v>
      </c>
      <c r="BA34" t="s">
        <v>417</v>
      </c>
      <c r="BB34" t="s">
        <v>417</v>
      </c>
      <c r="BF34" t="b">
        <f t="shared" si="0"/>
        <v>1</v>
      </c>
    </row>
    <row r="35" spans="1:58" x14ac:dyDescent="0.3">
      <c r="N35" t="str">
        <f>VLOOKUP(P35,Sheet1!A$6:A$378,1,FALSE)</f>
        <v>Waltham Forest</v>
      </c>
      <c r="O35" t="s">
        <v>412</v>
      </c>
      <c r="P35" t="s">
        <v>34</v>
      </c>
      <c r="Q35" t="str">
        <f>VLOOKUP(P35,classifications!A$1:B$357,2,FALSE)</f>
        <v>Predominantly Urban</v>
      </c>
      <c r="R35" t="str">
        <f>VLOOKUP(P35,classifications!A$1:D$357,4,FALSE)</f>
        <v>London Borough</v>
      </c>
      <c r="S35" t="s">
        <v>443</v>
      </c>
      <c r="T35" t="s">
        <v>410</v>
      </c>
      <c r="U35">
        <v>74.5</v>
      </c>
      <c r="V35">
        <v>22.1</v>
      </c>
      <c r="W35">
        <v>3.3</v>
      </c>
      <c r="X35" t="s">
        <v>417</v>
      </c>
      <c r="Y35" t="s">
        <v>417</v>
      </c>
      <c r="Z35" t="s">
        <v>417</v>
      </c>
      <c r="AA35" t="s">
        <v>417</v>
      </c>
      <c r="AB35" t="s">
        <v>417</v>
      </c>
      <c r="AC35" t="s">
        <v>417</v>
      </c>
      <c r="AE35" t="s">
        <v>412</v>
      </c>
      <c r="AF35" t="s">
        <v>34</v>
      </c>
      <c r="AG35" t="s">
        <v>443</v>
      </c>
      <c r="AH35" t="s">
        <v>410</v>
      </c>
      <c r="AI35">
        <v>77.099999999999994</v>
      </c>
      <c r="AJ35">
        <v>22.9</v>
      </c>
      <c r="AK35" t="s">
        <v>417</v>
      </c>
      <c r="AL35" t="s">
        <v>417</v>
      </c>
      <c r="AM35" t="s">
        <v>417</v>
      </c>
      <c r="AN35" t="s">
        <v>417</v>
      </c>
      <c r="AP35" t="s">
        <v>412</v>
      </c>
      <c r="AQ35" t="s">
        <v>34</v>
      </c>
      <c r="AR35" t="s">
        <v>443</v>
      </c>
      <c r="AS35" t="s">
        <v>410</v>
      </c>
      <c r="AT35">
        <v>67.5</v>
      </c>
      <c r="AU35">
        <v>77.099999999999994</v>
      </c>
      <c r="AV35">
        <v>86.7</v>
      </c>
      <c r="AW35" t="s">
        <v>417</v>
      </c>
      <c r="AX35" t="s">
        <v>417</v>
      </c>
      <c r="AY35" t="s">
        <v>417</v>
      </c>
      <c r="AZ35" t="s">
        <v>417</v>
      </c>
      <c r="BA35" t="s">
        <v>417</v>
      </c>
      <c r="BB35" t="s">
        <v>417</v>
      </c>
      <c r="BF35" t="b">
        <f t="shared" si="0"/>
        <v>1</v>
      </c>
    </row>
    <row r="36" spans="1:58" x14ac:dyDescent="0.3">
      <c r="A36" t="s">
        <v>390</v>
      </c>
      <c r="B36" t="s">
        <v>782</v>
      </c>
      <c r="N36" t="str">
        <f>VLOOKUP(P36,Sheet1!A$6:A$378,1,FALSE)</f>
        <v>Wandsworth</v>
      </c>
      <c r="O36" t="s">
        <v>412</v>
      </c>
      <c r="P36" t="s">
        <v>35</v>
      </c>
      <c r="Q36" t="str">
        <f>VLOOKUP(P36,classifications!A$1:B$357,2,FALSE)</f>
        <v>Predominantly Urban</v>
      </c>
      <c r="R36" t="str">
        <f>VLOOKUP(P36,classifications!A$1:D$357,4,FALSE)</f>
        <v>London Borough</v>
      </c>
      <c r="S36" t="s">
        <v>444</v>
      </c>
      <c r="T36" t="s">
        <v>410</v>
      </c>
      <c r="U36">
        <v>63.3</v>
      </c>
      <c r="V36">
        <v>34.6</v>
      </c>
      <c r="W36">
        <v>2.1</v>
      </c>
      <c r="X36" t="s">
        <v>417</v>
      </c>
      <c r="Y36" t="s">
        <v>417</v>
      </c>
      <c r="Z36" t="s">
        <v>417</v>
      </c>
      <c r="AA36">
        <v>96.5</v>
      </c>
      <c r="AB36">
        <v>3.5</v>
      </c>
      <c r="AC36">
        <v>0</v>
      </c>
      <c r="AE36" t="s">
        <v>412</v>
      </c>
      <c r="AF36" t="s">
        <v>35</v>
      </c>
      <c r="AG36" t="s">
        <v>444</v>
      </c>
      <c r="AH36" t="s">
        <v>410</v>
      </c>
      <c r="AI36">
        <v>64.599999999999994</v>
      </c>
      <c r="AJ36">
        <v>35.4</v>
      </c>
      <c r="AK36" t="s">
        <v>417</v>
      </c>
      <c r="AL36" t="s">
        <v>417</v>
      </c>
      <c r="AM36">
        <v>96.5</v>
      </c>
      <c r="AN36">
        <v>3.5</v>
      </c>
      <c r="AP36" t="s">
        <v>412</v>
      </c>
      <c r="AQ36" t="s">
        <v>35</v>
      </c>
      <c r="AR36" t="s">
        <v>444</v>
      </c>
      <c r="AS36" t="s">
        <v>410</v>
      </c>
      <c r="AT36">
        <v>52.2</v>
      </c>
      <c r="AU36">
        <v>64.599999999999994</v>
      </c>
      <c r="AV36">
        <v>77.099999999999994</v>
      </c>
      <c r="AW36" t="s">
        <v>417</v>
      </c>
      <c r="AX36" t="s">
        <v>417</v>
      </c>
      <c r="AY36" t="s">
        <v>417</v>
      </c>
      <c r="AZ36">
        <v>92.3</v>
      </c>
      <c r="BA36">
        <v>96.5</v>
      </c>
      <c r="BB36">
        <v>100</v>
      </c>
      <c r="BF36" t="b">
        <f t="shared" si="0"/>
        <v>1</v>
      </c>
    </row>
    <row r="37" spans="1:58" x14ac:dyDescent="0.3">
      <c r="A37" t="s">
        <v>585</v>
      </c>
      <c r="B37" t="s">
        <v>783</v>
      </c>
      <c r="N37" s="1" t="e">
        <f>VLOOKUP(P37,Sheet1!A$6:A$378,1,FALSE)</f>
        <v>#N/A</v>
      </c>
      <c r="O37" s="1" t="s">
        <v>412</v>
      </c>
      <c r="P37" s="1" t="s">
        <v>445</v>
      </c>
      <c r="Q37" t="s">
        <v>318</v>
      </c>
      <c r="R37" t="s">
        <v>321</v>
      </c>
      <c r="S37" s="1" t="s">
        <v>446</v>
      </c>
      <c r="T37" s="1" t="s">
        <v>410</v>
      </c>
      <c r="U37" s="1">
        <v>51.4</v>
      </c>
      <c r="V37" s="1">
        <v>47.5</v>
      </c>
      <c r="W37" s="1">
        <v>1.1000000000000001</v>
      </c>
      <c r="X37" s="1" t="s">
        <v>417</v>
      </c>
      <c r="Y37" s="1" t="s">
        <v>417</v>
      </c>
      <c r="Z37" s="1" t="s">
        <v>417</v>
      </c>
      <c r="AA37" s="1">
        <v>97.7</v>
      </c>
      <c r="AB37" s="1">
        <v>2.2999999999999998</v>
      </c>
      <c r="AC37" s="1">
        <v>0</v>
      </c>
      <c r="AD37" s="1"/>
      <c r="AE37" s="1" t="s">
        <v>412</v>
      </c>
      <c r="AF37" s="1" t="s">
        <v>445</v>
      </c>
      <c r="AG37" s="1" t="s">
        <v>446</v>
      </c>
      <c r="AH37" s="1" t="s">
        <v>410</v>
      </c>
      <c r="AI37" s="1">
        <v>52</v>
      </c>
      <c r="AJ37" s="1">
        <v>48</v>
      </c>
      <c r="AK37" s="1" t="s">
        <v>417</v>
      </c>
      <c r="AL37" s="1" t="s">
        <v>417</v>
      </c>
      <c r="AM37" s="1">
        <v>97.7</v>
      </c>
      <c r="AN37" s="1">
        <v>2.2999999999999998</v>
      </c>
      <c r="AO37" s="1"/>
      <c r="AP37" s="1" t="s">
        <v>412</v>
      </c>
      <c r="AQ37" s="1" t="s">
        <v>445</v>
      </c>
      <c r="AR37" s="1" t="s">
        <v>446</v>
      </c>
      <c r="AS37" s="1" t="s">
        <v>410</v>
      </c>
      <c r="AT37" s="1">
        <v>36.4</v>
      </c>
      <c r="AU37" s="1">
        <v>52</v>
      </c>
      <c r="AV37" s="1">
        <v>67.599999999999994</v>
      </c>
      <c r="AW37" s="1" t="s">
        <v>417</v>
      </c>
      <c r="AX37" s="1" t="s">
        <v>417</v>
      </c>
      <c r="AY37" s="1" t="s">
        <v>417</v>
      </c>
      <c r="AZ37" s="1">
        <v>94.3</v>
      </c>
      <c r="BA37" s="1">
        <v>97.7</v>
      </c>
      <c r="BB37" s="1">
        <v>100</v>
      </c>
      <c r="BC37" s="1"/>
      <c r="BD37" s="1"/>
      <c r="BE37" s="1"/>
      <c r="BF37" t="b">
        <f t="shared" si="0"/>
        <v>1</v>
      </c>
    </row>
    <row r="38" spans="1:58" x14ac:dyDescent="0.3">
      <c r="A38" t="s">
        <v>784</v>
      </c>
      <c r="B38" t="s">
        <v>785</v>
      </c>
      <c r="N38" t="str">
        <f>VLOOKUP(P38,Sheet1!A$6:A$378,1,FALSE)</f>
        <v>Bolton</v>
      </c>
      <c r="O38" t="s">
        <v>447</v>
      </c>
      <c r="P38" t="s">
        <v>42</v>
      </c>
      <c r="Q38" t="str">
        <f>VLOOKUP(P38,classifications!A$1:B$357,2,FALSE)</f>
        <v>Predominantly Urban</v>
      </c>
      <c r="R38" t="str">
        <f>VLOOKUP(P38,classifications!A$1:D$357,4,FALSE)</f>
        <v>Met District</v>
      </c>
      <c r="S38" t="s">
        <v>448</v>
      </c>
      <c r="T38" t="s">
        <v>410</v>
      </c>
      <c r="U38">
        <v>74</v>
      </c>
      <c r="V38">
        <v>25</v>
      </c>
      <c r="W38">
        <v>1</v>
      </c>
      <c r="X38">
        <v>75.5</v>
      </c>
      <c r="Y38">
        <v>9.5</v>
      </c>
      <c r="Z38">
        <v>15.1</v>
      </c>
      <c r="AA38">
        <v>98.3</v>
      </c>
      <c r="AB38">
        <v>1.7</v>
      </c>
      <c r="AC38">
        <v>0</v>
      </c>
      <c r="AE38" t="s">
        <v>447</v>
      </c>
      <c r="AF38" t="s">
        <v>42</v>
      </c>
      <c r="AG38" t="s">
        <v>448</v>
      </c>
      <c r="AH38" t="s">
        <v>410</v>
      </c>
      <c r="AI38">
        <v>74.8</v>
      </c>
      <c r="AJ38">
        <v>25.2</v>
      </c>
      <c r="AK38">
        <v>88.9</v>
      </c>
      <c r="AL38">
        <v>11.1</v>
      </c>
      <c r="AM38">
        <v>98.3</v>
      </c>
      <c r="AN38">
        <v>1.7</v>
      </c>
      <c r="AP38" t="s">
        <v>447</v>
      </c>
      <c r="AQ38" t="s">
        <v>42</v>
      </c>
      <c r="AR38" t="s">
        <v>448</v>
      </c>
      <c r="AS38" t="s">
        <v>410</v>
      </c>
      <c r="AT38">
        <v>68.099999999999994</v>
      </c>
      <c r="AU38">
        <v>74.8</v>
      </c>
      <c r="AV38">
        <v>81.400000000000006</v>
      </c>
      <c r="AW38">
        <v>83.7</v>
      </c>
      <c r="AX38">
        <v>88.9</v>
      </c>
      <c r="AY38">
        <v>94</v>
      </c>
      <c r="AZ38">
        <v>96.2</v>
      </c>
      <c r="BA38">
        <v>98.3</v>
      </c>
      <c r="BB38">
        <v>100</v>
      </c>
      <c r="BF38" t="b">
        <f t="shared" si="0"/>
        <v>1</v>
      </c>
    </row>
    <row r="39" spans="1:58" x14ac:dyDescent="0.3">
      <c r="A39" t="s">
        <v>539</v>
      </c>
      <c r="B39" t="s">
        <v>786</v>
      </c>
      <c r="N39" t="str">
        <f>VLOOKUP(P39,Sheet1!A$6:A$378,1,FALSE)</f>
        <v>Bury</v>
      </c>
      <c r="O39" t="s">
        <v>447</v>
      </c>
      <c r="P39" t="s">
        <v>43</v>
      </c>
      <c r="Q39" t="str">
        <f>VLOOKUP(P39,classifications!A$1:B$357,2,FALSE)</f>
        <v>Predominantly Urban</v>
      </c>
      <c r="R39" t="str">
        <f>VLOOKUP(P39,classifications!A$1:D$357,4,FALSE)</f>
        <v>Met District</v>
      </c>
      <c r="S39" t="s">
        <v>449</v>
      </c>
      <c r="T39" t="s">
        <v>410</v>
      </c>
      <c r="U39">
        <v>81.3</v>
      </c>
      <c r="V39">
        <v>18.7</v>
      </c>
      <c r="W39">
        <v>0</v>
      </c>
      <c r="X39">
        <v>77.7</v>
      </c>
      <c r="Y39">
        <v>12.4</v>
      </c>
      <c r="Z39">
        <v>9.9</v>
      </c>
      <c r="AA39" t="s">
        <v>417</v>
      </c>
      <c r="AB39" t="s">
        <v>417</v>
      </c>
      <c r="AC39" t="s">
        <v>417</v>
      </c>
      <c r="AE39" t="s">
        <v>447</v>
      </c>
      <c r="AF39" t="s">
        <v>43</v>
      </c>
      <c r="AG39" t="s">
        <v>449</v>
      </c>
      <c r="AH39" t="s">
        <v>410</v>
      </c>
      <c r="AI39">
        <v>81.3</v>
      </c>
      <c r="AJ39">
        <v>18.7</v>
      </c>
      <c r="AK39">
        <v>86.2</v>
      </c>
      <c r="AL39">
        <v>13.8</v>
      </c>
      <c r="AM39" t="s">
        <v>417</v>
      </c>
      <c r="AN39" t="s">
        <v>417</v>
      </c>
      <c r="AP39" t="s">
        <v>447</v>
      </c>
      <c r="AQ39" t="s">
        <v>43</v>
      </c>
      <c r="AR39" t="s">
        <v>449</v>
      </c>
      <c r="AS39" t="s">
        <v>410</v>
      </c>
      <c r="AT39">
        <v>75.599999999999994</v>
      </c>
      <c r="AU39">
        <v>81.3</v>
      </c>
      <c r="AV39">
        <v>86.9</v>
      </c>
      <c r="AW39">
        <v>80.8</v>
      </c>
      <c r="AX39">
        <v>86.2</v>
      </c>
      <c r="AY39">
        <v>91.7</v>
      </c>
      <c r="AZ39" t="s">
        <v>417</v>
      </c>
      <c r="BA39" t="s">
        <v>417</v>
      </c>
      <c r="BB39" t="s">
        <v>417</v>
      </c>
      <c r="BF39" t="b">
        <f t="shared" si="0"/>
        <v>1</v>
      </c>
    </row>
    <row r="40" spans="1:58" x14ac:dyDescent="0.3">
      <c r="A40" t="s">
        <v>590</v>
      </c>
      <c r="B40" t="s">
        <v>787</v>
      </c>
      <c r="N40" t="str">
        <f>VLOOKUP(P40,Sheet1!A$6:A$378,1,FALSE)</f>
        <v>Manchester</v>
      </c>
      <c r="O40" t="s">
        <v>447</v>
      </c>
      <c r="P40" t="s">
        <v>44</v>
      </c>
      <c r="Q40" t="str">
        <f>VLOOKUP(P40,classifications!A$1:B$357,2,FALSE)</f>
        <v>Predominantly Urban</v>
      </c>
      <c r="R40" t="str">
        <f>VLOOKUP(P40,classifications!A$1:D$357,4,FALSE)</f>
        <v>Met District</v>
      </c>
      <c r="S40" t="s">
        <v>450</v>
      </c>
      <c r="T40" t="s">
        <v>410</v>
      </c>
      <c r="U40">
        <v>80</v>
      </c>
      <c r="V40">
        <v>18.3</v>
      </c>
      <c r="W40">
        <v>1.8</v>
      </c>
      <c r="X40">
        <v>79.3</v>
      </c>
      <c r="Y40">
        <v>6.6</v>
      </c>
      <c r="Z40">
        <v>14.1</v>
      </c>
      <c r="AA40">
        <v>96.2</v>
      </c>
      <c r="AB40">
        <v>3.8</v>
      </c>
      <c r="AC40">
        <v>0</v>
      </c>
      <c r="AE40" t="s">
        <v>447</v>
      </c>
      <c r="AF40" t="s">
        <v>44</v>
      </c>
      <c r="AG40" t="s">
        <v>450</v>
      </c>
      <c r="AH40" t="s">
        <v>410</v>
      </c>
      <c r="AI40">
        <v>81.400000000000006</v>
      </c>
      <c r="AJ40">
        <v>18.600000000000001</v>
      </c>
      <c r="AK40">
        <v>92.3</v>
      </c>
      <c r="AL40">
        <v>7.7</v>
      </c>
      <c r="AM40">
        <v>96.2</v>
      </c>
      <c r="AN40">
        <v>3.8</v>
      </c>
      <c r="AP40" t="s">
        <v>447</v>
      </c>
      <c r="AQ40" t="s">
        <v>44</v>
      </c>
      <c r="AR40" t="s">
        <v>450</v>
      </c>
      <c r="AS40" t="s">
        <v>410</v>
      </c>
      <c r="AT40">
        <v>74.900000000000006</v>
      </c>
      <c r="AU40">
        <v>81.400000000000006</v>
      </c>
      <c r="AV40">
        <v>87.9</v>
      </c>
      <c r="AW40">
        <v>87.6</v>
      </c>
      <c r="AX40">
        <v>92.3</v>
      </c>
      <c r="AY40">
        <v>97.1</v>
      </c>
      <c r="AZ40">
        <v>92.3</v>
      </c>
      <c r="BA40">
        <v>96.2</v>
      </c>
      <c r="BB40">
        <v>100</v>
      </c>
      <c r="BF40" t="b">
        <f t="shared" si="0"/>
        <v>1</v>
      </c>
    </row>
    <row r="41" spans="1:58" x14ac:dyDescent="0.3">
      <c r="A41" t="s">
        <v>603</v>
      </c>
      <c r="B41" t="s">
        <v>788</v>
      </c>
      <c r="N41" t="str">
        <f>VLOOKUP(P41,Sheet1!A$6:A$378,1,FALSE)</f>
        <v>Oldham</v>
      </c>
      <c r="O41" t="s">
        <v>447</v>
      </c>
      <c r="P41" t="s">
        <v>45</v>
      </c>
      <c r="Q41" t="str">
        <f>VLOOKUP(P41,classifications!A$1:B$357,2,FALSE)</f>
        <v>Predominantly Urban</v>
      </c>
      <c r="R41" t="str">
        <f>VLOOKUP(P41,classifications!A$1:D$357,4,FALSE)</f>
        <v>Met District</v>
      </c>
      <c r="S41" t="s">
        <v>451</v>
      </c>
      <c r="T41" t="s">
        <v>410</v>
      </c>
      <c r="U41">
        <v>80.2</v>
      </c>
      <c r="V41">
        <v>19.8</v>
      </c>
      <c r="W41">
        <v>0</v>
      </c>
      <c r="X41">
        <v>80.400000000000006</v>
      </c>
      <c r="Y41">
        <v>5.4</v>
      </c>
      <c r="Z41">
        <v>14.2</v>
      </c>
      <c r="AA41">
        <v>99.4</v>
      </c>
      <c r="AB41">
        <v>0.6</v>
      </c>
      <c r="AC41">
        <v>0</v>
      </c>
      <c r="AE41" t="s">
        <v>447</v>
      </c>
      <c r="AF41" t="s">
        <v>45</v>
      </c>
      <c r="AG41" t="s">
        <v>451</v>
      </c>
      <c r="AH41" t="s">
        <v>410</v>
      </c>
      <c r="AI41">
        <v>80.2</v>
      </c>
      <c r="AJ41">
        <v>19.8</v>
      </c>
      <c r="AK41">
        <v>93.7</v>
      </c>
      <c r="AL41">
        <v>6.3</v>
      </c>
      <c r="AM41">
        <v>99.4</v>
      </c>
      <c r="AN41">
        <v>0.6</v>
      </c>
      <c r="AP41" t="s">
        <v>447</v>
      </c>
      <c r="AQ41" t="s">
        <v>45</v>
      </c>
      <c r="AR41" t="s">
        <v>451</v>
      </c>
      <c r="AS41" t="s">
        <v>410</v>
      </c>
      <c r="AT41">
        <v>74.400000000000006</v>
      </c>
      <c r="AU41">
        <v>80.2</v>
      </c>
      <c r="AV41">
        <v>86.1</v>
      </c>
      <c r="AW41">
        <v>89.4</v>
      </c>
      <c r="AX41">
        <v>93.7</v>
      </c>
      <c r="AY41">
        <v>98</v>
      </c>
      <c r="AZ41">
        <v>98.3</v>
      </c>
      <c r="BA41">
        <v>99.4</v>
      </c>
      <c r="BB41">
        <v>100</v>
      </c>
      <c r="BF41" t="b">
        <f t="shared" si="0"/>
        <v>1</v>
      </c>
    </row>
    <row r="42" spans="1:58" x14ac:dyDescent="0.3">
      <c r="A42" t="s">
        <v>412</v>
      </c>
      <c r="B42" t="s">
        <v>789</v>
      </c>
      <c r="N42" t="str">
        <f>VLOOKUP(P42,Sheet1!A$6:A$378,1,FALSE)</f>
        <v>Rochdale</v>
      </c>
      <c r="O42" t="s">
        <v>447</v>
      </c>
      <c r="P42" t="s">
        <v>46</v>
      </c>
      <c r="Q42" t="str">
        <f>VLOOKUP(P42,classifications!A$1:B$357,2,FALSE)</f>
        <v>Predominantly Urban</v>
      </c>
      <c r="R42" t="str">
        <f>VLOOKUP(P42,classifications!A$1:D$357,4,FALSE)</f>
        <v>Met District</v>
      </c>
      <c r="S42" t="s">
        <v>452</v>
      </c>
      <c r="T42" t="s">
        <v>410</v>
      </c>
      <c r="U42">
        <v>80.5</v>
      </c>
      <c r="V42">
        <v>18.899999999999999</v>
      </c>
      <c r="W42">
        <v>0.5</v>
      </c>
      <c r="X42">
        <v>79.599999999999994</v>
      </c>
      <c r="Y42">
        <v>6.2</v>
      </c>
      <c r="Z42">
        <v>14.2</v>
      </c>
      <c r="AA42">
        <v>96.3</v>
      </c>
      <c r="AB42">
        <v>3.7</v>
      </c>
      <c r="AC42">
        <v>0</v>
      </c>
      <c r="AE42" t="s">
        <v>447</v>
      </c>
      <c r="AF42" t="s">
        <v>46</v>
      </c>
      <c r="AG42" t="s">
        <v>452</v>
      </c>
      <c r="AH42" t="s">
        <v>410</v>
      </c>
      <c r="AI42">
        <v>81</v>
      </c>
      <c r="AJ42">
        <v>19</v>
      </c>
      <c r="AK42">
        <v>92.8</v>
      </c>
      <c r="AL42">
        <v>7.2</v>
      </c>
      <c r="AM42">
        <v>96.3</v>
      </c>
      <c r="AN42">
        <v>3.7</v>
      </c>
      <c r="AP42" t="s">
        <v>447</v>
      </c>
      <c r="AQ42" t="s">
        <v>46</v>
      </c>
      <c r="AR42" t="s">
        <v>452</v>
      </c>
      <c r="AS42" t="s">
        <v>410</v>
      </c>
      <c r="AT42">
        <v>75.3</v>
      </c>
      <c r="AU42">
        <v>81</v>
      </c>
      <c r="AV42">
        <v>86.7</v>
      </c>
      <c r="AW42">
        <v>88.6</v>
      </c>
      <c r="AX42">
        <v>92.8</v>
      </c>
      <c r="AY42">
        <v>97</v>
      </c>
      <c r="AZ42">
        <v>93.8</v>
      </c>
      <c r="BA42">
        <v>96.3</v>
      </c>
      <c r="BB42">
        <v>98.9</v>
      </c>
      <c r="BF42" t="b">
        <f t="shared" si="0"/>
        <v>1</v>
      </c>
    </row>
    <row r="43" spans="1:58" x14ac:dyDescent="0.3">
      <c r="A43" t="s">
        <v>790</v>
      </c>
      <c r="B43" t="s">
        <v>791</v>
      </c>
      <c r="N43" t="str">
        <f>VLOOKUP(P43,Sheet1!A$6:A$378,1,FALSE)</f>
        <v>Salford</v>
      </c>
      <c r="O43" t="s">
        <v>447</v>
      </c>
      <c r="P43" t="s">
        <v>47</v>
      </c>
      <c r="Q43" t="str">
        <f>VLOOKUP(P43,classifications!A$1:B$357,2,FALSE)</f>
        <v>Predominantly Urban</v>
      </c>
      <c r="R43" t="str">
        <f>VLOOKUP(P43,classifications!A$1:D$357,4,FALSE)</f>
        <v>Met District</v>
      </c>
      <c r="S43" t="s">
        <v>453</v>
      </c>
      <c r="T43" t="s">
        <v>410</v>
      </c>
      <c r="U43">
        <v>77.900000000000006</v>
      </c>
      <c r="V43">
        <v>21.4</v>
      </c>
      <c r="W43">
        <v>0.7</v>
      </c>
      <c r="X43">
        <v>76.8</v>
      </c>
      <c r="Y43">
        <v>6</v>
      </c>
      <c r="Z43">
        <v>17.2</v>
      </c>
      <c r="AA43" t="s">
        <v>417</v>
      </c>
      <c r="AB43" t="s">
        <v>417</v>
      </c>
      <c r="AC43" t="s">
        <v>417</v>
      </c>
      <c r="AE43" t="s">
        <v>447</v>
      </c>
      <c r="AF43" t="s">
        <v>47</v>
      </c>
      <c r="AG43" t="s">
        <v>453</v>
      </c>
      <c r="AH43" t="s">
        <v>410</v>
      </c>
      <c r="AI43">
        <v>78.400000000000006</v>
      </c>
      <c r="AJ43">
        <v>21.6</v>
      </c>
      <c r="AK43">
        <v>92.7</v>
      </c>
      <c r="AL43">
        <v>7.3</v>
      </c>
      <c r="AM43" t="s">
        <v>417</v>
      </c>
      <c r="AN43" t="s">
        <v>417</v>
      </c>
      <c r="AP43" t="s">
        <v>447</v>
      </c>
      <c r="AQ43" t="s">
        <v>47</v>
      </c>
      <c r="AR43" t="s">
        <v>453</v>
      </c>
      <c r="AS43" t="s">
        <v>410</v>
      </c>
      <c r="AT43">
        <v>72.3</v>
      </c>
      <c r="AU43">
        <v>78.400000000000006</v>
      </c>
      <c r="AV43">
        <v>84.6</v>
      </c>
      <c r="AW43">
        <v>88.3</v>
      </c>
      <c r="AX43">
        <v>92.7</v>
      </c>
      <c r="AY43">
        <v>97.2</v>
      </c>
      <c r="AZ43" t="s">
        <v>417</v>
      </c>
      <c r="BA43" t="s">
        <v>417</v>
      </c>
      <c r="BB43" t="s">
        <v>417</v>
      </c>
      <c r="BF43" t="b">
        <f t="shared" si="0"/>
        <v>1</v>
      </c>
    </row>
    <row r="44" spans="1:58" x14ac:dyDescent="0.3">
      <c r="A44" t="s">
        <v>458</v>
      </c>
      <c r="B44" t="s">
        <v>792</v>
      </c>
      <c r="N44" t="str">
        <f>VLOOKUP(P44,Sheet1!A$6:A$378,1,FALSE)</f>
        <v>Stockport</v>
      </c>
      <c r="O44" t="s">
        <v>447</v>
      </c>
      <c r="P44" t="s">
        <v>48</v>
      </c>
      <c r="Q44" t="str">
        <f>VLOOKUP(P44,classifications!A$1:B$357,2,FALSE)</f>
        <v>Predominantly Urban</v>
      </c>
      <c r="R44" t="str">
        <f>VLOOKUP(P44,classifications!A$1:D$357,4,FALSE)</f>
        <v>Met District</v>
      </c>
      <c r="S44" t="s">
        <v>454</v>
      </c>
      <c r="T44" t="s">
        <v>410</v>
      </c>
      <c r="U44">
        <v>75.5</v>
      </c>
      <c r="V44">
        <v>23.5</v>
      </c>
      <c r="W44">
        <v>1</v>
      </c>
      <c r="X44">
        <v>84.1</v>
      </c>
      <c r="Y44">
        <v>3.5</v>
      </c>
      <c r="Z44">
        <v>12.5</v>
      </c>
      <c r="AA44">
        <v>97.8</v>
      </c>
      <c r="AB44">
        <v>2.2000000000000002</v>
      </c>
      <c r="AC44">
        <v>0</v>
      </c>
      <c r="AE44" t="s">
        <v>447</v>
      </c>
      <c r="AF44" t="s">
        <v>48</v>
      </c>
      <c r="AG44" t="s">
        <v>454</v>
      </c>
      <c r="AH44" t="s">
        <v>410</v>
      </c>
      <c r="AI44">
        <v>76.2</v>
      </c>
      <c r="AJ44">
        <v>23.8</v>
      </c>
      <c r="AK44">
        <v>96</v>
      </c>
      <c r="AL44">
        <v>4</v>
      </c>
      <c r="AM44">
        <v>97.8</v>
      </c>
      <c r="AN44">
        <v>2.2000000000000002</v>
      </c>
      <c r="AP44" t="s">
        <v>447</v>
      </c>
      <c r="AQ44" t="s">
        <v>48</v>
      </c>
      <c r="AR44" t="s">
        <v>454</v>
      </c>
      <c r="AS44" t="s">
        <v>410</v>
      </c>
      <c r="AT44">
        <v>69.7</v>
      </c>
      <c r="AU44">
        <v>76.2</v>
      </c>
      <c r="AV44">
        <v>82.8</v>
      </c>
      <c r="AW44">
        <v>92.6</v>
      </c>
      <c r="AX44">
        <v>96</v>
      </c>
      <c r="AY44">
        <v>99.4</v>
      </c>
      <c r="AZ44">
        <v>95.2</v>
      </c>
      <c r="BA44">
        <v>97.8</v>
      </c>
      <c r="BB44">
        <v>100</v>
      </c>
      <c r="BF44" t="b">
        <f t="shared" si="0"/>
        <v>1</v>
      </c>
    </row>
    <row r="45" spans="1:58" x14ac:dyDescent="0.3">
      <c r="A45" t="s">
        <v>465</v>
      </c>
      <c r="B45" t="s">
        <v>793</v>
      </c>
      <c r="N45" t="str">
        <f>VLOOKUP(P45,Sheet1!A$6:A$378,1,FALSE)</f>
        <v>Tameside</v>
      </c>
      <c r="O45" t="s">
        <v>447</v>
      </c>
      <c r="P45" t="s">
        <v>49</v>
      </c>
      <c r="Q45" t="str">
        <f>VLOOKUP(P45,classifications!A$1:B$357,2,FALSE)</f>
        <v>Predominantly Urban</v>
      </c>
      <c r="R45" t="str">
        <f>VLOOKUP(P45,classifications!A$1:D$357,4,FALSE)</f>
        <v>Met District</v>
      </c>
      <c r="S45" t="s">
        <v>455</v>
      </c>
      <c r="T45" t="s">
        <v>410</v>
      </c>
      <c r="U45">
        <v>80.7</v>
      </c>
      <c r="V45">
        <v>18.600000000000001</v>
      </c>
      <c r="W45">
        <v>0.7</v>
      </c>
      <c r="X45">
        <v>76.900000000000006</v>
      </c>
      <c r="Y45">
        <v>7.7</v>
      </c>
      <c r="Z45">
        <v>15.4</v>
      </c>
      <c r="AA45">
        <v>97.3</v>
      </c>
      <c r="AB45">
        <v>2.7</v>
      </c>
      <c r="AC45">
        <v>0</v>
      </c>
      <c r="AE45" t="s">
        <v>447</v>
      </c>
      <c r="AF45" t="s">
        <v>49</v>
      </c>
      <c r="AG45" t="s">
        <v>455</v>
      </c>
      <c r="AH45" t="s">
        <v>410</v>
      </c>
      <c r="AI45">
        <v>81.3</v>
      </c>
      <c r="AJ45">
        <v>18.7</v>
      </c>
      <c r="AK45">
        <v>90.9</v>
      </c>
      <c r="AL45">
        <v>9.1</v>
      </c>
      <c r="AM45">
        <v>97.3</v>
      </c>
      <c r="AN45">
        <v>2.7</v>
      </c>
      <c r="AP45" t="s">
        <v>447</v>
      </c>
      <c r="AQ45" t="s">
        <v>49</v>
      </c>
      <c r="AR45" t="s">
        <v>455</v>
      </c>
      <c r="AS45" t="s">
        <v>410</v>
      </c>
      <c r="AT45">
        <v>76.2</v>
      </c>
      <c r="AU45">
        <v>81.3</v>
      </c>
      <c r="AV45">
        <v>86.3</v>
      </c>
      <c r="AW45">
        <v>86.3</v>
      </c>
      <c r="AX45">
        <v>90.9</v>
      </c>
      <c r="AY45">
        <v>95.6</v>
      </c>
      <c r="AZ45">
        <v>95</v>
      </c>
      <c r="BA45">
        <v>97.3</v>
      </c>
      <c r="BB45">
        <v>99.7</v>
      </c>
      <c r="BF45" t="b">
        <f t="shared" si="0"/>
        <v>1</v>
      </c>
    </row>
    <row r="46" spans="1:58" x14ac:dyDescent="0.3">
      <c r="A46" t="s">
        <v>468</v>
      </c>
      <c r="B46" t="s">
        <v>794</v>
      </c>
      <c r="N46" t="str">
        <f>VLOOKUP(P46,Sheet1!A$6:A$378,1,FALSE)</f>
        <v>Trafford</v>
      </c>
      <c r="O46" t="s">
        <v>447</v>
      </c>
      <c r="P46" t="s">
        <v>50</v>
      </c>
      <c r="Q46" t="str">
        <f>VLOOKUP(P46,classifications!A$1:B$357,2,FALSE)</f>
        <v>Predominantly Urban</v>
      </c>
      <c r="R46" t="str">
        <f>VLOOKUP(P46,classifications!A$1:D$357,4,FALSE)</f>
        <v>Met District</v>
      </c>
      <c r="S46" t="s">
        <v>456</v>
      </c>
      <c r="T46" t="s">
        <v>410</v>
      </c>
      <c r="U46">
        <v>79.599999999999994</v>
      </c>
      <c r="V46">
        <v>19.600000000000001</v>
      </c>
      <c r="W46">
        <v>0.7</v>
      </c>
      <c r="X46">
        <v>87.2</v>
      </c>
      <c r="Y46">
        <v>3.3</v>
      </c>
      <c r="Z46">
        <v>9.5</v>
      </c>
      <c r="AA46">
        <v>97.8</v>
      </c>
      <c r="AB46">
        <v>1.6</v>
      </c>
      <c r="AC46">
        <v>0.6</v>
      </c>
      <c r="AE46" t="s">
        <v>447</v>
      </c>
      <c r="AF46" t="s">
        <v>50</v>
      </c>
      <c r="AG46" t="s">
        <v>456</v>
      </c>
      <c r="AH46" t="s">
        <v>410</v>
      </c>
      <c r="AI46">
        <v>80.2</v>
      </c>
      <c r="AJ46">
        <v>19.8</v>
      </c>
      <c r="AK46">
        <v>96.4</v>
      </c>
      <c r="AL46">
        <v>3.6</v>
      </c>
      <c r="AM46">
        <v>98.4</v>
      </c>
      <c r="AN46">
        <v>1.6</v>
      </c>
      <c r="AP46" t="s">
        <v>447</v>
      </c>
      <c r="AQ46" t="s">
        <v>50</v>
      </c>
      <c r="AR46" t="s">
        <v>456</v>
      </c>
      <c r="AS46" t="s">
        <v>410</v>
      </c>
      <c r="AT46">
        <v>75.099999999999994</v>
      </c>
      <c r="AU46">
        <v>80.2</v>
      </c>
      <c r="AV46">
        <v>85.4</v>
      </c>
      <c r="AW46">
        <v>93.6</v>
      </c>
      <c r="AX46">
        <v>96.4</v>
      </c>
      <c r="AY46">
        <v>99.2</v>
      </c>
      <c r="AZ46">
        <v>96.5</v>
      </c>
      <c r="BA46">
        <v>98.4</v>
      </c>
      <c r="BB46">
        <v>100</v>
      </c>
      <c r="BF46" t="b">
        <f t="shared" si="0"/>
        <v>1</v>
      </c>
    </row>
    <row r="47" spans="1:58" x14ac:dyDescent="0.3">
      <c r="A47" t="s">
        <v>560</v>
      </c>
      <c r="B47" t="s">
        <v>795</v>
      </c>
      <c r="N47" t="str">
        <f>VLOOKUP(P47,Sheet1!A$6:A$378,1,FALSE)</f>
        <v>Wigan</v>
      </c>
      <c r="O47" t="s">
        <v>447</v>
      </c>
      <c r="P47" t="s">
        <v>51</v>
      </c>
      <c r="Q47" t="str">
        <f>VLOOKUP(P47,classifications!A$1:B$357,2,FALSE)</f>
        <v>Predominantly Urban</v>
      </c>
      <c r="R47" t="str">
        <f>VLOOKUP(P47,classifications!A$1:D$357,4,FALSE)</f>
        <v>Met District</v>
      </c>
      <c r="S47" t="s">
        <v>457</v>
      </c>
      <c r="T47" t="s">
        <v>410</v>
      </c>
      <c r="U47">
        <v>73.7</v>
      </c>
      <c r="V47">
        <v>25.9</v>
      </c>
      <c r="W47">
        <v>0.5</v>
      </c>
      <c r="X47">
        <v>86.9</v>
      </c>
      <c r="Y47">
        <v>3.3</v>
      </c>
      <c r="Z47">
        <v>9.8000000000000007</v>
      </c>
      <c r="AA47">
        <v>98.4</v>
      </c>
      <c r="AB47">
        <v>1.6</v>
      </c>
      <c r="AC47">
        <v>0</v>
      </c>
      <c r="AE47" t="s">
        <v>447</v>
      </c>
      <c r="AF47" t="s">
        <v>51</v>
      </c>
      <c r="AG47" t="s">
        <v>457</v>
      </c>
      <c r="AH47" t="s">
        <v>410</v>
      </c>
      <c r="AI47">
        <v>74</v>
      </c>
      <c r="AJ47">
        <v>26</v>
      </c>
      <c r="AK47">
        <v>96.3</v>
      </c>
      <c r="AL47">
        <v>3.7</v>
      </c>
      <c r="AM47">
        <v>98.4</v>
      </c>
      <c r="AN47">
        <v>1.6</v>
      </c>
      <c r="AP47" t="s">
        <v>447</v>
      </c>
      <c r="AQ47" t="s">
        <v>51</v>
      </c>
      <c r="AR47" t="s">
        <v>457</v>
      </c>
      <c r="AS47" t="s">
        <v>410</v>
      </c>
      <c r="AT47">
        <v>67</v>
      </c>
      <c r="AU47">
        <v>74</v>
      </c>
      <c r="AV47">
        <v>81.099999999999994</v>
      </c>
      <c r="AW47">
        <v>92.8</v>
      </c>
      <c r="AX47">
        <v>96.3</v>
      </c>
      <c r="AY47">
        <v>99.9</v>
      </c>
      <c r="AZ47">
        <v>96.2</v>
      </c>
      <c r="BA47">
        <v>98.4</v>
      </c>
      <c r="BB47">
        <v>100</v>
      </c>
      <c r="BF47" t="b">
        <f t="shared" si="0"/>
        <v>1</v>
      </c>
    </row>
    <row r="48" spans="1:58" x14ac:dyDescent="0.3">
      <c r="A48" t="s">
        <v>473</v>
      </c>
      <c r="B48" t="s">
        <v>796</v>
      </c>
      <c r="N48" t="str">
        <f>VLOOKUP(P48,Sheet1!A$6:A$378,1,FALSE)</f>
        <v>Knowsley</v>
      </c>
      <c r="O48" t="s">
        <v>458</v>
      </c>
      <c r="P48" t="s">
        <v>52</v>
      </c>
      <c r="Q48" t="str">
        <f>VLOOKUP(P48,classifications!A$1:B$357,2,FALSE)</f>
        <v>Predominantly Urban</v>
      </c>
      <c r="R48" t="str">
        <f>VLOOKUP(P48,classifications!A$1:D$357,4,FALSE)</f>
        <v>Met District</v>
      </c>
      <c r="S48" t="s">
        <v>459</v>
      </c>
      <c r="T48" t="s">
        <v>410</v>
      </c>
      <c r="U48">
        <v>76</v>
      </c>
      <c r="V48">
        <v>23.6</v>
      </c>
      <c r="W48">
        <v>0.4</v>
      </c>
      <c r="X48">
        <v>79.599999999999994</v>
      </c>
      <c r="Y48">
        <v>10.7</v>
      </c>
      <c r="Z48">
        <v>9.6999999999999993</v>
      </c>
      <c r="AA48">
        <v>96.5</v>
      </c>
      <c r="AB48">
        <v>3.5</v>
      </c>
      <c r="AC48">
        <v>0</v>
      </c>
      <c r="AE48" t="s">
        <v>458</v>
      </c>
      <c r="AF48" t="s">
        <v>52</v>
      </c>
      <c r="AG48" t="s">
        <v>459</v>
      </c>
      <c r="AH48" t="s">
        <v>410</v>
      </c>
      <c r="AI48">
        <v>76.3</v>
      </c>
      <c r="AJ48">
        <v>23.7</v>
      </c>
      <c r="AK48">
        <v>88.1</v>
      </c>
      <c r="AL48">
        <v>11.9</v>
      </c>
      <c r="AM48">
        <v>96.5</v>
      </c>
      <c r="AN48">
        <v>3.5</v>
      </c>
      <c r="AP48" t="s">
        <v>458</v>
      </c>
      <c r="AQ48" t="s">
        <v>52</v>
      </c>
      <c r="AR48" t="s">
        <v>459</v>
      </c>
      <c r="AS48" t="s">
        <v>410</v>
      </c>
      <c r="AT48">
        <v>69.2</v>
      </c>
      <c r="AU48">
        <v>76.3</v>
      </c>
      <c r="AV48">
        <v>83.4</v>
      </c>
      <c r="AW48">
        <v>81.900000000000006</v>
      </c>
      <c r="AX48">
        <v>88.1</v>
      </c>
      <c r="AY48">
        <v>94.4</v>
      </c>
      <c r="AZ48">
        <v>93.3</v>
      </c>
      <c r="BA48">
        <v>96.5</v>
      </c>
      <c r="BB48">
        <v>99.6</v>
      </c>
      <c r="BF48" t="b">
        <f t="shared" si="0"/>
        <v>1</v>
      </c>
    </row>
    <row r="49" spans="1:58" x14ac:dyDescent="0.3">
      <c r="A49" t="s">
        <v>487</v>
      </c>
      <c r="B49" t="s">
        <v>830</v>
      </c>
      <c r="N49" t="str">
        <f>VLOOKUP(P49,Sheet1!A$6:A$378,1,FALSE)</f>
        <v>Liverpool</v>
      </c>
      <c r="O49" t="s">
        <v>458</v>
      </c>
      <c r="P49" t="s">
        <v>53</v>
      </c>
      <c r="Q49" t="str">
        <f>VLOOKUP(P49,classifications!A$1:B$357,2,FALSE)</f>
        <v>Predominantly Urban</v>
      </c>
      <c r="R49" t="str">
        <f>VLOOKUP(P49,classifications!A$1:D$357,4,FALSE)</f>
        <v>Met District</v>
      </c>
      <c r="S49" t="s">
        <v>460</v>
      </c>
      <c r="T49" t="s">
        <v>410</v>
      </c>
      <c r="U49">
        <v>82</v>
      </c>
      <c r="V49">
        <v>14.6</v>
      </c>
      <c r="W49">
        <v>3.4</v>
      </c>
      <c r="X49">
        <v>84.5</v>
      </c>
      <c r="Y49">
        <v>5.0999999999999996</v>
      </c>
      <c r="Z49">
        <v>10.4</v>
      </c>
      <c r="AA49">
        <v>98.3</v>
      </c>
      <c r="AB49">
        <v>1.7</v>
      </c>
      <c r="AC49">
        <v>0</v>
      </c>
      <c r="AE49" t="s">
        <v>458</v>
      </c>
      <c r="AF49" t="s">
        <v>53</v>
      </c>
      <c r="AG49" t="s">
        <v>460</v>
      </c>
      <c r="AH49" t="s">
        <v>410</v>
      </c>
      <c r="AI49">
        <v>84.9</v>
      </c>
      <c r="AJ49">
        <v>15.1</v>
      </c>
      <c r="AK49">
        <v>94.3</v>
      </c>
      <c r="AL49">
        <v>5.7</v>
      </c>
      <c r="AM49">
        <v>98.3</v>
      </c>
      <c r="AN49">
        <v>1.7</v>
      </c>
      <c r="AP49" t="s">
        <v>458</v>
      </c>
      <c r="AQ49" t="s">
        <v>53</v>
      </c>
      <c r="AR49" t="s">
        <v>460</v>
      </c>
      <c r="AS49" t="s">
        <v>410</v>
      </c>
      <c r="AT49">
        <v>79.599999999999994</v>
      </c>
      <c r="AU49">
        <v>84.9</v>
      </c>
      <c r="AV49">
        <v>90.2</v>
      </c>
      <c r="AW49">
        <v>90.3</v>
      </c>
      <c r="AX49">
        <v>94.3</v>
      </c>
      <c r="AY49">
        <v>98.3</v>
      </c>
      <c r="AZ49">
        <v>96.4</v>
      </c>
      <c r="BA49">
        <v>98.3</v>
      </c>
      <c r="BB49">
        <v>100</v>
      </c>
      <c r="BF49" t="b">
        <f t="shared" si="0"/>
        <v>1</v>
      </c>
    </row>
    <row r="50" spans="1:58" x14ac:dyDescent="0.3">
      <c r="A50" t="s">
        <v>479</v>
      </c>
      <c r="B50" t="s">
        <v>797</v>
      </c>
      <c r="N50" t="str">
        <f>VLOOKUP(P50,Sheet1!A$6:A$378,1,FALSE)</f>
        <v>St. Helens</v>
      </c>
      <c r="O50" t="s">
        <v>458</v>
      </c>
      <c r="P50" t="s">
        <v>54</v>
      </c>
      <c r="Q50" t="str">
        <f>VLOOKUP(P50,classifications!A$1:B$357,2,FALSE)</f>
        <v>Predominantly Urban</v>
      </c>
      <c r="R50" t="str">
        <f>VLOOKUP(P50,classifications!A$1:D$357,4,FALSE)</f>
        <v>Met District</v>
      </c>
      <c r="S50" t="s">
        <v>461</v>
      </c>
      <c r="T50" t="s">
        <v>410</v>
      </c>
      <c r="U50">
        <v>74.3</v>
      </c>
      <c r="V50">
        <v>23.3</v>
      </c>
      <c r="W50">
        <v>2.4</v>
      </c>
      <c r="X50">
        <v>78.900000000000006</v>
      </c>
      <c r="Y50">
        <v>8.1999999999999993</v>
      </c>
      <c r="Z50">
        <v>12.9</v>
      </c>
      <c r="AA50" t="s">
        <v>417</v>
      </c>
      <c r="AB50" t="s">
        <v>417</v>
      </c>
      <c r="AC50" t="s">
        <v>417</v>
      </c>
      <c r="AE50" t="s">
        <v>458</v>
      </c>
      <c r="AF50" t="s">
        <v>54</v>
      </c>
      <c r="AG50" t="s">
        <v>461</v>
      </c>
      <c r="AH50" t="s">
        <v>410</v>
      </c>
      <c r="AI50">
        <v>76.099999999999994</v>
      </c>
      <c r="AJ50">
        <v>23.9</v>
      </c>
      <c r="AK50">
        <v>90.6</v>
      </c>
      <c r="AL50">
        <v>9.4</v>
      </c>
      <c r="AM50" t="s">
        <v>417</v>
      </c>
      <c r="AN50" t="s">
        <v>417</v>
      </c>
      <c r="AP50" t="s">
        <v>458</v>
      </c>
      <c r="AQ50" t="s">
        <v>54</v>
      </c>
      <c r="AR50" t="s">
        <v>461</v>
      </c>
      <c r="AS50" t="s">
        <v>410</v>
      </c>
      <c r="AT50">
        <v>69.7</v>
      </c>
      <c r="AU50">
        <v>76.099999999999994</v>
      </c>
      <c r="AV50">
        <v>82.6</v>
      </c>
      <c r="AW50">
        <v>85.4</v>
      </c>
      <c r="AX50">
        <v>90.6</v>
      </c>
      <c r="AY50">
        <v>95.8</v>
      </c>
      <c r="AZ50" t="s">
        <v>417</v>
      </c>
      <c r="BA50" t="s">
        <v>417</v>
      </c>
      <c r="BB50" t="s">
        <v>417</v>
      </c>
      <c r="BF50" t="b">
        <f t="shared" si="0"/>
        <v>1</v>
      </c>
    </row>
    <row r="51" spans="1:58" x14ac:dyDescent="0.3">
      <c r="N51" t="str">
        <f>VLOOKUP(P51,Sheet1!A$6:A$378,1,FALSE)</f>
        <v>Sefton</v>
      </c>
      <c r="O51" t="s">
        <v>458</v>
      </c>
      <c r="P51" t="s">
        <v>55</v>
      </c>
      <c r="Q51" t="str">
        <f>VLOOKUP(P51,classifications!A$1:B$357,2,FALSE)</f>
        <v>Predominantly Urban</v>
      </c>
      <c r="R51" t="str">
        <f>VLOOKUP(P51,classifications!A$1:D$357,4,FALSE)</f>
        <v>Met District</v>
      </c>
      <c r="S51" t="s">
        <v>462</v>
      </c>
      <c r="T51" t="s">
        <v>410</v>
      </c>
      <c r="U51">
        <v>66.099999999999994</v>
      </c>
      <c r="V51">
        <v>17.7</v>
      </c>
      <c r="W51">
        <v>16.2</v>
      </c>
      <c r="X51">
        <v>79.099999999999994</v>
      </c>
      <c r="Y51">
        <v>6.5</v>
      </c>
      <c r="Z51">
        <v>14.4</v>
      </c>
      <c r="AA51">
        <v>96.7</v>
      </c>
      <c r="AB51">
        <v>3.3</v>
      </c>
      <c r="AC51">
        <v>0</v>
      </c>
      <c r="AE51" t="s">
        <v>458</v>
      </c>
      <c r="AF51" t="s">
        <v>55</v>
      </c>
      <c r="AG51" t="s">
        <v>462</v>
      </c>
      <c r="AH51" t="s">
        <v>410</v>
      </c>
      <c r="AI51">
        <v>78.900000000000006</v>
      </c>
      <c r="AJ51">
        <v>21.1</v>
      </c>
      <c r="AK51">
        <v>92.5</v>
      </c>
      <c r="AL51">
        <v>7.5</v>
      </c>
      <c r="AM51">
        <v>96.7</v>
      </c>
      <c r="AN51">
        <v>3.3</v>
      </c>
      <c r="AP51" t="s">
        <v>458</v>
      </c>
      <c r="AQ51" t="s">
        <v>55</v>
      </c>
      <c r="AR51" t="s">
        <v>462</v>
      </c>
      <c r="AS51" t="s">
        <v>410</v>
      </c>
      <c r="AT51">
        <v>72.099999999999994</v>
      </c>
      <c r="AU51">
        <v>78.900000000000006</v>
      </c>
      <c r="AV51">
        <v>85.7</v>
      </c>
      <c r="AW51">
        <v>88</v>
      </c>
      <c r="AX51">
        <v>92.5</v>
      </c>
      <c r="AY51">
        <v>96.9</v>
      </c>
      <c r="AZ51">
        <v>94.1</v>
      </c>
      <c r="BA51">
        <v>96.7</v>
      </c>
      <c r="BB51">
        <v>99.4</v>
      </c>
      <c r="BF51" t="b">
        <f t="shared" si="0"/>
        <v>1</v>
      </c>
    </row>
    <row r="52" spans="1:58" x14ac:dyDescent="0.3">
      <c r="N52" t="str">
        <f>VLOOKUP(P52,Sheet1!A$6:A$378,1,FALSE)</f>
        <v>Wirral</v>
      </c>
      <c r="O52" t="s">
        <v>458</v>
      </c>
      <c r="P52" t="s">
        <v>56</v>
      </c>
      <c r="Q52" t="str">
        <f>VLOOKUP(P52,classifications!A$1:B$357,2,FALSE)</f>
        <v>Predominantly Urban</v>
      </c>
      <c r="R52" t="str">
        <f>VLOOKUP(P52,classifications!A$1:D$357,4,FALSE)</f>
        <v>Met District</v>
      </c>
      <c r="S52" t="s">
        <v>463</v>
      </c>
      <c r="T52" t="s">
        <v>410</v>
      </c>
      <c r="U52">
        <v>78.099999999999994</v>
      </c>
      <c r="V52">
        <v>19.8</v>
      </c>
      <c r="W52">
        <v>2.1</v>
      </c>
      <c r="X52">
        <v>82.7</v>
      </c>
      <c r="Y52">
        <v>4.9000000000000004</v>
      </c>
      <c r="Z52">
        <v>12.4</v>
      </c>
      <c r="AA52" t="s">
        <v>417</v>
      </c>
      <c r="AB52" t="s">
        <v>417</v>
      </c>
      <c r="AC52" t="s">
        <v>417</v>
      </c>
      <c r="AE52" t="s">
        <v>458</v>
      </c>
      <c r="AF52" t="s">
        <v>56</v>
      </c>
      <c r="AG52" t="s">
        <v>463</v>
      </c>
      <c r="AH52" t="s">
        <v>410</v>
      </c>
      <c r="AI52">
        <v>79.8</v>
      </c>
      <c r="AJ52">
        <v>20.2</v>
      </c>
      <c r="AK52">
        <v>94.4</v>
      </c>
      <c r="AL52">
        <v>5.6</v>
      </c>
      <c r="AM52" t="s">
        <v>417</v>
      </c>
      <c r="AN52" t="s">
        <v>417</v>
      </c>
      <c r="AP52" t="s">
        <v>458</v>
      </c>
      <c r="AQ52" t="s">
        <v>56</v>
      </c>
      <c r="AR52" t="s">
        <v>463</v>
      </c>
      <c r="AS52" t="s">
        <v>410</v>
      </c>
      <c r="AT52">
        <v>73.599999999999994</v>
      </c>
      <c r="AU52">
        <v>79.8</v>
      </c>
      <c r="AV52">
        <v>86</v>
      </c>
      <c r="AW52">
        <v>90.6</v>
      </c>
      <c r="AX52">
        <v>94.4</v>
      </c>
      <c r="AY52">
        <v>98.2</v>
      </c>
      <c r="AZ52" t="s">
        <v>417</v>
      </c>
      <c r="BA52" t="s">
        <v>417</v>
      </c>
      <c r="BB52" t="s">
        <v>417</v>
      </c>
      <c r="BF52" t="b">
        <f t="shared" si="0"/>
        <v>1</v>
      </c>
    </row>
    <row r="53" spans="1:58" x14ac:dyDescent="0.3">
      <c r="N53" t="str">
        <f>VLOOKUP(P53,Sheet1!A$6:A$378,1,FALSE)</f>
        <v>Halton</v>
      </c>
      <c r="O53" t="s">
        <v>458</v>
      </c>
      <c r="P53" t="s">
        <v>268</v>
      </c>
      <c r="Q53" t="str">
        <f>VLOOKUP(P53,classifications!A$1:B$357,2,FALSE)</f>
        <v>Predominantly Urban</v>
      </c>
      <c r="R53" t="str">
        <f>VLOOKUP(P53,classifications!A$1:D$357,4,FALSE)</f>
        <v>Unitary Authority</v>
      </c>
      <c r="S53" t="s">
        <v>464</v>
      </c>
      <c r="T53" t="s">
        <v>410</v>
      </c>
      <c r="U53">
        <v>82.8</v>
      </c>
      <c r="V53">
        <v>15.2</v>
      </c>
      <c r="W53">
        <v>1.9</v>
      </c>
      <c r="X53">
        <v>86.6</v>
      </c>
      <c r="Y53">
        <v>5.7</v>
      </c>
      <c r="Z53">
        <v>7.7</v>
      </c>
      <c r="AA53" t="s">
        <v>417</v>
      </c>
      <c r="AB53" t="s">
        <v>417</v>
      </c>
      <c r="AC53" t="s">
        <v>417</v>
      </c>
      <c r="AE53" t="s">
        <v>458</v>
      </c>
      <c r="AF53" t="s">
        <v>268</v>
      </c>
      <c r="AG53" t="s">
        <v>464</v>
      </c>
      <c r="AH53" t="s">
        <v>410</v>
      </c>
      <c r="AI53">
        <v>84.5</v>
      </c>
      <c r="AJ53">
        <v>15.5</v>
      </c>
      <c r="AK53">
        <v>93.8</v>
      </c>
      <c r="AL53">
        <v>6.2</v>
      </c>
      <c r="AM53" t="s">
        <v>417</v>
      </c>
      <c r="AN53" t="s">
        <v>417</v>
      </c>
      <c r="AP53" t="s">
        <v>458</v>
      </c>
      <c r="AQ53" t="s">
        <v>268</v>
      </c>
      <c r="AR53" t="s">
        <v>464</v>
      </c>
      <c r="AS53" t="s">
        <v>410</v>
      </c>
      <c r="AT53">
        <v>79.7</v>
      </c>
      <c r="AU53">
        <v>84.5</v>
      </c>
      <c r="AV53">
        <v>89.2</v>
      </c>
      <c r="AW53">
        <v>90</v>
      </c>
      <c r="AX53">
        <v>93.8</v>
      </c>
      <c r="AY53">
        <v>97.6</v>
      </c>
      <c r="AZ53" t="s">
        <v>417</v>
      </c>
      <c r="BA53" t="s">
        <v>417</v>
      </c>
      <c r="BB53" t="s">
        <v>417</v>
      </c>
      <c r="BF53" t="b">
        <f t="shared" si="0"/>
        <v>1</v>
      </c>
    </row>
    <row r="54" spans="1:58" x14ac:dyDescent="0.3">
      <c r="N54" t="str">
        <f>VLOOKUP(P54,Sheet1!A$6:A$378,1,FALSE)</f>
        <v>Northumberland</v>
      </c>
      <c r="O54" t="s">
        <v>465</v>
      </c>
      <c r="P54" t="s">
        <v>267</v>
      </c>
      <c r="Q54" t="str">
        <f>VLOOKUP(P54,classifications!A$1:B$357,2,FALSE)</f>
        <v>Predominantly Rural</v>
      </c>
      <c r="R54" t="str">
        <f>VLOOKUP(P54,classifications!A$1:D$357,4,FALSE)</f>
        <v>Unitary Authority</v>
      </c>
      <c r="S54">
        <v>35</v>
      </c>
      <c r="T54" t="s">
        <v>410</v>
      </c>
      <c r="U54">
        <v>75.099999999999994</v>
      </c>
      <c r="V54">
        <v>21.4</v>
      </c>
      <c r="W54">
        <v>3.5</v>
      </c>
      <c r="X54">
        <v>82.3</v>
      </c>
      <c r="Y54">
        <v>5.5</v>
      </c>
      <c r="Z54">
        <v>12.2</v>
      </c>
      <c r="AA54" t="s">
        <v>417</v>
      </c>
      <c r="AB54" t="s">
        <v>417</v>
      </c>
      <c r="AC54" t="s">
        <v>417</v>
      </c>
      <c r="AE54" t="s">
        <v>465</v>
      </c>
      <c r="AF54" t="s">
        <v>267</v>
      </c>
      <c r="AG54">
        <v>35</v>
      </c>
      <c r="AH54" t="s">
        <v>410</v>
      </c>
      <c r="AI54">
        <v>77.8</v>
      </c>
      <c r="AJ54">
        <v>22.2</v>
      </c>
      <c r="AK54">
        <v>93.8</v>
      </c>
      <c r="AL54">
        <v>6.2</v>
      </c>
      <c r="AM54" t="s">
        <v>417</v>
      </c>
      <c r="AN54" t="s">
        <v>417</v>
      </c>
      <c r="AP54" t="s">
        <v>465</v>
      </c>
      <c r="AQ54" t="s">
        <v>267</v>
      </c>
      <c r="AR54">
        <v>35</v>
      </c>
      <c r="AS54" t="s">
        <v>410</v>
      </c>
      <c r="AT54">
        <v>71.400000000000006</v>
      </c>
      <c r="AU54">
        <v>77.8</v>
      </c>
      <c r="AV54">
        <v>84.2</v>
      </c>
      <c r="AW54">
        <v>89.5</v>
      </c>
      <c r="AX54">
        <v>93.8</v>
      </c>
      <c r="AY54">
        <v>98</v>
      </c>
      <c r="AZ54" t="s">
        <v>417</v>
      </c>
      <c r="BA54" t="s">
        <v>417</v>
      </c>
      <c r="BB54" t="s">
        <v>417</v>
      </c>
      <c r="BF54" t="b">
        <f t="shared" si="0"/>
        <v>1</v>
      </c>
    </row>
    <row r="55" spans="1:58" x14ac:dyDescent="0.3">
      <c r="N55" t="str">
        <f>VLOOKUP(P55,Sheet1!A$6:A$378,1,FALSE)</f>
        <v>Newcastle upon Tyne</v>
      </c>
      <c r="O55" t="s">
        <v>465</v>
      </c>
      <c r="P55" t="s">
        <v>37</v>
      </c>
      <c r="Q55" t="str">
        <f>VLOOKUP(P55,classifications!A$1:B$357,2,FALSE)</f>
        <v>Predominantly Urban</v>
      </c>
      <c r="R55" t="str">
        <f>VLOOKUP(P55,classifications!A$1:D$357,4,FALSE)</f>
        <v>Met District</v>
      </c>
      <c r="S55" t="s">
        <v>466</v>
      </c>
      <c r="T55" t="s">
        <v>410</v>
      </c>
      <c r="U55">
        <v>82</v>
      </c>
      <c r="V55">
        <v>17.600000000000001</v>
      </c>
      <c r="W55">
        <v>0.4</v>
      </c>
      <c r="X55">
        <v>81.8</v>
      </c>
      <c r="Y55">
        <v>7.2</v>
      </c>
      <c r="Z55">
        <v>11</v>
      </c>
      <c r="AA55" t="s">
        <v>417</v>
      </c>
      <c r="AB55" t="s">
        <v>417</v>
      </c>
      <c r="AC55" t="s">
        <v>417</v>
      </c>
      <c r="AE55" t="s">
        <v>465</v>
      </c>
      <c r="AF55" t="s">
        <v>37</v>
      </c>
      <c r="AG55" t="s">
        <v>466</v>
      </c>
      <c r="AH55" t="s">
        <v>410</v>
      </c>
      <c r="AI55">
        <v>82.3</v>
      </c>
      <c r="AJ55">
        <v>17.7</v>
      </c>
      <c r="AK55">
        <v>91.9</v>
      </c>
      <c r="AL55">
        <v>8.1</v>
      </c>
      <c r="AM55" t="s">
        <v>417</v>
      </c>
      <c r="AN55" t="s">
        <v>417</v>
      </c>
      <c r="AP55" t="s">
        <v>465</v>
      </c>
      <c r="AQ55" t="s">
        <v>37</v>
      </c>
      <c r="AR55" t="s">
        <v>466</v>
      </c>
      <c r="AS55" t="s">
        <v>410</v>
      </c>
      <c r="AT55">
        <v>76.900000000000006</v>
      </c>
      <c r="AU55">
        <v>82.3</v>
      </c>
      <c r="AV55">
        <v>87.8</v>
      </c>
      <c r="AW55">
        <v>87.3</v>
      </c>
      <c r="AX55">
        <v>91.9</v>
      </c>
      <c r="AY55">
        <v>96.5</v>
      </c>
      <c r="AZ55" t="s">
        <v>417</v>
      </c>
      <c r="BA55" t="s">
        <v>417</v>
      </c>
      <c r="BB55" t="s">
        <v>417</v>
      </c>
      <c r="BF55" t="b">
        <f t="shared" si="0"/>
        <v>1</v>
      </c>
    </row>
    <row r="56" spans="1:58" x14ac:dyDescent="0.3">
      <c r="N56" t="str">
        <f>VLOOKUP(P56,Sheet1!A$6:A$378,1,FALSE)</f>
        <v>North Tyneside</v>
      </c>
      <c r="O56" t="s">
        <v>465</v>
      </c>
      <c r="P56" t="s">
        <v>38</v>
      </c>
      <c r="Q56" t="str">
        <f>VLOOKUP(P56,classifications!A$1:B$357,2,FALSE)</f>
        <v>Predominantly Urban</v>
      </c>
      <c r="R56" t="str">
        <f>VLOOKUP(P56,classifications!A$1:D$357,4,FALSE)</f>
        <v>Met District</v>
      </c>
      <c r="S56" t="s">
        <v>467</v>
      </c>
      <c r="T56" t="s">
        <v>410</v>
      </c>
      <c r="U56">
        <v>77.3</v>
      </c>
      <c r="V56">
        <v>21.3</v>
      </c>
      <c r="W56">
        <v>1.3</v>
      </c>
      <c r="X56">
        <v>81.599999999999994</v>
      </c>
      <c r="Y56">
        <v>6.3</v>
      </c>
      <c r="Z56">
        <v>12.1</v>
      </c>
      <c r="AA56" t="s">
        <v>417</v>
      </c>
      <c r="AB56" t="s">
        <v>417</v>
      </c>
      <c r="AC56" t="s">
        <v>417</v>
      </c>
      <c r="AE56" t="s">
        <v>465</v>
      </c>
      <c r="AF56" t="s">
        <v>38</v>
      </c>
      <c r="AG56" t="s">
        <v>467</v>
      </c>
      <c r="AH56" t="s">
        <v>410</v>
      </c>
      <c r="AI56">
        <v>78.400000000000006</v>
      </c>
      <c r="AJ56">
        <v>21.6</v>
      </c>
      <c r="AK56">
        <v>92.8</v>
      </c>
      <c r="AL56">
        <v>7.2</v>
      </c>
      <c r="AM56" t="s">
        <v>417</v>
      </c>
      <c r="AN56" t="s">
        <v>417</v>
      </c>
      <c r="AP56" t="s">
        <v>465</v>
      </c>
      <c r="AQ56" t="s">
        <v>38</v>
      </c>
      <c r="AR56" t="s">
        <v>467</v>
      </c>
      <c r="AS56" t="s">
        <v>410</v>
      </c>
      <c r="AT56">
        <v>72.400000000000006</v>
      </c>
      <c r="AU56">
        <v>78.400000000000006</v>
      </c>
      <c r="AV56">
        <v>84.3</v>
      </c>
      <c r="AW56">
        <v>88</v>
      </c>
      <c r="AX56">
        <v>92.8</v>
      </c>
      <c r="AY56">
        <v>97.6</v>
      </c>
      <c r="AZ56" t="s">
        <v>417</v>
      </c>
      <c r="BA56" t="s">
        <v>417</v>
      </c>
      <c r="BB56" t="s">
        <v>417</v>
      </c>
      <c r="BF56" t="b">
        <f t="shared" si="0"/>
        <v>1</v>
      </c>
    </row>
    <row r="57" spans="1:58" x14ac:dyDescent="0.3">
      <c r="N57" t="str">
        <f>VLOOKUP(P57,Sheet1!A$6:A$378,1,FALSE)</f>
        <v>Barnsley</v>
      </c>
      <c r="O57" t="s">
        <v>468</v>
      </c>
      <c r="P57" t="s">
        <v>57</v>
      </c>
      <c r="Q57" t="str">
        <f>VLOOKUP(P57,classifications!A$1:B$357,2,FALSE)</f>
        <v>Predominantly Urban</v>
      </c>
      <c r="R57" t="str">
        <f>VLOOKUP(P57,classifications!A$1:D$357,4,FALSE)</f>
        <v>Met District</v>
      </c>
      <c r="S57" t="s">
        <v>469</v>
      </c>
      <c r="T57" t="s">
        <v>410</v>
      </c>
      <c r="U57">
        <v>73.7</v>
      </c>
      <c r="V57">
        <v>25.3</v>
      </c>
      <c r="W57">
        <v>1</v>
      </c>
      <c r="X57">
        <v>77.5</v>
      </c>
      <c r="Y57">
        <v>6.6</v>
      </c>
      <c r="Z57">
        <v>15.9</v>
      </c>
      <c r="AA57" t="s">
        <v>417</v>
      </c>
      <c r="AB57" t="s">
        <v>417</v>
      </c>
      <c r="AC57" t="s">
        <v>417</v>
      </c>
      <c r="AE57" t="s">
        <v>468</v>
      </c>
      <c r="AF57" t="s">
        <v>57</v>
      </c>
      <c r="AG57" t="s">
        <v>469</v>
      </c>
      <c r="AH57" t="s">
        <v>410</v>
      </c>
      <c r="AI57">
        <v>74.5</v>
      </c>
      <c r="AJ57">
        <v>25.5</v>
      </c>
      <c r="AK57">
        <v>92.2</v>
      </c>
      <c r="AL57">
        <v>7.8</v>
      </c>
      <c r="AM57" t="s">
        <v>417</v>
      </c>
      <c r="AN57" t="s">
        <v>417</v>
      </c>
      <c r="AP57" t="s">
        <v>468</v>
      </c>
      <c r="AQ57" t="s">
        <v>57</v>
      </c>
      <c r="AR57" t="s">
        <v>469</v>
      </c>
      <c r="AS57" t="s">
        <v>410</v>
      </c>
      <c r="AT57">
        <v>67.7</v>
      </c>
      <c r="AU57">
        <v>74.5</v>
      </c>
      <c r="AV57">
        <v>81.3</v>
      </c>
      <c r="AW57">
        <v>87.5</v>
      </c>
      <c r="AX57">
        <v>92.2</v>
      </c>
      <c r="AY57">
        <v>96.8</v>
      </c>
      <c r="AZ57" t="s">
        <v>417</v>
      </c>
      <c r="BA57" t="s">
        <v>417</v>
      </c>
      <c r="BB57" t="s">
        <v>417</v>
      </c>
      <c r="BF57" t="b">
        <f t="shared" si="0"/>
        <v>1</v>
      </c>
    </row>
    <row r="58" spans="1:58" x14ac:dyDescent="0.3">
      <c r="N58" t="str">
        <f>VLOOKUP(P58,Sheet1!A$6:A$378,1,FALSE)</f>
        <v>Doncaster</v>
      </c>
      <c r="O58" t="s">
        <v>468</v>
      </c>
      <c r="P58" t="s">
        <v>58</v>
      </c>
      <c r="Q58" t="str">
        <f>VLOOKUP(P58,classifications!A$1:B$357,2,FALSE)</f>
        <v>Predominantly Urban</v>
      </c>
      <c r="R58" t="str">
        <f>VLOOKUP(P58,classifications!A$1:D$357,4,FALSE)</f>
        <v>Met District</v>
      </c>
      <c r="S58" t="s">
        <v>470</v>
      </c>
      <c r="T58" t="s">
        <v>410</v>
      </c>
      <c r="U58">
        <v>74.8</v>
      </c>
      <c r="V58">
        <v>24.4</v>
      </c>
      <c r="W58">
        <v>0.8</v>
      </c>
      <c r="X58">
        <v>83.1</v>
      </c>
      <c r="Y58">
        <v>4.3</v>
      </c>
      <c r="Z58">
        <v>12.6</v>
      </c>
      <c r="AA58">
        <v>95.4</v>
      </c>
      <c r="AB58">
        <v>3.2</v>
      </c>
      <c r="AC58">
        <v>1.3</v>
      </c>
      <c r="AE58" t="s">
        <v>468</v>
      </c>
      <c r="AF58" t="s">
        <v>58</v>
      </c>
      <c r="AG58" t="s">
        <v>470</v>
      </c>
      <c r="AH58" t="s">
        <v>410</v>
      </c>
      <c r="AI58">
        <v>75.400000000000006</v>
      </c>
      <c r="AJ58">
        <v>24.6</v>
      </c>
      <c r="AK58">
        <v>95</v>
      </c>
      <c r="AL58">
        <v>5</v>
      </c>
      <c r="AM58">
        <v>96.7</v>
      </c>
      <c r="AN58">
        <v>3.3</v>
      </c>
      <c r="AP58" t="s">
        <v>468</v>
      </c>
      <c r="AQ58" t="s">
        <v>58</v>
      </c>
      <c r="AR58" t="s">
        <v>470</v>
      </c>
      <c r="AS58" t="s">
        <v>410</v>
      </c>
      <c r="AT58">
        <v>68.900000000000006</v>
      </c>
      <c r="AU58">
        <v>75.400000000000006</v>
      </c>
      <c r="AV58">
        <v>81.900000000000006</v>
      </c>
      <c r="AW58">
        <v>91.6</v>
      </c>
      <c r="AX58">
        <v>95</v>
      </c>
      <c r="AY58">
        <v>98.5</v>
      </c>
      <c r="AZ58">
        <v>93.1</v>
      </c>
      <c r="BA58">
        <v>96.7</v>
      </c>
      <c r="BB58">
        <v>100</v>
      </c>
      <c r="BF58" t="b">
        <f t="shared" si="0"/>
        <v>1</v>
      </c>
    </row>
    <row r="59" spans="1:58" x14ac:dyDescent="0.3">
      <c r="N59" t="str">
        <f>VLOOKUP(P59,Sheet1!A$6:A$378,1,FALSE)</f>
        <v>Rotherham</v>
      </c>
      <c r="O59" t="s">
        <v>468</v>
      </c>
      <c r="P59" t="s">
        <v>59</v>
      </c>
      <c r="Q59" t="str">
        <f>VLOOKUP(P59,classifications!A$1:B$357,2,FALSE)</f>
        <v>Predominantly Urban</v>
      </c>
      <c r="R59" t="str">
        <f>VLOOKUP(P59,classifications!A$1:D$357,4,FALSE)</f>
        <v>Met District</v>
      </c>
      <c r="S59" t="s">
        <v>471</v>
      </c>
      <c r="T59" t="s">
        <v>410</v>
      </c>
      <c r="U59">
        <v>65.599999999999994</v>
      </c>
      <c r="V59">
        <v>33</v>
      </c>
      <c r="W59">
        <v>1.4</v>
      </c>
      <c r="X59">
        <v>80</v>
      </c>
      <c r="Y59">
        <v>8.4</v>
      </c>
      <c r="Z59">
        <v>11.7</v>
      </c>
      <c r="AA59" t="s">
        <v>417</v>
      </c>
      <c r="AB59" t="s">
        <v>417</v>
      </c>
      <c r="AC59" t="s">
        <v>417</v>
      </c>
      <c r="AE59" t="s">
        <v>468</v>
      </c>
      <c r="AF59" t="s">
        <v>59</v>
      </c>
      <c r="AG59" t="s">
        <v>471</v>
      </c>
      <c r="AH59" t="s">
        <v>410</v>
      </c>
      <c r="AI59">
        <v>66.5</v>
      </c>
      <c r="AJ59">
        <v>33.5</v>
      </c>
      <c r="AK59">
        <v>90.5</v>
      </c>
      <c r="AL59">
        <v>9.5</v>
      </c>
      <c r="AM59" t="s">
        <v>417</v>
      </c>
      <c r="AN59" t="s">
        <v>417</v>
      </c>
      <c r="AP59" t="s">
        <v>468</v>
      </c>
      <c r="AQ59" t="s">
        <v>59</v>
      </c>
      <c r="AR59" t="s">
        <v>471</v>
      </c>
      <c r="AS59" t="s">
        <v>410</v>
      </c>
      <c r="AT59">
        <v>59.4</v>
      </c>
      <c r="AU59">
        <v>66.5</v>
      </c>
      <c r="AV59">
        <v>73.7</v>
      </c>
      <c r="AW59">
        <v>85.4</v>
      </c>
      <c r="AX59">
        <v>90.5</v>
      </c>
      <c r="AY59">
        <v>95.6</v>
      </c>
      <c r="AZ59" t="s">
        <v>417</v>
      </c>
      <c r="BA59" t="s">
        <v>417</v>
      </c>
      <c r="BB59" t="s">
        <v>417</v>
      </c>
      <c r="BF59" t="b">
        <f t="shared" si="0"/>
        <v>1</v>
      </c>
    </row>
    <row r="60" spans="1:58" x14ac:dyDescent="0.3">
      <c r="N60" t="str">
        <f>VLOOKUP(P60,Sheet1!A$6:A$378,1,FALSE)</f>
        <v>Sheffield</v>
      </c>
      <c r="O60" t="s">
        <v>468</v>
      </c>
      <c r="P60" t="s">
        <v>60</v>
      </c>
      <c r="Q60" t="str">
        <f>VLOOKUP(P60,classifications!A$1:B$357,2,FALSE)</f>
        <v>Predominantly Urban</v>
      </c>
      <c r="R60" t="str">
        <f>VLOOKUP(P60,classifications!A$1:D$357,4,FALSE)</f>
        <v>Met District</v>
      </c>
      <c r="S60" t="s">
        <v>472</v>
      </c>
      <c r="T60" t="s">
        <v>410</v>
      </c>
      <c r="U60">
        <v>79.900000000000006</v>
      </c>
      <c r="V60">
        <v>19.5</v>
      </c>
      <c r="W60">
        <v>0.6</v>
      </c>
      <c r="X60">
        <v>79</v>
      </c>
      <c r="Y60">
        <v>8.4</v>
      </c>
      <c r="Z60">
        <v>12.5</v>
      </c>
      <c r="AA60">
        <v>97.3</v>
      </c>
      <c r="AB60">
        <v>2.2999999999999998</v>
      </c>
      <c r="AC60">
        <v>0.5</v>
      </c>
      <c r="AE60" t="s">
        <v>468</v>
      </c>
      <c r="AF60" t="s">
        <v>60</v>
      </c>
      <c r="AG60" t="s">
        <v>472</v>
      </c>
      <c r="AH60" t="s">
        <v>410</v>
      </c>
      <c r="AI60">
        <v>80.400000000000006</v>
      </c>
      <c r="AJ60">
        <v>19.600000000000001</v>
      </c>
      <c r="AK60">
        <v>90.4</v>
      </c>
      <c r="AL60">
        <v>9.6</v>
      </c>
      <c r="AM60">
        <v>97.7</v>
      </c>
      <c r="AN60">
        <v>2.2999999999999998</v>
      </c>
      <c r="AP60" t="s">
        <v>468</v>
      </c>
      <c r="AQ60" t="s">
        <v>60</v>
      </c>
      <c r="AR60" t="s">
        <v>472</v>
      </c>
      <c r="AS60" t="s">
        <v>410</v>
      </c>
      <c r="AT60">
        <v>74.2</v>
      </c>
      <c r="AU60">
        <v>80.400000000000006</v>
      </c>
      <c r="AV60">
        <v>86.7</v>
      </c>
      <c r="AW60">
        <v>85.3</v>
      </c>
      <c r="AX60">
        <v>90.4</v>
      </c>
      <c r="AY60">
        <v>95.4</v>
      </c>
      <c r="AZ60">
        <v>95.4</v>
      </c>
      <c r="BA60">
        <v>97.7</v>
      </c>
      <c r="BB60">
        <v>100</v>
      </c>
      <c r="BF60" t="b">
        <f t="shared" si="0"/>
        <v>1</v>
      </c>
    </row>
    <row r="61" spans="1:58" x14ac:dyDescent="0.3">
      <c r="N61" t="str">
        <f>VLOOKUP(P61,Sheet1!A$6:A$378,1,FALSE)</f>
        <v>Hartlepool</v>
      </c>
      <c r="O61" t="s">
        <v>473</v>
      </c>
      <c r="P61" t="s">
        <v>261</v>
      </c>
      <c r="Q61" t="str">
        <f>VLOOKUP(P61,classifications!A$1:B$357,2,FALSE)</f>
        <v>Predominantly Urban</v>
      </c>
      <c r="R61" t="str">
        <f>VLOOKUP(P61,classifications!A$1:D$357,4,FALSE)</f>
        <v>Unitary Authority</v>
      </c>
      <c r="S61" t="s">
        <v>474</v>
      </c>
      <c r="T61" t="s">
        <v>410</v>
      </c>
      <c r="U61">
        <v>68</v>
      </c>
      <c r="V61">
        <v>32</v>
      </c>
      <c r="W61">
        <v>0</v>
      </c>
      <c r="X61">
        <v>86.3</v>
      </c>
      <c r="Y61">
        <v>4.5</v>
      </c>
      <c r="Z61">
        <v>9.1999999999999993</v>
      </c>
      <c r="AA61">
        <v>96.6</v>
      </c>
      <c r="AB61">
        <v>3.4</v>
      </c>
      <c r="AC61">
        <v>0</v>
      </c>
      <c r="AE61" t="s">
        <v>473</v>
      </c>
      <c r="AF61" t="s">
        <v>261</v>
      </c>
      <c r="AG61" t="s">
        <v>474</v>
      </c>
      <c r="AH61" t="s">
        <v>410</v>
      </c>
      <c r="AI61">
        <v>68</v>
      </c>
      <c r="AJ61">
        <v>32</v>
      </c>
      <c r="AK61">
        <v>95.1</v>
      </c>
      <c r="AL61">
        <v>4.9000000000000004</v>
      </c>
      <c r="AM61">
        <v>96.6</v>
      </c>
      <c r="AN61">
        <v>3.4</v>
      </c>
      <c r="AP61" t="s">
        <v>473</v>
      </c>
      <c r="AQ61" t="s">
        <v>261</v>
      </c>
      <c r="AR61" t="s">
        <v>474</v>
      </c>
      <c r="AS61" t="s">
        <v>410</v>
      </c>
      <c r="AT61">
        <v>60.6</v>
      </c>
      <c r="AU61">
        <v>68</v>
      </c>
      <c r="AV61">
        <v>75.400000000000006</v>
      </c>
      <c r="AW61">
        <v>91.4</v>
      </c>
      <c r="AX61">
        <v>95.1</v>
      </c>
      <c r="AY61">
        <v>98.7</v>
      </c>
      <c r="AZ61">
        <v>93.6</v>
      </c>
      <c r="BA61">
        <v>96.6</v>
      </c>
      <c r="BB61">
        <v>99.6</v>
      </c>
      <c r="BF61" t="b">
        <f t="shared" si="0"/>
        <v>1</v>
      </c>
    </row>
    <row r="62" spans="1:58" x14ac:dyDescent="0.3">
      <c r="N62" t="str">
        <f>VLOOKUP(P62,Sheet1!A$6:A$378,1,FALSE)</f>
        <v>Middlesbrough</v>
      </c>
      <c r="O62" t="s">
        <v>473</v>
      </c>
      <c r="P62" t="s">
        <v>262</v>
      </c>
      <c r="Q62" t="str">
        <f>VLOOKUP(P62,classifications!A$1:B$357,2,FALSE)</f>
        <v>Predominantly Urban</v>
      </c>
      <c r="R62" t="str">
        <f>VLOOKUP(P62,classifications!A$1:D$357,4,FALSE)</f>
        <v>Unitary Authority</v>
      </c>
      <c r="S62" t="s">
        <v>475</v>
      </c>
      <c r="T62" t="s">
        <v>410</v>
      </c>
      <c r="U62">
        <v>76.400000000000006</v>
      </c>
      <c r="V62">
        <v>21.6</v>
      </c>
      <c r="W62">
        <v>2</v>
      </c>
      <c r="X62">
        <v>77.099999999999994</v>
      </c>
      <c r="Y62">
        <v>8.9</v>
      </c>
      <c r="Z62">
        <v>14</v>
      </c>
      <c r="AA62">
        <v>96.3</v>
      </c>
      <c r="AB62">
        <v>3.7</v>
      </c>
      <c r="AC62">
        <v>0</v>
      </c>
      <c r="AE62" t="s">
        <v>473</v>
      </c>
      <c r="AF62" t="s">
        <v>262</v>
      </c>
      <c r="AG62" t="s">
        <v>475</v>
      </c>
      <c r="AH62" t="s">
        <v>410</v>
      </c>
      <c r="AI62">
        <v>77.900000000000006</v>
      </c>
      <c r="AJ62">
        <v>22.1</v>
      </c>
      <c r="AK62">
        <v>89.6</v>
      </c>
      <c r="AL62">
        <v>10.4</v>
      </c>
      <c r="AM62">
        <v>96.3</v>
      </c>
      <c r="AN62">
        <v>3.7</v>
      </c>
      <c r="AP62" t="s">
        <v>473</v>
      </c>
      <c r="AQ62" t="s">
        <v>262</v>
      </c>
      <c r="AR62" t="s">
        <v>475</v>
      </c>
      <c r="AS62" t="s">
        <v>410</v>
      </c>
      <c r="AT62">
        <v>71.599999999999994</v>
      </c>
      <c r="AU62">
        <v>77.900000000000006</v>
      </c>
      <c r="AV62">
        <v>84.2</v>
      </c>
      <c r="AW62">
        <v>83.2</v>
      </c>
      <c r="AX62">
        <v>89.6</v>
      </c>
      <c r="AY62">
        <v>96.1</v>
      </c>
      <c r="AZ62">
        <v>93.5</v>
      </c>
      <c r="BA62">
        <v>96.3</v>
      </c>
      <c r="BB62">
        <v>99</v>
      </c>
      <c r="BF62" t="b">
        <f t="shared" si="0"/>
        <v>1</v>
      </c>
    </row>
    <row r="63" spans="1:58" x14ac:dyDescent="0.3">
      <c r="N63" t="str">
        <f>VLOOKUP(P63,Sheet1!A$6:A$378,1,FALSE)</f>
        <v>Redcar and Cleveland</v>
      </c>
      <c r="O63" t="s">
        <v>473</v>
      </c>
      <c r="P63" t="s">
        <v>263</v>
      </c>
      <c r="Q63" t="str">
        <f>VLOOKUP(P63,classifications!A$1:B$357,2,FALSE)</f>
        <v>Urban with Significant Rural</v>
      </c>
      <c r="R63" t="str">
        <f>VLOOKUP(P63,classifications!A$1:D$357,4,FALSE)</f>
        <v>Unitary Authority</v>
      </c>
      <c r="S63" t="s">
        <v>476</v>
      </c>
      <c r="T63" t="s">
        <v>410</v>
      </c>
      <c r="U63">
        <v>77.2</v>
      </c>
      <c r="V63">
        <v>21.9</v>
      </c>
      <c r="W63">
        <v>0.9</v>
      </c>
      <c r="X63">
        <v>83.9</v>
      </c>
      <c r="Y63">
        <v>7.1</v>
      </c>
      <c r="Z63">
        <v>9</v>
      </c>
      <c r="AA63">
        <v>96.7</v>
      </c>
      <c r="AB63">
        <v>3.3</v>
      </c>
      <c r="AC63">
        <v>0</v>
      </c>
      <c r="AE63" t="s">
        <v>473</v>
      </c>
      <c r="AF63" t="s">
        <v>263</v>
      </c>
      <c r="AG63" t="s">
        <v>476</v>
      </c>
      <c r="AH63" t="s">
        <v>410</v>
      </c>
      <c r="AI63">
        <v>77.900000000000006</v>
      </c>
      <c r="AJ63">
        <v>22.1</v>
      </c>
      <c r="AK63">
        <v>92.2</v>
      </c>
      <c r="AL63">
        <v>7.8</v>
      </c>
      <c r="AM63">
        <v>96.7</v>
      </c>
      <c r="AN63">
        <v>3.3</v>
      </c>
      <c r="AP63" t="s">
        <v>473</v>
      </c>
      <c r="AQ63" t="s">
        <v>263</v>
      </c>
      <c r="AR63" t="s">
        <v>476</v>
      </c>
      <c r="AS63" t="s">
        <v>410</v>
      </c>
      <c r="AT63">
        <v>71.5</v>
      </c>
      <c r="AU63">
        <v>77.900000000000006</v>
      </c>
      <c r="AV63">
        <v>84.3</v>
      </c>
      <c r="AW63">
        <v>88.1</v>
      </c>
      <c r="AX63">
        <v>92.2</v>
      </c>
      <c r="AY63">
        <v>96.4</v>
      </c>
      <c r="AZ63">
        <v>93.9</v>
      </c>
      <c r="BA63">
        <v>96.7</v>
      </c>
      <c r="BB63">
        <v>99.5</v>
      </c>
      <c r="BF63" t="b">
        <f t="shared" si="0"/>
        <v>1</v>
      </c>
    </row>
    <row r="64" spans="1:58" x14ac:dyDescent="0.3">
      <c r="N64" t="str">
        <f>VLOOKUP(P64,Sheet1!A$6:A$378,1,FALSE)</f>
        <v>Stockton-on-Tees</v>
      </c>
      <c r="O64" t="s">
        <v>473</v>
      </c>
      <c r="P64" t="s">
        <v>264</v>
      </c>
      <c r="Q64" t="str">
        <f>VLOOKUP(P64,classifications!A$1:B$357,2,FALSE)</f>
        <v>Predominantly Urban</v>
      </c>
      <c r="R64" t="str">
        <f>VLOOKUP(P64,classifications!A$1:D$357,4,FALSE)</f>
        <v>Unitary Authority</v>
      </c>
      <c r="S64" t="s">
        <v>477</v>
      </c>
      <c r="T64" t="s">
        <v>410</v>
      </c>
      <c r="U64">
        <v>78.2</v>
      </c>
      <c r="V64">
        <v>20.5</v>
      </c>
      <c r="W64">
        <v>1.3</v>
      </c>
      <c r="X64">
        <v>84.3</v>
      </c>
      <c r="Y64">
        <v>5</v>
      </c>
      <c r="Z64">
        <v>10.7</v>
      </c>
      <c r="AA64">
        <v>96.3</v>
      </c>
      <c r="AB64">
        <v>3.7</v>
      </c>
      <c r="AC64">
        <v>0</v>
      </c>
      <c r="AE64" t="s">
        <v>473</v>
      </c>
      <c r="AF64" t="s">
        <v>264</v>
      </c>
      <c r="AG64" t="s">
        <v>477</v>
      </c>
      <c r="AH64" t="s">
        <v>410</v>
      </c>
      <c r="AI64">
        <v>79.2</v>
      </c>
      <c r="AJ64">
        <v>20.8</v>
      </c>
      <c r="AK64">
        <v>94.4</v>
      </c>
      <c r="AL64">
        <v>5.6</v>
      </c>
      <c r="AM64">
        <v>96.3</v>
      </c>
      <c r="AN64">
        <v>3.7</v>
      </c>
      <c r="AP64" t="s">
        <v>473</v>
      </c>
      <c r="AQ64" t="s">
        <v>264</v>
      </c>
      <c r="AR64" t="s">
        <v>477</v>
      </c>
      <c r="AS64" t="s">
        <v>410</v>
      </c>
      <c r="AT64">
        <v>73.099999999999994</v>
      </c>
      <c r="AU64">
        <v>79.2</v>
      </c>
      <c r="AV64">
        <v>85.3</v>
      </c>
      <c r="AW64">
        <v>90.6</v>
      </c>
      <c r="AX64">
        <v>94.4</v>
      </c>
      <c r="AY64">
        <v>98.2</v>
      </c>
      <c r="AZ64">
        <v>93.4</v>
      </c>
      <c r="BA64">
        <v>96.3</v>
      </c>
      <c r="BB64">
        <v>99.3</v>
      </c>
      <c r="BF64" t="b">
        <f t="shared" si="0"/>
        <v>1</v>
      </c>
    </row>
    <row r="65" spans="14:58" x14ac:dyDescent="0.3">
      <c r="N65" t="str">
        <f>VLOOKUP(P65,Sheet1!A$6:A$378,1,FALSE)</f>
        <v>Darlington</v>
      </c>
      <c r="O65" t="s">
        <v>473</v>
      </c>
      <c r="P65" t="s">
        <v>265</v>
      </c>
      <c r="Q65" t="str">
        <f>VLOOKUP(P65,classifications!A$1:B$357,2,FALSE)</f>
        <v>Predominantly Urban</v>
      </c>
      <c r="R65" t="str">
        <f>VLOOKUP(P65,classifications!A$1:D$357,4,FALSE)</f>
        <v>Unitary Authority</v>
      </c>
      <c r="S65" t="s">
        <v>478</v>
      </c>
      <c r="T65" t="s">
        <v>410</v>
      </c>
      <c r="U65">
        <v>75.8</v>
      </c>
      <c r="V65">
        <v>23.4</v>
      </c>
      <c r="W65">
        <v>0.8</v>
      </c>
      <c r="X65">
        <v>82.4</v>
      </c>
      <c r="Y65">
        <v>5.3</v>
      </c>
      <c r="Z65">
        <v>12.3</v>
      </c>
      <c r="AA65">
        <v>98</v>
      </c>
      <c r="AB65">
        <v>2</v>
      </c>
      <c r="AC65">
        <v>0</v>
      </c>
      <c r="AE65" t="s">
        <v>473</v>
      </c>
      <c r="AF65" t="s">
        <v>265</v>
      </c>
      <c r="AG65" t="s">
        <v>478</v>
      </c>
      <c r="AH65" t="s">
        <v>410</v>
      </c>
      <c r="AI65">
        <v>76.400000000000006</v>
      </c>
      <c r="AJ65">
        <v>23.6</v>
      </c>
      <c r="AK65">
        <v>93.9</v>
      </c>
      <c r="AL65">
        <v>6.1</v>
      </c>
      <c r="AM65">
        <v>98</v>
      </c>
      <c r="AN65">
        <v>2</v>
      </c>
      <c r="AP65" t="s">
        <v>473</v>
      </c>
      <c r="AQ65" t="s">
        <v>265</v>
      </c>
      <c r="AR65" t="s">
        <v>478</v>
      </c>
      <c r="AS65" t="s">
        <v>410</v>
      </c>
      <c r="AT65">
        <v>71.099999999999994</v>
      </c>
      <c r="AU65">
        <v>76.400000000000006</v>
      </c>
      <c r="AV65">
        <v>81.8</v>
      </c>
      <c r="AW65">
        <v>90.6</v>
      </c>
      <c r="AX65">
        <v>93.9</v>
      </c>
      <c r="AY65">
        <v>97.3</v>
      </c>
      <c r="AZ65">
        <v>95.9</v>
      </c>
      <c r="BA65">
        <v>98</v>
      </c>
      <c r="BB65">
        <v>100</v>
      </c>
      <c r="BF65" t="b">
        <f t="shared" si="0"/>
        <v>1</v>
      </c>
    </row>
    <row r="66" spans="14:58" x14ac:dyDescent="0.3">
      <c r="N66" t="str">
        <f>VLOOKUP(P66,Sheet1!A$6:A$378,1,FALSE)</f>
        <v>Birmingham</v>
      </c>
      <c r="O66" t="s">
        <v>479</v>
      </c>
      <c r="P66" t="s">
        <v>66</v>
      </c>
      <c r="Q66" t="str">
        <f>VLOOKUP(P66,classifications!A$1:B$357,2,FALSE)</f>
        <v>Predominantly Urban</v>
      </c>
      <c r="R66" t="str">
        <f>VLOOKUP(P66,classifications!A$1:D$357,4,FALSE)</f>
        <v>Met District</v>
      </c>
      <c r="S66" t="s">
        <v>480</v>
      </c>
      <c r="T66" t="s">
        <v>410</v>
      </c>
      <c r="U66">
        <v>78.099999999999994</v>
      </c>
      <c r="V66">
        <v>21.9</v>
      </c>
      <c r="W66">
        <v>0</v>
      </c>
      <c r="X66">
        <v>84.2</v>
      </c>
      <c r="Y66">
        <v>4.0999999999999996</v>
      </c>
      <c r="Z66">
        <v>11.8</v>
      </c>
      <c r="AA66">
        <v>96.1</v>
      </c>
      <c r="AB66">
        <v>3.9</v>
      </c>
      <c r="AC66">
        <v>0</v>
      </c>
      <c r="AE66" t="s">
        <v>479</v>
      </c>
      <c r="AF66" t="s">
        <v>66</v>
      </c>
      <c r="AG66" t="s">
        <v>480</v>
      </c>
      <c r="AH66" t="s">
        <v>410</v>
      </c>
      <c r="AI66">
        <v>78.099999999999994</v>
      </c>
      <c r="AJ66">
        <v>21.9</v>
      </c>
      <c r="AK66">
        <v>95.4</v>
      </c>
      <c r="AL66">
        <v>4.5999999999999996</v>
      </c>
      <c r="AM66">
        <v>96.1</v>
      </c>
      <c r="AN66">
        <v>3.9</v>
      </c>
      <c r="AP66" t="s">
        <v>479</v>
      </c>
      <c r="AQ66" t="s">
        <v>66</v>
      </c>
      <c r="AR66" t="s">
        <v>480</v>
      </c>
      <c r="AS66" t="s">
        <v>410</v>
      </c>
      <c r="AT66">
        <v>72</v>
      </c>
      <c r="AU66">
        <v>78.099999999999994</v>
      </c>
      <c r="AV66">
        <v>84.1</v>
      </c>
      <c r="AW66">
        <v>92.1</v>
      </c>
      <c r="AX66">
        <v>95.4</v>
      </c>
      <c r="AY66">
        <v>98.6</v>
      </c>
      <c r="AZ66">
        <v>92.7</v>
      </c>
      <c r="BA66">
        <v>96.1</v>
      </c>
      <c r="BB66">
        <v>99.5</v>
      </c>
      <c r="BF66" t="b">
        <f t="shared" si="0"/>
        <v>1</v>
      </c>
    </row>
    <row r="67" spans="14:58" x14ac:dyDescent="0.3">
      <c r="N67" t="str">
        <f>VLOOKUP(P67,Sheet1!A$6:A$378,1,FALSE)</f>
        <v>Coventry</v>
      </c>
      <c r="O67" t="s">
        <v>479</v>
      </c>
      <c r="P67" t="s">
        <v>67</v>
      </c>
      <c r="Q67" t="str">
        <f>VLOOKUP(P67,classifications!A$1:B$357,2,FALSE)</f>
        <v>Predominantly Urban</v>
      </c>
      <c r="R67" t="str">
        <f>VLOOKUP(P67,classifications!A$1:D$357,4,FALSE)</f>
        <v>Met District</v>
      </c>
      <c r="S67" t="s">
        <v>481</v>
      </c>
      <c r="T67" t="s">
        <v>410</v>
      </c>
      <c r="U67">
        <v>80.599999999999994</v>
      </c>
      <c r="V67">
        <v>19.399999999999999</v>
      </c>
      <c r="W67">
        <v>0</v>
      </c>
      <c r="X67">
        <v>84.8</v>
      </c>
      <c r="Y67">
        <v>5.3</v>
      </c>
      <c r="Z67">
        <v>9.9</v>
      </c>
      <c r="AA67">
        <v>97</v>
      </c>
      <c r="AB67">
        <v>3</v>
      </c>
      <c r="AC67">
        <v>0</v>
      </c>
      <c r="AE67" t="s">
        <v>479</v>
      </c>
      <c r="AF67" t="s">
        <v>67</v>
      </c>
      <c r="AG67" t="s">
        <v>481</v>
      </c>
      <c r="AH67" t="s">
        <v>410</v>
      </c>
      <c r="AI67">
        <v>80.599999999999994</v>
      </c>
      <c r="AJ67">
        <v>19.399999999999999</v>
      </c>
      <c r="AK67">
        <v>94.1</v>
      </c>
      <c r="AL67">
        <v>5.9</v>
      </c>
      <c r="AM67">
        <v>97</v>
      </c>
      <c r="AN67">
        <v>3</v>
      </c>
      <c r="AP67" t="s">
        <v>479</v>
      </c>
      <c r="AQ67" t="s">
        <v>67</v>
      </c>
      <c r="AR67" t="s">
        <v>481</v>
      </c>
      <c r="AS67" t="s">
        <v>410</v>
      </c>
      <c r="AT67">
        <v>74.599999999999994</v>
      </c>
      <c r="AU67">
        <v>80.599999999999994</v>
      </c>
      <c r="AV67">
        <v>86.5</v>
      </c>
      <c r="AW67">
        <v>90</v>
      </c>
      <c r="AX67">
        <v>94.1</v>
      </c>
      <c r="AY67">
        <v>98.1</v>
      </c>
      <c r="AZ67">
        <v>94.5</v>
      </c>
      <c r="BA67">
        <v>97</v>
      </c>
      <c r="BB67">
        <v>99.6</v>
      </c>
      <c r="BF67" t="b">
        <f t="shared" si="0"/>
        <v>1</v>
      </c>
    </row>
    <row r="68" spans="14:58" x14ac:dyDescent="0.3">
      <c r="N68" t="str">
        <f>VLOOKUP(P68,Sheet1!A$6:A$378,1,FALSE)</f>
        <v>Dudley</v>
      </c>
      <c r="O68" t="s">
        <v>479</v>
      </c>
      <c r="P68" t="s">
        <v>68</v>
      </c>
      <c r="Q68" t="str">
        <f>VLOOKUP(P68,classifications!A$1:B$357,2,FALSE)</f>
        <v>Predominantly Urban</v>
      </c>
      <c r="R68" t="str">
        <f>VLOOKUP(P68,classifications!A$1:D$357,4,FALSE)</f>
        <v>Met District</v>
      </c>
      <c r="S68" t="s">
        <v>482</v>
      </c>
      <c r="T68" t="s">
        <v>410</v>
      </c>
      <c r="U68">
        <v>78.400000000000006</v>
      </c>
      <c r="V68">
        <v>20.8</v>
      </c>
      <c r="W68">
        <v>0.8</v>
      </c>
      <c r="X68">
        <v>81.900000000000006</v>
      </c>
      <c r="Y68">
        <v>4</v>
      </c>
      <c r="Z68">
        <v>14.1</v>
      </c>
      <c r="AA68" t="s">
        <v>417</v>
      </c>
      <c r="AB68" t="s">
        <v>417</v>
      </c>
      <c r="AC68" t="s">
        <v>417</v>
      </c>
      <c r="AE68" t="s">
        <v>479</v>
      </c>
      <c r="AF68" t="s">
        <v>68</v>
      </c>
      <c r="AG68" t="s">
        <v>482</v>
      </c>
      <c r="AH68" t="s">
        <v>410</v>
      </c>
      <c r="AI68">
        <v>79</v>
      </c>
      <c r="AJ68">
        <v>21</v>
      </c>
      <c r="AK68">
        <v>95.4</v>
      </c>
      <c r="AL68">
        <v>4.5999999999999996</v>
      </c>
      <c r="AM68" t="s">
        <v>417</v>
      </c>
      <c r="AN68" t="s">
        <v>417</v>
      </c>
      <c r="AP68" t="s">
        <v>479</v>
      </c>
      <c r="AQ68" t="s">
        <v>68</v>
      </c>
      <c r="AR68" t="s">
        <v>482</v>
      </c>
      <c r="AS68" t="s">
        <v>410</v>
      </c>
      <c r="AT68">
        <v>72</v>
      </c>
      <c r="AU68">
        <v>79</v>
      </c>
      <c r="AV68">
        <v>86.1</v>
      </c>
      <c r="AW68">
        <v>90.8</v>
      </c>
      <c r="AX68">
        <v>95.4</v>
      </c>
      <c r="AY68">
        <v>100</v>
      </c>
      <c r="AZ68" t="s">
        <v>417</v>
      </c>
      <c r="BA68" t="s">
        <v>417</v>
      </c>
      <c r="BB68" t="s">
        <v>417</v>
      </c>
      <c r="BF68" t="b">
        <f t="shared" ref="BF68:BF131" si="1">IF(AQ68=AF68,IF(AF68=P68,TRUE,FALSE),FALSE)</f>
        <v>1</v>
      </c>
    </row>
    <row r="69" spans="14:58" x14ac:dyDescent="0.3">
      <c r="N69" t="str">
        <f>VLOOKUP(P69,Sheet1!A$6:A$378,1,FALSE)</f>
        <v>Sandwell</v>
      </c>
      <c r="O69" t="s">
        <v>479</v>
      </c>
      <c r="P69" t="s">
        <v>69</v>
      </c>
      <c r="Q69" t="str">
        <f>VLOOKUP(P69,classifications!A$1:B$357,2,FALSE)</f>
        <v>Predominantly Urban</v>
      </c>
      <c r="R69" t="str">
        <f>VLOOKUP(P69,classifications!A$1:D$357,4,FALSE)</f>
        <v>Met District</v>
      </c>
      <c r="S69" t="s">
        <v>483</v>
      </c>
      <c r="T69" t="s">
        <v>410</v>
      </c>
      <c r="U69">
        <v>84.4</v>
      </c>
      <c r="V69">
        <v>14.6</v>
      </c>
      <c r="W69">
        <v>1</v>
      </c>
      <c r="X69">
        <v>79.2</v>
      </c>
      <c r="Y69">
        <v>3.5</v>
      </c>
      <c r="Z69">
        <v>17.3</v>
      </c>
      <c r="AA69">
        <v>97.3</v>
      </c>
      <c r="AB69">
        <v>2.7</v>
      </c>
      <c r="AC69">
        <v>0</v>
      </c>
      <c r="AE69" t="s">
        <v>479</v>
      </c>
      <c r="AF69" t="s">
        <v>69</v>
      </c>
      <c r="AG69" t="s">
        <v>483</v>
      </c>
      <c r="AH69" t="s">
        <v>410</v>
      </c>
      <c r="AI69">
        <v>85.2</v>
      </c>
      <c r="AJ69">
        <v>14.8</v>
      </c>
      <c r="AK69">
        <v>95.8</v>
      </c>
      <c r="AL69">
        <v>4.2</v>
      </c>
      <c r="AM69">
        <v>97.3</v>
      </c>
      <c r="AN69">
        <v>2.7</v>
      </c>
      <c r="AP69" t="s">
        <v>479</v>
      </c>
      <c r="AQ69" t="s">
        <v>69</v>
      </c>
      <c r="AR69" t="s">
        <v>483</v>
      </c>
      <c r="AS69" t="s">
        <v>410</v>
      </c>
      <c r="AT69">
        <v>80.099999999999994</v>
      </c>
      <c r="AU69">
        <v>85.2</v>
      </c>
      <c r="AV69">
        <v>90.3</v>
      </c>
      <c r="AW69">
        <v>92.4</v>
      </c>
      <c r="AX69">
        <v>95.8</v>
      </c>
      <c r="AY69">
        <v>99.2</v>
      </c>
      <c r="AZ69">
        <v>94.9</v>
      </c>
      <c r="BA69">
        <v>97.3</v>
      </c>
      <c r="BB69">
        <v>99.7</v>
      </c>
      <c r="BF69" t="b">
        <f t="shared" si="1"/>
        <v>1</v>
      </c>
    </row>
    <row r="70" spans="14:58" x14ac:dyDescent="0.3">
      <c r="N70" t="str">
        <f>VLOOKUP(P70,Sheet1!A$6:A$378,1,FALSE)</f>
        <v>Solihull</v>
      </c>
      <c r="O70" t="s">
        <v>479</v>
      </c>
      <c r="P70" t="s">
        <v>70</v>
      </c>
      <c r="Q70" t="str">
        <f>VLOOKUP(P70,classifications!A$1:B$357,2,FALSE)</f>
        <v>Predominantly Urban</v>
      </c>
      <c r="R70" t="str">
        <f>VLOOKUP(P70,classifications!A$1:D$357,4,FALSE)</f>
        <v>Met District</v>
      </c>
      <c r="S70" t="s">
        <v>484</v>
      </c>
      <c r="T70" t="s">
        <v>410</v>
      </c>
      <c r="U70">
        <v>75.900000000000006</v>
      </c>
      <c r="V70">
        <v>23.2</v>
      </c>
      <c r="W70">
        <v>0.9</v>
      </c>
      <c r="X70">
        <v>86.7</v>
      </c>
      <c r="Y70">
        <v>1.4</v>
      </c>
      <c r="Z70">
        <v>11.8</v>
      </c>
      <c r="AA70">
        <v>99.6</v>
      </c>
      <c r="AB70">
        <v>0.4</v>
      </c>
      <c r="AC70">
        <v>0</v>
      </c>
      <c r="AE70" t="s">
        <v>479</v>
      </c>
      <c r="AF70" t="s">
        <v>70</v>
      </c>
      <c r="AG70" t="s">
        <v>484</v>
      </c>
      <c r="AH70" t="s">
        <v>410</v>
      </c>
      <c r="AI70">
        <v>76.599999999999994</v>
      </c>
      <c r="AJ70">
        <v>23.4</v>
      </c>
      <c r="AK70">
        <v>98.4</v>
      </c>
      <c r="AL70">
        <v>1.6</v>
      </c>
      <c r="AM70">
        <v>99.6</v>
      </c>
      <c r="AN70">
        <v>0.4</v>
      </c>
      <c r="AP70" t="s">
        <v>479</v>
      </c>
      <c r="AQ70" t="s">
        <v>70</v>
      </c>
      <c r="AR70" t="s">
        <v>484</v>
      </c>
      <c r="AS70" t="s">
        <v>410</v>
      </c>
      <c r="AT70">
        <v>70</v>
      </c>
      <c r="AU70">
        <v>76.599999999999994</v>
      </c>
      <c r="AV70">
        <v>83.2</v>
      </c>
      <c r="AW70">
        <v>96.1</v>
      </c>
      <c r="AX70">
        <v>98.4</v>
      </c>
      <c r="AY70">
        <v>100</v>
      </c>
      <c r="AZ70">
        <v>98.9</v>
      </c>
      <c r="BA70">
        <v>99.6</v>
      </c>
      <c r="BB70">
        <v>100</v>
      </c>
      <c r="BF70" t="b">
        <f t="shared" si="1"/>
        <v>1</v>
      </c>
    </row>
    <row r="71" spans="14:58" x14ac:dyDescent="0.3">
      <c r="N71" t="str">
        <f>VLOOKUP(P71,Sheet1!A$6:A$378,1,FALSE)</f>
        <v>Walsall</v>
      </c>
      <c r="O71" t="s">
        <v>479</v>
      </c>
      <c r="P71" t="s">
        <v>71</v>
      </c>
      <c r="Q71" t="str">
        <f>VLOOKUP(P71,classifications!A$1:B$357,2,FALSE)</f>
        <v>Predominantly Urban</v>
      </c>
      <c r="R71" t="str">
        <f>VLOOKUP(P71,classifications!A$1:D$357,4,FALSE)</f>
        <v>Met District</v>
      </c>
      <c r="S71" t="s">
        <v>485</v>
      </c>
      <c r="T71" t="s">
        <v>410</v>
      </c>
      <c r="U71">
        <v>79</v>
      </c>
      <c r="V71">
        <v>20.399999999999999</v>
      </c>
      <c r="W71">
        <v>0.6</v>
      </c>
      <c r="X71">
        <v>77.3</v>
      </c>
      <c r="Y71">
        <v>7.1</v>
      </c>
      <c r="Z71">
        <v>15.6</v>
      </c>
      <c r="AA71" t="s">
        <v>417</v>
      </c>
      <c r="AB71" t="s">
        <v>417</v>
      </c>
      <c r="AC71" t="s">
        <v>417</v>
      </c>
      <c r="AE71" t="s">
        <v>479</v>
      </c>
      <c r="AF71" t="s">
        <v>71</v>
      </c>
      <c r="AG71" t="s">
        <v>485</v>
      </c>
      <c r="AH71" t="s">
        <v>410</v>
      </c>
      <c r="AI71">
        <v>79.5</v>
      </c>
      <c r="AJ71">
        <v>20.5</v>
      </c>
      <c r="AK71">
        <v>91.6</v>
      </c>
      <c r="AL71">
        <v>8.4</v>
      </c>
      <c r="AM71" t="s">
        <v>417</v>
      </c>
      <c r="AN71" t="s">
        <v>417</v>
      </c>
      <c r="AP71" t="s">
        <v>479</v>
      </c>
      <c r="AQ71" t="s">
        <v>71</v>
      </c>
      <c r="AR71" t="s">
        <v>485</v>
      </c>
      <c r="AS71" t="s">
        <v>410</v>
      </c>
      <c r="AT71">
        <v>73.3</v>
      </c>
      <c r="AU71">
        <v>79.5</v>
      </c>
      <c r="AV71">
        <v>85.7</v>
      </c>
      <c r="AW71">
        <v>86.5</v>
      </c>
      <c r="AX71">
        <v>91.6</v>
      </c>
      <c r="AY71">
        <v>96.7</v>
      </c>
      <c r="AZ71" t="s">
        <v>417</v>
      </c>
      <c r="BA71" t="s">
        <v>417</v>
      </c>
      <c r="BB71" t="s">
        <v>417</v>
      </c>
      <c r="BF71" t="b">
        <f t="shared" si="1"/>
        <v>1</v>
      </c>
    </row>
    <row r="72" spans="14:58" x14ac:dyDescent="0.3">
      <c r="N72" t="str">
        <f>VLOOKUP(P72,Sheet1!A$6:A$378,1,FALSE)</f>
        <v>Wolverhampton</v>
      </c>
      <c r="O72" t="s">
        <v>479</v>
      </c>
      <c r="P72" t="s">
        <v>72</v>
      </c>
      <c r="Q72" t="str">
        <f>VLOOKUP(P72,classifications!A$1:B$357,2,FALSE)</f>
        <v>Predominantly Urban</v>
      </c>
      <c r="R72" t="str">
        <f>VLOOKUP(P72,classifications!A$1:D$357,4,FALSE)</f>
        <v>Met District</v>
      </c>
      <c r="S72" t="s">
        <v>486</v>
      </c>
      <c r="T72" t="s">
        <v>410</v>
      </c>
      <c r="U72">
        <v>82.9</v>
      </c>
      <c r="V72">
        <v>17.100000000000001</v>
      </c>
      <c r="W72">
        <v>0</v>
      </c>
      <c r="X72">
        <v>78.5</v>
      </c>
      <c r="Y72">
        <v>10</v>
      </c>
      <c r="Z72">
        <v>11.5</v>
      </c>
      <c r="AA72" t="s">
        <v>417</v>
      </c>
      <c r="AB72" t="s">
        <v>417</v>
      </c>
      <c r="AC72" t="s">
        <v>417</v>
      </c>
      <c r="AE72" t="s">
        <v>479</v>
      </c>
      <c r="AF72" t="s">
        <v>72</v>
      </c>
      <c r="AG72" t="s">
        <v>486</v>
      </c>
      <c r="AH72" t="s">
        <v>410</v>
      </c>
      <c r="AI72">
        <v>82.9</v>
      </c>
      <c r="AJ72">
        <v>17.100000000000001</v>
      </c>
      <c r="AK72">
        <v>88.7</v>
      </c>
      <c r="AL72">
        <v>11.3</v>
      </c>
      <c r="AM72" t="s">
        <v>417</v>
      </c>
      <c r="AN72" t="s">
        <v>417</v>
      </c>
      <c r="AP72" t="s">
        <v>479</v>
      </c>
      <c r="AQ72" t="s">
        <v>72</v>
      </c>
      <c r="AR72" t="s">
        <v>486</v>
      </c>
      <c r="AS72" t="s">
        <v>410</v>
      </c>
      <c r="AT72">
        <v>76.5</v>
      </c>
      <c r="AU72">
        <v>82.9</v>
      </c>
      <c r="AV72">
        <v>89.4</v>
      </c>
      <c r="AW72">
        <v>82.7</v>
      </c>
      <c r="AX72">
        <v>88.7</v>
      </c>
      <c r="AY72">
        <v>94.6</v>
      </c>
      <c r="AZ72" t="s">
        <v>417</v>
      </c>
      <c r="BA72" t="s">
        <v>417</v>
      </c>
      <c r="BB72" t="s">
        <v>417</v>
      </c>
      <c r="BF72" t="b">
        <f t="shared" si="1"/>
        <v>1</v>
      </c>
    </row>
    <row r="73" spans="14:58" x14ac:dyDescent="0.3">
      <c r="N73" t="str">
        <f>VLOOKUP(P73,Sheet1!A$6:A$378,1,FALSE)</f>
        <v>Bath and North East Somerset</v>
      </c>
      <c r="O73" t="s">
        <v>487</v>
      </c>
      <c r="P73" t="s">
        <v>306</v>
      </c>
      <c r="Q73" t="str">
        <f>VLOOKUP(P73,classifications!A$1:B$357,2,FALSE)</f>
        <v>Urban with Significant Rural</v>
      </c>
      <c r="R73" t="str">
        <f>VLOOKUP(P73,classifications!A$1:D$357,4,FALSE)</f>
        <v>Unitary Authority</v>
      </c>
      <c r="S73" t="s">
        <v>488</v>
      </c>
      <c r="T73" t="s">
        <v>410</v>
      </c>
      <c r="U73">
        <v>76.900000000000006</v>
      </c>
      <c r="V73">
        <v>21.5</v>
      </c>
      <c r="W73">
        <v>1.5</v>
      </c>
      <c r="X73">
        <v>81.7</v>
      </c>
      <c r="Y73">
        <v>6.3</v>
      </c>
      <c r="Z73">
        <v>12</v>
      </c>
      <c r="AA73" t="s">
        <v>417</v>
      </c>
      <c r="AB73" t="s">
        <v>417</v>
      </c>
      <c r="AC73" t="s">
        <v>417</v>
      </c>
      <c r="AE73" t="s">
        <v>487</v>
      </c>
      <c r="AF73" t="s">
        <v>306</v>
      </c>
      <c r="AG73" t="s">
        <v>488</v>
      </c>
      <c r="AH73" t="s">
        <v>410</v>
      </c>
      <c r="AI73">
        <v>78.099999999999994</v>
      </c>
      <c r="AJ73">
        <v>21.9</v>
      </c>
      <c r="AK73">
        <v>92.9</v>
      </c>
      <c r="AL73">
        <v>7.1</v>
      </c>
      <c r="AM73" t="s">
        <v>417</v>
      </c>
      <c r="AN73" t="s">
        <v>417</v>
      </c>
      <c r="AP73" t="s">
        <v>487</v>
      </c>
      <c r="AQ73" t="s">
        <v>306</v>
      </c>
      <c r="AR73" t="s">
        <v>488</v>
      </c>
      <c r="AS73" t="s">
        <v>410</v>
      </c>
      <c r="AT73">
        <v>72.7</v>
      </c>
      <c r="AU73">
        <v>78.099999999999994</v>
      </c>
      <c r="AV73">
        <v>83.6</v>
      </c>
      <c r="AW73">
        <v>88.6</v>
      </c>
      <c r="AX73">
        <v>92.9</v>
      </c>
      <c r="AY73">
        <v>97.1</v>
      </c>
      <c r="AZ73" t="s">
        <v>417</v>
      </c>
      <c r="BA73" t="s">
        <v>417</v>
      </c>
      <c r="BB73" t="s">
        <v>417</v>
      </c>
      <c r="BF73" t="b">
        <f t="shared" si="1"/>
        <v>1</v>
      </c>
    </row>
    <row r="74" spans="14:58" x14ac:dyDescent="0.3">
      <c r="N74" t="str">
        <f>VLOOKUP(P74,Sheet1!A$6:A$378,1,FALSE)</f>
        <v>Bristol, City of</v>
      </c>
      <c r="O74" t="s">
        <v>487</v>
      </c>
      <c r="P74" t="s">
        <v>307</v>
      </c>
      <c r="Q74" t="str">
        <f>VLOOKUP(P74,classifications!A$1:B$357,2,FALSE)</f>
        <v>Predominantly Urban</v>
      </c>
      <c r="R74" t="str">
        <f>VLOOKUP(P74,classifications!A$1:D$357,4,FALSE)</f>
        <v>Unitary Authority</v>
      </c>
      <c r="S74" t="s">
        <v>489</v>
      </c>
      <c r="T74" t="s">
        <v>410</v>
      </c>
      <c r="U74">
        <v>78.599999999999994</v>
      </c>
      <c r="V74">
        <v>21.1</v>
      </c>
      <c r="W74">
        <v>0.3</v>
      </c>
      <c r="X74">
        <v>88.2</v>
      </c>
      <c r="Y74">
        <v>5.6</v>
      </c>
      <c r="Z74">
        <v>6.2</v>
      </c>
      <c r="AA74" t="s">
        <v>417</v>
      </c>
      <c r="AB74" t="s">
        <v>417</v>
      </c>
      <c r="AC74" t="s">
        <v>417</v>
      </c>
      <c r="AE74" t="s">
        <v>487</v>
      </c>
      <c r="AF74" t="s">
        <v>307</v>
      </c>
      <c r="AG74" t="s">
        <v>489</v>
      </c>
      <c r="AH74" t="s">
        <v>410</v>
      </c>
      <c r="AI74">
        <v>78.8</v>
      </c>
      <c r="AJ74">
        <v>21.2</v>
      </c>
      <c r="AK74">
        <v>94</v>
      </c>
      <c r="AL74">
        <v>6</v>
      </c>
      <c r="AM74" t="s">
        <v>417</v>
      </c>
      <c r="AN74" t="s">
        <v>417</v>
      </c>
      <c r="AP74" t="s">
        <v>487</v>
      </c>
      <c r="AQ74" t="s">
        <v>307</v>
      </c>
      <c r="AR74" t="s">
        <v>489</v>
      </c>
      <c r="AS74" t="s">
        <v>410</v>
      </c>
      <c r="AT74">
        <v>73.400000000000006</v>
      </c>
      <c r="AU74">
        <v>78.8</v>
      </c>
      <c r="AV74">
        <v>84.2</v>
      </c>
      <c r="AW74">
        <v>90.6</v>
      </c>
      <c r="AX74">
        <v>94</v>
      </c>
      <c r="AY74">
        <v>97.4</v>
      </c>
      <c r="AZ74" t="s">
        <v>417</v>
      </c>
      <c r="BA74" t="s">
        <v>417</v>
      </c>
      <c r="BB74" t="s">
        <v>417</v>
      </c>
      <c r="BF74" t="b">
        <f t="shared" si="1"/>
        <v>1</v>
      </c>
    </row>
    <row r="75" spans="14:58" x14ac:dyDescent="0.3">
      <c r="N75" t="str">
        <f>VLOOKUP(P75,Sheet1!A$6:A$378,1,FALSE)</f>
        <v>South Gloucestershire</v>
      </c>
      <c r="O75" t="s">
        <v>487</v>
      </c>
      <c r="P75" t="s">
        <v>309</v>
      </c>
      <c r="Q75" t="str">
        <f>VLOOKUP(P75,classifications!A$1:B$357,2,FALSE)</f>
        <v>Predominantly Urban</v>
      </c>
      <c r="R75" t="str">
        <f>VLOOKUP(P75,classifications!A$1:D$357,4,FALSE)</f>
        <v>Unitary Authority</v>
      </c>
      <c r="S75" t="s">
        <v>490</v>
      </c>
      <c r="T75" t="s">
        <v>410</v>
      </c>
      <c r="U75">
        <v>81</v>
      </c>
      <c r="V75">
        <v>17.600000000000001</v>
      </c>
      <c r="W75">
        <v>1.4</v>
      </c>
      <c r="X75">
        <v>85.6</v>
      </c>
      <c r="Y75">
        <v>4.2</v>
      </c>
      <c r="Z75">
        <v>10.199999999999999</v>
      </c>
      <c r="AA75">
        <v>98.6</v>
      </c>
      <c r="AB75">
        <v>1.4</v>
      </c>
      <c r="AC75">
        <v>0</v>
      </c>
      <c r="AE75" t="s">
        <v>487</v>
      </c>
      <c r="AF75" t="s">
        <v>309</v>
      </c>
      <c r="AG75" t="s">
        <v>490</v>
      </c>
      <c r="AH75" t="s">
        <v>410</v>
      </c>
      <c r="AI75">
        <v>82.1</v>
      </c>
      <c r="AJ75">
        <v>17.899999999999999</v>
      </c>
      <c r="AK75">
        <v>95.3</v>
      </c>
      <c r="AL75">
        <v>4.7</v>
      </c>
      <c r="AM75">
        <v>98.6</v>
      </c>
      <c r="AN75">
        <v>1.4</v>
      </c>
      <c r="AP75" t="s">
        <v>487</v>
      </c>
      <c r="AQ75" t="s">
        <v>309</v>
      </c>
      <c r="AR75" t="s">
        <v>490</v>
      </c>
      <c r="AS75" t="s">
        <v>410</v>
      </c>
      <c r="AT75">
        <v>77</v>
      </c>
      <c r="AU75">
        <v>82.1</v>
      </c>
      <c r="AV75">
        <v>87.3</v>
      </c>
      <c r="AW75">
        <v>92.1</v>
      </c>
      <c r="AX75">
        <v>95.3</v>
      </c>
      <c r="AY75">
        <v>98.6</v>
      </c>
      <c r="AZ75">
        <v>96.9</v>
      </c>
      <c r="BA75">
        <v>98.6</v>
      </c>
      <c r="BB75">
        <v>100</v>
      </c>
      <c r="BF75" t="b">
        <f t="shared" si="1"/>
        <v>1</v>
      </c>
    </row>
    <row r="76" spans="14:58" x14ac:dyDescent="0.3">
      <c r="N76" t="e">
        <f>VLOOKUP(P76,Sheet1!A$6:A$378,1,FALSE)</f>
        <v>#N/A</v>
      </c>
      <c r="O76" t="s">
        <v>491</v>
      </c>
      <c r="P76" t="s">
        <v>492</v>
      </c>
      <c r="Q76" t="e">
        <f>VLOOKUP(P76,classifications!A$1:B$357,2,FALSE)</f>
        <v>#N/A</v>
      </c>
      <c r="R76" t="s">
        <v>323</v>
      </c>
      <c r="S76">
        <v>9</v>
      </c>
      <c r="T76" t="s">
        <v>410</v>
      </c>
      <c r="U76">
        <v>74.599999999999994</v>
      </c>
      <c r="V76">
        <v>24.6</v>
      </c>
      <c r="W76">
        <v>0.7</v>
      </c>
      <c r="X76">
        <v>90.6</v>
      </c>
      <c r="Y76">
        <v>3.6</v>
      </c>
      <c r="Z76">
        <v>5.7</v>
      </c>
      <c r="AA76" t="s">
        <v>417</v>
      </c>
      <c r="AB76" t="s">
        <v>417</v>
      </c>
      <c r="AC76" t="s">
        <v>417</v>
      </c>
      <c r="AE76" t="s">
        <v>491</v>
      </c>
      <c r="AF76" t="s">
        <v>492</v>
      </c>
      <c r="AG76">
        <v>9</v>
      </c>
      <c r="AH76" t="s">
        <v>410</v>
      </c>
      <c r="AI76">
        <v>75.2</v>
      </c>
      <c r="AJ76">
        <v>24.8</v>
      </c>
      <c r="AK76">
        <v>96.1</v>
      </c>
      <c r="AL76">
        <v>3.9</v>
      </c>
      <c r="AM76" t="s">
        <v>417</v>
      </c>
      <c r="AN76" t="s">
        <v>417</v>
      </c>
      <c r="AP76" t="s">
        <v>491</v>
      </c>
      <c r="AQ76" t="s">
        <v>492</v>
      </c>
      <c r="AR76">
        <v>9</v>
      </c>
      <c r="AS76" t="s">
        <v>410</v>
      </c>
      <c r="AT76">
        <v>68.8</v>
      </c>
      <c r="AU76">
        <v>75.2</v>
      </c>
      <c r="AV76">
        <v>81.599999999999994</v>
      </c>
      <c r="AW76">
        <v>93</v>
      </c>
      <c r="AX76">
        <v>96.1</v>
      </c>
      <c r="AY76">
        <v>99.3</v>
      </c>
      <c r="AZ76" t="s">
        <v>417</v>
      </c>
      <c r="BA76" t="s">
        <v>417</v>
      </c>
      <c r="BB76" t="s">
        <v>417</v>
      </c>
      <c r="BF76" t="b">
        <f t="shared" si="1"/>
        <v>1</v>
      </c>
    </row>
    <row r="77" spans="14:58" x14ac:dyDescent="0.3">
      <c r="N77" t="str">
        <f>VLOOKUP(P77,Sheet1!A$6:A$378,1,FALSE)</f>
        <v>Buckinghamshire</v>
      </c>
      <c r="O77" t="s">
        <v>491</v>
      </c>
      <c r="P77" t="s">
        <v>305</v>
      </c>
      <c r="Q77" t="str">
        <f>VLOOKUP(P77,classifications!A$1:B$357,2,FALSE)</f>
        <v>Urban with Significant Rural</v>
      </c>
      <c r="R77" t="str">
        <f>VLOOKUP(P77,classifications!A$1:D$357,4,FALSE)</f>
        <v>Unitary Authority</v>
      </c>
      <c r="S77">
        <v>11</v>
      </c>
      <c r="T77" t="s">
        <v>410</v>
      </c>
      <c r="U77">
        <v>68.8</v>
      </c>
      <c r="V77">
        <v>28.9</v>
      </c>
      <c r="W77">
        <v>2.2999999999999998</v>
      </c>
      <c r="X77">
        <v>84.5</v>
      </c>
      <c r="Y77">
        <v>5.3</v>
      </c>
      <c r="Z77">
        <v>10.199999999999999</v>
      </c>
      <c r="AA77">
        <v>99.7</v>
      </c>
      <c r="AB77">
        <v>0</v>
      </c>
      <c r="AC77">
        <v>0.3</v>
      </c>
      <c r="AE77" t="s">
        <v>491</v>
      </c>
      <c r="AF77" t="s">
        <v>305</v>
      </c>
      <c r="AG77">
        <v>11</v>
      </c>
      <c r="AH77" t="s">
        <v>410</v>
      </c>
      <c r="AI77">
        <v>70.400000000000006</v>
      </c>
      <c r="AJ77">
        <v>29.6</v>
      </c>
      <c r="AK77">
        <v>94.1</v>
      </c>
      <c r="AL77">
        <v>5.9</v>
      </c>
      <c r="AM77">
        <v>100</v>
      </c>
      <c r="AN77">
        <v>0</v>
      </c>
      <c r="AP77" t="s">
        <v>491</v>
      </c>
      <c r="AQ77" t="s">
        <v>305</v>
      </c>
      <c r="AR77">
        <v>11</v>
      </c>
      <c r="AS77" t="s">
        <v>410</v>
      </c>
      <c r="AT77">
        <v>64.5</v>
      </c>
      <c r="AU77">
        <v>70.400000000000006</v>
      </c>
      <c r="AV77">
        <v>76.400000000000006</v>
      </c>
      <c r="AW77">
        <v>90.7</v>
      </c>
      <c r="AX77">
        <v>94.1</v>
      </c>
      <c r="AY77">
        <v>97.5</v>
      </c>
      <c r="AZ77">
        <v>100</v>
      </c>
      <c r="BA77">
        <v>100</v>
      </c>
      <c r="BB77">
        <v>100</v>
      </c>
      <c r="BF77" t="b">
        <f t="shared" si="1"/>
        <v>1</v>
      </c>
    </row>
    <row r="78" spans="14:58" x14ac:dyDescent="0.3">
      <c r="N78" t="e">
        <f>VLOOKUP(P78,Sheet1!A$6:A$378,1,FALSE)</f>
        <v>#N/A</v>
      </c>
      <c r="O78" t="s">
        <v>491</v>
      </c>
      <c r="P78" t="s">
        <v>493</v>
      </c>
      <c r="Q78" t="s">
        <v>319</v>
      </c>
      <c r="R78" t="s">
        <v>323</v>
      </c>
      <c r="S78">
        <v>13</v>
      </c>
      <c r="T78" t="s">
        <v>410</v>
      </c>
      <c r="U78">
        <v>72.5</v>
      </c>
      <c r="V78">
        <v>25.5</v>
      </c>
      <c r="W78">
        <v>2</v>
      </c>
      <c r="X78">
        <v>84.8</v>
      </c>
      <c r="Y78">
        <v>6.2</v>
      </c>
      <c r="Z78">
        <v>9</v>
      </c>
      <c r="AA78">
        <v>98.2</v>
      </c>
      <c r="AB78">
        <v>1.8</v>
      </c>
      <c r="AC78">
        <v>0</v>
      </c>
      <c r="AE78" t="s">
        <v>491</v>
      </c>
      <c r="AF78" t="s">
        <v>493</v>
      </c>
      <c r="AG78">
        <v>13</v>
      </c>
      <c r="AH78" t="s">
        <v>410</v>
      </c>
      <c r="AI78">
        <v>74</v>
      </c>
      <c r="AJ78">
        <v>26</v>
      </c>
      <c r="AK78">
        <v>93.2</v>
      </c>
      <c r="AL78">
        <v>6.8</v>
      </c>
      <c r="AM78">
        <v>98.2</v>
      </c>
      <c r="AN78">
        <v>1.8</v>
      </c>
      <c r="AP78" t="s">
        <v>491</v>
      </c>
      <c r="AQ78" t="s">
        <v>493</v>
      </c>
      <c r="AR78">
        <v>13</v>
      </c>
      <c r="AS78" t="s">
        <v>410</v>
      </c>
      <c r="AT78">
        <v>67.5</v>
      </c>
      <c r="AU78">
        <v>74</v>
      </c>
      <c r="AV78">
        <v>80.5</v>
      </c>
      <c r="AW78">
        <v>89</v>
      </c>
      <c r="AX78">
        <v>93.2</v>
      </c>
      <c r="AY78">
        <v>97.3</v>
      </c>
      <c r="AZ78">
        <v>96.2</v>
      </c>
      <c r="BA78">
        <v>98.2</v>
      </c>
      <c r="BB78">
        <v>100</v>
      </c>
      <c r="BF78" t="b">
        <f t="shared" si="1"/>
        <v>1</v>
      </c>
    </row>
    <row r="79" spans="14:58" x14ac:dyDescent="0.3">
      <c r="N79" s="1" t="e">
        <f>VLOOKUP(P79,Sheet1!A$6:A$378,1,FALSE)</f>
        <v>#N/A</v>
      </c>
      <c r="O79" s="1" t="s">
        <v>491</v>
      </c>
      <c r="P79" s="1" t="s">
        <v>494</v>
      </c>
      <c r="Q79" t="s">
        <v>320</v>
      </c>
      <c r="R79" t="s">
        <v>325</v>
      </c>
      <c r="S79" s="1">
        <v>15</v>
      </c>
      <c r="T79" s="1" t="s">
        <v>410</v>
      </c>
      <c r="U79" s="1">
        <v>70.400000000000006</v>
      </c>
      <c r="V79" s="1">
        <v>29.2</v>
      </c>
      <c r="W79" s="1">
        <v>0.4</v>
      </c>
      <c r="X79" s="1">
        <v>75.900000000000006</v>
      </c>
      <c r="Y79" s="1">
        <v>7.1</v>
      </c>
      <c r="Z79" s="1">
        <v>17</v>
      </c>
      <c r="AA79" s="1" t="s">
        <v>417</v>
      </c>
      <c r="AB79" s="1" t="s">
        <v>417</v>
      </c>
      <c r="AC79" s="1" t="s">
        <v>417</v>
      </c>
      <c r="AD79" s="1"/>
      <c r="AE79" s="1" t="s">
        <v>491</v>
      </c>
      <c r="AF79" s="1" t="s">
        <v>494</v>
      </c>
      <c r="AG79" s="1">
        <v>15</v>
      </c>
      <c r="AH79" s="1" t="s">
        <v>410</v>
      </c>
      <c r="AI79" s="1">
        <v>70.7</v>
      </c>
      <c r="AJ79" s="1">
        <v>29.3</v>
      </c>
      <c r="AK79" s="1">
        <v>91.4</v>
      </c>
      <c r="AL79" s="1">
        <v>8.6</v>
      </c>
      <c r="AM79" s="1" t="s">
        <v>417</v>
      </c>
      <c r="AN79" s="1" t="s">
        <v>417</v>
      </c>
      <c r="AO79" s="1"/>
      <c r="AP79" s="1" t="s">
        <v>491</v>
      </c>
      <c r="AQ79" s="1" t="s">
        <v>494</v>
      </c>
      <c r="AR79" s="1">
        <v>15</v>
      </c>
      <c r="AS79" s="1" t="s">
        <v>410</v>
      </c>
      <c r="AT79" s="1">
        <v>63.6</v>
      </c>
      <c r="AU79" s="1">
        <v>70.7</v>
      </c>
      <c r="AV79" s="1">
        <v>77.7</v>
      </c>
      <c r="AW79" s="1">
        <v>86.5</v>
      </c>
      <c r="AX79" s="1">
        <v>91.4</v>
      </c>
      <c r="AY79" s="1">
        <v>96.4</v>
      </c>
      <c r="AZ79" s="1" t="s">
        <v>417</v>
      </c>
      <c r="BA79" s="1" t="s">
        <v>417</v>
      </c>
      <c r="BB79" s="1" t="s">
        <v>417</v>
      </c>
      <c r="BC79" s="1"/>
      <c r="BD79" s="1"/>
      <c r="BE79" s="1"/>
      <c r="BF79" t="b">
        <f t="shared" si="1"/>
        <v>1</v>
      </c>
    </row>
    <row r="80" spans="14:58" x14ac:dyDescent="0.3">
      <c r="N80" t="str">
        <f>VLOOKUP(P80,Sheet1!A$6:A$378,1,FALSE)</f>
        <v>Cumbria</v>
      </c>
      <c r="O80" t="s">
        <v>491</v>
      </c>
      <c r="P80" t="s">
        <v>342</v>
      </c>
      <c r="Q80" t="str">
        <f>VLOOKUP(P80,classifications!A$1:B$357,2,FALSE)</f>
        <v>Predominantly Rural</v>
      </c>
      <c r="R80" t="str">
        <f>VLOOKUP(P80,classifications!A$1:D$357,4,FALSE)</f>
        <v>Shire County</v>
      </c>
      <c r="S80">
        <v>16</v>
      </c>
      <c r="T80" t="s">
        <v>410</v>
      </c>
      <c r="U80">
        <v>76.599999999999994</v>
      </c>
      <c r="V80">
        <v>23.1</v>
      </c>
      <c r="W80">
        <v>0.3</v>
      </c>
      <c r="X80">
        <v>82.8</v>
      </c>
      <c r="Y80">
        <v>5.8</v>
      </c>
      <c r="Z80">
        <v>11.4</v>
      </c>
      <c r="AA80">
        <v>98.3</v>
      </c>
      <c r="AB80">
        <v>1.7</v>
      </c>
      <c r="AC80">
        <v>0</v>
      </c>
      <c r="AE80" t="s">
        <v>491</v>
      </c>
      <c r="AF80" t="s">
        <v>342</v>
      </c>
      <c r="AG80">
        <v>16</v>
      </c>
      <c r="AH80" t="s">
        <v>410</v>
      </c>
      <c r="AI80">
        <v>76.8</v>
      </c>
      <c r="AJ80">
        <v>23.2</v>
      </c>
      <c r="AK80">
        <v>93.4</v>
      </c>
      <c r="AL80">
        <v>6.6</v>
      </c>
      <c r="AM80">
        <v>98.3</v>
      </c>
      <c r="AN80">
        <v>1.7</v>
      </c>
      <c r="AP80" t="s">
        <v>491</v>
      </c>
      <c r="AQ80" t="s">
        <v>342</v>
      </c>
      <c r="AR80">
        <v>16</v>
      </c>
      <c r="AS80" t="s">
        <v>410</v>
      </c>
      <c r="AT80">
        <v>71.400000000000006</v>
      </c>
      <c r="AU80">
        <v>76.8</v>
      </c>
      <c r="AV80">
        <v>82.2</v>
      </c>
      <c r="AW80">
        <v>89.3</v>
      </c>
      <c r="AX80">
        <v>93.4</v>
      </c>
      <c r="AY80">
        <v>97.6</v>
      </c>
      <c r="AZ80">
        <v>96.7</v>
      </c>
      <c r="BA80">
        <v>98.3</v>
      </c>
      <c r="BB80">
        <v>100</v>
      </c>
      <c r="BF80" t="b">
        <f t="shared" si="1"/>
        <v>1</v>
      </c>
    </row>
    <row r="81" spans="14:58" x14ac:dyDescent="0.3">
      <c r="N81" t="str">
        <f>VLOOKUP(P81,Sheet1!A$6:A$378,1,FALSE)</f>
        <v>Derbyshire</v>
      </c>
      <c r="O81" t="s">
        <v>491</v>
      </c>
      <c r="P81" t="s">
        <v>343</v>
      </c>
      <c r="Q81" t="str">
        <f>VLOOKUP(P81,classifications!A$1:B$357,2,FALSE)</f>
        <v>Urban with Significant Rural</v>
      </c>
      <c r="R81" t="str">
        <f>VLOOKUP(P81,classifications!A$1:D$357,4,FALSE)</f>
        <v>Shire County</v>
      </c>
      <c r="S81">
        <v>17</v>
      </c>
      <c r="T81" t="s">
        <v>410</v>
      </c>
      <c r="U81">
        <v>70.2</v>
      </c>
      <c r="V81">
        <v>29</v>
      </c>
      <c r="W81">
        <v>0.8</v>
      </c>
      <c r="X81">
        <v>81.400000000000006</v>
      </c>
      <c r="Y81">
        <v>6.6</v>
      </c>
      <c r="Z81">
        <v>12</v>
      </c>
      <c r="AA81">
        <v>99.1</v>
      </c>
      <c r="AB81">
        <v>0.9</v>
      </c>
      <c r="AC81">
        <v>0</v>
      </c>
      <c r="AE81" t="s">
        <v>491</v>
      </c>
      <c r="AF81" t="s">
        <v>343</v>
      </c>
      <c r="AG81">
        <v>17</v>
      </c>
      <c r="AH81" t="s">
        <v>410</v>
      </c>
      <c r="AI81">
        <v>70.8</v>
      </c>
      <c r="AJ81">
        <v>29.2</v>
      </c>
      <c r="AK81">
        <v>92.5</v>
      </c>
      <c r="AL81">
        <v>7.5</v>
      </c>
      <c r="AM81">
        <v>99.1</v>
      </c>
      <c r="AN81">
        <v>0.9</v>
      </c>
      <c r="AP81" t="s">
        <v>491</v>
      </c>
      <c r="AQ81" t="s">
        <v>343</v>
      </c>
      <c r="AR81">
        <v>17</v>
      </c>
      <c r="AS81" t="s">
        <v>410</v>
      </c>
      <c r="AT81">
        <v>65.400000000000006</v>
      </c>
      <c r="AU81">
        <v>70.8</v>
      </c>
      <c r="AV81">
        <v>76.2</v>
      </c>
      <c r="AW81">
        <v>89.1</v>
      </c>
      <c r="AX81">
        <v>92.5</v>
      </c>
      <c r="AY81">
        <v>95.9</v>
      </c>
      <c r="AZ81">
        <v>98</v>
      </c>
      <c r="BA81">
        <v>99.1</v>
      </c>
      <c r="BB81">
        <v>100</v>
      </c>
      <c r="BF81" t="b">
        <f t="shared" si="1"/>
        <v>1</v>
      </c>
    </row>
    <row r="82" spans="14:58" x14ac:dyDescent="0.3">
      <c r="N82" t="str">
        <f>VLOOKUP(P82,Sheet1!A$6:A$378,1,FALSE)</f>
        <v>Devon</v>
      </c>
      <c r="O82" t="s">
        <v>491</v>
      </c>
      <c r="P82" t="s">
        <v>344</v>
      </c>
      <c r="Q82" t="str">
        <f>VLOOKUP(P82,classifications!A$1:B$357,2,FALSE)</f>
        <v>Predominantly Rural</v>
      </c>
      <c r="R82" t="str">
        <f>VLOOKUP(P82,classifications!A$1:D$357,4,FALSE)</f>
        <v>Shire County</v>
      </c>
      <c r="S82">
        <v>18</v>
      </c>
      <c r="T82" t="s">
        <v>410</v>
      </c>
      <c r="U82">
        <v>66.3</v>
      </c>
      <c r="V82">
        <v>31.3</v>
      </c>
      <c r="W82">
        <v>2.2999999999999998</v>
      </c>
      <c r="X82">
        <v>80.7</v>
      </c>
      <c r="Y82">
        <v>5.2</v>
      </c>
      <c r="Z82">
        <v>14.1</v>
      </c>
      <c r="AA82">
        <v>96.9</v>
      </c>
      <c r="AB82">
        <v>3.1</v>
      </c>
      <c r="AC82">
        <v>0</v>
      </c>
      <c r="AE82" t="s">
        <v>491</v>
      </c>
      <c r="AF82" t="s">
        <v>344</v>
      </c>
      <c r="AG82">
        <v>18</v>
      </c>
      <c r="AH82" t="s">
        <v>410</v>
      </c>
      <c r="AI82">
        <v>67.900000000000006</v>
      </c>
      <c r="AJ82">
        <v>32.1</v>
      </c>
      <c r="AK82">
        <v>93.9</v>
      </c>
      <c r="AL82">
        <v>6.1</v>
      </c>
      <c r="AM82">
        <v>96.9</v>
      </c>
      <c r="AN82">
        <v>3.1</v>
      </c>
      <c r="AP82" t="s">
        <v>491</v>
      </c>
      <c r="AQ82" t="s">
        <v>344</v>
      </c>
      <c r="AR82">
        <v>18</v>
      </c>
      <c r="AS82" t="s">
        <v>410</v>
      </c>
      <c r="AT82">
        <v>61.2</v>
      </c>
      <c r="AU82">
        <v>67.900000000000006</v>
      </c>
      <c r="AV82">
        <v>74.599999999999994</v>
      </c>
      <c r="AW82">
        <v>90</v>
      </c>
      <c r="AX82">
        <v>93.9</v>
      </c>
      <c r="AY82">
        <v>97.8</v>
      </c>
      <c r="AZ82">
        <v>93.6</v>
      </c>
      <c r="BA82">
        <v>96.9</v>
      </c>
      <c r="BB82">
        <v>100</v>
      </c>
      <c r="BF82" t="b">
        <f t="shared" si="1"/>
        <v>1</v>
      </c>
    </row>
    <row r="83" spans="14:58" x14ac:dyDescent="0.3">
      <c r="N83" t="str">
        <f>VLOOKUP(P83,Sheet1!A$6:A$378,1,FALSE)</f>
        <v>Dorset</v>
      </c>
      <c r="O83" t="s">
        <v>491</v>
      </c>
      <c r="P83" t="s">
        <v>317</v>
      </c>
      <c r="Q83" t="str">
        <f>VLOOKUP(P83,classifications!A$1:B$357,2,FALSE)</f>
        <v>Predominantly Rural</v>
      </c>
      <c r="R83" t="str">
        <f>VLOOKUP(P83,classifications!A$1:D$357,4,FALSE)</f>
        <v>Unitary Authority</v>
      </c>
      <c r="S83">
        <v>19</v>
      </c>
      <c r="T83" t="s">
        <v>410</v>
      </c>
      <c r="U83">
        <v>80</v>
      </c>
      <c r="V83">
        <v>20</v>
      </c>
      <c r="W83">
        <v>0</v>
      </c>
      <c r="X83">
        <v>81.7</v>
      </c>
      <c r="Y83">
        <v>8.6999999999999993</v>
      </c>
      <c r="Z83">
        <v>9.6</v>
      </c>
      <c r="AA83" t="s">
        <v>417</v>
      </c>
      <c r="AB83" t="s">
        <v>417</v>
      </c>
      <c r="AC83" t="s">
        <v>417</v>
      </c>
      <c r="AE83" t="s">
        <v>491</v>
      </c>
      <c r="AF83" t="s">
        <v>317</v>
      </c>
      <c r="AG83">
        <v>19</v>
      </c>
      <c r="AH83" t="s">
        <v>410</v>
      </c>
      <c r="AI83">
        <v>80</v>
      </c>
      <c r="AJ83">
        <v>20</v>
      </c>
      <c r="AK83">
        <v>90.4</v>
      </c>
      <c r="AL83">
        <v>9.6</v>
      </c>
      <c r="AM83" t="s">
        <v>417</v>
      </c>
      <c r="AN83" t="s">
        <v>417</v>
      </c>
      <c r="AP83" t="s">
        <v>491</v>
      </c>
      <c r="AQ83" t="s">
        <v>317</v>
      </c>
      <c r="AR83">
        <v>19</v>
      </c>
      <c r="AS83" t="s">
        <v>410</v>
      </c>
      <c r="AT83">
        <v>74</v>
      </c>
      <c r="AU83">
        <v>80</v>
      </c>
      <c r="AV83">
        <v>86</v>
      </c>
      <c r="AW83">
        <v>84.3</v>
      </c>
      <c r="AX83">
        <v>90.4</v>
      </c>
      <c r="AY83">
        <v>96.5</v>
      </c>
      <c r="AZ83" t="s">
        <v>417</v>
      </c>
      <c r="BA83" t="s">
        <v>417</v>
      </c>
      <c r="BB83" t="s">
        <v>417</v>
      </c>
      <c r="BF83" t="b">
        <f t="shared" si="1"/>
        <v>1</v>
      </c>
    </row>
    <row r="84" spans="14:58" x14ac:dyDescent="0.3">
      <c r="N84" t="str">
        <f>VLOOKUP(P84,Sheet1!A$6:A$378,1,FALSE)</f>
        <v>County Durham</v>
      </c>
      <c r="O84" t="s">
        <v>491</v>
      </c>
      <c r="P84" t="s">
        <v>266</v>
      </c>
      <c r="Q84" t="str">
        <f>VLOOKUP(P84,classifications!A$1:B$357,2,FALSE)</f>
        <v>Predominantly Rural</v>
      </c>
      <c r="R84" t="str">
        <f>VLOOKUP(P84,classifications!A$1:D$357,4,FALSE)</f>
        <v>Unitary Authority</v>
      </c>
      <c r="S84">
        <v>20</v>
      </c>
      <c r="T84" t="s">
        <v>410</v>
      </c>
      <c r="U84">
        <v>76.900000000000006</v>
      </c>
      <c r="V84">
        <v>21.6</v>
      </c>
      <c r="W84">
        <v>1.5</v>
      </c>
      <c r="X84">
        <v>77.7</v>
      </c>
      <c r="Y84">
        <v>9.4</v>
      </c>
      <c r="Z84">
        <v>12.9</v>
      </c>
      <c r="AA84">
        <v>97.6</v>
      </c>
      <c r="AB84">
        <v>1.8</v>
      </c>
      <c r="AC84">
        <v>0.6</v>
      </c>
      <c r="AE84" t="s">
        <v>491</v>
      </c>
      <c r="AF84" t="s">
        <v>266</v>
      </c>
      <c r="AG84">
        <v>20</v>
      </c>
      <c r="AH84" t="s">
        <v>410</v>
      </c>
      <c r="AI84">
        <v>78.099999999999994</v>
      </c>
      <c r="AJ84">
        <v>21.9</v>
      </c>
      <c r="AK84">
        <v>89.2</v>
      </c>
      <c r="AL84">
        <v>10.8</v>
      </c>
      <c r="AM84">
        <v>98.2</v>
      </c>
      <c r="AN84">
        <v>1.8</v>
      </c>
      <c r="AP84" t="s">
        <v>491</v>
      </c>
      <c r="AQ84" t="s">
        <v>266</v>
      </c>
      <c r="AR84">
        <v>20</v>
      </c>
      <c r="AS84" t="s">
        <v>410</v>
      </c>
      <c r="AT84">
        <v>72.7</v>
      </c>
      <c r="AU84">
        <v>78.099999999999994</v>
      </c>
      <c r="AV84">
        <v>83.5</v>
      </c>
      <c r="AW84">
        <v>84.5</v>
      </c>
      <c r="AX84">
        <v>89.2</v>
      </c>
      <c r="AY84">
        <v>93.9</v>
      </c>
      <c r="AZ84">
        <v>96.4</v>
      </c>
      <c r="BA84">
        <v>98.2</v>
      </c>
      <c r="BB84">
        <v>100</v>
      </c>
      <c r="BF84" t="b">
        <f t="shared" si="1"/>
        <v>1</v>
      </c>
    </row>
    <row r="85" spans="14:58" x14ac:dyDescent="0.3">
      <c r="N85" t="str">
        <f>VLOOKUP(P85,Sheet1!A$6:A$378,1,FALSE)</f>
        <v>East Sussex</v>
      </c>
      <c r="O85" t="s">
        <v>491</v>
      </c>
      <c r="P85" t="s">
        <v>345</v>
      </c>
      <c r="Q85" t="str">
        <f>VLOOKUP(P85,classifications!A$1:B$357,2,FALSE)</f>
        <v>Urban with Significant Rural</v>
      </c>
      <c r="R85" t="str">
        <f>VLOOKUP(P85,classifications!A$1:D$357,4,FALSE)</f>
        <v>Shire County</v>
      </c>
      <c r="S85">
        <v>21</v>
      </c>
      <c r="T85" t="s">
        <v>410</v>
      </c>
      <c r="U85">
        <v>74.7</v>
      </c>
      <c r="V85">
        <v>23.5</v>
      </c>
      <c r="W85">
        <v>1.7</v>
      </c>
      <c r="X85">
        <v>84.2</v>
      </c>
      <c r="Y85">
        <v>4.7</v>
      </c>
      <c r="Z85">
        <v>11.1</v>
      </c>
      <c r="AA85">
        <v>100</v>
      </c>
      <c r="AB85">
        <v>0</v>
      </c>
      <c r="AC85">
        <v>0</v>
      </c>
      <c r="AE85" t="s">
        <v>491</v>
      </c>
      <c r="AF85" t="s">
        <v>345</v>
      </c>
      <c r="AG85">
        <v>21</v>
      </c>
      <c r="AH85" t="s">
        <v>410</v>
      </c>
      <c r="AI85">
        <v>76.099999999999994</v>
      </c>
      <c r="AJ85">
        <v>23.9</v>
      </c>
      <c r="AK85">
        <v>94.8</v>
      </c>
      <c r="AL85">
        <v>5.2</v>
      </c>
      <c r="AM85">
        <v>100</v>
      </c>
      <c r="AN85">
        <v>0</v>
      </c>
      <c r="AP85" t="s">
        <v>491</v>
      </c>
      <c r="AQ85" t="s">
        <v>345</v>
      </c>
      <c r="AR85">
        <v>21</v>
      </c>
      <c r="AS85" t="s">
        <v>410</v>
      </c>
      <c r="AT85">
        <v>68.099999999999994</v>
      </c>
      <c r="AU85">
        <v>76.099999999999994</v>
      </c>
      <c r="AV85">
        <v>84.1</v>
      </c>
      <c r="AW85">
        <v>90.2</v>
      </c>
      <c r="AX85">
        <v>94.8</v>
      </c>
      <c r="AY85">
        <v>99.3</v>
      </c>
      <c r="AZ85">
        <v>100</v>
      </c>
      <c r="BA85">
        <v>100</v>
      </c>
      <c r="BB85">
        <v>100</v>
      </c>
      <c r="BF85" t="b">
        <f t="shared" si="1"/>
        <v>1</v>
      </c>
    </row>
    <row r="86" spans="14:58" x14ac:dyDescent="0.3">
      <c r="N86" t="str">
        <f>VLOOKUP(P86,Sheet1!A$6:A$378,1,FALSE)</f>
        <v>Essex</v>
      </c>
      <c r="O86" t="s">
        <v>491</v>
      </c>
      <c r="P86" t="s">
        <v>346</v>
      </c>
      <c r="Q86" t="str">
        <f>VLOOKUP(P86,classifications!A$1:B$357,2,FALSE)</f>
        <v>Urban with Significant Rural</v>
      </c>
      <c r="R86" t="str">
        <f>VLOOKUP(P86,classifications!A$1:D$357,4,FALSE)</f>
        <v>Shire County</v>
      </c>
      <c r="S86">
        <v>22</v>
      </c>
      <c r="T86" t="s">
        <v>410</v>
      </c>
      <c r="U86">
        <v>73.099999999999994</v>
      </c>
      <c r="V86">
        <v>25.4</v>
      </c>
      <c r="W86">
        <v>1.4</v>
      </c>
      <c r="X86">
        <v>85.6</v>
      </c>
      <c r="Y86">
        <v>4</v>
      </c>
      <c r="Z86">
        <v>10.3</v>
      </c>
      <c r="AA86">
        <v>99.5</v>
      </c>
      <c r="AB86">
        <v>0.5</v>
      </c>
      <c r="AC86">
        <v>0</v>
      </c>
      <c r="AE86" t="s">
        <v>491</v>
      </c>
      <c r="AF86" t="s">
        <v>346</v>
      </c>
      <c r="AG86">
        <v>22</v>
      </c>
      <c r="AH86" t="s">
        <v>410</v>
      </c>
      <c r="AI86">
        <v>74.2</v>
      </c>
      <c r="AJ86">
        <v>25.8</v>
      </c>
      <c r="AK86">
        <v>95.5</v>
      </c>
      <c r="AL86">
        <v>4.5</v>
      </c>
      <c r="AM86">
        <v>99.5</v>
      </c>
      <c r="AN86">
        <v>0.5</v>
      </c>
      <c r="AP86" t="s">
        <v>491</v>
      </c>
      <c r="AQ86" t="s">
        <v>346</v>
      </c>
      <c r="AR86">
        <v>22</v>
      </c>
      <c r="AS86" t="s">
        <v>410</v>
      </c>
      <c r="AT86">
        <v>69.5</v>
      </c>
      <c r="AU86">
        <v>74.2</v>
      </c>
      <c r="AV86">
        <v>78.900000000000006</v>
      </c>
      <c r="AW86">
        <v>93.1</v>
      </c>
      <c r="AX86">
        <v>95.5</v>
      </c>
      <c r="AY86">
        <v>98</v>
      </c>
      <c r="AZ86">
        <v>98.9</v>
      </c>
      <c r="BA86">
        <v>99.5</v>
      </c>
      <c r="BB86">
        <v>100</v>
      </c>
      <c r="BF86" t="b">
        <f t="shared" si="1"/>
        <v>1</v>
      </c>
    </row>
    <row r="87" spans="14:58" x14ac:dyDescent="0.3">
      <c r="N87" t="str">
        <f>VLOOKUP(P87,Sheet1!A$6:A$378,1,FALSE)</f>
        <v>Gloucestershire</v>
      </c>
      <c r="O87" t="s">
        <v>491</v>
      </c>
      <c r="P87" t="s">
        <v>347</v>
      </c>
      <c r="Q87" t="str">
        <f>VLOOKUP(P87,classifications!A$1:B$357,2,FALSE)</f>
        <v>Urban with Significant Rural</v>
      </c>
      <c r="R87" t="str">
        <f>VLOOKUP(P87,classifications!A$1:D$357,4,FALSE)</f>
        <v>Shire County</v>
      </c>
      <c r="S87">
        <v>23</v>
      </c>
      <c r="T87" t="s">
        <v>410</v>
      </c>
      <c r="U87">
        <v>75</v>
      </c>
      <c r="V87">
        <v>24.5</v>
      </c>
      <c r="W87">
        <v>0.5</v>
      </c>
      <c r="X87">
        <v>85</v>
      </c>
      <c r="Y87">
        <v>3.4</v>
      </c>
      <c r="Z87">
        <v>11.6</v>
      </c>
      <c r="AA87">
        <v>97.8</v>
      </c>
      <c r="AB87">
        <v>2.2000000000000002</v>
      </c>
      <c r="AC87">
        <v>0</v>
      </c>
      <c r="AE87" t="s">
        <v>491</v>
      </c>
      <c r="AF87" t="s">
        <v>347</v>
      </c>
      <c r="AG87">
        <v>23</v>
      </c>
      <c r="AH87" t="s">
        <v>410</v>
      </c>
      <c r="AI87">
        <v>75.400000000000006</v>
      </c>
      <c r="AJ87">
        <v>24.6</v>
      </c>
      <c r="AK87">
        <v>96.1</v>
      </c>
      <c r="AL87">
        <v>3.9</v>
      </c>
      <c r="AM87">
        <v>97.8</v>
      </c>
      <c r="AN87">
        <v>2.2000000000000002</v>
      </c>
      <c r="AP87" t="s">
        <v>491</v>
      </c>
      <c r="AQ87" t="s">
        <v>347</v>
      </c>
      <c r="AR87">
        <v>23</v>
      </c>
      <c r="AS87" t="s">
        <v>410</v>
      </c>
      <c r="AT87">
        <v>68.8</v>
      </c>
      <c r="AU87">
        <v>75.400000000000006</v>
      </c>
      <c r="AV87">
        <v>81.900000000000006</v>
      </c>
      <c r="AW87">
        <v>93.4</v>
      </c>
      <c r="AX87">
        <v>96.1</v>
      </c>
      <c r="AY87">
        <v>98.9</v>
      </c>
      <c r="AZ87">
        <v>95.5</v>
      </c>
      <c r="BA87">
        <v>97.8</v>
      </c>
      <c r="BB87">
        <v>100</v>
      </c>
      <c r="BF87" t="b">
        <f t="shared" si="1"/>
        <v>1</v>
      </c>
    </row>
    <row r="88" spans="14:58" x14ac:dyDescent="0.3">
      <c r="N88" t="str">
        <f>VLOOKUP(P88,Sheet1!A$6:A$378,1,FALSE)</f>
        <v>Hampshire</v>
      </c>
      <c r="O88" t="s">
        <v>491</v>
      </c>
      <c r="P88" t="s">
        <v>348</v>
      </c>
      <c r="Q88" t="str">
        <f>VLOOKUP(P88,classifications!A$1:B$357,2,FALSE)</f>
        <v>Urban with Significant Rural</v>
      </c>
      <c r="R88" t="str">
        <f>VLOOKUP(P88,classifications!A$1:D$357,4,FALSE)</f>
        <v>Shire County</v>
      </c>
      <c r="S88">
        <v>24</v>
      </c>
      <c r="T88" t="s">
        <v>410</v>
      </c>
      <c r="U88">
        <v>72.8</v>
      </c>
      <c r="V88">
        <v>25.9</v>
      </c>
      <c r="W88">
        <v>1.2</v>
      </c>
      <c r="X88">
        <v>86.8</v>
      </c>
      <c r="Y88">
        <v>6.3</v>
      </c>
      <c r="Z88">
        <v>6.9</v>
      </c>
      <c r="AA88">
        <v>99.6</v>
      </c>
      <c r="AB88">
        <v>0.4</v>
      </c>
      <c r="AC88">
        <v>0</v>
      </c>
      <c r="AE88" t="s">
        <v>491</v>
      </c>
      <c r="AF88" t="s">
        <v>348</v>
      </c>
      <c r="AG88">
        <v>24</v>
      </c>
      <c r="AH88" t="s">
        <v>410</v>
      </c>
      <c r="AI88">
        <v>73.7</v>
      </c>
      <c r="AJ88">
        <v>26.3</v>
      </c>
      <c r="AK88">
        <v>93.3</v>
      </c>
      <c r="AL88">
        <v>6.7</v>
      </c>
      <c r="AM88">
        <v>99.6</v>
      </c>
      <c r="AN88">
        <v>0.4</v>
      </c>
      <c r="AP88" t="s">
        <v>491</v>
      </c>
      <c r="AQ88" t="s">
        <v>348</v>
      </c>
      <c r="AR88">
        <v>24</v>
      </c>
      <c r="AS88" t="s">
        <v>410</v>
      </c>
      <c r="AT88">
        <v>69.3</v>
      </c>
      <c r="AU88">
        <v>73.7</v>
      </c>
      <c r="AV88">
        <v>78.2</v>
      </c>
      <c r="AW88">
        <v>90.4</v>
      </c>
      <c r="AX88">
        <v>93.3</v>
      </c>
      <c r="AY88">
        <v>96.1</v>
      </c>
      <c r="AZ88">
        <v>98.8</v>
      </c>
      <c r="BA88">
        <v>99.6</v>
      </c>
      <c r="BB88">
        <v>100</v>
      </c>
      <c r="BF88" t="b">
        <f t="shared" si="1"/>
        <v>1</v>
      </c>
    </row>
    <row r="89" spans="14:58" x14ac:dyDescent="0.3">
      <c r="N89" t="str">
        <f>VLOOKUP(P89,Sheet1!A$6:A$378,1,FALSE)</f>
        <v>Hertfordshire</v>
      </c>
      <c r="O89" t="s">
        <v>491</v>
      </c>
      <c r="P89" t="s">
        <v>349</v>
      </c>
      <c r="Q89" t="str">
        <f>VLOOKUP(P89,classifications!A$1:B$357,2,FALSE)</f>
        <v>Predominantly Urban</v>
      </c>
      <c r="R89" t="str">
        <f>VLOOKUP(P89,classifications!A$1:D$357,4,FALSE)</f>
        <v>Shire County</v>
      </c>
      <c r="S89">
        <v>26</v>
      </c>
      <c r="T89" t="s">
        <v>410</v>
      </c>
      <c r="U89">
        <v>75.2</v>
      </c>
      <c r="V89">
        <v>24</v>
      </c>
      <c r="W89">
        <v>0.8</v>
      </c>
      <c r="X89">
        <v>88.8</v>
      </c>
      <c r="Y89">
        <v>3.1</v>
      </c>
      <c r="Z89">
        <v>8.1</v>
      </c>
      <c r="AA89" t="s">
        <v>417</v>
      </c>
      <c r="AB89" t="s">
        <v>417</v>
      </c>
      <c r="AC89" t="s">
        <v>417</v>
      </c>
      <c r="AE89" t="s">
        <v>491</v>
      </c>
      <c r="AF89" t="s">
        <v>349</v>
      </c>
      <c r="AG89">
        <v>26</v>
      </c>
      <c r="AH89" t="s">
        <v>410</v>
      </c>
      <c r="AI89">
        <v>75.8</v>
      </c>
      <c r="AJ89">
        <v>24.2</v>
      </c>
      <c r="AK89">
        <v>96.6</v>
      </c>
      <c r="AL89">
        <v>3.4</v>
      </c>
      <c r="AM89" t="s">
        <v>417</v>
      </c>
      <c r="AN89" t="s">
        <v>417</v>
      </c>
      <c r="AP89" t="s">
        <v>491</v>
      </c>
      <c r="AQ89" t="s">
        <v>349</v>
      </c>
      <c r="AR89">
        <v>26</v>
      </c>
      <c r="AS89" t="s">
        <v>410</v>
      </c>
      <c r="AT89">
        <v>70.7</v>
      </c>
      <c r="AU89">
        <v>75.8</v>
      </c>
      <c r="AV89">
        <v>81</v>
      </c>
      <c r="AW89">
        <v>94.3</v>
      </c>
      <c r="AX89">
        <v>96.6</v>
      </c>
      <c r="AY89">
        <v>99</v>
      </c>
      <c r="AZ89" t="s">
        <v>417</v>
      </c>
      <c r="BA89" t="s">
        <v>417</v>
      </c>
      <c r="BB89" t="s">
        <v>417</v>
      </c>
      <c r="BF89" t="b">
        <f t="shared" si="1"/>
        <v>1</v>
      </c>
    </row>
    <row r="90" spans="14:58" x14ac:dyDescent="0.3">
      <c r="N90" t="str">
        <f>VLOOKUP(P90,Sheet1!A$6:A$378,1,FALSE)</f>
        <v>Kent</v>
      </c>
      <c r="O90" t="s">
        <v>491</v>
      </c>
      <c r="P90" t="s">
        <v>350</v>
      </c>
      <c r="Q90" t="str">
        <f>VLOOKUP(P90,classifications!A$1:B$357,2,FALSE)</f>
        <v>Urban with Significant Rural</v>
      </c>
      <c r="R90" t="str">
        <f>VLOOKUP(P90,classifications!A$1:D$357,4,FALSE)</f>
        <v>Shire County</v>
      </c>
      <c r="S90">
        <v>29</v>
      </c>
      <c r="T90" t="s">
        <v>410</v>
      </c>
      <c r="U90">
        <v>72.900000000000006</v>
      </c>
      <c r="V90">
        <v>26.1</v>
      </c>
      <c r="W90">
        <v>1</v>
      </c>
      <c r="X90">
        <v>81.8</v>
      </c>
      <c r="Y90">
        <v>6.5</v>
      </c>
      <c r="Z90">
        <v>11.7</v>
      </c>
      <c r="AA90">
        <v>98</v>
      </c>
      <c r="AB90">
        <v>2</v>
      </c>
      <c r="AC90">
        <v>0</v>
      </c>
      <c r="AE90" t="s">
        <v>491</v>
      </c>
      <c r="AF90" t="s">
        <v>350</v>
      </c>
      <c r="AG90">
        <v>29</v>
      </c>
      <c r="AH90" t="s">
        <v>410</v>
      </c>
      <c r="AI90">
        <v>73.7</v>
      </c>
      <c r="AJ90">
        <v>26.3</v>
      </c>
      <c r="AK90">
        <v>92.7</v>
      </c>
      <c r="AL90">
        <v>7.3</v>
      </c>
      <c r="AM90">
        <v>98</v>
      </c>
      <c r="AN90">
        <v>2</v>
      </c>
      <c r="AP90" t="s">
        <v>491</v>
      </c>
      <c r="AQ90" t="s">
        <v>350</v>
      </c>
      <c r="AR90">
        <v>29</v>
      </c>
      <c r="AS90" t="s">
        <v>410</v>
      </c>
      <c r="AT90">
        <v>68.8</v>
      </c>
      <c r="AU90">
        <v>73.7</v>
      </c>
      <c r="AV90">
        <v>78.5</v>
      </c>
      <c r="AW90">
        <v>89.3</v>
      </c>
      <c r="AX90">
        <v>92.7</v>
      </c>
      <c r="AY90">
        <v>96.1</v>
      </c>
      <c r="AZ90">
        <v>96.4</v>
      </c>
      <c r="BA90">
        <v>98</v>
      </c>
      <c r="BB90">
        <v>99.6</v>
      </c>
      <c r="BF90" t="b">
        <f t="shared" si="1"/>
        <v>1</v>
      </c>
    </row>
    <row r="91" spans="14:58" x14ac:dyDescent="0.3">
      <c r="N91" t="str">
        <f>VLOOKUP(P91,Sheet1!A$6:A$378,1,FALSE)</f>
        <v>Lancashire</v>
      </c>
      <c r="O91" t="s">
        <v>491</v>
      </c>
      <c r="P91" t="s">
        <v>351</v>
      </c>
      <c r="Q91" t="str">
        <f>VLOOKUP(P91,classifications!A$1:B$357,2,FALSE)</f>
        <v>Predominantly Urban</v>
      </c>
      <c r="R91" t="str">
        <f>VLOOKUP(P91,classifications!A$1:D$357,4,FALSE)</f>
        <v>Shire County</v>
      </c>
      <c r="S91">
        <v>30</v>
      </c>
      <c r="T91" t="s">
        <v>410</v>
      </c>
      <c r="U91">
        <v>78</v>
      </c>
      <c r="V91">
        <v>21</v>
      </c>
      <c r="W91">
        <v>1</v>
      </c>
      <c r="X91">
        <v>79.900000000000006</v>
      </c>
      <c r="Y91">
        <v>4</v>
      </c>
      <c r="Z91">
        <v>16.100000000000001</v>
      </c>
      <c r="AA91">
        <v>98.6</v>
      </c>
      <c r="AB91">
        <v>1.2</v>
      </c>
      <c r="AC91">
        <v>0.2</v>
      </c>
      <c r="AE91" t="s">
        <v>491</v>
      </c>
      <c r="AF91" t="s">
        <v>351</v>
      </c>
      <c r="AG91">
        <v>30</v>
      </c>
      <c r="AH91" t="s">
        <v>410</v>
      </c>
      <c r="AI91">
        <v>78.8</v>
      </c>
      <c r="AJ91">
        <v>21.2</v>
      </c>
      <c r="AK91">
        <v>95.3</v>
      </c>
      <c r="AL91">
        <v>4.7</v>
      </c>
      <c r="AM91">
        <v>98.8</v>
      </c>
      <c r="AN91">
        <v>1.2</v>
      </c>
      <c r="AP91" t="s">
        <v>491</v>
      </c>
      <c r="AQ91" t="s">
        <v>351</v>
      </c>
      <c r="AR91">
        <v>30</v>
      </c>
      <c r="AS91" t="s">
        <v>410</v>
      </c>
      <c r="AT91">
        <v>74.400000000000006</v>
      </c>
      <c r="AU91">
        <v>78.8</v>
      </c>
      <c r="AV91">
        <v>83.1</v>
      </c>
      <c r="AW91">
        <v>92.4</v>
      </c>
      <c r="AX91">
        <v>95.3</v>
      </c>
      <c r="AY91">
        <v>98.2</v>
      </c>
      <c r="AZ91">
        <v>97.6</v>
      </c>
      <c r="BA91">
        <v>98.8</v>
      </c>
      <c r="BB91">
        <v>100</v>
      </c>
      <c r="BF91" t="b">
        <f t="shared" si="1"/>
        <v>1</v>
      </c>
    </row>
    <row r="92" spans="14:58" x14ac:dyDescent="0.3">
      <c r="N92" t="str">
        <f>VLOOKUP(P92,Sheet1!A$6:A$378,1,FALSE)</f>
        <v>Leicestershire</v>
      </c>
      <c r="O92" t="s">
        <v>491</v>
      </c>
      <c r="P92" t="s">
        <v>352</v>
      </c>
      <c r="Q92" t="str">
        <f>VLOOKUP(P92,classifications!A$1:B$357,2,FALSE)</f>
        <v>Urban with Significant Rural</v>
      </c>
      <c r="R92" t="str">
        <f>VLOOKUP(P92,classifications!A$1:D$357,4,FALSE)</f>
        <v>Shire County</v>
      </c>
      <c r="S92">
        <v>31</v>
      </c>
      <c r="T92" t="s">
        <v>410</v>
      </c>
      <c r="U92">
        <v>73.400000000000006</v>
      </c>
      <c r="V92">
        <v>26.1</v>
      </c>
      <c r="W92">
        <v>0.4</v>
      </c>
      <c r="X92">
        <v>84.6</v>
      </c>
      <c r="Y92">
        <v>5.4</v>
      </c>
      <c r="Z92">
        <v>10</v>
      </c>
      <c r="AA92">
        <v>99</v>
      </c>
      <c r="AB92">
        <v>1</v>
      </c>
      <c r="AC92">
        <v>0</v>
      </c>
      <c r="AE92" t="s">
        <v>491</v>
      </c>
      <c r="AF92" t="s">
        <v>352</v>
      </c>
      <c r="AG92">
        <v>31</v>
      </c>
      <c r="AH92" t="s">
        <v>410</v>
      </c>
      <c r="AI92">
        <v>73.8</v>
      </c>
      <c r="AJ92">
        <v>26.2</v>
      </c>
      <c r="AK92">
        <v>94</v>
      </c>
      <c r="AL92">
        <v>6</v>
      </c>
      <c r="AM92">
        <v>99</v>
      </c>
      <c r="AN92">
        <v>1</v>
      </c>
      <c r="AP92" t="s">
        <v>491</v>
      </c>
      <c r="AQ92" t="s">
        <v>352</v>
      </c>
      <c r="AR92">
        <v>31</v>
      </c>
      <c r="AS92" t="s">
        <v>410</v>
      </c>
      <c r="AT92">
        <v>67.5</v>
      </c>
      <c r="AU92">
        <v>73.8</v>
      </c>
      <c r="AV92">
        <v>80.099999999999994</v>
      </c>
      <c r="AW92">
        <v>90.6</v>
      </c>
      <c r="AX92">
        <v>94</v>
      </c>
      <c r="AY92">
        <v>97.4</v>
      </c>
      <c r="AZ92">
        <v>97.6</v>
      </c>
      <c r="BA92">
        <v>99</v>
      </c>
      <c r="BB92">
        <v>100</v>
      </c>
      <c r="BF92" t="b">
        <f t="shared" si="1"/>
        <v>1</v>
      </c>
    </row>
    <row r="93" spans="14:58" x14ac:dyDescent="0.3">
      <c r="N93" t="str">
        <f>VLOOKUP(P93,Sheet1!A$6:A$378,1,FALSE)</f>
        <v>Lincolnshire</v>
      </c>
      <c r="O93" t="s">
        <v>491</v>
      </c>
      <c r="P93" t="s">
        <v>353</v>
      </c>
      <c r="Q93" t="str">
        <f>VLOOKUP(P93,classifications!A$1:B$357,2,FALSE)</f>
        <v>Predominantly Rural</v>
      </c>
      <c r="R93" t="str">
        <f>VLOOKUP(P93,classifications!A$1:D$357,4,FALSE)</f>
        <v>Shire County</v>
      </c>
      <c r="S93">
        <v>32</v>
      </c>
      <c r="T93" t="s">
        <v>410</v>
      </c>
      <c r="U93">
        <v>73.099999999999994</v>
      </c>
      <c r="V93">
        <v>26.1</v>
      </c>
      <c r="W93">
        <v>0.8</v>
      </c>
      <c r="X93">
        <v>78.5</v>
      </c>
      <c r="Y93">
        <v>6.1</v>
      </c>
      <c r="Z93">
        <v>15.4</v>
      </c>
      <c r="AA93">
        <v>99.3</v>
      </c>
      <c r="AB93">
        <v>0.7</v>
      </c>
      <c r="AC93">
        <v>0</v>
      </c>
      <c r="AE93" t="s">
        <v>491</v>
      </c>
      <c r="AF93" t="s">
        <v>353</v>
      </c>
      <c r="AG93">
        <v>32</v>
      </c>
      <c r="AH93" t="s">
        <v>410</v>
      </c>
      <c r="AI93">
        <v>73.7</v>
      </c>
      <c r="AJ93">
        <v>26.3</v>
      </c>
      <c r="AK93">
        <v>92.7</v>
      </c>
      <c r="AL93">
        <v>7.3</v>
      </c>
      <c r="AM93">
        <v>99.3</v>
      </c>
      <c r="AN93">
        <v>0.7</v>
      </c>
      <c r="AP93" t="s">
        <v>491</v>
      </c>
      <c r="AQ93" t="s">
        <v>353</v>
      </c>
      <c r="AR93">
        <v>32</v>
      </c>
      <c r="AS93" t="s">
        <v>410</v>
      </c>
      <c r="AT93">
        <v>67.7</v>
      </c>
      <c r="AU93">
        <v>73.7</v>
      </c>
      <c r="AV93">
        <v>79.8</v>
      </c>
      <c r="AW93">
        <v>88.7</v>
      </c>
      <c r="AX93">
        <v>92.7</v>
      </c>
      <c r="AY93">
        <v>96.8</v>
      </c>
      <c r="AZ93">
        <v>98.3</v>
      </c>
      <c r="BA93">
        <v>99.3</v>
      </c>
      <c r="BB93">
        <v>100</v>
      </c>
      <c r="BF93" t="b">
        <f t="shared" si="1"/>
        <v>1</v>
      </c>
    </row>
    <row r="94" spans="14:58" x14ac:dyDescent="0.3">
      <c r="N94" t="str">
        <f>VLOOKUP(P94,Sheet1!A$6:A$378,1,FALSE)</f>
        <v>Norfolk</v>
      </c>
      <c r="O94" t="s">
        <v>491</v>
      </c>
      <c r="P94" t="s">
        <v>354</v>
      </c>
      <c r="Q94" t="str">
        <f>VLOOKUP(P94,classifications!A$1:B$357,2,FALSE)</f>
        <v>Predominantly Rural</v>
      </c>
      <c r="R94" t="str">
        <f>VLOOKUP(P94,classifications!A$1:D$357,4,FALSE)</f>
        <v>Shire County</v>
      </c>
      <c r="S94">
        <v>33</v>
      </c>
      <c r="T94" t="s">
        <v>410</v>
      </c>
      <c r="U94">
        <v>72.8</v>
      </c>
      <c r="V94">
        <v>26.5</v>
      </c>
      <c r="W94">
        <v>0.8</v>
      </c>
      <c r="X94">
        <v>81.400000000000006</v>
      </c>
      <c r="Y94">
        <v>7.4</v>
      </c>
      <c r="Z94">
        <v>11.3</v>
      </c>
      <c r="AA94">
        <v>99</v>
      </c>
      <c r="AB94">
        <v>1</v>
      </c>
      <c r="AC94">
        <v>0</v>
      </c>
      <c r="AE94" t="s">
        <v>491</v>
      </c>
      <c r="AF94" t="s">
        <v>354</v>
      </c>
      <c r="AG94">
        <v>33</v>
      </c>
      <c r="AH94" t="s">
        <v>410</v>
      </c>
      <c r="AI94">
        <v>73.3</v>
      </c>
      <c r="AJ94">
        <v>26.7</v>
      </c>
      <c r="AK94">
        <v>91.7</v>
      </c>
      <c r="AL94">
        <v>8.3000000000000007</v>
      </c>
      <c r="AM94">
        <v>99</v>
      </c>
      <c r="AN94">
        <v>1</v>
      </c>
      <c r="AP94" t="s">
        <v>491</v>
      </c>
      <c r="AQ94" t="s">
        <v>354</v>
      </c>
      <c r="AR94">
        <v>33</v>
      </c>
      <c r="AS94" t="s">
        <v>410</v>
      </c>
      <c r="AT94">
        <v>67.7</v>
      </c>
      <c r="AU94">
        <v>73.3</v>
      </c>
      <c r="AV94">
        <v>79</v>
      </c>
      <c r="AW94">
        <v>87.9</v>
      </c>
      <c r="AX94">
        <v>91.7</v>
      </c>
      <c r="AY94">
        <v>95.5</v>
      </c>
      <c r="AZ94">
        <v>97.6</v>
      </c>
      <c r="BA94">
        <v>99</v>
      </c>
      <c r="BB94">
        <v>100</v>
      </c>
      <c r="BF94" t="b">
        <f t="shared" si="1"/>
        <v>1</v>
      </c>
    </row>
    <row r="95" spans="14:58" x14ac:dyDescent="0.3">
      <c r="N95" t="str">
        <f>VLOOKUP(P95,Sheet1!A$6:A$378,1,FALSE)</f>
        <v>Northamptonshire</v>
      </c>
      <c r="O95" t="s">
        <v>491</v>
      </c>
      <c r="P95" t="s">
        <v>355</v>
      </c>
      <c r="Q95" t="str">
        <f>VLOOKUP(P95,classifications!A$1:B$357,2,FALSE)</f>
        <v>Urban with Significant Rural</v>
      </c>
      <c r="R95" t="str">
        <f>VLOOKUP(P95,classifications!A$1:D$357,4,FALSE)</f>
        <v>Shire County</v>
      </c>
      <c r="S95">
        <v>34</v>
      </c>
      <c r="T95" t="s">
        <v>410</v>
      </c>
      <c r="U95">
        <v>70.7</v>
      </c>
      <c r="V95">
        <v>28.1</v>
      </c>
      <c r="W95">
        <v>1.2</v>
      </c>
      <c r="X95">
        <v>85.6</v>
      </c>
      <c r="Y95">
        <v>4.5</v>
      </c>
      <c r="Z95">
        <v>9.9</v>
      </c>
      <c r="AA95">
        <v>97.2</v>
      </c>
      <c r="AB95">
        <v>2.5</v>
      </c>
      <c r="AC95">
        <v>0.4</v>
      </c>
      <c r="AE95" t="s">
        <v>491</v>
      </c>
      <c r="AF95" t="s">
        <v>355</v>
      </c>
      <c r="AG95">
        <v>34</v>
      </c>
      <c r="AH95" t="s">
        <v>410</v>
      </c>
      <c r="AI95">
        <v>71.599999999999994</v>
      </c>
      <c r="AJ95">
        <v>28.4</v>
      </c>
      <c r="AK95">
        <v>95</v>
      </c>
      <c r="AL95">
        <v>5</v>
      </c>
      <c r="AM95">
        <v>97.5</v>
      </c>
      <c r="AN95">
        <v>2.5</v>
      </c>
      <c r="AP95" t="s">
        <v>491</v>
      </c>
      <c r="AQ95" t="s">
        <v>355</v>
      </c>
      <c r="AR95">
        <v>34</v>
      </c>
      <c r="AS95" t="s">
        <v>410</v>
      </c>
      <c r="AT95">
        <v>65.8</v>
      </c>
      <c r="AU95">
        <v>71.599999999999994</v>
      </c>
      <c r="AV95">
        <v>77.400000000000006</v>
      </c>
      <c r="AW95">
        <v>92.1</v>
      </c>
      <c r="AX95">
        <v>95</v>
      </c>
      <c r="AY95">
        <v>97.9</v>
      </c>
      <c r="AZ95">
        <v>95.7</v>
      </c>
      <c r="BA95">
        <v>97.5</v>
      </c>
      <c r="BB95">
        <v>99.4</v>
      </c>
      <c r="BF95" t="b">
        <f t="shared" si="1"/>
        <v>1</v>
      </c>
    </row>
    <row r="96" spans="14:58" x14ac:dyDescent="0.3">
      <c r="N96" t="str">
        <f>VLOOKUP(P96,Sheet1!A$6:A$378,1,FALSE)</f>
        <v>North Yorkshire</v>
      </c>
      <c r="O96" t="s">
        <v>491</v>
      </c>
      <c r="P96" t="s">
        <v>356</v>
      </c>
      <c r="Q96" t="str">
        <f>VLOOKUP(P96,classifications!A$1:B$357,2,FALSE)</f>
        <v>Predominantly Rural</v>
      </c>
      <c r="R96" t="str">
        <f>VLOOKUP(P96,classifications!A$1:D$357,4,FALSE)</f>
        <v>Shire County</v>
      </c>
      <c r="S96">
        <v>36</v>
      </c>
      <c r="T96" t="s">
        <v>410</v>
      </c>
      <c r="U96">
        <v>69.2</v>
      </c>
      <c r="V96">
        <v>29.4</v>
      </c>
      <c r="W96">
        <v>1.4</v>
      </c>
      <c r="X96">
        <v>76.7</v>
      </c>
      <c r="Y96">
        <v>10.5</v>
      </c>
      <c r="Z96">
        <v>12.8</v>
      </c>
      <c r="AA96" t="s">
        <v>417</v>
      </c>
      <c r="AB96" t="s">
        <v>417</v>
      </c>
      <c r="AC96" t="s">
        <v>417</v>
      </c>
      <c r="AE96" t="s">
        <v>491</v>
      </c>
      <c r="AF96" t="s">
        <v>356</v>
      </c>
      <c r="AG96">
        <v>36</v>
      </c>
      <c r="AH96" t="s">
        <v>410</v>
      </c>
      <c r="AI96">
        <v>70.2</v>
      </c>
      <c r="AJ96">
        <v>29.8</v>
      </c>
      <c r="AK96">
        <v>87.9</v>
      </c>
      <c r="AL96">
        <v>12.1</v>
      </c>
      <c r="AM96" t="s">
        <v>417</v>
      </c>
      <c r="AN96" t="s">
        <v>417</v>
      </c>
      <c r="AP96" t="s">
        <v>491</v>
      </c>
      <c r="AQ96" t="s">
        <v>356</v>
      </c>
      <c r="AR96">
        <v>36</v>
      </c>
      <c r="AS96" t="s">
        <v>410</v>
      </c>
      <c r="AT96">
        <v>63.3</v>
      </c>
      <c r="AU96">
        <v>70.2</v>
      </c>
      <c r="AV96">
        <v>77.099999999999994</v>
      </c>
      <c r="AW96">
        <v>82.4</v>
      </c>
      <c r="AX96">
        <v>87.9</v>
      </c>
      <c r="AY96">
        <v>93.5</v>
      </c>
      <c r="AZ96" t="s">
        <v>417</v>
      </c>
      <c r="BA96" t="s">
        <v>417</v>
      </c>
      <c r="BB96" t="s">
        <v>417</v>
      </c>
      <c r="BF96" t="b">
        <f t="shared" si="1"/>
        <v>1</v>
      </c>
    </row>
    <row r="97" spans="14:58" x14ac:dyDescent="0.3">
      <c r="N97" t="str">
        <f>VLOOKUP(P97,Sheet1!A$6:A$378,1,FALSE)</f>
        <v>Nottinghamshire</v>
      </c>
      <c r="O97" t="s">
        <v>491</v>
      </c>
      <c r="P97" t="s">
        <v>357</v>
      </c>
      <c r="Q97" t="str">
        <f>VLOOKUP(P97,classifications!A$1:B$357,2,FALSE)</f>
        <v>Urban with Significant Rural</v>
      </c>
      <c r="R97" t="str">
        <f>VLOOKUP(P97,classifications!A$1:D$357,4,FALSE)</f>
        <v>Shire County</v>
      </c>
      <c r="S97">
        <v>37</v>
      </c>
      <c r="T97" t="s">
        <v>410</v>
      </c>
      <c r="U97">
        <v>76.7</v>
      </c>
      <c r="V97">
        <v>21.9</v>
      </c>
      <c r="W97">
        <v>1.4</v>
      </c>
      <c r="X97">
        <v>79</v>
      </c>
      <c r="Y97">
        <v>6.1</v>
      </c>
      <c r="Z97">
        <v>15</v>
      </c>
      <c r="AA97">
        <v>98.6</v>
      </c>
      <c r="AB97">
        <v>1.1000000000000001</v>
      </c>
      <c r="AC97">
        <v>0.3</v>
      </c>
      <c r="AE97" t="s">
        <v>491</v>
      </c>
      <c r="AF97" t="s">
        <v>357</v>
      </c>
      <c r="AG97">
        <v>37</v>
      </c>
      <c r="AH97" t="s">
        <v>410</v>
      </c>
      <c r="AI97">
        <v>77.8</v>
      </c>
      <c r="AJ97">
        <v>22.2</v>
      </c>
      <c r="AK97">
        <v>92.9</v>
      </c>
      <c r="AL97">
        <v>7.1</v>
      </c>
      <c r="AM97">
        <v>98.9</v>
      </c>
      <c r="AN97">
        <v>1.1000000000000001</v>
      </c>
      <c r="AP97" t="s">
        <v>491</v>
      </c>
      <c r="AQ97" t="s">
        <v>357</v>
      </c>
      <c r="AR97">
        <v>37</v>
      </c>
      <c r="AS97" t="s">
        <v>410</v>
      </c>
      <c r="AT97">
        <v>72.2</v>
      </c>
      <c r="AU97">
        <v>77.8</v>
      </c>
      <c r="AV97">
        <v>83.3</v>
      </c>
      <c r="AW97">
        <v>88.6</v>
      </c>
      <c r="AX97">
        <v>92.9</v>
      </c>
      <c r="AY97">
        <v>97.1</v>
      </c>
      <c r="AZ97">
        <v>97.4</v>
      </c>
      <c r="BA97">
        <v>98.9</v>
      </c>
      <c r="BB97">
        <v>100</v>
      </c>
      <c r="BF97" t="b">
        <f t="shared" si="1"/>
        <v>1</v>
      </c>
    </row>
    <row r="98" spans="14:58" x14ac:dyDescent="0.3">
      <c r="N98" t="str">
        <f>VLOOKUP(P98,Sheet1!A$6:A$378,1,FALSE)</f>
        <v>Oxfordshire</v>
      </c>
      <c r="O98" t="s">
        <v>491</v>
      </c>
      <c r="P98" t="s">
        <v>358</v>
      </c>
      <c r="Q98" t="str">
        <f>VLOOKUP(P98,classifications!A$1:B$357,2,FALSE)</f>
        <v>Predominantly Rural</v>
      </c>
      <c r="R98" t="str">
        <f>VLOOKUP(P98,classifications!A$1:D$357,4,FALSE)</f>
        <v>Shire County</v>
      </c>
      <c r="S98">
        <v>38</v>
      </c>
      <c r="T98" t="s">
        <v>410</v>
      </c>
      <c r="U98">
        <v>80.5</v>
      </c>
      <c r="V98">
        <v>18.8</v>
      </c>
      <c r="W98">
        <v>0.7</v>
      </c>
      <c r="X98">
        <v>88</v>
      </c>
      <c r="Y98">
        <v>6.5</v>
      </c>
      <c r="Z98">
        <v>5.5</v>
      </c>
      <c r="AA98">
        <v>96.9</v>
      </c>
      <c r="AB98">
        <v>3.1</v>
      </c>
      <c r="AC98">
        <v>0</v>
      </c>
      <c r="AE98" t="s">
        <v>491</v>
      </c>
      <c r="AF98" t="s">
        <v>358</v>
      </c>
      <c r="AG98">
        <v>38</v>
      </c>
      <c r="AH98" t="s">
        <v>410</v>
      </c>
      <c r="AI98">
        <v>81</v>
      </c>
      <c r="AJ98">
        <v>19</v>
      </c>
      <c r="AK98">
        <v>93.1</v>
      </c>
      <c r="AL98">
        <v>6.9</v>
      </c>
      <c r="AM98">
        <v>96.9</v>
      </c>
      <c r="AN98">
        <v>3.1</v>
      </c>
      <c r="AP98" t="s">
        <v>491</v>
      </c>
      <c r="AQ98" t="s">
        <v>358</v>
      </c>
      <c r="AR98">
        <v>38</v>
      </c>
      <c r="AS98" t="s">
        <v>410</v>
      </c>
      <c r="AT98">
        <v>75.7</v>
      </c>
      <c r="AU98">
        <v>81</v>
      </c>
      <c r="AV98">
        <v>86.4</v>
      </c>
      <c r="AW98">
        <v>88.4</v>
      </c>
      <c r="AX98">
        <v>93.1</v>
      </c>
      <c r="AY98">
        <v>97.9</v>
      </c>
      <c r="AZ98">
        <v>94.2</v>
      </c>
      <c r="BA98">
        <v>96.9</v>
      </c>
      <c r="BB98">
        <v>99.7</v>
      </c>
      <c r="BF98" t="b">
        <f t="shared" si="1"/>
        <v>1</v>
      </c>
    </row>
    <row r="99" spans="14:58" x14ac:dyDescent="0.3">
      <c r="N99" t="str">
        <f>VLOOKUP(P99,Sheet1!A$6:A$378,1,FALSE)</f>
        <v>Shropshire</v>
      </c>
      <c r="O99" t="s">
        <v>491</v>
      </c>
      <c r="P99" t="s">
        <v>286</v>
      </c>
      <c r="Q99" t="str">
        <f>VLOOKUP(P99,classifications!A$1:B$357,2,FALSE)</f>
        <v>Predominantly Rural</v>
      </c>
      <c r="R99" t="str">
        <f>VLOOKUP(P99,classifications!A$1:D$357,4,FALSE)</f>
        <v>Unitary Authority</v>
      </c>
      <c r="S99">
        <v>39</v>
      </c>
      <c r="T99" t="s">
        <v>410</v>
      </c>
      <c r="U99">
        <v>66.8</v>
      </c>
      <c r="V99">
        <v>31.3</v>
      </c>
      <c r="W99">
        <v>1.9</v>
      </c>
      <c r="X99">
        <v>76.7</v>
      </c>
      <c r="Y99">
        <v>5.2</v>
      </c>
      <c r="Z99">
        <v>18.100000000000001</v>
      </c>
      <c r="AA99" t="s">
        <v>417</v>
      </c>
      <c r="AB99" t="s">
        <v>417</v>
      </c>
      <c r="AC99" t="s">
        <v>417</v>
      </c>
      <c r="AE99" t="s">
        <v>491</v>
      </c>
      <c r="AF99" t="s">
        <v>286</v>
      </c>
      <c r="AG99">
        <v>39</v>
      </c>
      <c r="AH99" t="s">
        <v>410</v>
      </c>
      <c r="AI99">
        <v>68.099999999999994</v>
      </c>
      <c r="AJ99">
        <v>31.9</v>
      </c>
      <c r="AK99">
        <v>93.7</v>
      </c>
      <c r="AL99">
        <v>6.3</v>
      </c>
      <c r="AM99" t="s">
        <v>417</v>
      </c>
      <c r="AN99" t="s">
        <v>417</v>
      </c>
      <c r="AP99" t="s">
        <v>491</v>
      </c>
      <c r="AQ99" t="s">
        <v>286</v>
      </c>
      <c r="AR99">
        <v>39</v>
      </c>
      <c r="AS99" t="s">
        <v>410</v>
      </c>
      <c r="AT99">
        <v>61.3</v>
      </c>
      <c r="AU99">
        <v>68.099999999999994</v>
      </c>
      <c r="AV99">
        <v>74.8</v>
      </c>
      <c r="AW99">
        <v>89.1</v>
      </c>
      <c r="AX99">
        <v>93.7</v>
      </c>
      <c r="AY99">
        <v>98.3</v>
      </c>
      <c r="AZ99" t="s">
        <v>417</v>
      </c>
      <c r="BA99" t="s">
        <v>417</v>
      </c>
      <c r="BB99" t="s">
        <v>417</v>
      </c>
      <c r="BF99" t="b">
        <f t="shared" si="1"/>
        <v>1</v>
      </c>
    </row>
    <row r="100" spans="14:58" x14ac:dyDescent="0.3">
      <c r="N100" t="str">
        <f>VLOOKUP(P100,Sheet1!A$6:A$378,1,FALSE)</f>
        <v>Somerset</v>
      </c>
      <c r="O100" t="s">
        <v>491</v>
      </c>
      <c r="P100" t="s">
        <v>359</v>
      </c>
      <c r="Q100" t="str">
        <f>VLOOKUP(P100,classifications!A$1:B$357,2,FALSE)</f>
        <v>Predominantly Rural</v>
      </c>
      <c r="R100" t="str">
        <f>VLOOKUP(P100,classifications!A$1:D$357,4,FALSE)</f>
        <v>Shire County</v>
      </c>
      <c r="S100">
        <v>40</v>
      </c>
      <c r="T100" t="s">
        <v>410</v>
      </c>
      <c r="U100">
        <v>68.8</v>
      </c>
      <c r="V100">
        <v>30.1</v>
      </c>
      <c r="W100">
        <v>1.1000000000000001</v>
      </c>
      <c r="X100">
        <v>80.2</v>
      </c>
      <c r="Y100">
        <v>5.2</v>
      </c>
      <c r="Z100">
        <v>14.5</v>
      </c>
      <c r="AA100" t="s">
        <v>417</v>
      </c>
      <c r="AB100" t="s">
        <v>417</v>
      </c>
      <c r="AC100" t="s">
        <v>417</v>
      </c>
      <c r="AE100" t="s">
        <v>491</v>
      </c>
      <c r="AF100" t="s">
        <v>359</v>
      </c>
      <c r="AG100">
        <v>40</v>
      </c>
      <c r="AH100" t="s">
        <v>410</v>
      </c>
      <c r="AI100">
        <v>69.5</v>
      </c>
      <c r="AJ100">
        <v>30.5</v>
      </c>
      <c r="AK100">
        <v>93.9</v>
      </c>
      <c r="AL100">
        <v>6.1</v>
      </c>
      <c r="AM100" t="s">
        <v>417</v>
      </c>
      <c r="AN100" t="s">
        <v>417</v>
      </c>
      <c r="AP100" t="s">
        <v>491</v>
      </c>
      <c r="AQ100" t="s">
        <v>359</v>
      </c>
      <c r="AR100">
        <v>40</v>
      </c>
      <c r="AS100" t="s">
        <v>410</v>
      </c>
      <c r="AT100">
        <v>62.6</v>
      </c>
      <c r="AU100">
        <v>69.5</v>
      </c>
      <c r="AV100">
        <v>76.5</v>
      </c>
      <c r="AW100">
        <v>89.7</v>
      </c>
      <c r="AX100">
        <v>93.9</v>
      </c>
      <c r="AY100">
        <v>98.1</v>
      </c>
      <c r="AZ100" t="s">
        <v>417</v>
      </c>
      <c r="BA100" t="s">
        <v>417</v>
      </c>
      <c r="BB100" t="s">
        <v>417</v>
      </c>
      <c r="BF100" t="b">
        <f t="shared" si="1"/>
        <v>1</v>
      </c>
    </row>
    <row r="101" spans="14:58" x14ac:dyDescent="0.3">
      <c r="N101" t="str">
        <f>VLOOKUP(P101,Sheet1!A$6:A$378,1,FALSE)</f>
        <v>Staffordshire</v>
      </c>
      <c r="O101" t="s">
        <v>491</v>
      </c>
      <c r="P101" t="s">
        <v>360</v>
      </c>
      <c r="Q101" t="str">
        <f>VLOOKUP(P101,classifications!A$1:B$357,2,FALSE)</f>
        <v>Urban with Significant Rural</v>
      </c>
      <c r="R101" t="str">
        <f>VLOOKUP(P101,classifications!A$1:D$357,4,FALSE)</f>
        <v>Shire County</v>
      </c>
      <c r="S101">
        <v>41</v>
      </c>
      <c r="T101" t="s">
        <v>410</v>
      </c>
      <c r="U101">
        <v>71.8</v>
      </c>
      <c r="V101">
        <v>27.6</v>
      </c>
      <c r="W101">
        <v>0.6</v>
      </c>
      <c r="X101">
        <v>82.5</v>
      </c>
      <c r="Y101">
        <v>6.1</v>
      </c>
      <c r="Z101">
        <v>11.5</v>
      </c>
      <c r="AA101" t="s">
        <v>417</v>
      </c>
      <c r="AB101" t="s">
        <v>417</v>
      </c>
      <c r="AC101" t="s">
        <v>417</v>
      </c>
      <c r="AE101" t="s">
        <v>491</v>
      </c>
      <c r="AF101" t="s">
        <v>360</v>
      </c>
      <c r="AG101">
        <v>41</v>
      </c>
      <c r="AH101" t="s">
        <v>410</v>
      </c>
      <c r="AI101">
        <v>72.3</v>
      </c>
      <c r="AJ101">
        <v>27.7</v>
      </c>
      <c r="AK101">
        <v>93.1</v>
      </c>
      <c r="AL101">
        <v>6.9</v>
      </c>
      <c r="AM101" t="s">
        <v>417</v>
      </c>
      <c r="AN101" t="s">
        <v>417</v>
      </c>
      <c r="AP101" t="s">
        <v>491</v>
      </c>
      <c r="AQ101" t="s">
        <v>360</v>
      </c>
      <c r="AR101">
        <v>41</v>
      </c>
      <c r="AS101" t="s">
        <v>410</v>
      </c>
      <c r="AT101">
        <v>66.400000000000006</v>
      </c>
      <c r="AU101">
        <v>72.3</v>
      </c>
      <c r="AV101">
        <v>78.099999999999994</v>
      </c>
      <c r="AW101">
        <v>89.6</v>
      </c>
      <c r="AX101">
        <v>93.1</v>
      </c>
      <c r="AY101">
        <v>96.7</v>
      </c>
      <c r="AZ101" t="s">
        <v>417</v>
      </c>
      <c r="BA101" t="s">
        <v>417</v>
      </c>
      <c r="BB101" t="s">
        <v>417</v>
      </c>
      <c r="BF101" t="b">
        <f t="shared" si="1"/>
        <v>1</v>
      </c>
    </row>
    <row r="102" spans="14:58" x14ac:dyDescent="0.3">
      <c r="N102" t="str">
        <f>VLOOKUP(P102,Sheet1!A$6:A$378,1,FALSE)</f>
        <v>Suffolk</v>
      </c>
      <c r="O102" t="s">
        <v>491</v>
      </c>
      <c r="P102" t="s">
        <v>361</v>
      </c>
      <c r="Q102" t="str">
        <f>VLOOKUP(P102,classifications!A$1:B$357,2,FALSE)</f>
        <v>Predominantly Rural</v>
      </c>
      <c r="R102" t="str">
        <f>VLOOKUP(P102,classifications!A$1:D$357,4,FALSE)</f>
        <v>Shire County</v>
      </c>
      <c r="S102">
        <v>42</v>
      </c>
      <c r="T102" t="s">
        <v>410</v>
      </c>
      <c r="U102">
        <v>75</v>
      </c>
      <c r="V102">
        <v>24.5</v>
      </c>
      <c r="W102">
        <v>0.5</v>
      </c>
      <c r="X102">
        <v>88.5</v>
      </c>
      <c r="Y102">
        <v>2</v>
      </c>
      <c r="Z102">
        <v>9.5</v>
      </c>
      <c r="AA102">
        <v>99.1</v>
      </c>
      <c r="AB102">
        <v>0.9</v>
      </c>
      <c r="AC102">
        <v>0</v>
      </c>
      <c r="AE102" t="s">
        <v>491</v>
      </c>
      <c r="AF102" t="s">
        <v>361</v>
      </c>
      <c r="AG102">
        <v>42</v>
      </c>
      <c r="AH102" t="s">
        <v>410</v>
      </c>
      <c r="AI102">
        <v>75.400000000000006</v>
      </c>
      <c r="AJ102">
        <v>24.6</v>
      </c>
      <c r="AK102">
        <v>97.8</v>
      </c>
      <c r="AL102">
        <v>2.2000000000000002</v>
      </c>
      <c r="AM102">
        <v>99.1</v>
      </c>
      <c r="AN102">
        <v>0.9</v>
      </c>
      <c r="AP102" t="s">
        <v>491</v>
      </c>
      <c r="AQ102" t="s">
        <v>361</v>
      </c>
      <c r="AR102">
        <v>42</v>
      </c>
      <c r="AS102" t="s">
        <v>410</v>
      </c>
      <c r="AT102">
        <v>70.099999999999994</v>
      </c>
      <c r="AU102">
        <v>75.400000000000006</v>
      </c>
      <c r="AV102">
        <v>80.599999999999994</v>
      </c>
      <c r="AW102">
        <v>95.8</v>
      </c>
      <c r="AX102">
        <v>97.8</v>
      </c>
      <c r="AY102">
        <v>99.7</v>
      </c>
      <c r="AZ102">
        <v>97.8</v>
      </c>
      <c r="BA102">
        <v>99.1</v>
      </c>
      <c r="BB102">
        <v>100</v>
      </c>
      <c r="BF102" t="b">
        <f t="shared" si="1"/>
        <v>1</v>
      </c>
    </row>
    <row r="103" spans="14:58" x14ac:dyDescent="0.3">
      <c r="N103" t="str">
        <f>VLOOKUP(P103,Sheet1!A$6:A$378,1,FALSE)</f>
        <v>Surrey</v>
      </c>
      <c r="O103" t="s">
        <v>491</v>
      </c>
      <c r="P103" t="s">
        <v>362</v>
      </c>
      <c r="Q103" t="str">
        <f>VLOOKUP(P103,classifications!A$1:B$357,2,FALSE)</f>
        <v>Predominantly Urban</v>
      </c>
      <c r="R103" t="str">
        <f>VLOOKUP(P103,classifications!A$1:D$357,4,FALSE)</f>
        <v>Shire County</v>
      </c>
      <c r="S103">
        <v>43</v>
      </c>
      <c r="T103" t="s">
        <v>410</v>
      </c>
      <c r="U103">
        <v>69.7</v>
      </c>
      <c r="V103">
        <v>28.6</v>
      </c>
      <c r="W103">
        <v>1.7</v>
      </c>
      <c r="X103">
        <v>87.7</v>
      </c>
      <c r="Y103">
        <v>2.5</v>
      </c>
      <c r="Z103">
        <v>9.8000000000000007</v>
      </c>
      <c r="AA103" t="s">
        <v>417</v>
      </c>
      <c r="AB103" t="s">
        <v>417</v>
      </c>
      <c r="AC103" t="s">
        <v>417</v>
      </c>
      <c r="AE103" t="s">
        <v>491</v>
      </c>
      <c r="AF103" t="s">
        <v>362</v>
      </c>
      <c r="AG103">
        <v>43</v>
      </c>
      <c r="AH103" t="s">
        <v>410</v>
      </c>
      <c r="AI103">
        <v>70.900000000000006</v>
      </c>
      <c r="AJ103">
        <v>29.1</v>
      </c>
      <c r="AK103">
        <v>97.2</v>
      </c>
      <c r="AL103">
        <v>2.8</v>
      </c>
      <c r="AM103" t="s">
        <v>417</v>
      </c>
      <c r="AN103" t="s">
        <v>417</v>
      </c>
      <c r="AP103" t="s">
        <v>491</v>
      </c>
      <c r="AQ103" t="s">
        <v>362</v>
      </c>
      <c r="AR103">
        <v>43</v>
      </c>
      <c r="AS103" t="s">
        <v>410</v>
      </c>
      <c r="AT103">
        <v>65.5</v>
      </c>
      <c r="AU103">
        <v>70.900000000000006</v>
      </c>
      <c r="AV103">
        <v>76.400000000000006</v>
      </c>
      <c r="AW103">
        <v>95.1</v>
      </c>
      <c r="AX103">
        <v>97.2</v>
      </c>
      <c r="AY103">
        <v>99.3</v>
      </c>
      <c r="AZ103" t="s">
        <v>417</v>
      </c>
      <c r="BA103" t="s">
        <v>417</v>
      </c>
      <c r="BB103" t="s">
        <v>417</v>
      </c>
      <c r="BF103" t="b">
        <f t="shared" si="1"/>
        <v>1</v>
      </c>
    </row>
    <row r="104" spans="14:58" x14ac:dyDescent="0.3">
      <c r="N104" t="str">
        <f>VLOOKUP(P104,Sheet1!A$6:A$378,1,FALSE)</f>
        <v>Warwickshire</v>
      </c>
      <c r="O104" t="s">
        <v>491</v>
      </c>
      <c r="P104" t="s">
        <v>363</v>
      </c>
      <c r="Q104" t="str">
        <f>VLOOKUP(P104,classifications!A$1:B$357,2,FALSE)</f>
        <v>Urban with Significant Rural</v>
      </c>
      <c r="R104" t="str">
        <f>VLOOKUP(P104,classifications!A$1:D$357,4,FALSE)</f>
        <v>Shire County</v>
      </c>
      <c r="S104">
        <v>44</v>
      </c>
      <c r="T104" t="s">
        <v>410</v>
      </c>
      <c r="U104">
        <v>78.2</v>
      </c>
      <c r="V104">
        <v>21.3</v>
      </c>
      <c r="W104">
        <v>0.5</v>
      </c>
      <c r="X104">
        <v>80.8</v>
      </c>
      <c r="Y104">
        <v>6.7</v>
      </c>
      <c r="Z104">
        <v>12.6</v>
      </c>
      <c r="AA104">
        <v>98.9</v>
      </c>
      <c r="AB104">
        <v>1.1000000000000001</v>
      </c>
      <c r="AC104">
        <v>0</v>
      </c>
      <c r="AE104" t="s">
        <v>491</v>
      </c>
      <c r="AF104" t="s">
        <v>363</v>
      </c>
      <c r="AG104">
        <v>44</v>
      </c>
      <c r="AH104" t="s">
        <v>410</v>
      </c>
      <c r="AI104">
        <v>78.599999999999994</v>
      </c>
      <c r="AJ104">
        <v>21.4</v>
      </c>
      <c r="AK104">
        <v>92.4</v>
      </c>
      <c r="AL104">
        <v>7.6</v>
      </c>
      <c r="AM104">
        <v>98.9</v>
      </c>
      <c r="AN104">
        <v>1.1000000000000001</v>
      </c>
      <c r="AP104" t="s">
        <v>491</v>
      </c>
      <c r="AQ104" t="s">
        <v>363</v>
      </c>
      <c r="AR104">
        <v>44</v>
      </c>
      <c r="AS104" t="s">
        <v>410</v>
      </c>
      <c r="AT104">
        <v>71.599999999999994</v>
      </c>
      <c r="AU104">
        <v>78.599999999999994</v>
      </c>
      <c r="AV104">
        <v>85.5</v>
      </c>
      <c r="AW104">
        <v>87.6</v>
      </c>
      <c r="AX104">
        <v>92.4</v>
      </c>
      <c r="AY104">
        <v>97.2</v>
      </c>
      <c r="AZ104">
        <v>97.4</v>
      </c>
      <c r="BA104">
        <v>98.9</v>
      </c>
      <c r="BB104">
        <v>100</v>
      </c>
      <c r="BF104" t="b">
        <f t="shared" si="1"/>
        <v>1</v>
      </c>
    </row>
    <row r="105" spans="14:58" x14ac:dyDescent="0.3">
      <c r="N105" t="str">
        <f>VLOOKUP(P105,Sheet1!A$6:A$378,1,FALSE)</f>
        <v>West Sussex</v>
      </c>
      <c r="O105" t="s">
        <v>491</v>
      </c>
      <c r="P105" t="s">
        <v>364</v>
      </c>
      <c r="Q105" t="str">
        <f>VLOOKUP(P105,classifications!A$1:B$357,2,FALSE)</f>
        <v>Predominantly Urban</v>
      </c>
      <c r="R105" t="str">
        <f>VLOOKUP(P105,classifications!A$1:D$357,4,FALSE)</f>
        <v>Shire County</v>
      </c>
      <c r="S105">
        <v>45</v>
      </c>
      <c r="T105" t="s">
        <v>410</v>
      </c>
      <c r="U105">
        <v>79.8</v>
      </c>
      <c r="V105">
        <v>19.7</v>
      </c>
      <c r="W105">
        <v>0.5</v>
      </c>
      <c r="X105">
        <v>87</v>
      </c>
      <c r="Y105">
        <v>4.4000000000000004</v>
      </c>
      <c r="Z105">
        <v>8.6</v>
      </c>
      <c r="AA105">
        <v>98.7</v>
      </c>
      <c r="AB105">
        <v>1.3</v>
      </c>
      <c r="AC105">
        <v>0</v>
      </c>
      <c r="AE105" t="s">
        <v>491</v>
      </c>
      <c r="AF105" t="s">
        <v>364</v>
      </c>
      <c r="AG105">
        <v>45</v>
      </c>
      <c r="AH105" t="s">
        <v>410</v>
      </c>
      <c r="AI105">
        <v>80.2</v>
      </c>
      <c r="AJ105">
        <v>19.8</v>
      </c>
      <c r="AK105">
        <v>95.2</v>
      </c>
      <c r="AL105">
        <v>4.8</v>
      </c>
      <c r="AM105">
        <v>98.7</v>
      </c>
      <c r="AN105">
        <v>1.3</v>
      </c>
      <c r="AP105" t="s">
        <v>491</v>
      </c>
      <c r="AQ105" t="s">
        <v>364</v>
      </c>
      <c r="AR105">
        <v>45</v>
      </c>
      <c r="AS105" t="s">
        <v>410</v>
      </c>
      <c r="AT105">
        <v>74.599999999999994</v>
      </c>
      <c r="AU105">
        <v>80.2</v>
      </c>
      <c r="AV105">
        <v>85.8</v>
      </c>
      <c r="AW105">
        <v>92.2</v>
      </c>
      <c r="AX105">
        <v>95.2</v>
      </c>
      <c r="AY105">
        <v>98.2</v>
      </c>
      <c r="AZ105">
        <v>97.2</v>
      </c>
      <c r="BA105">
        <v>98.7</v>
      </c>
      <c r="BB105">
        <v>100</v>
      </c>
      <c r="BF105" t="b">
        <f t="shared" si="1"/>
        <v>1</v>
      </c>
    </row>
    <row r="106" spans="14:58" x14ac:dyDescent="0.3">
      <c r="N106" t="str">
        <f>VLOOKUP(P106,Sheet1!A$6:A$378,1,FALSE)</f>
        <v>Wiltshire</v>
      </c>
      <c r="O106" t="s">
        <v>491</v>
      </c>
      <c r="P106" t="s">
        <v>315</v>
      </c>
      <c r="Q106" t="str">
        <f>VLOOKUP(P106,classifications!A$1:B$357,2,FALSE)</f>
        <v>Predominantly Rural</v>
      </c>
      <c r="R106" t="str">
        <f>VLOOKUP(P106,classifications!A$1:D$357,4,FALSE)</f>
        <v>Unitary Authority</v>
      </c>
      <c r="S106">
        <v>46</v>
      </c>
      <c r="T106" t="s">
        <v>410</v>
      </c>
      <c r="U106">
        <v>70.3</v>
      </c>
      <c r="V106">
        <v>28.4</v>
      </c>
      <c r="W106">
        <v>1.3</v>
      </c>
      <c r="X106">
        <v>88.7</v>
      </c>
      <c r="Y106">
        <v>3.3</v>
      </c>
      <c r="Z106">
        <v>8.1</v>
      </c>
      <c r="AA106" t="s">
        <v>417</v>
      </c>
      <c r="AB106" t="s">
        <v>417</v>
      </c>
      <c r="AC106" t="s">
        <v>417</v>
      </c>
      <c r="AE106" t="s">
        <v>491</v>
      </c>
      <c r="AF106" t="s">
        <v>315</v>
      </c>
      <c r="AG106">
        <v>46</v>
      </c>
      <c r="AH106" t="s">
        <v>410</v>
      </c>
      <c r="AI106">
        <v>71.2</v>
      </c>
      <c r="AJ106">
        <v>28.8</v>
      </c>
      <c r="AK106">
        <v>96.4</v>
      </c>
      <c r="AL106">
        <v>3.6</v>
      </c>
      <c r="AM106" t="s">
        <v>417</v>
      </c>
      <c r="AN106" t="s">
        <v>417</v>
      </c>
      <c r="AP106" t="s">
        <v>491</v>
      </c>
      <c r="AQ106" t="s">
        <v>315</v>
      </c>
      <c r="AR106">
        <v>46</v>
      </c>
      <c r="AS106" t="s">
        <v>410</v>
      </c>
      <c r="AT106">
        <v>65.2</v>
      </c>
      <c r="AU106">
        <v>71.2</v>
      </c>
      <c r="AV106">
        <v>77.2</v>
      </c>
      <c r="AW106">
        <v>94.1</v>
      </c>
      <c r="AX106">
        <v>96.4</v>
      </c>
      <c r="AY106">
        <v>98.7</v>
      </c>
      <c r="AZ106" t="s">
        <v>417</v>
      </c>
      <c r="BA106" t="s">
        <v>417</v>
      </c>
      <c r="BB106" t="s">
        <v>417</v>
      </c>
      <c r="BF106" t="b">
        <f t="shared" si="1"/>
        <v>1</v>
      </c>
    </row>
    <row r="107" spans="14:58" x14ac:dyDescent="0.3">
      <c r="N107" t="str">
        <f>VLOOKUP(P107,Sheet1!A$6:A$378,1,FALSE)</f>
        <v>Worcestershire</v>
      </c>
      <c r="O107" t="s">
        <v>491</v>
      </c>
      <c r="P107" t="s">
        <v>365</v>
      </c>
      <c r="Q107" t="str">
        <f>VLOOKUP(P107,classifications!A$1:B$357,2,FALSE)</f>
        <v>Urban with Significant Rural</v>
      </c>
      <c r="R107" t="str">
        <f>VLOOKUP(P107,classifications!A$1:D$357,4,FALSE)</f>
        <v>Shire County</v>
      </c>
      <c r="S107">
        <v>47</v>
      </c>
      <c r="T107" t="s">
        <v>410</v>
      </c>
      <c r="U107">
        <v>66.8</v>
      </c>
      <c r="V107">
        <v>31.2</v>
      </c>
      <c r="W107">
        <v>2</v>
      </c>
      <c r="X107">
        <v>83.4</v>
      </c>
      <c r="Y107">
        <v>2.6</v>
      </c>
      <c r="Z107">
        <v>14.1</v>
      </c>
      <c r="AA107">
        <v>99</v>
      </c>
      <c r="AB107">
        <v>1</v>
      </c>
      <c r="AC107">
        <v>0</v>
      </c>
      <c r="AE107" t="s">
        <v>491</v>
      </c>
      <c r="AF107" t="s">
        <v>365</v>
      </c>
      <c r="AG107">
        <v>47</v>
      </c>
      <c r="AH107" t="s">
        <v>410</v>
      </c>
      <c r="AI107">
        <v>68.099999999999994</v>
      </c>
      <c r="AJ107">
        <v>31.9</v>
      </c>
      <c r="AK107">
        <v>97</v>
      </c>
      <c r="AL107">
        <v>3</v>
      </c>
      <c r="AM107">
        <v>99</v>
      </c>
      <c r="AN107">
        <v>1</v>
      </c>
      <c r="AP107" t="s">
        <v>491</v>
      </c>
      <c r="AQ107" t="s">
        <v>365</v>
      </c>
      <c r="AR107">
        <v>47</v>
      </c>
      <c r="AS107" t="s">
        <v>410</v>
      </c>
      <c r="AT107">
        <v>61.4</v>
      </c>
      <c r="AU107">
        <v>68.099999999999994</v>
      </c>
      <c r="AV107">
        <v>74.900000000000006</v>
      </c>
      <c r="AW107">
        <v>94</v>
      </c>
      <c r="AX107">
        <v>97</v>
      </c>
      <c r="AY107">
        <v>100</v>
      </c>
      <c r="AZ107">
        <v>97.7</v>
      </c>
      <c r="BA107">
        <v>99</v>
      </c>
      <c r="BB107">
        <v>100</v>
      </c>
      <c r="BF107" t="b">
        <f t="shared" si="1"/>
        <v>1</v>
      </c>
    </row>
    <row r="108" spans="14:58" x14ac:dyDescent="0.3">
      <c r="N108" t="str">
        <f>VLOOKUP(P108,Sheet1!A$6:A$378,1,FALSE)</f>
        <v>Gateshead</v>
      </c>
      <c r="O108" t="s">
        <v>491</v>
      </c>
      <c r="P108" t="s">
        <v>41</v>
      </c>
      <c r="Q108" t="str">
        <f>VLOOKUP(P108,classifications!A$1:B$357,2,FALSE)</f>
        <v>Predominantly Urban</v>
      </c>
      <c r="R108" t="str">
        <f>VLOOKUP(P108,classifications!A$1:D$357,4,FALSE)</f>
        <v>Met District</v>
      </c>
      <c r="S108" t="s">
        <v>495</v>
      </c>
      <c r="T108" t="s">
        <v>410</v>
      </c>
      <c r="U108">
        <v>80.8</v>
      </c>
      <c r="V108">
        <v>18.899999999999999</v>
      </c>
      <c r="W108">
        <v>0.4</v>
      </c>
      <c r="X108">
        <v>80.099999999999994</v>
      </c>
      <c r="Y108">
        <v>8.8000000000000007</v>
      </c>
      <c r="Z108">
        <v>11.1</v>
      </c>
      <c r="AA108">
        <v>97.4</v>
      </c>
      <c r="AB108">
        <v>2.6</v>
      </c>
      <c r="AC108">
        <v>0</v>
      </c>
      <c r="AE108" t="s">
        <v>491</v>
      </c>
      <c r="AF108" t="s">
        <v>41</v>
      </c>
      <c r="AG108" t="s">
        <v>495</v>
      </c>
      <c r="AH108" t="s">
        <v>410</v>
      </c>
      <c r="AI108">
        <v>81.099999999999994</v>
      </c>
      <c r="AJ108">
        <v>18.899999999999999</v>
      </c>
      <c r="AK108">
        <v>90.1</v>
      </c>
      <c r="AL108">
        <v>9.9</v>
      </c>
      <c r="AM108">
        <v>97.4</v>
      </c>
      <c r="AN108">
        <v>2.6</v>
      </c>
      <c r="AP108" t="s">
        <v>491</v>
      </c>
      <c r="AQ108" t="s">
        <v>41</v>
      </c>
      <c r="AR108" t="s">
        <v>495</v>
      </c>
      <c r="AS108" t="s">
        <v>410</v>
      </c>
      <c r="AT108">
        <v>75.8</v>
      </c>
      <c r="AU108">
        <v>81.099999999999994</v>
      </c>
      <c r="AV108">
        <v>86.3</v>
      </c>
      <c r="AW108">
        <v>85.5</v>
      </c>
      <c r="AX108">
        <v>90.1</v>
      </c>
      <c r="AY108">
        <v>94.7</v>
      </c>
      <c r="AZ108">
        <v>95.1</v>
      </c>
      <c r="BA108">
        <v>97.4</v>
      </c>
      <c r="BB108">
        <v>99.7</v>
      </c>
      <c r="BF108" t="b">
        <f t="shared" si="1"/>
        <v>1</v>
      </c>
    </row>
    <row r="109" spans="14:58" x14ac:dyDescent="0.3">
      <c r="N109" t="str">
        <f>VLOOKUP(P109,Sheet1!A$6:A$378,1,FALSE)</f>
        <v>South Tyneside</v>
      </c>
      <c r="O109" t="s">
        <v>491</v>
      </c>
      <c r="P109" t="s">
        <v>39</v>
      </c>
      <c r="Q109" t="str">
        <f>VLOOKUP(P109,classifications!A$1:B$357,2,FALSE)</f>
        <v>Predominantly Urban</v>
      </c>
      <c r="R109" t="str">
        <f>VLOOKUP(P109,classifications!A$1:D$357,4,FALSE)</f>
        <v>Met District</v>
      </c>
      <c r="S109" t="s">
        <v>496</v>
      </c>
      <c r="T109" t="s">
        <v>410</v>
      </c>
      <c r="U109">
        <v>72.7</v>
      </c>
      <c r="V109">
        <v>26.4</v>
      </c>
      <c r="W109">
        <v>0.9</v>
      </c>
      <c r="X109">
        <v>83.3</v>
      </c>
      <c r="Y109">
        <v>5.2</v>
      </c>
      <c r="Z109">
        <v>11.6</v>
      </c>
      <c r="AA109">
        <v>97.8</v>
      </c>
      <c r="AB109">
        <v>2.2000000000000002</v>
      </c>
      <c r="AC109">
        <v>0</v>
      </c>
      <c r="AE109" t="s">
        <v>491</v>
      </c>
      <c r="AF109" t="s">
        <v>39</v>
      </c>
      <c r="AG109" t="s">
        <v>496</v>
      </c>
      <c r="AH109" t="s">
        <v>410</v>
      </c>
      <c r="AI109">
        <v>73.400000000000006</v>
      </c>
      <c r="AJ109">
        <v>26.6</v>
      </c>
      <c r="AK109">
        <v>94.2</v>
      </c>
      <c r="AL109">
        <v>5.8</v>
      </c>
      <c r="AM109">
        <v>97.8</v>
      </c>
      <c r="AN109">
        <v>2.2000000000000002</v>
      </c>
      <c r="AP109" t="s">
        <v>491</v>
      </c>
      <c r="AQ109" t="s">
        <v>39</v>
      </c>
      <c r="AR109" t="s">
        <v>496</v>
      </c>
      <c r="AS109" t="s">
        <v>410</v>
      </c>
      <c r="AT109">
        <v>67</v>
      </c>
      <c r="AU109">
        <v>73.400000000000006</v>
      </c>
      <c r="AV109">
        <v>79.7</v>
      </c>
      <c r="AW109">
        <v>90.1</v>
      </c>
      <c r="AX109">
        <v>94.2</v>
      </c>
      <c r="AY109">
        <v>98.3</v>
      </c>
      <c r="AZ109">
        <v>95.5</v>
      </c>
      <c r="BA109">
        <v>97.8</v>
      </c>
      <c r="BB109">
        <v>100</v>
      </c>
      <c r="BF109" t="b">
        <f t="shared" si="1"/>
        <v>1</v>
      </c>
    </row>
    <row r="110" spans="14:58" x14ac:dyDescent="0.3">
      <c r="N110" t="str">
        <f>VLOOKUP(P110,Sheet1!A$6:A$378,1,FALSE)</f>
        <v>Sunderland</v>
      </c>
      <c r="O110" t="s">
        <v>491</v>
      </c>
      <c r="P110" t="s">
        <v>40</v>
      </c>
      <c r="Q110" t="str">
        <f>VLOOKUP(P110,classifications!A$1:B$357,2,FALSE)</f>
        <v>Predominantly Urban</v>
      </c>
      <c r="R110" t="str">
        <f>VLOOKUP(P110,classifications!A$1:D$357,4,FALSE)</f>
        <v>Met District</v>
      </c>
      <c r="S110" t="s">
        <v>497</v>
      </c>
      <c r="T110" t="s">
        <v>410</v>
      </c>
      <c r="U110">
        <v>74.099999999999994</v>
      </c>
      <c r="V110">
        <v>25.5</v>
      </c>
      <c r="W110">
        <v>0.5</v>
      </c>
      <c r="X110">
        <v>77.599999999999994</v>
      </c>
      <c r="Y110">
        <v>7.3</v>
      </c>
      <c r="Z110">
        <v>15.1</v>
      </c>
      <c r="AA110">
        <v>97.7</v>
      </c>
      <c r="AB110">
        <v>2.2999999999999998</v>
      </c>
      <c r="AC110">
        <v>0</v>
      </c>
      <c r="AE110" t="s">
        <v>491</v>
      </c>
      <c r="AF110" t="s">
        <v>40</v>
      </c>
      <c r="AG110" t="s">
        <v>497</v>
      </c>
      <c r="AH110" t="s">
        <v>410</v>
      </c>
      <c r="AI110">
        <v>74.400000000000006</v>
      </c>
      <c r="AJ110">
        <v>25.6</v>
      </c>
      <c r="AK110">
        <v>91.4</v>
      </c>
      <c r="AL110">
        <v>8.6</v>
      </c>
      <c r="AM110">
        <v>97.7</v>
      </c>
      <c r="AN110">
        <v>2.2999999999999998</v>
      </c>
      <c r="AP110" t="s">
        <v>491</v>
      </c>
      <c r="AQ110" t="s">
        <v>40</v>
      </c>
      <c r="AR110" t="s">
        <v>497</v>
      </c>
      <c r="AS110" t="s">
        <v>410</v>
      </c>
      <c r="AT110">
        <v>68.900000000000006</v>
      </c>
      <c r="AU110">
        <v>74.400000000000006</v>
      </c>
      <c r="AV110">
        <v>79.900000000000006</v>
      </c>
      <c r="AW110">
        <v>87.4</v>
      </c>
      <c r="AX110">
        <v>91.4</v>
      </c>
      <c r="AY110">
        <v>95.3</v>
      </c>
      <c r="AZ110">
        <v>95.5</v>
      </c>
      <c r="BA110">
        <v>97.7</v>
      </c>
      <c r="BB110">
        <v>99.9</v>
      </c>
      <c r="BF110" t="b">
        <f t="shared" si="1"/>
        <v>1</v>
      </c>
    </row>
    <row r="111" spans="14:58" x14ac:dyDescent="0.3">
      <c r="N111" t="str">
        <f>VLOOKUP(P111,Sheet1!A$6:A$378,1,FALSE)</f>
        <v>Bradford</v>
      </c>
      <c r="O111" t="s">
        <v>491</v>
      </c>
      <c r="P111" t="s">
        <v>61</v>
      </c>
      <c r="Q111" t="str">
        <f>VLOOKUP(P111,classifications!A$1:B$357,2,FALSE)</f>
        <v>Predominantly Urban</v>
      </c>
      <c r="R111" t="str">
        <f>VLOOKUP(P111,classifications!A$1:D$357,4,FALSE)</f>
        <v>Met District</v>
      </c>
      <c r="S111" t="s">
        <v>498</v>
      </c>
      <c r="T111" t="s">
        <v>410</v>
      </c>
      <c r="U111">
        <v>67.5</v>
      </c>
      <c r="V111">
        <v>27</v>
      </c>
      <c r="W111">
        <v>5.5</v>
      </c>
      <c r="X111">
        <v>73</v>
      </c>
      <c r="Y111">
        <v>3.8</v>
      </c>
      <c r="Z111">
        <v>23.1</v>
      </c>
      <c r="AA111">
        <v>96.9</v>
      </c>
      <c r="AB111">
        <v>3.1</v>
      </c>
      <c r="AC111">
        <v>0</v>
      </c>
      <c r="AE111" t="s">
        <v>491</v>
      </c>
      <c r="AF111" t="s">
        <v>61</v>
      </c>
      <c r="AG111" t="s">
        <v>498</v>
      </c>
      <c r="AH111" t="s">
        <v>410</v>
      </c>
      <c r="AI111">
        <v>71.400000000000006</v>
      </c>
      <c r="AJ111">
        <v>28.6</v>
      </c>
      <c r="AK111">
        <v>95</v>
      </c>
      <c r="AL111">
        <v>5</v>
      </c>
      <c r="AM111">
        <v>96.9</v>
      </c>
      <c r="AN111">
        <v>3.1</v>
      </c>
      <c r="AP111" t="s">
        <v>491</v>
      </c>
      <c r="AQ111" t="s">
        <v>61</v>
      </c>
      <c r="AR111" t="s">
        <v>498</v>
      </c>
      <c r="AS111" t="s">
        <v>410</v>
      </c>
      <c r="AT111">
        <v>63.4</v>
      </c>
      <c r="AU111">
        <v>71.400000000000006</v>
      </c>
      <c r="AV111">
        <v>79.400000000000006</v>
      </c>
      <c r="AW111">
        <v>90.5</v>
      </c>
      <c r="AX111">
        <v>95</v>
      </c>
      <c r="AY111">
        <v>99.6</v>
      </c>
      <c r="AZ111">
        <v>93.7</v>
      </c>
      <c r="BA111">
        <v>96.9</v>
      </c>
      <c r="BB111">
        <v>100</v>
      </c>
      <c r="BF111" t="b">
        <f t="shared" si="1"/>
        <v>1</v>
      </c>
    </row>
    <row r="112" spans="14:58" x14ac:dyDescent="0.3">
      <c r="N112" t="str">
        <f>VLOOKUP(P112,Sheet1!A$6:A$378,1,FALSE)</f>
        <v>Calderdale</v>
      </c>
      <c r="O112" t="s">
        <v>491</v>
      </c>
      <c r="P112" t="s">
        <v>62</v>
      </c>
      <c r="Q112" t="str">
        <f>VLOOKUP(P112,classifications!A$1:B$357,2,FALSE)</f>
        <v>Predominantly Urban</v>
      </c>
      <c r="R112" t="str">
        <f>VLOOKUP(P112,classifications!A$1:D$357,4,FALSE)</f>
        <v>Met District</v>
      </c>
      <c r="S112" t="s">
        <v>499</v>
      </c>
      <c r="T112" t="s">
        <v>410</v>
      </c>
      <c r="U112">
        <v>71.900000000000006</v>
      </c>
      <c r="V112">
        <v>24.3</v>
      </c>
      <c r="W112">
        <v>3.8</v>
      </c>
      <c r="X112">
        <v>76.400000000000006</v>
      </c>
      <c r="Y112">
        <v>9</v>
      </c>
      <c r="Z112">
        <v>14.7</v>
      </c>
      <c r="AA112">
        <v>99.5</v>
      </c>
      <c r="AB112">
        <v>0.5</v>
      </c>
      <c r="AC112">
        <v>0</v>
      </c>
      <c r="AE112" t="s">
        <v>491</v>
      </c>
      <c r="AF112" t="s">
        <v>62</v>
      </c>
      <c r="AG112" t="s">
        <v>499</v>
      </c>
      <c r="AH112" t="s">
        <v>410</v>
      </c>
      <c r="AI112">
        <v>74.8</v>
      </c>
      <c r="AJ112">
        <v>25.2</v>
      </c>
      <c r="AK112">
        <v>89.5</v>
      </c>
      <c r="AL112">
        <v>10.5</v>
      </c>
      <c r="AM112">
        <v>99.5</v>
      </c>
      <c r="AN112">
        <v>0.5</v>
      </c>
      <c r="AP112" t="s">
        <v>491</v>
      </c>
      <c r="AQ112" t="s">
        <v>62</v>
      </c>
      <c r="AR112" t="s">
        <v>499</v>
      </c>
      <c r="AS112" t="s">
        <v>410</v>
      </c>
      <c r="AT112">
        <v>67.2</v>
      </c>
      <c r="AU112">
        <v>74.8</v>
      </c>
      <c r="AV112">
        <v>82.3</v>
      </c>
      <c r="AW112">
        <v>82.7</v>
      </c>
      <c r="AX112">
        <v>89.5</v>
      </c>
      <c r="AY112">
        <v>96.3</v>
      </c>
      <c r="AZ112">
        <v>98.6</v>
      </c>
      <c r="BA112">
        <v>99.5</v>
      </c>
      <c r="BB112">
        <v>100</v>
      </c>
      <c r="BF112" t="b">
        <f t="shared" si="1"/>
        <v>1</v>
      </c>
    </row>
    <row r="113" spans="14:58" x14ac:dyDescent="0.3">
      <c r="N113" t="str">
        <f>VLOOKUP(P113,Sheet1!A$6:A$378,1,FALSE)</f>
        <v>Kirklees</v>
      </c>
      <c r="O113" t="s">
        <v>491</v>
      </c>
      <c r="P113" t="s">
        <v>63</v>
      </c>
      <c r="Q113" t="str">
        <f>VLOOKUP(P113,classifications!A$1:B$357,2,FALSE)</f>
        <v>Predominantly Urban</v>
      </c>
      <c r="R113" t="str">
        <f>VLOOKUP(P113,classifications!A$1:D$357,4,FALSE)</f>
        <v>Met District</v>
      </c>
      <c r="S113" t="s">
        <v>500</v>
      </c>
      <c r="T113" t="s">
        <v>410</v>
      </c>
      <c r="U113">
        <v>73.5</v>
      </c>
      <c r="V113">
        <v>23.1</v>
      </c>
      <c r="W113">
        <v>3.4</v>
      </c>
      <c r="X113">
        <v>79.900000000000006</v>
      </c>
      <c r="Y113">
        <v>5.9</v>
      </c>
      <c r="Z113">
        <v>14.3</v>
      </c>
      <c r="AA113" t="s">
        <v>417</v>
      </c>
      <c r="AB113" t="s">
        <v>417</v>
      </c>
      <c r="AC113" t="s">
        <v>417</v>
      </c>
      <c r="AE113" t="s">
        <v>491</v>
      </c>
      <c r="AF113" t="s">
        <v>63</v>
      </c>
      <c r="AG113" t="s">
        <v>500</v>
      </c>
      <c r="AH113" t="s">
        <v>410</v>
      </c>
      <c r="AI113">
        <v>76.099999999999994</v>
      </c>
      <c r="AJ113">
        <v>23.9</v>
      </c>
      <c r="AK113">
        <v>93.2</v>
      </c>
      <c r="AL113">
        <v>6.8</v>
      </c>
      <c r="AM113" t="s">
        <v>417</v>
      </c>
      <c r="AN113" t="s">
        <v>417</v>
      </c>
      <c r="AP113" t="s">
        <v>491</v>
      </c>
      <c r="AQ113" t="s">
        <v>63</v>
      </c>
      <c r="AR113" t="s">
        <v>500</v>
      </c>
      <c r="AS113" t="s">
        <v>410</v>
      </c>
      <c r="AT113">
        <v>69.400000000000006</v>
      </c>
      <c r="AU113">
        <v>76.099999999999994</v>
      </c>
      <c r="AV113">
        <v>82.8</v>
      </c>
      <c r="AW113">
        <v>87.3</v>
      </c>
      <c r="AX113">
        <v>93.2</v>
      </c>
      <c r="AY113">
        <v>99</v>
      </c>
      <c r="AZ113" t="s">
        <v>417</v>
      </c>
      <c r="BA113" t="s">
        <v>417</v>
      </c>
      <c r="BB113" t="s">
        <v>417</v>
      </c>
      <c r="BF113" t="b">
        <f t="shared" si="1"/>
        <v>1</v>
      </c>
    </row>
    <row r="114" spans="14:58" x14ac:dyDescent="0.3">
      <c r="N114" t="str">
        <f>VLOOKUP(P114,Sheet1!A$6:A$378,1,FALSE)</f>
        <v>Leeds</v>
      </c>
      <c r="O114" t="s">
        <v>491</v>
      </c>
      <c r="P114" t="s">
        <v>64</v>
      </c>
      <c r="Q114" t="str">
        <f>VLOOKUP(P114,classifications!A$1:B$357,2,FALSE)</f>
        <v>Predominantly Urban</v>
      </c>
      <c r="R114" t="str">
        <f>VLOOKUP(P114,classifications!A$1:D$357,4,FALSE)</f>
        <v>Met District</v>
      </c>
      <c r="S114" t="s">
        <v>501</v>
      </c>
      <c r="T114" t="s">
        <v>410</v>
      </c>
      <c r="U114">
        <v>78.5</v>
      </c>
      <c r="V114">
        <v>17.5</v>
      </c>
      <c r="W114">
        <v>4</v>
      </c>
      <c r="X114">
        <v>82</v>
      </c>
      <c r="Y114">
        <v>5.3</v>
      </c>
      <c r="Z114">
        <v>12.8</v>
      </c>
      <c r="AA114">
        <v>99.3</v>
      </c>
      <c r="AB114">
        <v>0.7</v>
      </c>
      <c r="AC114">
        <v>0</v>
      </c>
      <c r="AE114" t="s">
        <v>491</v>
      </c>
      <c r="AF114" t="s">
        <v>64</v>
      </c>
      <c r="AG114" t="s">
        <v>501</v>
      </c>
      <c r="AH114" t="s">
        <v>410</v>
      </c>
      <c r="AI114">
        <v>81.8</v>
      </c>
      <c r="AJ114">
        <v>18.2</v>
      </c>
      <c r="AK114">
        <v>94</v>
      </c>
      <c r="AL114">
        <v>6</v>
      </c>
      <c r="AM114">
        <v>99.3</v>
      </c>
      <c r="AN114">
        <v>0.7</v>
      </c>
      <c r="AP114" t="s">
        <v>491</v>
      </c>
      <c r="AQ114" t="s">
        <v>64</v>
      </c>
      <c r="AR114" t="s">
        <v>501</v>
      </c>
      <c r="AS114" t="s">
        <v>410</v>
      </c>
      <c r="AT114">
        <v>76.7</v>
      </c>
      <c r="AU114">
        <v>81.8</v>
      </c>
      <c r="AV114">
        <v>86.9</v>
      </c>
      <c r="AW114">
        <v>90.3</v>
      </c>
      <c r="AX114">
        <v>94</v>
      </c>
      <c r="AY114">
        <v>97.6</v>
      </c>
      <c r="AZ114">
        <v>98.3</v>
      </c>
      <c r="BA114">
        <v>99.3</v>
      </c>
      <c r="BB114">
        <v>100</v>
      </c>
      <c r="BF114" t="b">
        <f t="shared" si="1"/>
        <v>1</v>
      </c>
    </row>
    <row r="115" spans="14:58" x14ac:dyDescent="0.3">
      <c r="N115" t="str">
        <f>VLOOKUP(P115,Sheet1!A$6:A$378,1,FALSE)</f>
        <v>Wakefield</v>
      </c>
      <c r="O115" t="s">
        <v>491</v>
      </c>
      <c r="P115" t="s">
        <v>65</v>
      </c>
      <c r="Q115" t="str">
        <f>VLOOKUP(P115,classifications!A$1:B$357,2,FALSE)</f>
        <v>Predominantly Urban</v>
      </c>
      <c r="R115" t="str">
        <f>VLOOKUP(P115,classifications!A$1:D$357,4,FALSE)</f>
        <v>Met District</v>
      </c>
      <c r="S115" t="s">
        <v>502</v>
      </c>
      <c r="T115" t="s">
        <v>410</v>
      </c>
      <c r="U115">
        <v>71.099999999999994</v>
      </c>
      <c r="V115">
        <v>27.7</v>
      </c>
      <c r="W115">
        <v>1.3</v>
      </c>
      <c r="X115">
        <v>80.5</v>
      </c>
      <c r="Y115">
        <v>8.1999999999999993</v>
      </c>
      <c r="Z115">
        <v>11.2</v>
      </c>
      <c r="AA115">
        <v>98.4</v>
      </c>
      <c r="AB115">
        <v>1.6</v>
      </c>
      <c r="AC115">
        <v>0</v>
      </c>
      <c r="AE115" t="s">
        <v>491</v>
      </c>
      <c r="AF115" t="s">
        <v>65</v>
      </c>
      <c r="AG115" t="s">
        <v>502</v>
      </c>
      <c r="AH115" t="s">
        <v>410</v>
      </c>
      <c r="AI115">
        <v>72</v>
      </c>
      <c r="AJ115">
        <v>28</v>
      </c>
      <c r="AK115">
        <v>90.7</v>
      </c>
      <c r="AL115">
        <v>9.3000000000000007</v>
      </c>
      <c r="AM115">
        <v>98.4</v>
      </c>
      <c r="AN115">
        <v>1.6</v>
      </c>
      <c r="AP115" t="s">
        <v>491</v>
      </c>
      <c r="AQ115" t="s">
        <v>65</v>
      </c>
      <c r="AR115" t="s">
        <v>502</v>
      </c>
      <c r="AS115" t="s">
        <v>410</v>
      </c>
      <c r="AT115">
        <v>66.3</v>
      </c>
      <c r="AU115">
        <v>72</v>
      </c>
      <c r="AV115">
        <v>77.7</v>
      </c>
      <c r="AW115">
        <v>86</v>
      </c>
      <c r="AX115">
        <v>90.7</v>
      </c>
      <c r="AY115">
        <v>95.5</v>
      </c>
      <c r="AZ115">
        <v>96.9</v>
      </c>
      <c r="BA115">
        <v>98.4</v>
      </c>
      <c r="BB115">
        <v>100</v>
      </c>
      <c r="BF115" t="b">
        <f t="shared" si="1"/>
        <v>1</v>
      </c>
    </row>
    <row r="116" spans="14:58" x14ac:dyDescent="0.3">
      <c r="N116" t="str">
        <f>VLOOKUP(P116,Sheet1!A$6:A$378,1,FALSE)</f>
        <v>Warrington</v>
      </c>
      <c r="O116" t="s">
        <v>491</v>
      </c>
      <c r="P116" t="s">
        <v>269</v>
      </c>
      <c r="Q116" t="str">
        <f>VLOOKUP(P116,classifications!A$1:B$357,2,FALSE)</f>
        <v>Predominantly Urban</v>
      </c>
      <c r="R116" t="str">
        <f>VLOOKUP(P116,classifications!A$1:D$357,4,FALSE)</f>
        <v>Unitary Authority</v>
      </c>
      <c r="S116" t="s">
        <v>503</v>
      </c>
      <c r="T116" t="s">
        <v>410</v>
      </c>
      <c r="U116">
        <v>83.3</v>
      </c>
      <c r="V116">
        <v>13.8</v>
      </c>
      <c r="W116">
        <v>3</v>
      </c>
      <c r="X116">
        <v>82.2</v>
      </c>
      <c r="Y116">
        <v>4.9000000000000004</v>
      </c>
      <c r="Z116">
        <v>13</v>
      </c>
      <c r="AA116">
        <v>98.6</v>
      </c>
      <c r="AB116">
        <v>1.4</v>
      </c>
      <c r="AC116">
        <v>0</v>
      </c>
      <c r="AE116" t="s">
        <v>491</v>
      </c>
      <c r="AF116" t="s">
        <v>269</v>
      </c>
      <c r="AG116" t="s">
        <v>503</v>
      </c>
      <c r="AH116" t="s">
        <v>410</v>
      </c>
      <c r="AI116">
        <v>85.8</v>
      </c>
      <c r="AJ116">
        <v>14.2</v>
      </c>
      <c r="AK116">
        <v>94.4</v>
      </c>
      <c r="AL116">
        <v>5.6</v>
      </c>
      <c r="AM116">
        <v>98.6</v>
      </c>
      <c r="AN116">
        <v>1.4</v>
      </c>
      <c r="AP116" t="s">
        <v>491</v>
      </c>
      <c r="AQ116" t="s">
        <v>269</v>
      </c>
      <c r="AR116" t="s">
        <v>503</v>
      </c>
      <c r="AS116" t="s">
        <v>410</v>
      </c>
      <c r="AT116">
        <v>80.8</v>
      </c>
      <c r="AU116">
        <v>85.8</v>
      </c>
      <c r="AV116">
        <v>90.8</v>
      </c>
      <c r="AW116">
        <v>90.9</v>
      </c>
      <c r="AX116">
        <v>94.4</v>
      </c>
      <c r="AY116">
        <v>98</v>
      </c>
      <c r="AZ116">
        <v>96.9</v>
      </c>
      <c r="BA116">
        <v>98.6</v>
      </c>
      <c r="BB116">
        <v>100</v>
      </c>
      <c r="BF116" t="b">
        <f t="shared" si="1"/>
        <v>1</v>
      </c>
    </row>
    <row r="117" spans="14:58" x14ac:dyDescent="0.3">
      <c r="N117" t="str">
        <f>VLOOKUP(P117,Sheet1!A$6:A$378,1,FALSE)</f>
        <v>Blackburn with Darwen</v>
      </c>
      <c r="O117" t="s">
        <v>491</v>
      </c>
      <c r="P117" t="s">
        <v>270</v>
      </c>
      <c r="Q117" t="str">
        <f>VLOOKUP(P117,classifications!A$1:B$357,2,FALSE)</f>
        <v>Predominantly Urban</v>
      </c>
      <c r="R117" t="str">
        <f>VLOOKUP(P117,classifications!A$1:D$357,4,FALSE)</f>
        <v>Unitary Authority</v>
      </c>
      <c r="S117" t="s">
        <v>504</v>
      </c>
      <c r="T117" t="s">
        <v>410</v>
      </c>
      <c r="U117">
        <v>72.7</v>
      </c>
      <c r="V117">
        <v>25.3</v>
      </c>
      <c r="W117">
        <v>2</v>
      </c>
      <c r="X117">
        <v>75.8</v>
      </c>
      <c r="Y117">
        <v>6.4</v>
      </c>
      <c r="Z117">
        <v>17.8</v>
      </c>
      <c r="AA117">
        <v>98.3</v>
      </c>
      <c r="AB117">
        <v>1.7</v>
      </c>
      <c r="AC117">
        <v>0</v>
      </c>
      <c r="AE117" t="s">
        <v>491</v>
      </c>
      <c r="AF117" t="s">
        <v>270</v>
      </c>
      <c r="AG117" t="s">
        <v>504</v>
      </c>
      <c r="AH117" t="s">
        <v>410</v>
      </c>
      <c r="AI117">
        <v>74.2</v>
      </c>
      <c r="AJ117">
        <v>25.8</v>
      </c>
      <c r="AK117">
        <v>92.2</v>
      </c>
      <c r="AL117">
        <v>7.8</v>
      </c>
      <c r="AM117">
        <v>98.3</v>
      </c>
      <c r="AN117">
        <v>1.7</v>
      </c>
      <c r="AP117" t="s">
        <v>491</v>
      </c>
      <c r="AQ117" t="s">
        <v>270</v>
      </c>
      <c r="AR117" t="s">
        <v>504</v>
      </c>
      <c r="AS117" t="s">
        <v>410</v>
      </c>
      <c r="AT117">
        <v>67.7</v>
      </c>
      <c r="AU117">
        <v>74.2</v>
      </c>
      <c r="AV117">
        <v>80.7</v>
      </c>
      <c r="AW117">
        <v>87.7</v>
      </c>
      <c r="AX117">
        <v>92.2</v>
      </c>
      <c r="AY117">
        <v>96.6</v>
      </c>
      <c r="AZ117">
        <v>96.7</v>
      </c>
      <c r="BA117">
        <v>98.3</v>
      </c>
      <c r="BB117">
        <v>100</v>
      </c>
      <c r="BF117" t="b">
        <f t="shared" si="1"/>
        <v>1</v>
      </c>
    </row>
    <row r="118" spans="14:58" x14ac:dyDescent="0.3">
      <c r="N118" t="str">
        <f>VLOOKUP(P118,Sheet1!A$6:A$378,1,FALSE)</f>
        <v>Blackpool</v>
      </c>
      <c r="O118" t="s">
        <v>491</v>
      </c>
      <c r="P118" t="s">
        <v>271</v>
      </c>
      <c r="Q118" t="str">
        <f>VLOOKUP(P118,classifications!A$1:B$357,2,FALSE)</f>
        <v>Predominantly Urban</v>
      </c>
      <c r="R118" t="str">
        <f>VLOOKUP(P118,classifications!A$1:D$357,4,FALSE)</f>
        <v>Unitary Authority</v>
      </c>
      <c r="S118" t="s">
        <v>505</v>
      </c>
      <c r="T118" t="s">
        <v>410</v>
      </c>
      <c r="U118">
        <v>74.599999999999994</v>
      </c>
      <c r="V118">
        <v>24.2</v>
      </c>
      <c r="W118">
        <v>1.2</v>
      </c>
      <c r="X118">
        <v>78.5</v>
      </c>
      <c r="Y118">
        <v>4.2</v>
      </c>
      <c r="Z118">
        <v>17.3</v>
      </c>
      <c r="AA118">
        <v>96.5</v>
      </c>
      <c r="AB118">
        <v>3.5</v>
      </c>
      <c r="AC118">
        <v>0</v>
      </c>
      <c r="AE118" t="s">
        <v>491</v>
      </c>
      <c r="AF118" t="s">
        <v>271</v>
      </c>
      <c r="AG118" t="s">
        <v>505</v>
      </c>
      <c r="AH118" t="s">
        <v>410</v>
      </c>
      <c r="AI118">
        <v>75.5</v>
      </c>
      <c r="AJ118">
        <v>24.5</v>
      </c>
      <c r="AK118">
        <v>95</v>
      </c>
      <c r="AL118">
        <v>5</v>
      </c>
      <c r="AM118">
        <v>96.5</v>
      </c>
      <c r="AN118">
        <v>3.5</v>
      </c>
      <c r="AP118" t="s">
        <v>491</v>
      </c>
      <c r="AQ118" t="s">
        <v>271</v>
      </c>
      <c r="AR118" t="s">
        <v>505</v>
      </c>
      <c r="AS118" t="s">
        <v>410</v>
      </c>
      <c r="AT118">
        <v>69.8</v>
      </c>
      <c r="AU118">
        <v>75.5</v>
      </c>
      <c r="AV118">
        <v>81.2</v>
      </c>
      <c r="AW118">
        <v>91.7</v>
      </c>
      <c r="AX118">
        <v>95</v>
      </c>
      <c r="AY118">
        <v>98.2</v>
      </c>
      <c r="AZ118">
        <v>94</v>
      </c>
      <c r="BA118">
        <v>96.5</v>
      </c>
      <c r="BB118">
        <v>99</v>
      </c>
      <c r="BF118" t="b">
        <f t="shared" si="1"/>
        <v>1</v>
      </c>
    </row>
    <row r="119" spans="14:58" x14ac:dyDescent="0.3">
      <c r="N119" t="str">
        <f>VLOOKUP(P119,Sheet1!A$6:A$378,1,FALSE)</f>
        <v>Kingston upon Hull, City of</v>
      </c>
      <c r="O119" t="s">
        <v>491</v>
      </c>
      <c r="P119" t="s">
        <v>274</v>
      </c>
      <c r="Q119" t="str">
        <f>VLOOKUP(P119,classifications!A$1:B$357,2,FALSE)</f>
        <v>Predominantly Urban</v>
      </c>
      <c r="R119" t="str">
        <f>VLOOKUP(P119,classifications!A$1:D$357,4,FALSE)</f>
        <v>Unitary Authority</v>
      </c>
      <c r="S119" t="s">
        <v>506</v>
      </c>
      <c r="T119" t="s">
        <v>410</v>
      </c>
      <c r="U119">
        <v>67.2</v>
      </c>
      <c r="V119">
        <v>28.7</v>
      </c>
      <c r="W119">
        <v>4</v>
      </c>
      <c r="X119">
        <v>79.099999999999994</v>
      </c>
      <c r="Y119">
        <v>6.5</v>
      </c>
      <c r="Z119">
        <v>14.5</v>
      </c>
      <c r="AA119">
        <v>97.9</v>
      </c>
      <c r="AB119">
        <v>1.3</v>
      </c>
      <c r="AC119">
        <v>0.8</v>
      </c>
      <c r="AE119" t="s">
        <v>491</v>
      </c>
      <c r="AF119" t="s">
        <v>274</v>
      </c>
      <c r="AG119" t="s">
        <v>506</v>
      </c>
      <c r="AH119" t="s">
        <v>410</v>
      </c>
      <c r="AI119">
        <v>70.099999999999994</v>
      </c>
      <c r="AJ119">
        <v>29.9</v>
      </c>
      <c r="AK119">
        <v>92.4</v>
      </c>
      <c r="AL119">
        <v>7.6</v>
      </c>
      <c r="AM119">
        <v>98.7</v>
      </c>
      <c r="AN119">
        <v>1.3</v>
      </c>
      <c r="AP119" t="s">
        <v>491</v>
      </c>
      <c r="AQ119" t="s">
        <v>274</v>
      </c>
      <c r="AR119" t="s">
        <v>506</v>
      </c>
      <c r="AS119" t="s">
        <v>410</v>
      </c>
      <c r="AT119">
        <v>63</v>
      </c>
      <c r="AU119">
        <v>70.099999999999994</v>
      </c>
      <c r="AV119">
        <v>77.099999999999994</v>
      </c>
      <c r="AW119">
        <v>87.8</v>
      </c>
      <c r="AX119">
        <v>92.4</v>
      </c>
      <c r="AY119">
        <v>97</v>
      </c>
      <c r="AZ119">
        <v>97</v>
      </c>
      <c r="BA119">
        <v>98.7</v>
      </c>
      <c r="BB119">
        <v>100</v>
      </c>
      <c r="BF119" t="b">
        <f t="shared" si="1"/>
        <v>1</v>
      </c>
    </row>
    <row r="120" spans="14:58" x14ac:dyDescent="0.3">
      <c r="N120" t="str">
        <f>VLOOKUP(P120,Sheet1!A$6:A$378,1,FALSE)</f>
        <v>East Riding of Yorkshire</v>
      </c>
      <c r="O120" t="s">
        <v>491</v>
      </c>
      <c r="P120" t="s">
        <v>275</v>
      </c>
      <c r="Q120" t="str">
        <f>VLOOKUP(P120,classifications!A$1:B$357,2,FALSE)</f>
        <v>Predominantly Rural</v>
      </c>
      <c r="R120" t="str">
        <f>VLOOKUP(P120,classifications!A$1:D$357,4,FALSE)</f>
        <v>Unitary Authority</v>
      </c>
      <c r="S120" t="s">
        <v>507</v>
      </c>
      <c r="T120" t="s">
        <v>410</v>
      </c>
      <c r="U120">
        <v>65.8</v>
      </c>
      <c r="V120">
        <v>33.700000000000003</v>
      </c>
      <c r="W120">
        <v>0.5</v>
      </c>
      <c r="X120">
        <v>83.7</v>
      </c>
      <c r="Y120">
        <v>4.5999999999999996</v>
      </c>
      <c r="Z120">
        <v>11.7</v>
      </c>
      <c r="AA120">
        <v>97.1</v>
      </c>
      <c r="AB120">
        <v>2.2999999999999998</v>
      </c>
      <c r="AC120">
        <v>0.6</v>
      </c>
      <c r="AE120" t="s">
        <v>491</v>
      </c>
      <c r="AF120" t="s">
        <v>275</v>
      </c>
      <c r="AG120" t="s">
        <v>507</v>
      </c>
      <c r="AH120" t="s">
        <v>410</v>
      </c>
      <c r="AI120">
        <v>66.099999999999994</v>
      </c>
      <c r="AJ120">
        <v>33.9</v>
      </c>
      <c r="AK120">
        <v>94.8</v>
      </c>
      <c r="AL120">
        <v>5.2</v>
      </c>
      <c r="AM120">
        <v>97.7</v>
      </c>
      <c r="AN120">
        <v>2.2999999999999998</v>
      </c>
      <c r="AP120" t="s">
        <v>491</v>
      </c>
      <c r="AQ120" t="s">
        <v>275</v>
      </c>
      <c r="AR120" t="s">
        <v>507</v>
      </c>
      <c r="AS120" t="s">
        <v>410</v>
      </c>
      <c r="AT120">
        <v>59.3</v>
      </c>
      <c r="AU120">
        <v>66.099999999999994</v>
      </c>
      <c r="AV120">
        <v>73</v>
      </c>
      <c r="AW120">
        <v>91.2</v>
      </c>
      <c r="AX120">
        <v>94.8</v>
      </c>
      <c r="AY120">
        <v>98.3</v>
      </c>
      <c r="AZ120">
        <v>95.5</v>
      </c>
      <c r="BA120">
        <v>97.7</v>
      </c>
      <c r="BB120">
        <v>99.9</v>
      </c>
      <c r="BF120" t="b">
        <f t="shared" si="1"/>
        <v>1</v>
      </c>
    </row>
    <row r="121" spans="14:58" x14ac:dyDescent="0.3">
      <c r="N121" t="str">
        <f>VLOOKUP(P121,Sheet1!A$6:A$378,1,FALSE)</f>
        <v>North East Lincolnshire</v>
      </c>
      <c r="O121" t="s">
        <v>491</v>
      </c>
      <c r="P121" t="s">
        <v>276</v>
      </c>
      <c r="Q121" t="str">
        <f>VLOOKUP(P121,classifications!A$1:B$357,2,FALSE)</f>
        <v>Predominantly Urban</v>
      </c>
      <c r="R121" t="str">
        <f>VLOOKUP(P121,classifications!A$1:D$357,4,FALSE)</f>
        <v>Unitary Authority</v>
      </c>
      <c r="S121" t="s">
        <v>508</v>
      </c>
      <c r="T121" t="s">
        <v>410</v>
      </c>
      <c r="U121">
        <v>70.2</v>
      </c>
      <c r="V121">
        <v>28</v>
      </c>
      <c r="W121">
        <v>1.8</v>
      </c>
      <c r="X121">
        <v>75.5</v>
      </c>
      <c r="Y121">
        <v>8.6</v>
      </c>
      <c r="Z121">
        <v>15.8</v>
      </c>
      <c r="AA121">
        <v>95.8</v>
      </c>
      <c r="AB121">
        <v>4.2</v>
      </c>
      <c r="AC121">
        <v>0</v>
      </c>
      <c r="AE121" t="s">
        <v>491</v>
      </c>
      <c r="AF121" t="s">
        <v>276</v>
      </c>
      <c r="AG121" t="s">
        <v>508</v>
      </c>
      <c r="AH121" t="s">
        <v>410</v>
      </c>
      <c r="AI121">
        <v>71.5</v>
      </c>
      <c r="AJ121">
        <v>28.5</v>
      </c>
      <c r="AK121">
        <v>89.7</v>
      </c>
      <c r="AL121">
        <v>10.3</v>
      </c>
      <c r="AM121">
        <v>95.8</v>
      </c>
      <c r="AN121">
        <v>4.2</v>
      </c>
      <c r="AP121" t="s">
        <v>491</v>
      </c>
      <c r="AQ121" t="s">
        <v>276</v>
      </c>
      <c r="AR121" t="s">
        <v>508</v>
      </c>
      <c r="AS121" t="s">
        <v>410</v>
      </c>
      <c r="AT121">
        <v>64.900000000000006</v>
      </c>
      <c r="AU121">
        <v>71.5</v>
      </c>
      <c r="AV121">
        <v>78</v>
      </c>
      <c r="AW121">
        <v>84.5</v>
      </c>
      <c r="AX121">
        <v>89.7</v>
      </c>
      <c r="AY121">
        <v>95</v>
      </c>
      <c r="AZ121">
        <v>92.8</v>
      </c>
      <c r="BA121">
        <v>95.8</v>
      </c>
      <c r="BB121">
        <v>98.8</v>
      </c>
      <c r="BF121" t="b">
        <f t="shared" si="1"/>
        <v>1</v>
      </c>
    </row>
    <row r="122" spans="14:58" x14ac:dyDescent="0.3">
      <c r="N122" t="str">
        <f>VLOOKUP(P122,Sheet1!A$6:A$378,1,FALSE)</f>
        <v>North Lincolnshire</v>
      </c>
      <c r="O122" t="s">
        <v>491</v>
      </c>
      <c r="P122" t="s">
        <v>277</v>
      </c>
      <c r="Q122" t="str">
        <f>VLOOKUP(P122,classifications!A$1:B$357,2,FALSE)</f>
        <v>Urban with Significant Rural</v>
      </c>
      <c r="R122" t="str">
        <f>VLOOKUP(P122,classifications!A$1:D$357,4,FALSE)</f>
        <v>Unitary Authority</v>
      </c>
      <c r="S122" t="s">
        <v>509</v>
      </c>
      <c r="T122" t="s">
        <v>410</v>
      </c>
      <c r="U122">
        <v>67.2</v>
      </c>
      <c r="V122">
        <v>32.299999999999997</v>
      </c>
      <c r="W122">
        <v>0.5</v>
      </c>
      <c r="X122">
        <v>79.8</v>
      </c>
      <c r="Y122">
        <v>10</v>
      </c>
      <c r="Z122">
        <v>10.199999999999999</v>
      </c>
      <c r="AA122">
        <v>94.6</v>
      </c>
      <c r="AB122">
        <v>5.4</v>
      </c>
      <c r="AC122">
        <v>0</v>
      </c>
      <c r="AE122" t="s">
        <v>491</v>
      </c>
      <c r="AF122" t="s">
        <v>277</v>
      </c>
      <c r="AG122" t="s">
        <v>509</v>
      </c>
      <c r="AH122" t="s">
        <v>410</v>
      </c>
      <c r="AI122">
        <v>67.5</v>
      </c>
      <c r="AJ122">
        <v>32.5</v>
      </c>
      <c r="AK122">
        <v>88.8</v>
      </c>
      <c r="AL122">
        <v>11.2</v>
      </c>
      <c r="AM122">
        <v>94.6</v>
      </c>
      <c r="AN122">
        <v>5.4</v>
      </c>
      <c r="AP122" t="s">
        <v>491</v>
      </c>
      <c r="AQ122" t="s">
        <v>277</v>
      </c>
      <c r="AR122" t="s">
        <v>509</v>
      </c>
      <c r="AS122" t="s">
        <v>410</v>
      </c>
      <c r="AT122">
        <v>60.1</v>
      </c>
      <c r="AU122">
        <v>67.5</v>
      </c>
      <c r="AV122">
        <v>75</v>
      </c>
      <c r="AW122">
        <v>83.6</v>
      </c>
      <c r="AX122">
        <v>88.8</v>
      </c>
      <c r="AY122">
        <v>94.1</v>
      </c>
      <c r="AZ122">
        <v>90.6</v>
      </c>
      <c r="BA122">
        <v>94.6</v>
      </c>
      <c r="BB122">
        <v>98.5</v>
      </c>
      <c r="BF122" t="b">
        <f t="shared" si="1"/>
        <v>1</v>
      </c>
    </row>
    <row r="123" spans="14:58" x14ac:dyDescent="0.3">
      <c r="N123" t="str">
        <f>VLOOKUP(P123,Sheet1!A$6:A$378,1,FALSE)</f>
        <v>York</v>
      </c>
      <c r="O123" t="s">
        <v>491</v>
      </c>
      <c r="P123" t="s">
        <v>278</v>
      </c>
      <c r="Q123" t="str">
        <f>VLOOKUP(P123,classifications!A$1:B$357,2,FALSE)</f>
        <v>Predominantly Urban</v>
      </c>
      <c r="R123" t="str">
        <f>VLOOKUP(P123,classifications!A$1:D$357,4,FALSE)</f>
        <v>Unitary Authority</v>
      </c>
      <c r="S123" t="s">
        <v>510</v>
      </c>
      <c r="T123" t="s">
        <v>410</v>
      </c>
      <c r="U123">
        <v>80.2</v>
      </c>
      <c r="V123">
        <v>18.2</v>
      </c>
      <c r="W123">
        <v>1.7</v>
      </c>
      <c r="X123">
        <v>82.8</v>
      </c>
      <c r="Y123">
        <v>9.1999999999999993</v>
      </c>
      <c r="Z123">
        <v>7.9</v>
      </c>
      <c r="AA123">
        <v>97.6</v>
      </c>
      <c r="AB123">
        <v>2.4</v>
      </c>
      <c r="AC123">
        <v>0</v>
      </c>
      <c r="AE123" t="s">
        <v>491</v>
      </c>
      <c r="AF123" t="s">
        <v>278</v>
      </c>
      <c r="AG123" t="s">
        <v>510</v>
      </c>
      <c r="AH123" t="s">
        <v>410</v>
      </c>
      <c r="AI123">
        <v>81.5</v>
      </c>
      <c r="AJ123">
        <v>18.5</v>
      </c>
      <c r="AK123">
        <v>90</v>
      </c>
      <c r="AL123">
        <v>10</v>
      </c>
      <c r="AM123">
        <v>97.6</v>
      </c>
      <c r="AN123">
        <v>2.4</v>
      </c>
      <c r="AP123" t="s">
        <v>491</v>
      </c>
      <c r="AQ123" t="s">
        <v>278</v>
      </c>
      <c r="AR123" t="s">
        <v>510</v>
      </c>
      <c r="AS123" t="s">
        <v>410</v>
      </c>
      <c r="AT123">
        <v>76.3</v>
      </c>
      <c r="AU123">
        <v>81.5</v>
      </c>
      <c r="AV123">
        <v>86.8</v>
      </c>
      <c r="AW123">
        <v>85.2</v>
      </c>
      <c r="AX123">
        <v>90</v>
      </c>
      <c r="AY123">
        <v>94.7</v>
      </c>
      <c r="AZ123">
        <v>95.3</v>
      </c>
      <c r="BA123">
        <v>97.6</v>
      </c>
      <c r="BB123">
        <v>99.9</v>
      </c>
      <c r="BF123" t="b">
        <f t="shared" si="1"/>
        <v>1</v>
      </c>
    </row>
    <row r="124" spans="14:58" x14ac:dyDescent="0.3">
      <c r="N124" t="str">
        <f>VLOOKUP(P124,Sheet1!A$6:A$378,1,FALSE)</f>
        <v>Derby</v>
      </c>
      <c r="O124" t="s">
        <v>491</v>
      </c>
      <c r="P124" t="s">
        <v>279</v>
      </c>
      <c r="Q124" t="str">
        <f>VLOOKUP(P124,classifications!A$1:B$357,2,FALSE)</f>
        <v>Predominantly Urban</v>
      </c>
      <c r="R124" t="str">
        <f>VLOOKUP(P124,classifications!A$1:D$357,4,FALSE)</f>
        <v>Unitary Authority</v>
      </c>
      <c r="S124" t="s">
        <v>511</v>
      </c>
      <c r="T124" t="s">
        <v>410</v>
      </c>
      <c r="U124">
        <v>74.3</v>
      </c>
      <c r="V124">
        <v>24.4</v>
      </c>
      <c r="W124">
        <v>1.2</v>
      </c>
      <c r="X124">
        <v>83.2</v>
      </c>
      <c r="Y124">
        <v>5.9</v>
      </c>
      <c r="Z124">
        <v>10.9</v>
      </c>
      <c r="AA124">
        <v>97.8</v>
      </c>
      <c r="AB124">
        <v>2.2000000000000002</v>
      </c>
      <c r="AC124">
        <v>0</v>
      </c>
      <c r="AE124" t="s">
        <v>491</v>
      </c>
      <c r="AF124" t="s">
        <v>279</v>
      </c>
      <c r="AG124" t="s">
        <v>511</v>
      </c>
      <c r="AH124" t="s">
        <v>410</v>
      </c>
      <c r="AI124">
        <v>75.3</v>
      </c>
      <c r="AJ124">
        <v>24.7</v>
      </c>
      <c r="AK124">
        <v>93.3</v>
      </c>
      <c r="AL124">
        <v>6.7</v>
      </c>
      <c r="AM124">
        <v>97.8</v>
      </c>
      <c r="AN124">
        <v>2.2000000000000002</v>
      </c>
      <c r="AP124" t="s">
        <v>491</v>
      </c>
      <c r="AQ124" t="s">
        <v>279</v>
      </c>
      <c r="AR124" t="s">
        <v>511</v>
      </c>
      <c r="AS124" t="s">
        <v>410</v>
      </c>
      <c r="AT124">
        <v>69.7</v>
      </c>
      <c r="AU124">
        <v>75.3</v>
      </c>
      <c r="AV124">
        <v>80.900000000000006</v>
      </c>
      <c r="AW124">
        <v>89.9</v>
      </c>
      <c r="AX124">
        <v>93.3</v>
      </c>
      <c r="AY124">
        <v>96.8</v>
      </c>
      <c r="AZ124">
        <v>95.8</v>
      </c>
      <c r="BA124">
        <v>97.8</v>
      </c>
      <c r="BB124">
        <v>99.7</v>
      </c>
      <c r="BF124" t="b">
        <f t="shared" si="1"/>
        <v>1</v>
      </c>
    </row>
    <row r="125" spans="14:58" x14ac:dyDescent="0.3">
      <c r="N125" t="str">
        <f>VLOOKUP(P125,Sheet1!A$6:A$378,1,FALSE)</f>
        <v>Leicester</v>
      </c>
      <c r="O125" t="s">
        <v>491</v>
      </c>
      <c r="P125" t="s">
        <v>280</v>
      </c>
      <c r="Q125" t="str">
        <f>VLOOKUP(P125,classifications!A$1:B$357,2,FALSE)</f>
        <v>Predominantly Urban</v>
      </c>
      <c r="R125" t="str">
        <f>VLOOKUP(P125,classifications!A$1:D$357,4,FALSE)</f>
        <v>Unitary Authority</v>
      </c>
      <c r="S125" t="s">
        <v>512</v>
      </c>
      <c r="T125" t="s">
        <v>410</v>
      </c>
      <c r="U125">
        <v>81.3</v>
      </c>
      <c r="V125">
        <v>17.7</v>
      </c>
      <c r="W125">
        <v>1</v>
      </c>
      <c r="X125">
        <v>66.5</v>
      </c>
      <c r="Y125">
        <v>7.3</v>
      </c>
      <c r="Z125">
        <v>26.2</v>
      </c>
      <c r="AA125">
        <v>95.7</v>
      </c>
      <c r="AB125">
        <v>4.3</v>
      </c>
      <c r="AC125">
        <v>0</v>
      </c>
      <c r="AE125" t="s">
        <v>491</v>
      </c>
      <c r="AF125" t="s">
        <v>280</v>
      </c>
      <c r="AG125" t="s">
        <v>512</v>
      </c>
      <c r="AH125" t="s">
        <v>410</v>
      </c>
      <c r="AI125">
        <v>82.1</v>
      </c>
      <c r="AJ125">
        <v>17.899999999999999</v>
      </c>
      <c r="AK125">
        <v>90</v>
      </c>
      <c r="AL125">
        <v>10</v>
      </c>
      <c r="AM125">
        <v>95.7</v>
      </c>
      <c r="AN125">
        <v>4.3</v>
      </c>
      <c r="AP125" t="s">
        <v>491</v>
      </c>
      <c r="AQ125" t="s">
        <v>280</v>
      </c>
      <c r="AR125" t="s">
        <v>512</v>
      </c>
      <c r="AS125" t="s">
        <v>410</v>
      </c>
      <c r="AT125">
        <v>76.7</v>
      </c>
      <c r="AU125">
        <v>82.1</v>
      </c>
      <c r="AV125">
        <v>87.5</v>
      </c>
      <c r="AW125">
        <v>85</v>
      </c>
      <c r="AX125">
        <v>90</v>
      </c>
      <c r="AY125">
        <v>95.1</v>
      </c>
      <c r="AZ125">
        <v>92.9</v>
      </c>
      <c r="BA125">
        <v>95.7</v>
      </c>
      <c r="BB125">
        <v>98.5</v>
      </c>
      <c r="BF125" t="b">
        <f t="shared" si="1"/>
        <v>1</v>
      </c>
    </row>
    <row r="126" spans="14:58" x14ac:dyDescent="0.3">
      <c r="N126" t="str">
        <f>VLOOKUP(P126,Sheet1!A$6:A$378,1,FALSE)</f>
        <v>Rutland</v>
      </c>
      <c r="O126" t="s">
        <v>491</v>
      </c>
      <c r="P126" t="s">
        <v>281</v>
      </c>
      <c r="Q126" t="str">
        <f>VLOOKUP(P126,classifications!A$1:B$357,2,FALSE)</f>
        <v>Predominantly Rural</v>
      </c>
      <c r="R126" t="str">
        <f>VLOOKUP(P126,classifications!A$1:D$357,4,FALSE)</f>
        <v>Unitary Authority</v>
      </c>
      <c r="S126" t="s">
        <v>513</v>
      </c>
      <c r="T126" t="s">
        <v>410</v>
      </c>
      <c r="U126" t="s">
        <v>417</v>
      </c>
      <c r="V126" t="s">
        <v>417</v>
      </c>
      <c r="W126" t="s">
        <v>417</v>
      </c>
      <c r="X126" t="s">
        <v>417</v>
      </c>
      <c r="Y126" t="s">
        <v>417</v>
      </c>
      <c r="Z126" t="s">
        <v>417</v>
      </c>
      <c r="AA126" t="s">
        <v>417</v>
      </c>
      <c r="AB126" t="s">
        <v>417</v>
      </c>
      <c r="AC126" t="s">
        <v>417</v>
      </c>
      <c r="AE126" t="s">
        <v>491</v>
      </c>
      <c r="AF126" t="s">
        <v>281</v>
      </c>
      <c r="AG126" t="s">
        <v>513</v>
      </c>
      <c r="AH126" t="s">
        <v>410</v>
      </c>
      <c r="AI126" t="s">
        <v>417</v>
      </c>
      <c r="AJ126" t="s">
        <v>417</v>
      </c>
      <c r="AK126" t="s">
        <v>417</v>
      </c>
      <c r="AL126" t="s">
        <v>417</v>
      </c>
      <c r="AM126" t="s">
        <v>417</v>
      </c>
      <c r="AN126" t="s">
        <v>417</v>
      </c>
      <c r="AP126" t="s">
        <v>491</v>
      </c>
      <c r="AQ126" t="s">
        <v>281</v>
      </c>
      <c r="AR126" t="s">
        <v>513</v>
      </c>
      <c r="AS126" t="s">
        <v>410</v>
      </c>
      <c r="AT126" t="s">
        <v>417</v>
      </c>
      <c r="AU126" t="s">
        <v>417</v>
      </c>
      <c r="AV126" t="s">
        <v>417</v>
      </c>
      <c r="AW126" t="s">
        <v>417</v>
      </c>
      <c r="AX126" t="s">
        <v>417</v>
      </c>
      <c r="AY126" t="s">
        <v>417</v>
      </c>
      <c r="AZ126" t="s">
        <v>417</v>
      </c>
      <c r="BA126" t="s">
        <v>417</v>
      </c>
      <c r="BB126" t="s">
        <v>417</v>
      </c>
      <c r="BF126" t="b">
        <f t="shared" si="1"/>
        <v>1</v>
      </c>
    </row>
    <row r="127" spans="14:58" x14ac:dyDescent="0.3">
      <c r="N127" t="str">
        <f>VLOOKUP(P127,Sheet1!A$6:A$378,1,FALSE)</f>
        <v>Nottingham</v>
      </c>
      <c r="O127" t="s">
        <v>491</v>
      </c>
      <c r="P127" t="s">
        <v>282</v>
      </c>
      <c r="Q127" t="str">
        <f>VLOOKUP(P127,classifications!A$1:B$357,2,FALSE)</f>
        <v>Predominantly Urban</v>
      </c>
      <c r="R127" t="str">
        <f>VLOOKUP(P127,classifications!A$1:D$357,4,FALSE)</f>
        <v>Unitary Authority</v>
      </c>
      <c r="S127" t="s">
        <v>514</v>
      </c>
      <c r="T127" t="s">
        <v>410</v>
      </c>
      <c r="U127">
        <v>80.7</v>
      </c>
      <c r="V127">
        <v>18.100000000000001</v>
      </c>
      <c r="W127">
        <v>1.2</v>
      </c>
      <c r="X127">
        <v>77.400000000000006</v>
      </c>
      <c r="Y127">
        <v>7.6</v>
      </c>
      <c r="Z127">
        <v>15.1</v>
      </c>
      <c r="AA127">
        <v>97.9</v>
      </c>
      <c r="AB127">
        <v>2.1</v>
      </c>
      <c r="AC127">
        <v>0</v>
      </c>
      <c r="AE127" t="s">
        <v>491</v>
      </c>
      <c r="AF127" t="s">
        <v>282</v>
      </c>
      <c r="AG127" t="s">
        <v>514</v>
      </c>
      <c r="AH127" t="s">
        <v>410</v>
      </c>
      <c r="AI127">
        <v>81.7</v>
      </c>
      <c r="AJ127">
        <v>18.3</v>
      </c>
      <c r="AK127">
        <v>91.1</v>
      </c>
      <c r="AL127">
        <v>8.9</v>
      </c>
      <c r="AM127">
        <v>97.9</v>
      </c>
      <c r="AN127">
        <v>2.1</v>
      </c>
      <c r="AP127" t="s">
        <v>491</v>
      </c>
      <c r="AQ127" t="s">
        <v>282</v>
      </c>
      <c r="AR127" t="s">
        <v>514</v>
      </c>
      <c r="AS127" t="s">
        <v>410</v>
      </c>
      <c r="AT127">
        <v>76.099999999999994</v>
      </c>
      <c r="AU127">
        <v>81.7</v>
      </c>
      <c r="AV127">
        <v>87.2</v>
      </c>
      <c r="AW127">
        <v>86.2</v>
      </c>
      <c r="AX127">
        <v>91.1</v>
      </c>
      <c r="AY127">
        <v>96</v>
      </c>
      <c r="AZ127">
        <v>95.7</v>
      </c>
      <c r="BA127">
        <v>97.9</v>
      </c>
      <c r="BB127">
        <v>100</v>
      </c>
      <c r="BF127" t="b">
        <f t="shared" si="1"/>
        <v>1</v>
      </c>
    </row>
    <row r="128" spans="14:58" x14ac:dyDescent="0.3">
      <c r="N128" t="str">
        <f>VLOOKUP(P128,Sheet1!A$6:A$378,1,FALSE)</f>
        <v>Herefordshire, County of</v>
      </c>
      <c r="O128" t="s">
        <v>491</v>
      </c>
      <c r="P128" t="s">
        <v>283</v>
      </c>
      <c r="Q128" t="str">
        <f>VLOOKUP(P128,classifications!A$1:B$357,2,FALSE)</f>
        <v>Predominantly Rural</v>
      </c>
      <c r="R128" t="str">
        <f>VLOOKUP(P128,classifications!A$1:D$357,4,FALSE)</f>
        <v>Unitary Authority</v>
      </c>
      <c r="S128" t="s">
        <v>515</v>
      </c>
      <c r="T128" t="s">
        <v>410</v>
      </c>
      <c r="U128">
        <v>73.3</v>
      </c>
      <c r="V128">
        <v>26.3</v>
      </c>
      <c r="W128">
        <v>0.5</v>
      </c>
      <c r="X128">
        <v>81</v>
      </c>
      <c r="Y128">
        <v>5.7</v>
      </c>
      <c r="Z128">
        <v>13.3</v>
      </c>
      <c r="AA128">
        <v>99.6</v>
      </c>
      <c r="AB128">
        <v>0.4</v>
      </c>
      <c r="AC128">
        <v>0</v>
      </c>
      <c r="AE128" t="s">
        <v>491</v>
      </c>
      <c r="AF128" t="s">
        <v>283</v>
      </c>
      <c r="AG128" t="s">
        <v>515</v>
      </c>
      <c r="AH128" t="s">
        <v>410</v>
      </c>
      <c r="AI128">
        <v>73.599999999999994</v>
      </c>
      <c r="AJ128">
        <v>26.4</v>
      </c>
      <c r="AK128">
        <v>93.4</v>
      </c>
      <c r="AL128">
        <v>6.6</v>
      </c>
      <c r="AM128">
        <v>99.6</v>
      </c>
      <c r="AN128">
        <v>0.4</v>
      </c>
      <c r="AP128" t="s">
        <v>491</v>
      </c>
      <c r="AQ128" t="s">
        <v>283</v>
      </c>
      <c r="AR128" t="s">
        <v>515</v>
      </c>
      <c r="AS128" t="s">
        <v>410</v>
      </c>
      <c r="AT128">
        <v>66.8</v>
      </c>
      <c r="AU128">
        <v>73.599999999999994</v>
      </c>
      <c r="AV128">
        <v>80.400000000000006</v>
      </c>
      <c r="AW128">
        <v>88.6</v>
      </c>
      <c r="AX128">
        <v>93.4</v>
      </c>
      <c r="AY128">
        <v>98.3</v>
      </c>
      <c r="AZ128">
        <v>98.7</v>
      </c>
      <c r="BA128">
        <v>99.6</v>
      </c>
      <c r="BB128">
        <v>100</v>
      </c>
      <c r="BF128" t="b">
        <f t="shared" si="1"/>
        <v>1</v>
      </c>
    </row>
    <row r="129" spans="14:58" x14ac:dyDescent="0.3">
      <c r="N129" t="str">
        <f>VLOOKUP(P129,Sheet1!A$6:A$378,1,FALSE)</f>
        <v>Telford and Wrekin</v>
      </c>
      <c r="O129" t="s">
        <v>491</v>
      </c>
      <c r="P129" t="s">
        <v>284</v>
      </c>
      <c r="Q129" t="str">
        <f>VLOOKUP(P129,classifications!A$1:B$357,2,FALSE)</f>
        <v>Predominantly Urban</v>
      </c>
      <c r="R129" t="str">
        <f>VLOOKUP(P129,classifications!A$1:D$357,4,FALSE)</f>
        <v>Unitary Authority</v>
      </c>
      <c r="S129" t="s">
        <v>516</v>
      </c>
      <c r="T129" t="s">
        <v>410</v>
      </c>
      <c r="U129">
        <v>75.5</v>
      </c>
      <c r="V129">
        <v>24.5</v>
      </c>
      <c r="W129">
        <v>0</v>
      </c>
      <c r="X129">
        <v>80.599999999999994</v>
      </c>
      <c r="Y129">
        <v>4.9000000000000004</v>
      </c>
      <c r="Z129">
        <v>14.5</v>
      </c>
      <c r="AA129" t="s">
        <v>417</v>
      </c>
      <c r="AB129" t="s">
        <v>417</v>
      </c>
      <c r="AC129" t="s">
        <v>417</v>
      </c>
      <c r="AE129" t="s">
        <v>491</v>
      </c>
      <c r="AF129" t="s">
        <v>284</v>
      </c>
      <c r="AG129" t="s">
        <v>516</v>
      </c>
      <c r="AH129" t="s">
        <v>410</v>
      </c>
      <c r="AI129">
        <v>75.5</v>
      </c>
      <c r="AJ129">
        <v>24.5</v>
      </c>
      <c r="AK129">
        <v>94.3</v>
      </c>
      <c r="AL129">
        <v>5.7</v>
      </c>
      <c r="AM129" t="s">
        <v>417</v>
      </c>
      <c r="AN129" t="s">
        <v>417</v>
      </c>
      <c r="AP129" t="s">
        <v>491</v>
      </c>
      <c r="AQ129" t="s">
        <v>284</v>
      </c>
      <c r="AR129" t="s">
        <v>516</v>
      </c>
      <c r="AS129" t="s">
        <v>410</v>
      </c>
      <c r="AT129">
        <v>68.8</v>
      </c>
      <c r="AU129">
        <v>75.5</v>
      </c>
      <c r="AV129">
        <v>82.2</v>
      </c>
      <c r="AW129">
        <v>89.9</v>
      </c>
      <c r="AX129">
        <v>94.3</v>
      </c>
      <c r="AY129">
        <v>98.7</v>
      </c>
      <c r="AZ129" t="s">
        <v>417</v>
      </c>
      <c r="BA129" t="s">
        <v>417</v>
      </c>
      <c r="BB129" t="s">
        <v>417</v>
      </c>
      <c r="BF129" t="b">
        <f t="shared" si="1"/>
        <v>1</v>
      </c>
    </row>
    <row r="130" spans="14:58" x14ac:dyDescent="0.3">
      <c r="N130" t="str">
        <f>VLOOKUP(P130,Sheet1!A$6:A$378,1,FALSE)</f>
        <v>Stoke-on-Trent</v>
      </c>
      <c r="O130" t="s">
        <v>491</v>
      </c>
      <c r="P130" t="s">
        <v>285</v>
      </c>
      <c r="Q130" t="str">
        <f>VLOOKUP(P130,classifications!A$1:B$357,2,FALSE)</f>
        <v>Predominantly Urban</v>
      </c>
      <c r="R130" t="str">
        <f>VLOOKUP(P130,classifications!A$1:D$357,4,FALSE)</f>
        <v>Unitary Authority</v>
      </c>
      <c r="S130" t="s">
        <v>517</v>
      </c>
      <c r="T130" t="s">
        <v>410</v>
      </c>
      <c r="U130">
        <v>68.400000000000006</v>
      </c>
      <c r="V130">
        <v>31.3</v>
      </c>
      <c r="W130">
        <v>0.4</v>
      </c>
      <c r="X130">
        <v>75.2</v>
      </c>
      <c r="Y130">
        <v>8.4</v>
      </c>
      <c r="Z130">
        <v>16.3</v>
      </c>
      <c r="AA130">
        <v>98.6</v>
      </c>
      <c r="AB130">
        <v>1.4</v>
      </c>
      <c r="AC130">
        <v>0</v>
      </c>
      <c r="AE130" t="s">
        <v>491</v>
      </c>
      <c r="AF130" t="s">
        <v>285</v>
      </c>
      <c r="AG130" t="s">
        <v>517</v>
      </c>
      <c r="AH130" t="s">
        <v>410</v>
      </c>
      <c r="AI130">
        <v>68.599999999999994</v>
      </c>
      <c r="AJ130">
        <v>31.4</v>
      </c>
      <c r="AK130">
        <v>89.9</v>
      </c>
      <c r="AL130">
        <v>10.1</v>
      </c>
      <c r="AM130">
        <v>98.6</v>
      </c>
      <c r="AN130">
        <v>1.4</v>
      </c>
      <c r="AP130" t="s">
        <v>491</v>
      </c>
      <c r="AQ130" t="s">
        <v>285</v>
      </c>
      <c r="AR130" t="s">
        <v>517</v>
      </c>
      <c r="AS130" t="s">
        <v>410</v>
      </c>
      <c r="AT130">
        <v>62.2</v>
      </c>
      <c r="AU130">
        <v>68.599999999999994</v>
      </c>
      <c r="AV130">
        <v>75</v>
      </c>
      <c r="AW130">
        <v>84.8</v>
      </c>
      <c r="AX130">
        <v>89.9</v>
      </c>
      <c r="AY130">
        <v>95.1</v>
      </c>
      <c r="AZ130">
        <v>97</v>
      </c>
      <c r="BA130">
        <v>98.6</v>
      </c>
      <c r="BB130">
        <v>100</v>
      </c>
      <c r="BF130" t="b">
        <f t="shared" si="1"/>
        <v>1</v>
      </c>
    </row>
    <row r="131" spans="14:58" x14ac:dyDescent="0.3">
      <c r="N131" t="str">
        <f>VLOOKUP(P131,Sheet1!A$6:A$378,1,FALSE)</f>
        <v>North Somerset</v>
      </c>
      <c r="O131" t="s">
        <v>491</v>
      </c>
      <c r="P131" t="s">
        <v>308</v>
      </c>
      <c r="Q131" t="str">
        <f>VLOOKUP(P131,classifications!A$1:B$357,2,FALSE)</f>
        <v>Urban with Significant Rural</v>
      </c>
      <c r="R131" t="str">
        <f>VLOOKUP(P131,classifications!A$1:D$357,4,FALSE)</f>
        <v>Unitary Authority</v>
      </c>
      <c r="S131" t="s">
        <v>518</v>
      </c>
      <c r="T131" t="s">
        <v>410</v>
      </c>
      <c r="U131">
        <v>74.099999999999994</v>
      </c>
      <c r="V131">
        <v>25.5</v>
      </c>
      <c r="W131">
        <v>0.4</v>
      </c>
      <c r="X131">
        <v>93.1</v>
      </c>
      <c r="Y131">
        <v>2.5</v>
      </c>
      <c r="Z131">
        <v>4.4000000000000004</v>
      </c>
      <c r="AA131">
        <v>97.2</v>
      </c>
      <c r="AB131">
        <v>2.8</v>
      </c>
      <c r="AC131">
        <v>0</v>
      </c>
      <c r="AE131" t="s">
        <v>491</v>
      </c>
      <c r="AF131" t="s">
        <v>308</v>
      </c>
      <c r="AG131" t="s">
        <v>518</v>
      </c>
      <c r="AH131" t="s">
        <v>410</v>
      </c>
      <c r="AI131">
        <v>74.400000000000006</v>
      </c>
      <c r="AJ131">
        <v>25.6</v>
      </c>
      <c r="AK131">
        <v>97.4</v>
      </c>
      <c r="AL131">
        <v>2.6</v>
      </c>
      <c r="AM131">
        <v>97.2</v>
      </c>
      <c r="AN131">
        <v>2.8</v>
      </c>
      <c r="AP131" t="s">
        <v>491</v>
      </c>
      <c r="AQ131" t="s">
        <v>308</v>
      </c>
      <c r="AR131" t="s">
        <v>518</v>
      </c>
      <c r="AS131" t="s">
        <v>410</v>
      </c>
      <c r="AT131">
        <v>67.7</v>
      </c>
      <c r="AU131">
        <v>74.400000000000006</v>
      </c>
      <c r="AV131">
        <v>81.099999999999994</v>
      </c>
      <c r="AW131">
        <v>94.9</v>
      </c>
      <c r="AX131">
        <v>97.4</v>
      </c>
      <c r="AY131">
        <v>100</v>
      </c>
      <c r="AZ131">
        <v>93.6</v>
      </c>
      <c r="BA131">
        <v>97.2</v>
      </c>
      <c r="BB131">
        <v>100</v>
      </c>
      <c r="BF131" t="b">
        <f t="shared" si="1"/>
        <v>1</v>
      </c>
    </row>
    <row r="132" spans="14:58" x14ac:dyDescent="0.3">
      <c r="N132" t="str">
        <f>VLOOKUP(P132,Sheet1!A$6:A$378,1,FALSE)</f>
        <v>Plymouth</v>
      </c>
      <c r="O132" t="s">
        <v>491</v>
      </c>
      <c r="P132" t="s">
        <v>310</v>
      </c>
      <c r="Q132" t="str">
        <f>VLOOKUP(P132,classifications!A$1:B$357,2,FALSE)</f>
        <v>Predominantly Urban</v>
      </c>
      <c r="R132" t="str">
        <f>VLOOKUP(P132,classifications!A$1:D$357,4,FALSE)</f>
        <v>Unitary Authority</v>
      </c>
      <c r="S132" t="s">
        <v>519</v>
      </c>
      <c r="T132" t="s">
        <v>410</v>
      </c>
      <c r="U132">
        <v>72.400000000000006</v>
      </c>
      <c r="V132">
        <v>26.3</v>
      </c>
      <c r="W132">
        <v>1.3</v>
      </c>
      <c r="X132">
        <v>77.900000000000006</v>
      </c>
      <c r="Y132">
        <v>10</v>
      </c>
      <c r="Z132">
        <v>12.1</v>
      </c>
      <c r="AA132">
        <v>98.6</v>
      </c>
      <c r="AB132">
        <v>1.1000000000000001</v>
      </c>
      <c r="AC132">
        <v>0.3</v>
      </c>
      <c r="AE132" t="s">
        <v>491</v>
      </c>
      <c r="AF132" t="s">
        <v>310</v>
      </c>
      <c r="AG132" t="s">
        <v>519</v>
      </c>
      <c r="AH132" t="s">
        <v>410</v>
      </c>
      <c r="AI132">
        <v>73.3</v>
      </c>
      <c r="AJ132">
        <v>26.7</v>
      </c>
      <c r="AK132">
        <v>88.7</v>
      </c>
      <c r="AL132">
        <v>11.3</v>
      </c>
      <c r="AM132">
        <v>98.9</v>
      </c>
      <c r="AN132">
        <v>1.1000000000000001</v>
      </c>
      <c r="AP132" t="s">
        <v>491</v>
      </c>
      <c r="AQ132" t="s">
        <v>310</v>
      </c>
      <c r="AR132" t="s">
        <v>519</v>
      </c>
      <c r="AS132" t="s">
        <v>410</v>
      </c>
      <c r="AT132">
        <v>67</v>
      </c>
      <c r="AU132">
        <v>73.3</v>
      </c>
      <c r="AV132">
        <v>79.599999999999994</v>
      </c>
      <c r="AW132">
        <v>82.8</v>
      </c>
      <c r="AX132">
        <v>88.7</v>
      </c>
      <c r="AY132">
        <v>94.5</v>
      </c>
      <c r="AZ132">
        <v>97.6</v>
      </c>
      <c r="BA132">
        <v>98.9</v>
      </c>
      <c r="BB132">
        <v>100</v>
      </c>
      <c r="BF132" t="b">
        <f t="shared" ref="BF132:BF195" si="2">IF(AQ132=AF132,IF(AF132=P132,TRUE,FALSE),FALSE)</f>
        <v>1</v>
      </c>
    </row>
    <row r="133" spans="14:58" x14ac:dyDescent="0.3">
      <c r="N133" t="str">
        <f>VLOOKUP(P133,Sheet1!A$6:A$378,1,FALSE)</f>
        <v>Torbay</v>
      </c>
      <c r="O133" t="s">
        <v>491</v>
      </c>
      <c r="P133" t="s">
        <v>311</v>
      </c>
      <c r="Q133" t="str">
        <f>VLOOKUP(P133,classifications!A$1:B$357,2,FALSE)</f>
        <v>Predominantly Urban</v>
      </c>
      <c r="R133" t="str">
        <f>VLOOKUP(P133,classifications!A$1:D$357,4,FALSE)</f>
        <v>Unitary Authority</v>
      </c>
      <c r="S133" t="s">
        <v>520</v>
      </c>
      <c r="T133" t="s">
        <v>410</v>
      </c>
      <c r="U133">
        <v>72.7</v>
      </c>
      <c r="V133">
        <v>25.6</v>
      </c>
      <c r="W133">
        <v>1.7</v>
      </c>
      <c r="X133">
        <v>72.2</v>
      </c>
      <c r="Y133">
        <v>8</v>
      </c>
      <c r="Z133">
        <v>19.7</v>
      </c>
      <c r="AA133">
        <v>98.4</v>
      </c>
      <c r="AB133">
        <v>1.6</v>
      </c>
      <c r="AC133">
        <v>0</v>
      </c>
      <c r="AE133" t="s">
        <v>491</v>
      </c>
      <c r="AF133" t="s">
        <v>311</v>
      </c>
      <c r="AG133" t="s">
        <v>520</v>
      </c>
      <c r="AH133" t="s">
        <v>410</v>
      </c>
      <c r="AI133">
        <v>74</v>
      </c>
      <c r="AJ133">
        <v>26</v>
      </c>
      <c r="AK133">
        <v>90</v>
      </c>
      <c r="AL133">
        <v>10</v>
      </c>
      <c r="AM133">
        <v>98.4</v>
      </c>
      <c r="AN133">
        <v>1.6</v>
      </c>
      <c r="AP133" t="s">
        <v>491</v>
      </c>
      <c r="AQ133" t="s">
        <v>311</v>
      </c>
      <c r="AR133" t="s">
        <v>520</v>
      </c>
      <c r="AS133" t="s">
        <v>410</v>
      </c>
      <c r="AT133">
        <v>67.8</v>
      </c>
      <c r="AU133">
        <v>74</v>
      </c>
      <c r="AV133">
        <v>80.2</v>
      </c>
      <c r="AW133">
        <v>84.7</v>
      </c>
      <c r="AX133">
        <v>90</v>
      </c>
      <c r="AY133">
        <v>95.2</v>
      </c>
      <c r="AZ133">
        <v>96.8</v>
      </c>
      <c r="BA133">
        <v>98.4</v>
      </c>
      <c r="BB133">
        <v>100</v>
      </c>
      <c r="BF133" t="b">
        <f t="shared" si="2"/>
        <v>1</v>
      </c>
    </row>
    <row r="134" spans="14:58" x14ac:dyDescent="0.3">
      <c r="N134" t="e">
        <f>VLOOKUP(P134,Sheet1!A$6:A$378,1,FALSE)</f>
        <v>#N/A</v>
      </c>
      <c r="O134" t="s">
        <v>491</v>
      </c>
      <c r="P134" t="s">
        <v>827</v>
      </c>
      <c r="Q134" t="str">
        <f>VLOOKUP(P134,classifications!A$1:B$357,2,FALSE)</f>
        <v>Predominantly Urban</v>
      </c>
      <c r="R134" t="str">
        <f>VLOOKUP(P134,classifications!A$1:D$357,4,FALSE)</f>
        <v>Unitary Authority</v>
      </c>
      <c r="S134" t="s">
        <v>521</v>
      </c>
      <c r="T134" t="s">
        <v>410</v>
      </c>
      <c r="U134">
        <v>69.099999999999994</v>
      </c>
      <c r="V134">
        <v>29.1</v>
      </c>
      <c r="W134">
        <v>1.8</v>
      </c>
      <c r="X134">
        <v>73</v>
      </c>
      <c r="Y134">
        <v>6.7</v>
      </c>
      <c r="Z134">
        <v>20.2</v>
      </c>
      <c r="AA134">
        <v>99.3</v>
      </c>
      <c r="AB134">
        <v>0</v>
      </c>
      <c r="AC134">
        <v>0.7</v>
      </c>
      <c r="AE134" t="s">
        <v>491</v>
      </c>
      <c r="AF134" t="s">
        <v>827</v>
      </c>
      <c r="AG134" t="s">
        <v>521</v>
      </c>
      <c r="AH134" t="s">
        <v>410</v>
      </c>
      <c r="AI134">
        <v>70.400000000000006</v>
      </c>
      <c r="AJ134">
        <v>29.6</v>
      </c>
      <c r="AK134">
        <v>91.6</v>
      </c>
      <c r="AL134">
        <v>8.4</v>
      </c>
      <c r="AM134">
        <v>100</v>
      </c>
      <c r="AN134">
        <v>0</v>
      </c>
      <c r="AP134" t="s">
        <v>491</v>
      </c>
      <c r="AQ134" t="s">
        <v>827</v>
      </c>
      <c r="AR134" t="s">
        <v>521</v>
      </c>
      <c r="AS134" t="s">
        <v>410</v>
      </c>
      <c r="AT134">
        <v>63.5</v>
      </c>
      <c r="AU134">
        <v>70.400000000000006</v>
      </c>
      <c r="AV134">
        <v>77.3</v>
      </c>
      <c r="AW134">
        <v>87</v>
      </c>
      <c r="AX134">
        <v>91.6</v>
      </c>
      <c r="AY134">
        <v>96.1</v>
      </c>
      <c r="AZ134">
        <v>100</v>
      </c>
      <c r="BA134">
        <v>100</v>
      </c>
      <c r="BB134">
        <v>100</v>
      </c>
      <c r="BF134" t="b">
        <f t="shared" si="2"/>
        <v>1</v>
      </c>
    </row>
    <row r="135" spans="14:58" x14ac:dyDescent="0.3">
      <c r="N135" t="e">
        <f>VLOOKUP(P135,Sheet1!A$6:A$378,1,FALSE)</f>
        <v>#N/A</v>
      </c>
      <c r="O135" t="s">
        <v>491</v>
      </c>
      <c r="P135" t="s">
        <v>828</v>
      </c>
      <c r="Q135" t="str">
        <f>VLOOKUP(P135,classifications!A$1:B$357,2,FALSE)</f>
        <v>Predominantly Urban</v>
      </c>
      <c r="R135" t="str">
        <f>VLOOKUP(P135,classifications!A$1:D$357,4,FALSE)</f>
        <v>Unitary Authority</v>
      </c>
      <c r="S135" t="s">
        <v>522</v>
      </c>
      <c r="T135" t="s">
        <v>410</v>
      </c>
      <c r="U135">
        <v>76.3</v>
      </c>
      <c r="V135">
        <v>23.2</v>
      </c>
      <c r="W135">
        <v>0.4</v>
      </c>
      <c r="X135">
        <v>81.2</v>
      </c>
      <c r="Y135">
        <v>4.3</v>
      </c>
      <c r="Z135">
        <v>14.6</v>
      </c>
      <c r="AA135" t="s">
        <v>417</v>
      </c>
      <c r="AB135" t="s">
        <v>417</v>
      </c>
      <c r="AC135" t="s">
        <v>417</v>
      </c>
      <c r="AE135" t="s">
        <v>491</v>
      </c>
      <c r="AF135" t="s">
        <v>828</v>
      </c>
      <c r="AG135" t="s">
        <v>522</v>
      </c>
      <c r="AH135" t="s">
        <v>410</v>
      </c>
      <c r="AI135">
        <v>76.7</v>
      </c>
      <c r="AJ135">
        <v>23.3</v>
      </c>
      <c r="AK135">
        <v>95</v>
      </c>
      <c r="AL135">
        <v>5</v>
      </c>
      <c r="AM135" t="s">
        <v>417</v>
      </c>
      <c r="AN135" t="s">
        <v>417</v>
      </c>
      <c r="AP135" t="s">
        <v>491</v>
      </c>
      <c r="AQ135" t="s">
        <v>828</v>
      </c>
      <c r="AR135" t="s">
        <v>522</v>
      </c>
      <c r="AS135" t="s">
        <v>410</v>
      </c>
      <c r="AT135">
        <v>70.900000000000006</v>
      </c>
      <c r="AU135">
        <v>76.7</v>
      </c>
      <c r="AV135">
        <v>82.5</v>
      </c>
      <c r="AW135">
        <v>91.5</v>
      </c>
      <c r="AX135">
        <v>95</v>
      </c>
      <c r="AY135">
        <v>98.4</v>
      </c>
      <c r="AZ135" t="s">
        <v>417</v>
      </c>
      <c r="BA135" t="s">
        <v>417</v>
      </c>
      <c r="BB135" t="s">
        <v>417</v>
      </c>
      <c r="BF135" t="b">
        <f t="shared" si="2"/>
        <v>1</v>
      </c>
    </row>
    <row r="136" spans="14:58" x14ac:dyDescent="0.3">
      <c r="N136" t="str">
        <f>VLOOKUP(P136,Sheet1!A$6:A$378,1,FALSE)</f>
        <v>Swindon</v>
      </c>
      <c r="O136" t="s">
        <v>491</v>
      </c>
      <c r="P136" t="s">
        <v>312</v>
      </c>
      <c r="Q136" t="str">
        <f>VLOOKUP(P136,classifications!A$1:B$357,2,FALSE)</f>
        <v>Predominantly Urban</v>
      </c>
      <c r="R136" t="str">
        <f>VLOOKUP(P136,classifications!A$1:D$357,4,FALSE)</f>
        <v>Unitary Authority</v>
      </c>
      <c r="S136" t="s">
        <v>523</v>
      </c>
      <c r="T136" t="s">
        <v>410</v>
      </c>
      <c r="U136">
        <v>72.400000000000006</v>
      </c>
      <c r="V136">
        <v>25.7</v>
      </c>
      <c r="W136">
        <v>1.9</v>
      </c>
      <c r="X136">
        <v>86.8</v>
      </c>
      <c r="Y136">
        <v>4.2</v>
      </c>
      <c r="Z136">
        <v>9</v>
      </c>
      <c r="AA136">
        <v>99.3</v>
      </c>
      <c r="AB136">
        <v>0.4</v>
      </c>
      <c r="AC136">
        <v>0.3</v>
      </c>
      <c r="AE136" t="s">
        <v>491</v>
      </c>
      <c r="AF136" t="s">
        <v>312</v>
      </c>
      <c r="AG136" t="s">
        <v>523</v>
      </c>
      <c r="AH136" t="s">
        <v>410</v>
      </c>
      <c r="AI136">
        <v>73.8</v>
      </c>
      <c r="AJ136">
        <v>26.2</v>
      </c>
      <c r="AK136">
        <v>95.4</v>
      </c>
      <c r="AL136">
        <v>4.5999999999999996</v>
      </c>
      <c r="AM136">
        <v>99.6</v>
      </c>
      <c r="AN136">
        <v>0.4</v>
      </c>
      <c r="AP136" t="s">
        <v>491</v>
      </c>
      <c r="AQ136" t="s">
        <v>312</v>
      </c>
      <c r="AR136" t="s">
        <v>523</v>
      </c>
      <c r="AS136" t="s">
        <v>410</v>
      </c>
      <c r="AT136">
        <v>68</v>
      </c>
      <c r="AU136">
        <v>73.8</v>
      </c>
      <c r="AV136">
        <v>79.599999999999994</v>
      </c>
      <c r="AW136">
        <v>92.7</v>
      </c>
      <c r="AX136">
        <v>95.4</v>
      </c>
      <c r="AY136">
        <v>98.1</v>
      </c>
      <c r="AZ136">
        <v>98.8</v>
      </c>
      <c r="BA136">
        <v>99.6</v>
      </c>
      <c r="BB136">
        <v>100</v>
      </c>
      <c r="BF136" t="b">
        <f t="shared" si="2"/>
        <v>1</v>
      </c>
    </row>
    <row r="137" spans="14:58" x14ac:dyDescent="0.3">
      <c r="N137" t="str">
        <f>VLOOKUP(P137,Sheet1!A$6:A$378,1,FALSE)</f>
        <v>Luton</v>
      </c>
      <c r="O137" t="s">
        <v>491</v>
      </c>
      <c r="P137" t="s">
        <v>288</v>
      </c>
      <c r="Q137" t="str">
        <f>VLOOKUP(P137,classifications!A$1:B$357,2,FALSE)</f>
        <v>Predominantly Urban</v>
      </c>
      <c r="R137" t="str">
        <f>VLOOKUP(P137,classifications!A$1:D$357,4,FALSE)</f>
        <v>Unitary Authority</v>
      </c>
      <c r="S137" t="s">
        <v>524</v>
      </c>
      <c r="T137" t="s">
        <v>410</v>
      </c>
      <c r="U137">
        <v>75.8</v>
      </c>
      <c r="V137">
        <v>24.2</v>
      </c>
      <c r="W137">
        <v>0</v>
      </c>
      <c r="X137">
        <v>83.3</v>
      </c>
      <c r="Y137">
        <v>4.8</v>
      </c>
      <c r="Z137">
        <v>11.9</v>
      </c>
      <c r="AA137">
        <v>98.4</v>
      </c>
      <c r="AB137">
        <v>1.6</v>
      </c>
      <c r="AC137">
        <v>0</v>
      </c>
      <c r="AE137" t="s">
        <v>491</v>
      </c>
      <c r="AF137" t="s">
        <v>288</v>
      </c>
      <c r="AG137" t="s">
        <v>524</v>
      </c>
      <c r="AH137" t="s">
        <v>410</v>
      </c>
      <c r="AI137">
        <v>75.8</v>
      </c>
      <c r="AJ137">
        <v>24.2</v>
      </c>
      <c r="AK137">
        <v>94.6</v>
      </c>
      <c r="AL137">
        <v>5.4</v>
      </c>
      <c r="AM137">
        <v>98.4</v>
      </c>
      <c r="AN137">
        <v>1.6</v>
      </c>
      <c r="AP137" t="s">
        <v>491</v>
      </c>
      <c r="AQ137" t="s">
        <v>288</v>
      </c>
      <c r="AR137" t="s">
        <v>524</v>
      </c>
      <c r="AS137" t="s">
        <v>410</v>
      </c>
      <c r="AT137">
        <v>69.400000000000006</v>
      </c>
      <c r="AU137">
        <v>75.8</v>
      </c>
      <c r="AV137">
        <v>82.1</v>
      </c>
      <c r="AW137">
        <v>91</v>
      </c>
      <c r="AX137">
        <v>94.6</v>
      </c>
      <c r="AY137">
        <v>98.1</v>
      </c>
      <c r="AZ137">
        <v>96.6</v>
      </c>
      <c r="BA137">
        <v>98.4</v>
      </c>
      <c r="BB137">
        <v>100</v>
      </c>
      <c r="BF137" t="b">
        <f t="shared" si="2"/>
        <v>1</v>
      </c>
    </row>
    <row r="138" spans="14:58" x14ac:dyDescent="0.3">
      <c r="N138" t="str">
        <f>VLOOKUP(P138,Sheet1!A$6:A$378,1,FALSE)</f>
        <v>Southend-on-Sea</v>
      </c>
      <c r="O138" t="s">
        <v>491</v>
      </c>
      <c r="P138" t="s">
        <v>289</v>
      </c>
      <c r="Q138" t="str">
        <f>VLOOKUP(P138,classifications!A$1:B$357,2,FALSE)</f>
        <v>Predominantly Urban</v>
      </c>
      <c r="R138" t="str">
        <f>VLOOKUP(P138,classifications!A$1:D$357,4,FALSE)</f>
        <v>Unitary Authority</v>
      </c>
      <c r="S138" t="s">
        <v>525</v>
      </c>
      <c r="T138" t="s">
        <v>410</v>
      </c>
      <c r="U138">
        <v>72.900000000000006</v>
      </c>
      <c r="V138">
        <v>27.1</v>
      </c>
      <c r="W138">
        <v>0</v>
      </c>
      <c r="X138">
        <v>80.400000000000006</v>
      </c>
      <c r="Y138">
        <v>5.5</v>
      </c>
      <c r="Z138">
        <v>14.1</v>
      </c>
      <c r="AA138" t="s">
        <v>417</v>
      </c>
      <c r="AB138" t="s">
        <v>417</v>
      </c>
      <c r="AC138" t="s">
        <v>417</v>
      </c>
      <c r="AE138" t="s">
        <v>491</v>
      </c>
      <c r="AF138" t="s">
        <v>289</v>
      </c>
      <c r="AG138" t="s">
        <v>525</v>
      </c>
      <c r="AH138" t="s">
        <v>410</v>
      </c>
      <c r="AI138">
        <v>72.900000000000006</v>
      </c>
      <c r="AJ138">
        <v>27.1</v>
      </c>
      <c r="AK138">
        <v>93.6</v>
      </c>
      <c r="AL138">
        <v>6.4</v>
      </c>
      <c r="AM138" t="s">
        <v>417</v>
      </c>
      <c r="AN138" t="s">
        <v>417</v>
      </c>
      <c r="AP138" t="s">
        <v>491</v>
      </c>
      <c r="AQ138" t="s">
        <v>289</v>
      </c>
      <c r="AR138" t="s">
        <v>525</v>
      </c>
      <c r="AS138" t="s">
        <v>410</v>
      </c>
      <c r="AT138">
        <v>66.599999999999994</v>
      </c>
      <c r="AU138">
        <v>72.900000000000006</v>
      </c>
      <c r="AV138">
        <v>79.099999999999994</v>
      </c>
      <c r="AW138">
        <v>89.4</v>
      </c>
      <c r="AX138">
        <v>93.6</v>
      </c>
      <c r="AY138">
        <v>97.7</v>
      </c>
      <c r="AZ138" t="s">
        <v>417</v>
      </c>
      <c r="BA138" t="s">
        <v>417</v>
      </c>
      <c r="BB138" t="s">
        <v>417</v>
      </c>
      <c r="BF138" t="b">
        <f t="shared" si="2"/>
        <v>1</v>
      </c>
    </row>
    <row r="139" spans="14:58" x14ac:dyDescent="0.3">
      <c r="N139" t="str">
        <f>VLOOKUP(P139,Sheet1!A$6:A$378,1,FALSE)</f>
        <v>Thurrock</v>
      </c>
      <c r="O139" t="s">
        <v>491</v>
      </c>
      <c r="P139" t="s">
        <v>290</v>
      </c>
      <c r="Q139" t="str">
        <f>VLOOKUP(P139,classifications!A$1:B$357,2,FALSE)</f>
        <v>Predominantly Urban</v>
      </c>
      <c r="R139" t="str">
        <f>VLOOKUP(P139,classifications!A$1:D$357,4,FALSE)</f>
        <v>Unitary Authority</v>
      </c>
      <c r="S139" t="s">
        <v>526</v>
      </c>
      <c r="T139" t="s">
        <v>410</v>
      </c>
      <c r="U139">
        <v>76.8</v>
      </c>
      <c r="V139">
        <v>22.7</v>
      </c>
      <c r="W139">
        <v>0.6</v>
      </c>
      <c r="X139" t="s">
        <v>417</v>
      </c>
      <c r="Y139" t="s">
        <v>417</v>
      </c>
      <c r="Z139" t="s">
        <v>417</v>
      </c>
      <c r="AA139">
        <v>97.7</v>
      </c>
      <c r="AB139">
        <v>2.2999999999999998</v>
      </c>
      <c r="AC139">
        <v>0</v>
      </c>
      <c r="AE139" t="s">
        <v>491</v>
      </c>
      <c r="AF139" t="s">
        <v>290</v>
      </c>
      <c r="AG139" t="s">
        <v>526</v>
      </c>
      <c r="AH139" t="s">
        <v>410</v>
      </c>
      <c r="AI139">
        <v>77.2</v>
      </c>
      <c r="AJ139">
        <v>22.8</v>
      </c>
      <c r="AK139" t="s">
        <v>417</v>
      </c>
      <c r="AL139" t="s">
        <v>417</v>
      </c>
      <c r="AM139">
        <v>97.7</v>
      </c>
      <c r="AN139">
        <v>2.2999999999999998</v>
      </c>
      <c r="AP139" t="s">
        <v>491</v>
      </c>
      <c r="AQ139" t="s">
        <v>290</v>
      </c>
      <c r="AR139" t="s">
        <v>526</v>
      </c>
      <c r="AS139" t="s">
        <v>410</v>
      </c>
      <c r="AT139">
        <v>70.8</v>
      </c>
      <c r="AU139">
        <v>77.2</v>
      </c>
      <c r="AV139">
        <v>83.6</v>
      </c>
      <c r="AW139" t="s">
        <v>417</v>
      </c>
      <c r="AX139" t="s">
        <v>417</v>
      </c>
      <c r="AY139" t="s">
        <v>417</v>
      </c>
      <c r="AZ139">
        <v>95.3</v>
      </c>
      <c r="BA139">
        <v>97.7</v>
      </c>
      <c r="BB139">
        <v>100</v>
      </c>
      <c r="BF139" t="b">
        <f t="shared" si="2"/>
        <v>1</v>
      </c>
    </row>
    <row r="140" spans="14:58" x14ac:dyDescent="0.3">
      <c r="N140" t="str">
        <f>VLOOKUP(P140,Sheet1!A$6:A$378,1,FALSE)</f>
        <v>Medway</v>
      </c>
      <c r="O140" t="s">
        <v>491</v>
      </c>
      <c r="P140" t="s">
        <v>293</v>
      </c>
      <c r="Q140" t="str">
        <f>VLOOKUP(P140,classifications!A$1:B$357,2,FALSE)</f>
        <v>Predominantly Urban</v>
      </c>
      <c r="R140" t="str">
        <f>VLOOKUP(P140,classifications!A$1:D$357,4,FALSE)</f>
        <v>Unitary Authority</v>
      </c>
      <c r="S140" t="s">
        <v>527</v>
      </c>
      <c r="T140" t="s">
        <v>410</v>
      </c>
      <c r="U140">
        <v>69.7</v>
      </c>
      <c r="V140">
        <v>28.2</v>
      </c>
      <c r="W140">
        <v>2.1</v>
      </c>
      <c r="X140">
        <v>86.9</v>
      </c>
      <c r="Y140">
        <v>2.6</v>
      </c>
      <c r="Z140">
        <v>10.5</v>
      </c>
      <c r="AA140" t="s">
        <v>417</v>
      </c>
      <c r="AB140" t="s">
        <v>417</v>
      </c>
      <c r="AC140" t="s">
        <v>417</v>
      </c>
      <c r="AE140" t="s">
        <v>491</v>
      </c>
      <c r="AF140" t="s">
        <v>293</v>
      </c>
      <c r="AG140" t="s">
        <v>527</v>
      </c>
      <c r="AH140" t="s">
        <v>410</v>
      </c>
      <c r="AI140">
        <v>71.2</v>
      </c>
      <c r="AJ140">
        <v>28.8</v>
      </c>
      <c r="AK140">
        <v>97.1</v>
      </c>
      <c r="AL140">
        <v>2.9</v>
      </c>
      <c r="AM140" t="s">
        <v>417</v>
      </c>
      <c r="AN140" t="s">
        <v>417</v>
      </c>
      <c r="AP140" t="s">
        <v>491</v>
      </c>
      <c r="AQ140" t="s">
        <v>293</v>
      </c>
      <c r="AR140" t="s">
        <v>527</v>
      </c>
      <c r="AS140" t="s">
        <v>410</v>
      </c>
      <c r="AT140">
        <v>64.2</v>
      </c>
      <c r="AU140">
        <v>71.2</v>
      </c>
      <c r="AV140">
        <v>78.2</v>
      </c>
      <c r="AW140">
        <v>94.3</v>
      </c>
      <c r="AX140">
        <v>97.1</v>
      </c>
      <c r="AY140">
        <v>100</v>
      </c>
      <c r="AZ140" t="s">
        <v>417</v>
      </c>
      <c r="BA140" t="s">
        <v>417</v>
      </c>
      <c r="BB140" t="s">
        <v>417</v>
      </c>
      <c r="BF140" t="b">
        <f t="shared" si="2"/>
        <v>1</v>
      </c>
    </row>
    <row r="141" spans="14:58" x14ac:dyDescent="0.3">
      <c r="N141" t="str">
        <f>VLOOKUP(P141,Sheet1!A$6:A$378,1,FALSE)</f>
        <v>Bracknell Forest</v>
      </c>
      <c r="O141" t="s">
        <v>491</v>
      </c>
      <c r="P141" t="s">
        <v>294</v>
      </c>
      <c r="Q141" t="str">
        <f>VLOOKUP(P141,classifications!A$1:B$357,2,FALSE)</f>
        <v>Predominantly Urban</v>
      </c>
      <c r="R141" t="str">
        <f>VLOOKUP(P141,classifications!A$1:D$357,4,FALSE)</f>
        <v>Unitary Authority</v>
      </c>
      <c r="S141" t="s">
        <v>528</v>
      </c>
      <c r="T141" t="s">
        <v>410</v>
      </c>
      <c r="U141">
        <v>76.8</v>
      </c>
      <c r="V141">
        <v>21.2</v>
      </c>
      <c r="W141">
        <v>2</v>
      </c>
      <c r="X141">
        <v>88.9</v>
      </c>
      <c r="Y141">
        <v>3.5</v>
      </c>
      <c r="Z141">
        <v>7.6</v>
      </c>
      <c r="AA141">
        <v>99.1</v>
      </c>
      <c r="AB141">
        <v>0.9</v>
      </c>
      <c r="AC141">
        <v>0</v>
      </c>
      <c r="AE141" t="s">
        <v>491</v>
      </c>
      <c r="AF141" t="s">
        <v>294</v>
      </c>
      <c r="AG141" t="s">
        <v>528</v>
      </c>
      <c r="AH141" t="s">
        <v>410</v>
      </c>
      <c r="AI141">
        <v>78.3</v>
      </c>
      <c r="AJ141">
        <v>21.7</v>
      </c>
      <c r="AK141">
        <v>96.2</v>
      </c>
      <c r="AL141">
        <v>3.8</v>
      </c>
      <c r="AM141">
        <v>99.1</v>
      </c>
      <c r="AN141">
        <v>0.9</v>
      </c>
      <c r="AP141" t="s">
        <v>491</v>
      </c>
      <c r="AQ141" t="s">
        <v>294</v>
      </c>
      <c r="AR141" t="s">
        <v>528</v>
      </c>
      <c r="AS141" t="s">
        <v>410</v>
      </c>
      <c r="AT141">
        <v>73.3</v>
      </c>
      <c r="AU141">
        <v>78.3</v>
      </c>
      <c r="AV141">
        <v>83.4</v>
      </c>
      <c r="AW141">
        <v>93.7</v>
      </c>
      <c r="AX141">
        <v>96.2</v>
      </c>
      <c r="AY141">
        <v>98.7</v>
      </c>
      <c r="AZ141">
        <v>97.8</v>
      </c>
      <c r="BA141">
        <v>99.1</v>
      </c>
      <c r="BB141">
        <v>100</v>
      </c>
      <c r="BF141" t="b">
        <f t="shared" si="2"/>
        <v>1</v>
      </c>
    </row>
    <row r="142" spans="14:58" x14ac:dyDescent="0.3">
      <c r="N142" t="str">
        <f>VLOOKUP(P142,Sheet1!A$6:A$378,1,FALSE)</f>
        <v>West Berkshire</v>
      </c>
      <c r="O142" t="s">
        <v>491</v>
      </c>
      <c r="P142" t="s">
        <v>295</v>
      </c>
      <c r="Q142" t="str">
        <f>VLOOKUP(P142,classifications!A$1:B$357,2,FALSE)</f>
        <v>Urban with Significant Rural</v>
      </c>
      <c r="R142" t="str">
        <f>VLOOKUP(P142,classifications!A$1:D$357,4,FALSE)</f>
        <v>Unitary Authority</v>
      </c>
      <c r="S142" t="s">
        <v>529</v>
      </c>
      <c r="T142" t="s">
        <v>410</v>
      </c>
      <c r="U142">
        <v>74.599999999999994</v>
      </c>
      <c r="V142">
        <v>25</v>
      </c>
      <c r="W142">
        <v>0.4</v>
      </c>
      <c r="X142">
        <v>92.3</v>
      </c>
      <c r="Y142">
        <v>2.2999999999999998</v>
      </c>
      <c r="Z142">
        <v>5.5</v>
      </c>
      <c r="AA142">
        <v>98.1</v>
      </c>
      <c r="AB142">
        <v>1.9</v>
      </c>
      <c r="AC142">
        <v>0</v>
      </c>
      <c r="AE142" t="s">
        <v>491</v>
      </c>
      <c r="AF142" t="s">
        <v>295</v>
      </c>
      <c r="AG142" t="s">
        <v>529</v>
      </c>
      <c r="AH142" t="s">
        <v>410</v>
      </c>
      <c r="AI142">
        <v>74.900000000000006</v>
      </c>
      <c r="AJ142">
        <v>25.1</v>
      </c>
      <c r="AK142">
        <v>97.6</v>
      </c>
      <c r="AL142">
        <v>2.4</v>
      </c>
      <c r="AM142">
        <v>98.1</v>
      </c>
      <c r="AN142">
        <v>1.9</v>
      </c>
      <c r="AP142" t="s">
        <v>491</v>
      </c>
      <c r="AQ142" t="s">
        <v>295</v>
      </c>
      <c r="AR142" t="s">
        <v>529</v>
      </c>
      <c r="AS142" t="s">
        <v>410</v>
      </c>
      <c r="AT142">
        <v>68.5</v>
      </c>
      <c r="AU142">
        <v>74.900000000000006</v>
      </c>
      <c r="AV142">
        <v>81.400000000000006</v>
      </c>
      <c r="AW142">
        <v>95.3</v>
      </c>
      <c r="AX142">
        <v>97.6</v>
      </c>
      <c r="AY142">
        <v>99.9</v>
      </c>
      <c r="AZ142">
        <v>95.9</v>
      </c>
      <c r="BA142">
        <v>98.1</v>
      </c>
      <c r="BB142">
        <v>100</v>
      </c>
      <c r="BF142" t="b">
        <f t="shared" si="2"/>
        <v>1</v>
      </c>
    </row>
    <row r="143" spans="14:58" x14ac:dyDescent="0.3">
      <c r="N143" t="str">
        <f>VLOOKUP(P143,Sheet1!A$6:A$378,1,FALSE)</f>
        <v>Reading</v>
      </c>
      <c r="O143" t="s">
        <v>491</v>
      </c>
      <c r="P143" t="s">
        <v>296</v>
      </c>
      <c r="Q143" t="str">
        <f>VLOOKUP(P143,classifications!A$1:B$357,2,FALSE)</f>
        <v>Predominantly Urban</v>
      </c>
      <c r="R143" t="str">
        <f>VLOOKUP(P143,classifications!A$1:D$357,4,FALSE)</f>
        <v>Unitary Authority</v>
      </c>
      <c r="S143" t="s">
        <v>530</v>
      </c>
      <c r="T143" t="s">
        <v>410</v>
      </c>
      <c r="U143">
        <v>81.2</v>
      </c>
      <c r="V143">
        <v>18.8</v>
      </c>
      <c r="W143">
        <v>0</v>
      </c>
      <c r="X143">
        <v>88.8</v>
      </c>
      <c r="Y143">
        <v>4.5999999999999996</v>
      </c>
      <c r="Z143">
        <v>6.6</v>
      </c>
      <c r="AA143">
        <v>98.2</v>
      </c>
      <c r="AB143">
        <v>1.8</v>
      </c>
      <c r="AC143">
        <v>0</v>
      </c>
      <c r="AE143" t="s">
        <v>491</v>
      </c>
      <c r="AF143" t="s">
        <v>296</v>
      </c>
      <c r="AG143" t="s">
        <v>530</v>
      </c>
      <c r="AH143" t="s">
        <v>410</v>
      </c>
      <c r="AI143">
        <v>81.2</v>
      </c>
      <c r="AJ143">
        <v>18.8</v>
      </c>
      <c r="AK143">
        <v>95</v>
      </c>
      <c r="AL143">
        <v>5</v>
      </c>
      <c r="AM143">
        <v>98.2</v>
      </c>
      <c r="AN143">
        <v>1.8</v>
      </c>
      <c r="AP143" t="s">
        <v>491</v>
      </c>
      <c r="AQ143" t="s">
        <v>296</v>
      </c>
      <c r="AR143" t="s">
        <v>530</v>
      </c>
      <c r="AS143" t="s">
        <v>410</v>
      </c>
      <c r="AT143">
        <v>75.099999999999994</v>
      </c>
      <c r="AU143">
        <v>81.2</v>
      </c>
      <c r="AV143">
        <v>87.2</v>
      </c>
      <c r="AW143">
        <v>91.4</v>
      </c>
      <c r="AX143">
        <v>95</v>
      </c>
      <c r="AY143">
        <v>98.7</v>
      </c>
      <c r="AZ143">
        <v>95.8</v>
      </c>
      <c r="BA143">
        <v>98.2</v>
      </c>
      <c r="BB143">
        <v>100</v>
      </c>
      <c r="BF143" t="b">
        <f t="shared" si="2"/>
        <v>1</v>
      </c>
    </row>
    <row r="144" spans="14:58" x14ac:dyDescent="0.3">
      <c r="N144" t="str">
        <f>VLOOKUP(P144,Sheet1!A$6:A$378,1,FALSE)</f>
        <v>Slough</v>
      </c>
      <c r="O144" t="s">
        <v>491</v>
      </c>
      <c r="P144" t="s">
        <v>297</v>
      </c>
      <c r="Q144" t="str">
        <f>VLOOKUP(P144,classifications!A$1:B$357,2,FALSE)</f>
        <v>Predominantly Urban</v>
      </c>
      <c r="R144" t="str">
        <f>VLOOKUP(P144,classifications!A$1:D$357,4,FALSE)</f>
        <v>Unitary Authority</v>
      </c>
      <c r="S144" t="s">
        <v>531</v>
      </c>
      <c r="T144" t="s">
        <v>410</v>
      </c>
      <c r="U144">
        <v>76.2</v>
      </c>
      <c r="V144">
        <v>23.1</v>
      </c>
      <c r="W144">
        <v>0.7</v>
      </c>
      <c r="X144">
        <v>81.8</v>
      </c>
      <c r="Y144">
        <v>7.6</v>
      </c>
      <c r="Z144">
        <v>10.6</v>
      </c>
      <c r="AA144" t="s">
        <v>417</v>
      </c>
      <c r="AB144" t="s">
        <v>417</v>
      </c>
      <c r="AC144" t="s">
        <v>417</v>
      </c>
      <c r="AE144" t="s">
        <v>491</v>
      </c>
      <c r="AF144" t="s">
        <v>297</v>
      </c>
      <c r="AG144" t="s">
        <v>531</v>
      </c>
      <c r="AH144" t="s">
        <v>410</v>
      </c>
      <c r="AI144">
        <v>76.7</v>
      </c>
      <c r="AJ144">
        <v>23.3</v>
      </c>
      <c r="AK144">
        <v>91.5</v>
      </c>
      <c r="AL144">
        <v>8.5</v>
      </c>
      <c r="AM144" t="s">
        <v>417</v>
      </c>
      <c r="AN144" t="s">
        <v>417</v>
      </c>
      <c r="AP144" t="s">
        <v>491</v>
      </c>
      <c r="AQ144" t="s">
        <v>297</v>
      </c>
      <c r="AR144" t="s">
        <v>531</v>
      </c>
      <c r="AS144" t="s">
        <v>410</v>
      </c>
      <c r="AT144">
        <v>71.3</v>
      </c>
      <c r="AU144">
        <v>76.7</v>
      </c>
      <c r="AV144">
        <v>82.2</v>
      </c>
      <c r="AW144">
        <v>87.4</v>
      </c>
      <c r="AX144">
        <v>91.5</v>
      </c>
      <c r="AY144">
        <v>95.5</v>
      </c>
      <c r="AZ144" t="s">
        <v>417</v>
      </c>
      <c r="BA144" t="s">
        <v>417</v>
      </c>
      <c r="BB144" t="s">
        <v>417</v>
      </c>
      <c r="BF144" t="b">
        <f t="shared" si="2"/>
        <v>1</v>
      </c>
    </row>
    <row r="145" spans="14:58" x14ac:dyDescent="0.3">
      <c r="N145" t="str">
        <f>VLOOKUP(P145,Sheet1!A$6:A$378,1,FALSE)</f>
        <v>Windsor and Maidenhead</v>
      </c>
      <c r="O145" t="s">
        <v>491</v>
      </c>
      <c r="P145" t="s">
        <v>298</v>
      </c>
      <c r="Q145" t="str">
        <f>VLOOKUP(P145,classifications!A$1:B$357,2,FALSE)</f>
        <v>Predominantly Urban</v>
      </c>
      <c r="R145" t="str">
        <f>VLOOKUP(P145,classifications!A$1:D$357,4,FALSE)</f>
        <v>Unitary Authority</v>
      </c>
      <c r="S145" t="s">
        <v>532</v>
      </c>
      <c r="T145" t="s">
        <v>410</v>
      </c>
      <c r="U145">
        <v>71</v>
      </c>
      <c r="V145">
        <v>27.1</v>
      </c>
      <c r="W145">
        <v>1.9</v>
      </c>
      <c r="X145">
        <v>88.2</v>
      </c>
      <c r="Y145">
        <v>4.3</v>
      </c>
      <c r="Z145">
        <v>7.6</v>
      </c>
      <c r="AA145">
        <v>98.5</v>
      </c>
      <c r="AB145">
        <v>1.5</v>
      </c>
      <c r="AC145">
        <v>0</v>
      </c>
      <c r="AE145" t="s">
        <v>491</v>
      </c>
      <c r="AF145" t="s">
        <v>298</v>
      </c>
      <c r="AG145" t="s">
        <v>532</v>
      </c>
      <c r="AH145" t="s">
        <v>410</v>
      </c>
      <c r="AI145">
        <v>72.400000000000006</v>
      </c>
      <c r="AJ145">
        <v>27.6</v>
      </c>
      <c r="AK145">
        <v>95.4</v>
      </c>
      <c r="AL145">
        <v>4.5999999999999996</v>
      </c>
      <c r="AM145">
        <v>98.5</v>
      </c>
      <c r="AN145">
        <v>1.5</v>
      </c>
      <c r="AP145" t="s">
        <v>491</v>
      </c>
      <c r="AQ145" t="s">
        <v>298</v>
      </c>
      <c r="AR145" t="s">
        <v>532</v>
      </c>
      <c r="AS145" t="s">
        <v>410</v>
      </c>
      <c r="AT145">
        <v>66.7</v>
      </c>
      <c r="AU145">
        <v>72.400000000000006</v>
      </c>
      <c r="AV145">
        <v>78</v>
      </c>
      <c r="AW145">
        <v>92.7</v>
      </c>
      <c r="AX145">
        <v>95.4</v>
      </c>
      <c r="AY145">
        <v>98.1</v>
      </c>
      <c r="AZ145">
        <v>96.9</v>
      </c>
      <c r="BA145">
        <v>98.5</v>
      </c>
      <c r="BB145">
        <v>100</v>
      </c>
      <c r="BF145" t="b">
        <f t="shared" si="2"/>
        <v>1</v>
      </c>
    </row>
    <row r="146" spans="14:58" x14ac:dyDescent="0.3">
      <c r="N146" t="str">
        <f>VLOOKUP(P146,Sheet1!A$6:A$378,1,FALSE)</f>
        <v>Wokingham</v>
      </c>
      <c r="O146" t="s">
        <v>491</v>
      </c>
      <c r="P146" t="s">
        <v>299</v>
      </c>
      <c r="Q146" t="str">
        <f>VLOOKUP(P146,classifications!A$1:B$357,2,FALSE)</f>
        <v>Predominantly Urban</v>
      </c>
      <c r="R146" t="str">
        <f>VLOOKUP(P146,classifications!A$1:D$357,4,FALSE)</f>
        <v>Unitary Authority</v>
      </c>
      <c r="S146" t="s">
        <v>533</v>
      </c>
      <c r="T146" t="s">
        <v>410</v>
      </c>
      <c r="U146">
        <v>73.8</v>
      </c>
      <c r="V146">
        <v>25.8</v>
      </c>
      <c r="W146">
        <v>0.4</v>
      </c>
      <c r="X146">
        <v>91.2</v>
      </c>
      <c r="Y146">
        <v>3.8</v>
      </c>
      <c r="Z146">
        <v>5</v>
      </c>
      <c r="AA146">
        <v>99.1</v>
      </c>
      <c r="AB146">
        <v>0.9</v>
      </c>
      <c r="AC146">
        <v>0</v>
      </c>
      <c r="AE146" t="s">
        <v>491</v>
      </c>
      <c r="AF146" t="s">
        <v>299</v>
      </c>
      <c r="AG146" t="s">
        <v>533</v>
      </c>
      <c r="AH146" t="s">
        <v>410</v>
      </c>
      <c r="AI146">
        <v>74.099999999999994</v>
      </c>
      <c r="AJ146">
        <v>25.9</v>
      </c>
      <c r="AK146">
        <v>96</v>
      </c>
      <c r="AL146">
        <v>4</v>
      </c>
      <c r="AM146">
        <v>99.1</v>
      </c>
      <c r="AN146">
        <v>0.9</v>
      </c>
      <c r="AP146" t="s">
        <v>491</v>
      </c>
      <c r="AQ146" t="s">
        <v>299</v>
      </c>
      <c r="AR146" t="s">
        <v>533</v>
      </c>
      <c r="AS146" t="s">
        <v>410</v>
      </c>
      <c r="AT146">
        <v>68.2</v>
      </c>
      <c r="AU146">
        <v>74.099999999999994</v>
      </c>
      <c r="AV146">
        <v>80</v>
      </c>
      <c r="AW146">
        <v>93.1</v>
      </c>
      <c r="AX146">
        <v>96</v>
      </c>
      <c r="AY146">
        <v>99</v>
      </c>
      <c r="AZ146">
        <v>97.9</v>
      </c>
      <c r="BA146">
        <v>99.1</v>
      </c>
      <c r="BB146">
        <v>100</v>
      </c>
      <c r="BF146" t="b">
        <f t="shared" si="2"/>
        <v>1</v>
      </c>
    </row>
    <row r="147" spans="14:58" x14ac:dyDescent="0.3">
      <c r="N147" t="str">
        <f>VLOOKUP(P147,Sheet1!A$6:A$378,1,FALSE)</f>
        <v>Milton Keynes</v>
      </c>
      <c r="O147" t="s">
        <v>491</v>
      </c>
      <c r="P147" t="s">
        <v>300</v>
      </c>
      <c r="Q147" t="str">
        <f>VLOOKUP(P147,classifications!A$1:B$357,2,FALSE)</f>
        <v>Predominantly Urban</v>
      </c>
      <c r="R147" t="str">
        <f>VLOOKUP(P147,classifications!A$1:D$357,4,FALSE)</f>
        <v>Unitary Authority</v>
      </c>
      <c r="S147" t="s">
        <v>534</v>
      </c>
      <c r="T147" t="s">
        <v>410</v>
      </c>
      <c r="U147">
        <v>79.2</v>
      </c>
      <c r="V147">
        <v>20.399999999999999</v>
      </c>
      <c r="W147">
        <v>0.4</v>
      </c>
      <c r="X147">
        <v>84.7</v>
      </c>
      <c r="Y147">
        <v>5.6</v>
      </c>
      <c r="Z147">
        <v>9.8000000000000007</v>
      </c>
      <c r="AA147">
        <v>97.5</v>
      </c>
      <c r="AB147">
        <v>2.5</v>
      </c>
      <c r="AC147">
        <v>0</v>
      </c>
      <c r="AE147" t="s">
        <v>491</v>
      </c>
      <c r="AF147" t="s">
        <v>300</v>
      </c>
      <c r="AG147" t="s">
        <v>534</v>
      </c>
      <c r="AH147" t="s">
        <v>410</v>
      </c>
      <c r="AI147">
        <v>79.5</v>
      </c>
      <c r="AJ147">
        <v>20.5</v>
      </c>
      <c r="AK147">
        <v>93.8</v>
      </c>
      <c r="AL147">
        <v>6.2</v>
      </c>
      <c r="AM147">
        <v>97.5</v>
      </c>
      <c r="AN147">
        <v>2.5</v>
      </c>
      <c r="AP147" t="s">
        <v>491</v>
      </c>
      <c r="AQ147" t="s">
        <v>300</v>
      </c>
      <c r="AR147" t="s">
        <v>534</v>
      </c>
      <c r="AS147" t="s">
        <v>410</v>
      </c>
      <c r="AT147">
        <v>73.7</v>
      </c>
      <c r="AU147">
        <v>79.5</v>
      </c>
      <c r="AV147">
        <v>85.3</v>
      </c>
      <c r="AW147">
        <v>89.7</v>
      </c>
      <c r="AX147">
        <v>93.8</v>
      </c>
      <c r="AY147">
        <v>98</v>
      </c>
      <c r="AZ147">
        <v>95.2</v>
      </c>
      <c r="BA147">
        <v>97.5</v>
      </c>
      <c r="BB147">
        <v>99.8</v>
      </c>
      <c r="BF147" t="b">
        <f t="shared" si="2"/>
        <v>1</v>
      </c>
    </row>
    <row r="148" spans="14:58" x14ac:dyDescent="0.3">
      <c r="N148" t="str">
        <f>VLOOKUP(P148,Sheet1!A$6:A$378,1,FALSE)</f>
        <v>Brighton and Hove</v>
      </c>
      <c r="O148" t="s">
        <v>491</v>
      </c>
      <c r="P148" t="s">
        <v>301</v>
      </c>
      <c r="Q148" t="str">
        <f>VLOOKUP(P148,classifications!A$1:B$357,2,FALSE)</f>
        <v>Predominantly Urban</v>
      </c>
      <c r="R148" t="str">
        <f>VLOOKUP(P148,classifications!A$1:D$357,4,FALSE)</f>
        <v>Unitary Authority</v>
      </c>
      <c r="S148" t="s">
        <v>535</v>
      </c>
      <c r="T148" t="s">
        <v>410</v>
      </c>
      <c r="U148">
        <v>69.2</v>
      </c>
      <c r="V148">
        <v>28.5</v>
      </c>
      <c r="W148">
        <v>2.2999999999999998</v>
      </c>
      <c r="X148">
        <v>79.3</v>
      </c>
      <c r="Y148">
        <v>5.7</v>
      </c>
      <c r="Z148">
        <v>15</v>
      </c>
      <c r="AA148">
        <v>96.6</v>
      </c>
      <c r="AB148">
        <v>3.4</v>
      </c>
      <c r="AC148">
        <v>0</v>
      </c>
      <c r="AE148" t="s">
        <v>491</v>
      </c>
      <c r="AF148" t="s">
        <v>301</v>
      </c>
      <c r="AG148" t="s">
        <v>535</v>
      </c>
      <c r="AH148" t="s">
        <v>410</v>
      </c>
      <c r="AI148">
        <v>70.8</v>
      </c>
      <c r="AJ148">
        <v>29.2</v>
      </c>
      <c r="AK148">
        <v>93.3</v>
      </c>
      <c r="AL148">
        <v>6.7</v>
      </c>
      <c r="AM148">
        <v>96.6</v>
      </c>
      <c r="AN148">
        <v>3.4</v>
      </c>
      <c r="AP148" t="s">
        <v>491</v>
      </c>
      <c r="AQ148" t="s">
        <v>301</v>
      </c>
      <c r="AR148" t="s">
        <v>535</v>
      </c>
      <c r="AS148" t="s">
        <v>410</v>
      </c>
      <c r="AT148">
        <v>62.1</v>
      </c>
      <c r="AU148">
        <v>70.8</v>
      </c>
      <c r="AV148">
        <v>79.599999999999994</v>
      </c>
      <c r="AW148">
        <v>88.6</v>
      </c>
      <c r="AX148">
        <v>93.3</v>
      </c>
      <c r="AY148">
        <v>98</v>
      </c>
      <c r="AZ148">
        <v>93.8</v>
      </c>
      <c r="BA148">
        <v>96.6</v>
      </c>
      <c r="BB148">
        <v>99.4</v>
      </c>
      <c r="BF148" t="b">
        <f t="shared" si="2"/>
        <v>1</v>
      </c>
    </row>
    <row r="149" spans="14:58" x14ac:dyDescent="0.3">
      <c r="N149" t="str">
        <f>VLOOKUP(P149,Sheet1!A$6:A$378,1,FALSE)</f>
        <v>Portsmouth</v>
      </c>
      <c r="O149" t="s">
        <v>491</v>
      </c>
      <c r="P149" t="s">
        <v>302</v>
      </c>
      <c r="Q149" t="str">
        <f>VLOOKUP(P149,classifications!A$1:B$357,2,FALSE)</f>
        <v>Predominantly Urban</v>
      </c>
      <c r="R149" t="str">
        <f>VLOOKUP(P149,classifications!A$1:D$357,4,FALSE)</f>
        <v>Unitary Authority</v>
      </c>
      <c r="S149" t="s">
        <v>536</v>
      </c>
      <c r="T149" t="s">
        <v>410</v>
      </c>
      <c r="U149">
        <v>77.2</v>
      </c>
      <c r="V149">
        <v>21.6</v>
      </c>
      <c r="W149">
        <v>1.2</v>
      </c>
      <c r="X149">
        <v>83.7</v>
      </c>
      <c r="Y149">
        <v>4.0999999999999996</v>
      </c>
      <c r="Z149">
        <v>12.2</v>
      </c>
      <c r="AA149">
        <v>97.7</v>
      </c>
      <c r="AB149">
        <v>2.2999999999999998</v>
      </c>
      <c r="AC149">
        <v>0</v>
      </c>
      <c r="AE149" t="s">
        <v>491</v>
      </c>
      <c r="AF149" t="s">
        <v>302</v>
      </c>
      <c r="AG149" t="s">
        <v>536</v>
      </c>
      <c r="AH149" t="s">
        <v>410</v>
      </c>
      <c r="AI149">
        <v>78.099999999999994</v>
      </c>
      <c r="AJ149">
        <v>21.9</v>
      </c>
      <c r="AK149">
        <v>95.3</v>
      </c>
      <c r="AL149">
        <v>4.7</v>
      </c>
      <c r="AM149">
        <v>97.7</v>
      </c>
      <c r="AN149">
        <v>2.2999999999999998</v>
      </c>
      <c r="AP149" t="s">
        <v>491</v>
      </c>
      <c r="AQ149" t="s">
        <v>302</v>
      </c>
      <c r="AR149" t="s">
        <v>536</v>
      </c>
      <c r="AS149" t="s">
        <v>410</v>
      </c>
      <c r="AT149">
        <v>71.5</v>
      </c>
      <c r="AU149">
        <v>78.099999999999994</v>
      </c>
      <c r="AV149">
        <v>84.8</v>
      </c>
      <c r="AW149">
        <v>90.7</v>
      </c>
      <c r="AX149">
        <v>95.3</v>
      </c>
      <c r="AY149">
        <v>100</v>
      </c>
      <c r="AZ149">
        <v>95.1</v>
      </c>
      <c r="BA149">
        <v>97.7</v>
      </c>
      <c r="BB149">
        <v>100</v>
      </c>
      <c r="BF149" t="b">
        <f t="shared" si="2"/>
        <v>1</v>
      </c>
    </row>
    <row r="150" spans="14:58" x14ac:dyDescent="0.3">
      <c r="N150" t="str">
        <f>VLOOKUP(P150,Sheet1!A$6:A$378,1,FALSE)</f>
        <v>Southampton</v>
      </c>
      <c r="O150" t="s">
        <v>491</v>
      </c>
      <c r="P150" t="s">
        <v>303</v>
      </c>
      <c r="Q150" t="str">
        <f>VLOOKUP(P150,classifications!A$1:B$357,2,FALSE)</f>
        <v>Predominantly Urban</v>
      </c>
      <c r="R150" t="str">
        <f>VLOOKUP(P150,classifications!A$1:D$357,4,FALSE)</f>
        <v>Unitary Authority</v>
      </c>
      <c r="S150" t="s">
        <v>537</v>
      </c>
      <c r="T150" t="s">
        <v>410</v>
      </c>
      <c r="U150">
        <v>72.8</v>
      </c>
      <c r="V150">
        <v>27.2</v>
      </c>
      <c r="W150">
        <v>0</v>
      </c>
      <c r="X150">
        <v>85.3</v>
      </c>
      <c r="Y150">
        <v>5.7</v>
      </c>
      <c r="Z150">
        <v>9</v>
      </c>
      <c r="AA150">
        <v>98.3</v>
      </c>
      <c r="AB150">
        <v>1.7</v>
      </c>
      <c r="AC150">
        <v>0</v>
      </c>
      <c r="AE150" t="s">
        <v>491</v>
      </c>
      <c r="AF150" t="s">
        <v>303</v>
      </c>
      <c r="AG150" t="s">
        <v>537</v>
      </c>
      <c r="AH150" t="s">
        <v>410</v>
      </c>
      <c r="AI150">
        <v>72.8</v>
      </c>
      <c r="AJ150">
        <v>27.2</v>
      </c>
      <c r="AK150">
        <v>93.7</v>
      </c>
      <c r="AL150">
        <v>6.3</v>
      </c>
      <c r="AM150">
        <v>98.3</v>
      </c>
      <c r="AN150">
        <v>1.7</v>
      </c>
      <c r="AP150" t="s">
        <v>491</v>
      </c>
      <c r="AQ150" t="s">
        <v>303</v>
      </c>
      <c r="AR150" t="s">
        <v>537</v>
      </c>
      <c r="AS150" t="s">
        <v>410</v>
      </c>
      <c r="AT150">
        <v>66.900000000000006</v>
      </c>
      <c r="AU150">
        <v>72.8</v>
      </c>
      <c r="AV150">
        <v>78.599999999999994</v>
      </c>
      <c r="AW150">
        <v>89.9</v>
      </c>
      <c r="AX150">
        <v>93.7</v>
      </c>
      <c r="AY150">
        <v>97.5</v>
      </c>
      <c r="AZ150">
        <v>96.7</v>
      </c>
      <c r="BA150">
        <v>98.3</v>
      </c>
      <c r="BB150">
        <v>100</v>
      </c>
      <c r="BF150" t="b">
        <f t="shared" si="2"/>
        <v>1</v>
      </c>
    </row>
    <row r="151" spans="14:58" x14ac:dyDescent="0.3">
      <c r="N151" t="str">
        <f>VLOOKUP(P151,Sheet1!A$6:A$378,1,FALSE)</f>
        <v>Isle of Wight</v>
      </c>
      <c r="O151" t="s">
        <v>491</v>
      </c>
      <c r="P151" t="s">
        <v>304</v>
      </c>
      <c r="Q151" t="str">
        <f>VLOOKUP(P151,classifications!A$1:B$357,2,FALSE)</f>
        <v>Predominantly Rural</v>
      </c>
      <c r="R151" t="str">
        <f>VLOOKUP(P151,classifications!A$1:D$357,4,FALSE)</f>
        <v>Unitary Authority</v>
      </c>
      <c r="S151" t="s">
        <v>538</v>
      </c>
      <c r="T151" t="s">
        <v>410</v>
      </c>
      <c r="U151">
        <v>74</v>
      </c>
      <c r="V151">
        <v>24.2</v>
      </c>
      <c r="W151">
        <v>1.8</v>
      </c>
      <c r="X151">
        <v>81.8</v>
      </c>
      <c r="Y151">
        <v>5.3</v>
      </c>
      <c r="Z151">
        <v>12.9</v>
      </c>
      <c r="AA151">
        <v>99.1</v>
      </c>
      <c r="AB151">
        <v>0.5</v>
      </c>
      <c r="AC151">
        <v>0.5</v>
      </c>
      <c r="AE151" t="s">
        <v>491</v>
      </c>
      <c r="AF151" t="s">
        <v>304</v>
      </c>
      <c r="AG151" t="s">
        <v>538</v>
      </c>
      <c r="AH151" t="s">
        <v>410</v>
      </c>
      <c r="AI151">
        <v>75.3</v>
      </c>
      <c r="AJ151">
        <v>24.7</v>
      </c>
      <c r="AK151">
        <v>93.9</v>
      </c>
      <c r="AL151">
        <v>6.1</v>
      </c>
      <c r="AM151">
        <v>99.5</v>
      </c>
      <c r="AN151">
        <v>0.5</v>
      </c>
      <c r="AP151" t="s">
        <v>491</v>
      </c>
      <c r="AQ151" t="s">
        <v>304</v>
      </c>
      <c r="AR151" t="s">
        <v>538</v>
      </c>
      <c r="AS151" t="s">
        <v>410</v>
      </c>
      <c r="AT151">
        <v>69.2</v>
      </c>
      <c r="AU151">
        <v>75.3</v>
      </c>
      <c r="AV151">
        <v>81.5</v>
      </c>
      <c r="AW151">
        <v>90.1</v>
      </c>
      <c r="AX151">
        <v>93.9</v>
      </c>
      <c r="AY151">
        <v>97.7</v>
      </c>
      <c r="AZ151">
        <v>98.6</v>
      </c>
      <c r="BA151">
        <v>99.5</v>
      </c>
      <c r="BB151">
        <v>100</v>
      </c>
      <c r="BF151" t="b">
        <f t="shared" si="2"/>
        <v>1</v>
      </c>
    </row>
    <row r="152" spans="14:58" x14ac:dyDescent="0.3">
      <c r="N152" t="e">
        <f>VLOOKUP(P152,Sheet1!A$6:A$378,1,FALSE)</f>
        <v>#N/A</v>
      </c>
      <c r="O152" t="s">
        <v>539</v>
      </c>
      <c r="P152" t="s">
        <v>540</v>
      </c>
      <c r="Q152" t="e">
        <f>VLOOKUP(P152,classifications!A$1:B$357,2,FALSE)</f>
        <v>#N/A</v>
      </c>
      <c r="R152" t="e">
        <f>VLOOKUP(P152,classifications!A$1:D$357,4,FALSE)</f>
        <v>#N/A</v>
      </c>
      <c r="S152" t="s">
        <v>541</v>
      </c>
      <c r="T152" t="s">
        <v>410</v>
      </c>
      <c r="U152">
        <v>76.7</v>
      </c>
      <c r="V152">
        <v>22.8</v>
      </c>
      <c r="W152">
        <v>0.5</v>
      </c>
      <c r="X152">
        <v>83.2</v>
      </c>
      <c r="Y152">
        <v>8.5</v>
      </c>
      <c r="Z152">
        <v>8.3000000000000007</v>
      </c>
      <c r="AA152">
        <v>98.5</v>
      </c>
      <c r="AB152">
        <v>1.5</v>
      </c>
      <c r="AC152">
        <v>0</v>
      </c>
      <c r="AE152" t="s">
        <v>539</v>
      </c>
      <c r="AF152" t="s">
        <v>540</v>
      </c>
      <c r="AG152" t="s">
        <v>541</v>
      </c>
      <c r="AH152" t="s">
        <v>410</v>
      </c>
      <c r="AI152">
        <v>77.099999999999994</v>
      </c>
      <c r="AJ152">
        <v>22.9</v>
      </c>
      <c r="AK152">
        <v>90.8</v>
      </c>
      <c r="AL152">
        <v>9.1999999999999993</v>
      </c>
      <c r="AM152">
        <v>98.5</v>
      </c>
      <c r="AN152">
        <v>1.5</v>
      </c>
      <c r="AP152" t="s">
        <v>539</v>
      </c>
      <c r="AQ152" t="s">
        <v>540</v>
      </c>
      <c r="AR152" t="s">
        <v>541</v>
      </c>
      <c r="AS152" t="s">
        <v>410</v>
      </c>
      <c r="AT152">
        <v>69.5</v>
      </c>
      <c r="AU152">
        <v>77.099999999999994</v>
      </c>
      <c r="AV152">
        <v>84.7</v>
      </c>
      <c r="AW152">
        <v>85.5</v>
      </c>
      <c r="AX152">
        <v>90.8</v>
      </c>
      <c r="AY152">
        <v>96</v>
      </c>
      <c r="AZ152">
        <v>96.4</v>
      </c>
      <c r="BA152">
        <v>98.5</v>
      </c>
      <c r="BB152">
        <v>100</v>
      </c>
      <c r="BF152" t="b">
        <f t="shared" si="2"/>
        <v>1</v>
      </c>
    </row>
    <row r="153" spans="14:58" x14ac:dyDescent="0.3">
      <c r="N153" t="e">
        <f>VLOOKUP(P153,Sheet1!A$6:A$378,1,FALSE)</f>
        <v>#N/A</v>
      </c>
      <c r="O153" t="s">
        <v>539</v>
      </c>
      <c r="P153" t="s">
        <v>542</v>
      </c>
      <c r="Q153" t="e">
        <f>VLOOKUP(P153,classifications!A$1:B$357,2,FALSE)</f>
        <v>#N/A</v>
      </c>
      <c r="R153" t="e">
        <f>VLOOKUP(P153,classifications!A$1:D$357,4,FALSE)</f>
        <v>#N/A</v>
      </c>
      <c r="S153" t="s">
        <v>543</v>
      </c>
      <c r="T153" t="s">
        <v>410</v>
      </c>
      <c r="U153">
        <v>73.599999999999994</v>
      </c>
      <c r="V153">
        <v>25.9</v>
      </c>
      <c r="W153">
        <v>0.5</v>
      </c>
      <c r="X153">
        <v>80.2</v>
      </c>
      <c r="Y153">
        <v>7.8</v>
      </c>
      <c r="Z153">
        <v>12</v>
      </c>
      <c r="AA153" t="s">
        <v>417</v>
      </c>
      <c r="AB153" t="s">
        <v>417</v>
      </c>
      <c r="AC153" t="s">
        <v>417</v>
      </c>
      <c r="AE153" t="s">
        <v>539</v>
      </c>
      <c r="AF153" t="s">
        <v>542</v>
      </c>
      <c r="AG153" t="s">
        <v>543</v>
      </c>
      <c r="AH153" t="s">
        <v>410</v>
      </c>
      <c r="AI153">
        <v>73.900000000000006</v>
      </c>
      <c r="AJ153">
        <v>26.1</v>
      </c>
      <c r="AK153">
        <v>91.1</v>
      </c>
      <c r="AL153">
        <v>8.9</v>
      </c>
      <c r="AM153" t="s">
        <v>417</v>
      </c>
      <c r="AN153" t="s">
        <v>417</v>
      </c>
      <c r="AP153" t="s">
        <v>539</v>
      </c>
      <c r="AQ153" t="s">
        <v>542</v>
      </c>
      <c r="AR153" t="s">
        <v>543</v>
      </c>
      <c r="AS153" t="s">
        <v>410</v>
      </c>
      <c r="AT153">
        <v>66.7</v>
      </c>
      <c r="AU153">
        <v>73.900000000000006</v>
      </c>
      <c r="AV153">
        <v>81.2</v>
      </c>
      <c r="AW153">
        <v>85.3</v>
      </c>
      <c r="AX153">
        <v>91.1</v>
      </c>
      <c r="AY153">
        <v>96.9</v>
      </c>
      <c r="AZ153" t="s">
        <v>417</v>
      </c>
      <c r="BA153" t="s">
        <v>417</v>
      </c>
      <c r="BB153" t="s">
        <v>417</v>
      </c>
      <c r="BF153" t="b">
        <f t="shared" si="2"/>
        <v>1</v>
      </c>
    </row>
    <row r="154" spans="14:58" x14ac:dyDescent="0.3">
      <c r="N154" t="e">
        <f>VLOOKUP(P154,Sheet1!A$6:A$378,1,FALSE)</f>
        <v>#N/A</v>
      </c>
      <c r="O154" t="s">
        <v>539</v>
      </c>
      <c r="P154" t="s">
        <v>544</v>
      </c>
      <c r="Q154" t="e">
        <f>VLOOKUP(P154,classifications!A$1:B$357,2,FALSE)</f>
        <v>#N/A</v>
      </c>
      <c r="R154" t="e">
        <f>VLOOKUP(P154,classifications!A$1:D$357,4,FALSE)</f>
        <v>#N/A</v>
      </c>
      <c r="S154" t="s">
        <v>545</v>
      </c>
      <c r="T154" t="s">
        <v>410</v>
      </c>
      <c r="U154">
        <v>76.5</v>
      </c>
      <c r="V154">
        <v>22</v>
      </c>
      <c r="W154">
        <v>1.4</v>
      </c>
      <c r="X154">
        <v>83.1</v>
      </c>
      <c r="Y154">
        <v>3.2</v>
      </c>
      <c r="Z154">
        <v>13.7</v>
      </c>
      <c r="AA154">
        <v>95.9</v>
      </c>
      <c r="AB154">
        <v>3.3</v>
      </c>
      <c r="AC154">
        <v>0.8</v>
      </c>
      <c r="AE154" t="s">
        <v>539</v>
      </c>
      <c r="AF154" t="s">
        <v>544</v>
      </c>
      <c r="AG154" t="s">
        <v>545</v>
      </c>
      <c r="AH154" t="s">
        <v>410</v>
      </c>
      <c r="AI154">
        <v>77.599999999999994</v>
      </c>
      <c r="AJ154">
        <v>22.4</v>
      </c>
      <c r="AK154">
        <v>96.3</v>
      </c>
      <c r="AL154">
        <v>3.7</v>
      </c>
      <c r="AM154">
        <v>96.7</v>
      </c>
      <c r="AN154">
        <v>3.3</v>
      </c>
      <c r="AP154" t="s">
        <v>539</v>
      </c>
      <c r="AQ154" t="s">
        <v>544</v>
      </c>
      <c r="AR154" t="s">
        <v>545</v>
      </c>
      <c r="AS154" t="s">
        <v>410</v>
      </c>
      <c r="AT154">
        <v>71.2</v>
      </c>
      <c r="AU154">
        <v>77.599999999999994</v>
      </c>
      <c r="AV154">
        <v>84.1</v>
      </c>
      <c r="AW154">
        <v>93.1</v>
      </c>
      <c r="AX154">
        <v>96.3</v>
      </c>
      <c r="AY154">
        <v>99.6</v>
      </c>
      <c r="AZ154">
        <v>92.9</v>
      </c>
      <c r="BA154">
        <v>96.7</v>
      </c>
      <c r="BB154">
        <v>100</v>
      </c>
      <c r="BF154" t="b">
        <f t="shared" si="2"/>
        <v>1</v>
      </c>
    </row>
    <row r="155" spans="14:58" x14ac:dyDescent="0.3">
      <c r="N155" t="e">
        <f>VLOOKUP(P155,Sheet1!A$6:A$378,1,FALSE)</f>
        <v>#N/A</v>
      </c>
      <c r="O155" t="s">
        <v>539</v>
      </c>
      <c r="P155" t="s">
        <v>546</v>
      </c>
      <c r="Q155" t="e">
        <f>VLOOKUP(P155,classifications!A$1:B$357,2,FALSE)</f>
        <v>#N/A</v>
      </c>
      <c r="R155" t="e">
        <f>VLOOKUP(P155,classifications!A$1:D$357,4,FALSE)</f>
        <v>#N/A</v>
      </c>
      <c r="S155" t="s">
        <v>547</v>
      </c>
      <c r="T155" t="s">
        <v>410</v>
      </c>
      <c r="U155">
        <v>82.2</v>
      </c>
      <c r="V155">
        <v>17.8</v>
      </c>
      <c r="W155">
        <v>0</v>
      </c>
      <c r="X155">
        <v>84</v>
      </c>
      <c r="Y155">
        <v>4.4000000000000004</v>
      </c>
      <c r="Z155">
        <v>11.6</v>
      </c>
      <c r="AA155">
        <v>98.4</v>
      </c>
      <c r="AB155">
        <v>1.6</v>
      </c>
      <c r="AC155">
        <v>0</v>
      </c>
      <c r="AE155" t="s">
        <v>539</v>
      </c>
      <c r="AF155" t="s">
        <v>546</v>
      </c>
      <c r="AG155" t="s">
        <v>547</v>
      </c>
      <c r="AH155" t="s">
        <v>410</v>
      </c>
      <c r="AI155">
        <v>82.2</v>
      </c>
      <c r="AJ155">
        <v>17.8</v>
      </c>
      <c r="AK155">
        <v>95</v>
      </c>
      <c r="AL155">
        <v>5</v>
      </c>
      <c r="AM155">
        <v>98.4</v>
      </c>
      <c r="AN155">
        <v>1.6</v>
      </c>
      <c r="AP155" t="s">
        <v>539</v>
      </c>
      <c r="AQ155" t="s">
        <v>546</v>
      </c>
      <c r="AR155" t="s">
        <v>547</v>
      </c>
      <c r="AS155" t="s">
        <v>410</v>
      </c>
      <c r="AT155">
        <v>74.400000000000006</v>
      </c>
      <c r="AU155">
        <v>82.2</v>
      </c>
      <c r="AV155">
        <v>90</v>
      </c>
      <c r="AW155">
        <v>90.1</v>
      </c>
      <c r="AX155">
        <v>95</v>
      </c>
      <c r="AY155">
        <v>100</v>
      </c>
      <c r="AZ155">
        <v>96.1</v>
      </c>
      <c r="BA155">
        <v>98.4</v>
      </c>
      <c r="BB155">
        <v>100</v>
      </c>
      <c r="BF155" t="b">
        <f t="shared" si="2"/>
        <v>1</v>
      </c>
    </row>
    <row r="156" spans="14:58" x14ac:dyDescent="0.3">
      <c r="N156" t="e">
        <f>VLOOKUP(P156,Sheet1!A$6:A$378,1,FALSE)</f>
        <v>#N/A</v>
      </c>
      <c r="O156" t="s">
        <v>539</v>
      </c>
      <c r="P156" t="s">
        <v>548</v>
      </c>
      <c r="Q156" t="e">
        <f>VLOOKUP(P156,classifications!A$1:B$357,2,FALSE)</f>
        <v>#N/A</v>
      </c>
      <c r="R156" t="e">
        <f>VLOOKUP(P156,classifications!A$1:D$357,4,FALSE)</f>
        <v>#N/A</v>
      </c>
      <c r="S156" t="s">
        <v>549</v>
      </c>
      <c r="T156" t="s">
        <v>410</v>
      </c>
      <c r="U156">
        <v>77.900000000000006</v>
      </c>
      <c r="V156">
        <v>21.2</v>
      </c>
      <c r="W156">
        <v>0.9</v>
      </c>
      <c r="X156">
        <v>77</v>
      </c>
      <c r="Y156">
        <v>7.7</v>
      </c>
      <c r="Z156">
        <v>15.3</v>
      </c>
      <c r="AA156">
        <v>97.7</v>
      </c>
      <c r="AB156">
        <v>2.2999999999999998</v>
      </c>
      <c r="AC156">
        <v>0</v>
      </c>
      <c r="AE156" t="s">
        <v>539</v>
      </c>
      <c r="AF156" t="s">
        <v>548</v>
      </c>
      <c r="AG156" t="s">
        <v>549</v>
      </c>
      <c r="AH156" t="s">
        <v>410</v>
      </c>
      <c r="AI156">
        <v>78.599999999999994</v>
      </c>
      <c r="AJ156">
        <v>21.4</v>
      </c>
      <c r="AK156">
        <v>91</v>
      </c>
      <c r="AL156">
        <v>9</v>
      </c>
      <c r="AM156">
        <v>97.7</v>
      </c>
      <c r="AN156">
        <v>2.2999999999999998</v>
      </c>
      <c r="AP156" t="s">
        <v>539</v>
      </c>
      <c r="AQ156" t="s">
        <v>548</v>
      </c>
      <c r="AR156" t="s">
        <v>549</v>
      </c>
      <c r="AS156" t="s">
        <v>410</v>
      </c>
      <c r="AT156">
        <v>73.2</v>
      </c>
      <c r="AU156">
        <v>78.599999999999994</v>
      </c>
      <c r="AV156">
        <v>84</v>
      </c>
      <c r="AW156">
        <v>86.7</v>
      </c>
      <c r="AX156">
        <v>91</v>
      </c>
      <c r="AY156">
        <v>95.2</v>
      </c>
      <c r="AZ156">
        <v>95.6</v>
      </c>
      <c r="BA156">
        <v>97.7</v>
      </c>
      <c r="BB156">
        <v>99.7</v>
      </c>
      <c r="BF156" t="b">
        <f t="shared" si="2"/>
        <v>1</v>
      </c>
    </row>
    <row r="157" spans="14:58" x14ac:dyDescent="0.3">
      <c r="N157" t="e">
        <f>VLOOKUP(P157,Sheet1!A$6:A$378,1,FALSE)</f>
        <v>#N/A</v>
      </c>
      <c r="O157" t="s">
        <v>539</v>
      </c>
      <c r="P157" t="s">
        <v>550</v>
      </c>
      <c r="Q157" t="e">
        <f>VLOOKUP(P157,classifications!A$1:B$357,2,FALSE)</f>
        <v>#N/A</v>
      </c>
      <c r="R157" t="e">
        <f>VLOOKUP(P157,classifications!A$1:D$357,4,FALSE)</f>
        <v>#N/A</v>
      </c>
      <c r="S157" t="s">
        <v>551</v>
      </c>
      <c r="T157" t="s">
        <v>410</v>
      </c>
      <c r="U157">
        <v>68</v>
      </c>
      <c r="V157">
        <v>29.4</v>
      </c>
      <c r="W157">
        <v>2.6</v>
      </c>
      <c r="X157">
        <v>81.8</v>
      </c>
      <c r="Y157">
        <v>3.3</v>
      </c>
      <c r="Z157">
        <v>14.9</v>
      </c>
      <c r="AA157">
        <v>97.6</v>
      </c>
      <c r="AB157">
        <v>2.4</v>
      </c>
      <c r="AC157">
        <v>0</v>
      </c>
      <c r="AE157" t="s">
        <v>539</v>
      </c>
      <c r="AF157" t="s">
        <v>550</v>
      </c>
      <c r="AG157" t="s">
        <v>551</v>
      </c>
      <c r="AH157" t="s">
        <v>410</v>
      </c>
      <c r="AI157">
        <v>69.8</v>
      </c>
      <c r="AJ157">
        <v>30.2</v>
      </c>
      <c r="AK157">
        <v>96.1</v>
      </c>
      <c r="AL157">
        <v>3.9</v>
      </c>
      <c r="AM157">
        <v>97.6</v>
      </c>
      <c r="AN157">
        <v>2.4</v>
      </c>
      <c r="AP157" t="s">
        <v>539</v>
      </c>
      <c r="AQ157" t="s">
        <v>550</v>
      </c>
      <c r="AR157" t="s">
        <v>551</v>
      </c>
      <c r="AS157" t="s">
        <v>410</v>
      </c>
      <c r="AT157">
        <v>61.7</v>
      </c>
      <c r="AU157">
        <v>69.8</v>
      </c>
      <c r="AV157">
        <v>78</v>
      </c>
      <c r="AW157">
        <v>92.3</v>
      </c>
      <c r="AX157">
        <v>96.1</v>
      </c>
      <c r="AY157">
        <v>100</v>
      </c>
      <c r="AZ157">
        <v>94.9</v>
      </c>
      <c r="BA157">
        <v>97.6</v>
      </c>
      <c r="BB157">
        <v>100</v>
      </c>
      <c r="BF157" t="b">
        <f t="shared" si="2"/>
        <v>1</v>
      </c>
    </row>
    <row r="158" spans="14:58" x14ac:dyDescent="0.3">
      <c r="N158" t="e">
        <f>VLOOKUP(P158,Sheet1!A$6:A$378,1,FALSE)</f>
        <v>#N/A</v>
      </c>
      <c r="O158" t="s">
        <v>539</v>
      </c>
      <c r="P158" t="s">
        <v>552</v>
      </c>
      <c r="Q158" t="e">
        <f>VLOOKUP(P158,classifications!A$1:B$357,2,FALSE)</f>
        <v>#N/A</v>
      </c>
      <c r="R158" t="e">
        <f>VLOOKUP(P158,classifications!A$1:D$357,4,FALSE)</f>
        <v>#N/A</v>
      </c>
      <c r="S158" t="s">
        <v>553</v>
      </c>
      <c r="T158" t="s">
        <v>410</v>
      </c>
      <c r="U158">
        <v>64.2</v>
      </c>
      <c r="V158">
        <v>34.799999999999997</v>
      </c>
      <c r="W158">
        <v>1</v>
      </c>
      <c r="X158">
        <v>75.8</v>
      </c>
      <c r="Y158">
        <v>6.2</v>
      </c>
      <c r="Z158">
        <v>18.100000000000001</v>
      </c>
      <c r="AA158">
        <v>98.4</v>
      </c>
      <c r="AB158">
        <v>1.6</v>
      </c>
      <c r="AC158">
        <v>0</v>
      </c>
      <c r="AE158" t="s">
        <v>539</v>
      </c>
      <c r="AF158" t="s">
        <v>552</v>
      </c>
      <c r="AG158" t="s">
        <v>553</v>
      </c>
      <c r="AH158" t="s">
        <v>410</v>
      </c>
      <c r="AI158">
        <v>64.900000000000006</v>
      </c>
      <c r="AJ158">
        <v>35.1</v>
      </c>
      <c r="AK158">
        <v>92.5</v>
      </c>
      <c r="AL158">
        <v>7.5</v>
      </c>
      <c r="AM158">
        <v>98.4</v>
      </c>
      <c r="AN158">
        <v>1.6</v>
      </c>
      <c r="AP158" t="s">
        <v>539</v>
      </c>
      <c r="AQ158" t="s">
        <v>552</v>
      </c>
      <c r="AR158" t="s">
        <v>553</v>
      </c>
      <c r="AS158" t="s">
        <v>410</v>
      </c>
      <c r="AT158">
        <v>58</v>
      </c>
      <c r="AU158">
        <v>64.900000000000006</v>
      </c>
      <c r="AV158">
        <v>71.8</v>
      </c>
      <c r="AW158">
        <v>88.3</v>
      </c>
      <c r="AX158">
        <v>92.5</v>
      </c>
      <c r="AY158">
        <v>96.7</v>
      </c>
      <c r="AZ158">
        <v>96.4</v>
      </c>
      <c r="BA158">
        <v>98.4</v>
      </c>
      <c r="BB158">
        <v>100</v>
      </c>
      <c r="BF158" t="b">
        <f t="shared" si="2"/>
        <v>1</v>
      </c>
    </row>
    <row r="159" spans="14:58" x14ac:dyDescent="0.3">
      <c r="N159" t="e">
        <f>VLOOKUP(P159,Sheet1!A$6:A$378,1,FALSE)</f>
        <v>#N/A</v>
      </c>
      <c r="O159" t="s">
        <v>539</v>
      </c>
      <c r="P159" t="s">
        <v>554</v>
      </c>
      <c r="Q159" t="e">
        <f>VLOOKUP(P159,classifications!A$1:B$357,2,FALSE)</f>
        <v>#N/A</v>
      </c>
      <c r="R159" t="e">
        <f>VLOOKUP(P159,classifications!A$1:D$357,4,FALSE)</f>
        <v>#N/A</v>
      </c>
      <c r="S159" t="s">
        <v>555</v>
      </c>
      <c r="T159" t="s">
        <v>410</v>
      </c>
      <c r="U159">
        <v>69.400000000000006</v>
      </c>
      <c r="V159">
        <v>29.7</v>
      </c>
      <c r="W159">
        <v>0.9</v>
      </c>
      <c r="X159">
        <v>88.3</v>
      </c>
      <c r="Y159">
        <v>3.3</v>
      </c>
      <c r="Z159">
        <v>8.3000000000000007</v>
      </c>
      <c r="AA159">
        <v>96.8</v>
      </c>
      <c r="AB159">
        <v>2.4</v>
      </c>
      <c r="AC159">
        <v>0.8</v>
      </c>
      <c r="AE159" t="s">
        <v>539</v>
      </c>
      <c r="AF159" t="s">
        <v>554</v>
      </c>
      <c r="AG159" t="s">
        <v>555</v>
      </c>
      <c r="AH159" t="s">
        <v>410</v>
      </c>
      <c r="AI159">
        <v>70</v>
      </c>
      <c r="AJ159">
        <v>30</v>
      </c>
      <c r="AK159">
        <v>96.4</v>
      </c>
      <c r="AL159">
        <v>3.6</v>
      </c>
      <c r="AM159">
        <v>97.6</v>
      </c>
      <c r="AN159">
        <v>2.4</v>
      </c>
      <c r="AP159" t="s">
        <v>539</v>
      </c>
      <c r="AQ159" t="s">
        <v>554</v>
      </c>
      <c r="AR159" t="s">
        <v>555</v>
      </c>
      <c r="AS159" t="s">
        <v>410</v>
      </c>
      <c r="AT159">
        <v>63.1</v>
      </c>
      <c r="AU159">
        <v>70</v>
      </c>
      <c r="AV159">
        <v>76.900000000000006</v>
      </c>
      <c r="AW159">
        <v>92.8</v>
      </c>
      <c r="AX159">
        <v>96.4</v>
      </c>
      <c r="AY159">
        <v>99.9</v>
      </c>
      <c r="AZ159">
        <v>94.8</v>
      </c>
      <c r="BA159">
        <v>97.6</v>
      </c>
      <c r="BB159">
        <v>100</v>
      </c>
      <c r="BF159" t="b">
        <f t="shared" si="2"/>
        <v>1</v>
      </c>
    </row>
    <row r="160" spans="14:58" x14ac:dyDescent="0.3">
      <c r="N160" t="e">
        <f>VLOOKUP(P160,Sheet1!A$6:A$378,1,FALSE)</f>
        <v>#N/A</v>
      </c>
      <c r="O160" t="s">
        <v>539</v>
      </c>
      <c r="P160" t="s">
        <v>556</v>
      </c>
      <c r="Q160" t="e">
        <f>VLOOKUP(P160,classifications!A$1:B$357,2,FALSE)</f>
        <v>#N/A</v>
      </c>
      <c r="R160" t="e">
        <f>VLOOKUP(P160,classifications!A$1:D$357,4,FALSE)</f>
        <v>#N/A</v>
      </c>
      <c r="S160" t="s">
        <v>557</v>
      </c>
      <c r="T160" t="s">
        <v>410</v>
      </c>
      <c r="U160">
        <v>73.900000000000006</v>
      </c>
      <c r="V160">
        <v>24.6</v>
      </c>
      <c r="W160">
        <v>1.5</v>
      </c>
      <c r="X160">
        <v>79.599999999999994</v>
      </c>
      <c r="Y160">
        <v>6.8</v>
      </c>
      <c r="Z160">
        <v>13.6</v>
      </c>
      <c r="AA160">
        <v>98.2</v>
      </c>
      <c r="AB160">
        <v>1.8</v>
      </c>
      <c r="AC160">
        <v>0</v>
      </c>
      <c r="AE160" t="s">
        <v>539</v>
      </c>
      <c r="AF160" t="s">
        <v>556</v>
      </c>
      <c r="AG160" t="s">
        <v>557</v>
      </c>
      <c r="AH160" t="s">
        <v>410</v>
      </c>
      <c r="AI160">
        <v>75</v>
      </c>
      <c r="AJ160">
        <v>25</v>
      </c>
      <c r="AK160">
        <v>92.2</v>
      </c>
      <c r="AL160">
        <v>7.8</v>
      </c>
      <c r="AM160">
        <v>98.2</v>
      </c>
      <c r="AN160">
        <v>1.8</v>
      </c>
      <c r="AP160" t="s">
        <v>539</v>
      </c>
      <c r="AQ160" t="s">
        <v>556</v>
      </c>
      <c r="AR160" t="s">
        <v>557</v>
      </c>
      <c r="AS160" t="s">
        <v>410</v>
      </c>
      <c r="AT160">
        <v>69.099999999999994</v>
      </c>
      <c r="AU160">
        <v>75</v>
      </c>
      <c r="AV160">
        <v>81</v>
      </c>
      <c r="AW160">
        <v>87.8</v>
      </c>
      <c r="AX160">
        <v>92.2</v>
      </c>
      <c r="AY160">
        <v>96.6</v>
      </c>
      <c r="AZ160">
        <v>96.3</v>
      </c>
      <c r="BA160">
        <v>98.2</v>
      </c>
      <c r="BB160">
        <v>100</v>
      </c>
      <c r="BF160" t="b">
        <f t="shared" si="2"/>
        <v>1</v>
      </c>
    </row>
    <row r="161" spans="14:58" x14ac:dyDescent="0.3">
      <c r="N161" t="e">
        <f>VLOOKUP(P161,Sheet1!A$6:A$378,1,FALSE)</f>
        <v>#N/A</v>
      </c>
      <c r="O161" t="s">
        <v>539</v>
      </c>
      <c r="P161" t="s">
        <v>558</v>
      </c>
      <c r="Q161" t="e">
        <f>VLOOKUP(P161,classifications!A$1:B$357,2,FALSE)</f>
        <v>#N/A</v>
      </c>
      <c r="R161" t="e">
        <f>VLOOKUP(P161,classifications!A$1:D$357,4,FALSE)</f>
        <v>#N/A</v>
      </c>
      <c r="S161" t="s">
        <v>559</v>
      </c>
      <c r="T161" t="s">
        <v>410</v>
      </c>
      <c r="U161">
        <v>81.5</v>
      </c>
      <c r="V161">
        <v>18.5</v>
      </c>
      <c r="W161">
        <v>0</v>
      </c>
      <c r="X161">
        <v>86</v>
      </c>
      <c r="Y161">
        <v>6.9</v>
      </c>
      <c r="Z161">
        <v>7.1</v>
      </c>
      <c r="AA161">
        <v>99.2</v>
      </c>
      <c r="AB161">
        <v>0.8</v>
      </c>
      <c r="AC161">
        <v>0</v>
      </c>
      <c r="AE161" t="s">
        <v>539</v>
      </c>
      <c r="AF161" t="s">
        <v>558</v>
      </c>
      <c r="AG161" t="s">
        <v>559</v>
      </c>
      <c r="AH161" t="s">
        <v>410</v>
      </c>
      <c r="AI161">
        <v>81.5</v>
      </c>
      <c r="AJ161">
        <v>18.5</v>
      </c>
      <c r="AK161">
        <v>92.6</v>
      </c>
      <c r="AL161">
        <v>7.4</v>
      </c>
      <c r="AM161">
        <v>99.2</v>
      </c>
      <c r="AN161">
        <v>0.8</v>
      </c>
      <c r="AP161" t="s">
        <v>539</v>
      </c>
      <c r="AQ161" t="s">
        <v>558</v>
      </c>
      <c r="AR161" t="s">
        <v>559</v>
      </c>
      <c r="AS161" t="s">
        <v>410</v>
      </c>
      <c r="AT161">
        <v>76.3</v>
      </c>
      <c r="AU161">
        <v>81.5</v>
      </c>
      <c r="AV161">
        <v>86.6</v>
      </c>
      <c r="AW161">
        <v>88.7</v>
      </c>
      <c r="AX161">
        <v>92.6</v>
      </c>
      <c r="AY161">
        <v>96.5</v>
      </c>
      <c r="AZ161">
        <v>98.1</v>
      </c>
      <c r="BA161">
        <v>99.2</v>
      </c>
      <c r="BB161">
        <v>100</v>
      </c>
      <c r="BF161" t="b">
        <f t="shared" si="2"/>
        <v>1</v>
      </c>
    </row>
    <row r="162" spans="14:58" x14ac:dyDescent="0.3">
      <c r="N162" t="e">
        <f>VLOOKUP(P162,Sheet1!A$6:A$378,1,FALSE)</f>
        <v>#N/A</v>
      </c>
      <c r="O162" t="s">
        <v>560</v>
      </c>
      <c r="P162" t="s">
        <v>561</v>
      </c>
      <c r="Q162" t="e">
        <f>VLOOKUP(P162,classifications!A$1:B$357,2,FALSE)</f>
        <v>#N/A</v>
      </c>
      <c r="R162" t="e">
        <f>VLOOKUP(P162,classifications!A$1:D$357,4,FALSE)</f>
        <v>#N/A</v>
      </c>
      <c r="S162" t="s">
        <v>562</v>
      </c>
      <c r="T162" t="s">
        <v>410</v>
      </c>
      <c r="U162">
        <v>74</v>
      </c>
      <c r="V162">
        <v>26</v>
      </c>
      <c r="W162">
        <v>0</v>
      </c>
      <c r="X162">
        <v>76.2</v>
      </c>
      <c r="Y162">
        <v>10.3</v>
      </c>
      <c r="Z162">
        <v>13.5</v>
      </c>
      <c r="AA162" t="s">
        <v>417</v>
      </c>
      <c r="AB162" t="s">
        <v>417</v>
      </c>
      <c r="AC162" t="s">
        <v>417</v>
      </c>
      <c r="AE162" t="s">
        <v>560</v>
      </c>
      <c r="AF162" t="s">
        <v>561</v>
      </c>
      <c r="AG162" t="s">
        <v>562</v>
      </c>
      <c r="AH162" t="s">
        <v>410</v>
      </c>
      <c r="AI162">
        <v>74</v>
      </c>
      <c r="AJ162">
        <v>26</v>
      </c>
      <c r="AK162">
        <v>88.1</v>
      </c>
      <c r="AL162">
        <v>11.9</v>
      </c>
      <c r="AM162" t="s">
        <v>417</v>
      </c>
      <c r="AN162" t="s">
        <v>417</v>
      </c>
      <c r="AP162" t="s">
        <v>560</v>
      </c>
      <c r="AQ162" t="s">
        <v>561</v>
      </c>
      <c r="AR162" t="s">
        <v>562</v>
      </c>
      <c r="AS162" t="s">
        <v>410</v>
      </c>
      <c r="AT162">
        <v>65.2</v>
      </c>
      <c r="AU162">
        <v>74</v>
      </c>
      <c r="AV162">
        <v>82.7</v>
      </c>
      <c r="AW162">
        <v>80.8</v>
      </c>
      <c r="AX162">
        <v>88.1</v>
      </c>
      <c r="AY162">
        <v>95.4</v>
      </c>
      <c r="AZ162" t="s">
        <v>417</v>
      </c>
      <c r="BA162" t="s">
        <v>417</v>
      </c>
      <c r="BB162" t="s">
        <v>417</v>
      </c>
      <c r="BF162" t="b">
        <f t="shared" si="2"/>
        <v>1</v>
      </c>
    </row>
    <row r="163" spans="14:58" x14ac:dyDescent="0.3">
      <c r="N163" t="e">
        <f>VLOOKUP(P163,Sheet1!A$6:A$378,1,FALSE)</f>
        <v>#N/A</v>
      </c>
      <c r="O163" t="s">
        <v>560</v>
      </c>
      <c r="P163" t="s">
        <v>563</v>
      </c>
      <c r="Q163" t="e">
        <f>VLOOKUP(P163,classifications!A$1:B$357,2,FALSE)</f>
        <v>#N/A</v>
      </c>
      <c r="R163" t="e">
        <f>VLOOKUP(P163,classifications!A$1:D$357,4,FALSE)</f>
        <v>#N/A</v>
      </c>
      <c r="S163" t="s">
        <v>564</v>
      </c>
      <c r="T163" t="s">
        <v>410</v>
      </c>
      <c r="U163">
        <v>70</v>
      </c>
      <c r="V163">
        <v>27.3</v>
      </c>
      <c r="W163">
        <v>2.7</v>
      </c>
      <c r="X163">
        <v>72.3</v>
      </c>
      <c r="Y163">
        <v>9.6999999999999993</v>
      </c>
      <c r="Z163">
        <v>18.100000000000001</v>
      </c>
      <c r="AA163">
        <v>99.1</v>
      </c>
      <c r="AB163">
        <v>0.9</v>
      </c>
      <c r="AC163">
        <v>0</v>
      </c>
      <c r="AE163" t="s">
        <v>560</v>
      </c>
      <c r="AF163" t="s">
        <v>563</v>
      </c>
      <c r="AG163" t="s">
        <v>564</v>
      </c>
      <c r="AH163" t="s">
        <v>410</v>
      </c>
      <c r="AI163">
        <v>71.900000000000006</v>
      </c>
      <c r="AJ163">
        <v>28.1</v>
      </c>
      <c r="AK163">
        <v>88.2</v>
      </c>
      <c r="AL163">
        <v>11.8</v>
      </c>
      <c r="AM163">
        <v>99.1</v>
      </c>
      <c r="AN163">
        <v>0.9</v>
      </c>
      <c r="AP163" t="s">
        <v>560</v>
      </c>
      <c r="AQ163" t="s">
        <v>563</v>
      </c>
      <c r="AR163" t="s">
        <v>564</v>
      </c>
      <c r="AS163" t="s">
        <v>410</v>
      </c>
      <c r="AT163">
        <v>64.900000000000006</v>
      </c>
      <c r="AU163">
        <v>71.900000000000006</v>
      </c>
      <c r="AV163">
        <v>79</v>
      </c>
      <c r="AW163">
        <v>82.2</v>
      </c>
      <c r="AX163">
        <v>88.2</v>
      </c>
      <c r="AY163">
        <v>94.3</v>
      </c>
      <c r="AZ163">
        <v>97.9</v>
      </c>
      <c r="BA163">
        <v>99.1</v>
      </c>
      <c r="BB163">
        <v>100</v>
      </c>
      <c r="BF163" t="b">
        <f t="shared" si="2"/>
        <v>1</v>
      </c>
    </row>
    <row r="164" spans="14:58" x14ac:dyDescent="0.3">
      <c r="N164" t="e">
        <f>VLOOKUP(P164,Sheet1!A$6:A$378,1,FALSE)</f>
        <v>#N/A</v>
      </c>
      <c r="O164" t="s">
        <v>560</v>
      </c>
      <c r="P164" t="s">
        <v>565</v>
      </c>
      <c r="Q164" t="e">
        <f>VLOOKUP(P164,classifications!A$1:B$357,2,FALSE)</f>
        <v>#N/A</v>
      </c>
      <c r="R164" t="e">
        <f>VLOOKUP(P164,classifications!A$1:D$357,4,FALSE)</f>
        <v>#N/A</v>
      </c>
      <c r="S164" t="s">
        <v>566</v>
      </c>
      <c r="T164" t="s">
        <v>410</v>
      </c>
      <c r="U164">
        <v>77.7</v>
      </c>
      <c r="V164">
        <v>21.8</v>
      </c>
      <c r="W164">
        <v>0.5</v>
      </c>
      <c r="X164">
        <v>82.1</v>
      </c>
      <c r="Y164">
        <v>5</v>
      </c>
      <c r="Z164">
        <v>12.9</v>
      </c>
      <c r="AA164">
        <v>98.8</v>
      </c>
      <c r="AB164">
        <v>1.2</v>
      </c>
      <c r="AC164">
        <v>0</v>
      </c>
      <c r="AE164" t="s">
        <v>560</v>
      </c>
      <c r="AF164" t="s">
        <v>565</v>
      </c>
      <c r="AG164" t="s">
        <v>566</v>
      </c>
      <c r="AH164" t="s">
        <v>410</v>
      </c>
      <c r="AI164">
        <v>78.099999999999994</v>
      </c>
      <c r="AJ164">
        <v>21.9</v>
      </c>
      <c r="AK164">
        <v>94.2</v>
      </c>
      <c r="AL164">
        <v>5.8</v>
      </c>
      <c r="AM164">
        <v>98.8</v>
      </c>
      <c r="AN164">
        <v>1.2</v>
      </c>
      <c r="AP164" t="s">
        <v>560</v>
      </c>
      <c r="AQ164" t="s">
        <v>565</v>
      </c>
      <c r="AR164" t="s">
        <v>566</v>
      </c>
      <c r="AS164" t="s">
        <v>410</v>
      </c>
      <c r="AT164">
        <v>72.599999999999994</v>
      </c>
      <c r="AU164">
        <v>78.099999999999994</v>
      </c>
      <c r="AV164">
        <v>83.7</v>
      </c>
      <c r="AW164">
        <v>89.6</v>
      </c>
      <c r="AX164">
        <v>94.2</v>
      </c>
      <c r="AY164">
        <v>98.9</v>
      </c>
      <c r="AZ164">
        <v>97.5</v>
      </c>
      <c r="BA164">
        <v>98.8</v>
      </c>
      <c r="BB164">
        <v>100</v>
      </c>
      <c r="BF164" t="b">
        <f t="shared" si="2"/>
        <v>1</v>
      </c>
    </row>
    <row r="165" spans="14:58" x14ac:dyDescent="0.3">
      <c r="N165" t="e">
        <f>VLOOKUP(P165,Sheet1!A$6:A$378,1,FALSE)</f>
        <v>#N/A</v>
      </c>
      <c r="O165" t="s">
        <v>560</v>
      </c>
      <c r="P165" t="s">
        <v>567</v>
      </c>
      <c r="Q165" t="e">
        <f>VLOOKUP(P165,classifications!A$1:B$357,2,FALSE)</f>
        <v>#N/A</v>
      </c>
      <c r="R165" t="e">
        <f>VLOOKUP(P165,classifications!A$1:D$357,4,FALSE)</f>
        <v>#N/A</v>
      </c>
      <c r="S165" t="s">
        <v>568</v>
      </c>
      <c r="T165" t="s">
        <v>410</v>
      </c>
      <c r="U165">
        <v>73.599999999999994</v>
      </c>
      <c r="V165">
        <v>23.4</v>
      </c>
      <c r="W165">
        <v>2.9</v>
      </c>
      <c r="X165">
        <v>74.5</v>
      </c>
      <c r="Y165">
        <v>3.9</v>
      </c>
      <c r="Z165">
        <v>21.6</v>
      </c>
      <c r="AA165">
        <v>98.1</v>
      </c>
      <c r="AB165">
        <v>1.9</v>
      </c>
      <c r="AC165">
        <v>0</v>
      </c>
      <c r="AE165" t="s">
        <v>560</v>
      </c>
      <c r="AF165" t="s">
        <v>567</v>
      </c>
      <c r="AG165" t="s">
        <v>568</v>
      </c>
      <c r="AH165" t="s">
        <v>410</v>
      </c>
      <c r="AI165">
        <v>75.900000000000006</v>
      </c>
      <c r="AJ165">
        <v>24.1</v>
      </c>
      <c r="AK165">
        <v>95</v>
      </c>
      <c r="AL165">
        <v>5</v>
      </c>
      <c r="AM165">
        <v>98.1</v>
      </c>
      <c r="AN165">
        <v>1.9</v>
      </c>
      <c r="AP165" t="s">
        <v>560</v>
      </c>
      <c r="AQ165" t="s">
        <v>567</v>
      </c>
      <c r="AR165" t="s">
        <v>568</v>
      </c>
      <c r="AS165" t="s">
        <v>410</v>
      </c>
      <c r="AT165">
        <v>68.900000000000006</v>
      </c>
      <c r="AU165">
        <v>75.900000000000006</v>
      </c>
      <c r="AV165">
        <v>82.8</v>
      </c>
      <c r="AW165">
        <v>90.6</v>
      </c>
      <c r="AX165">
        <v>95</v>
      </c>
      <c r="AY165">
        <v>99.4</v>
      </c>
      <c r="AZ165">
        <v>95.8</v>
      </c>
      <c r="BA165">
        <v>98.1</v>
      </c>
      <c r="BB165">
        <v>100</v>
      </c>
      <c r="BF165" t="b">
        <f t="shared" si="2"/>
        <v>1</v>
      </c>
    </row>
    <row r="166" spans="14:58" x14ac:dyDescent="0.3">
      <c r="N166" t="e">
        <f>VLOOKUP(P166,Sheet1!A$6:A$378,1,FALSE)</f>
        <v>#N/A</v>
      </c>
      <c r="O166" t="s">
        <v>491</v>
      </c>
      <c r="P166" t="s">
        <v>569</v>
      </c>
      <c r="Q166" t="e">
        <f>VLOOKUP(P166,classifications!A$1:B$357,2,FALSE)</f>
        <v>#N/A</v>
      </c>
      <c r="R166" t="e">
        <f>VLOOKUP(P166,classifications!A$1:D$357,4,FALSE)</f>
        <v>#N/A</v>
      </c>
      <c r="S166" t="s">
        <v>570</v>
      </c>
      <c r="T166" t="s">
        <v>410</v>
      </c>
      <c r="U166">
        <v>70.400000000000006</v>
      </c>
      <c r="V166">
        <v>29.6</v>
      </c>
      <c r="W166">
        <v>0</v>
      </c>
      <c r="X166">
        <v>84.4</v>
      </c>
      <c r="Y166">
        <v>4</v>
      </c>
      <c r="Z166">
        <v>11.6</v>
      </c>
      <c r="AA166">
        <v>96.8</v>
      </c>
      <c r="AB166">
        <v>2.1</v>
      </c>
      <c r="AC166">
        <v>1.1000000000000001</v>
      </c>
      <c r="AE166" t="s">
        <v>491</v>
      </c>
      <c r="AF166" t="s">
        <v>569</v>
      </c>
      <c r="AG166" t="s">
        <v>570</v>
      </c>
      <c r="AH166" t="s">
        <v>410</v>
      </c>
      <c r="AI166">
        <v>70.400000000000006</v>
      </c>
      <c r="AJ166">
        <v>29.6</v>
      </c>
      <c r="AK166">
        <v>95.5</v>
      </c>
      <c r="AL166">
        <v>4.5</v>
      </c>
      <c r="AM166">
        <v>97.9</v>
      </c>
      <c r="AN166">
        <v>2.1</v>
      </c>
      <c r="AP166" t="s">
        <v>491</v>
      </c>
      <c r="AQ166" t="s">
        <v>569</v>
      </c>
      <c r="AR166" t="s">
        <v>570</v>
      </c>
      <c r="AS166" t="s">
        <v>410</v>
      </c>
      <c r="AT166">
        <v>62.3</v>
      </c>
      <c r="AU166">
        <v>70.400000000000006</v>
      </c>
      <c r="AV166">
        <v>78.400000000000006</v>
      </c>
      <c r="AW166">
        <v>91</v>
      </c>
      <c r="AX166">
        <v>95.5</v>
      </c>
      <c r="AY166">
        <v>99.9</v>
      </c>
      <c r="AZ166">
        <v>95.4</v>
      </c>
      <c r="BA166">
        <v>97.9</v>
      </c>
      <c r="BB166">
        <v>100</v>
      </c>
      <c r="BF166" t="b">
        <f t="shared" si="2"/>
        <v>1</v>
      </c>
    </row>
    <row r="167" spans="14:58" x14ac:dyDescent="0.3">
      <c r="N167" t="e">
        <f>VLOOKUP(P167,Sheet1!A$6:A$378,1,FALSE)</f>
        <v>#N/A</v>
      </c>
      <c r="O167" t="s">
        <v>491</v>
      </c>
      <c r="P167" t="s">
        <v>571</v>
      </c>
      <c r="Q167" t="e">
        <f>VLOOKUP(P167,classifications!A$1:B$357,2,FALSE)</f>
        <v>#N/A</v>
      </c>
      <c r="R167" t="e">
        <f>VLOOKUP(P167,classifications!A$1:D$357,4,FALSE)</f>
        <v>#N/A</v>
      </c>
      <c r="S167" t="s">
        <v>572</v>
      </c>
      <c r="T167" t="s">
        <v>410</v>
      </c>
      <c r="U167">
        <v>73.099999999999994</v>
      </c>
      <c r="V167">
        <v>25.3</v>
      </c>
      <c r="W167">
        <v>1.6</v>
      </c>
      <c r="X167">
        <v>77.3</v>
      </c>
      <c r="Y167">
        <v>3.6</v>
      </c>
      <c r="Z167">
        <v>19.100000000000001</v>
      </c>
      <c r="AA167" t="s">
        <v>417</v>
      </c>
      <c r="AB167" t="s">
        <v>417</v>
      </c>
      <c r="AC167" t="s">
        <v>417</v>
      </c>
      <c r="AE167" t="s">
        <v>491</v>
      </c>
      <c r="AF167" t="s">
        <v>571</v>
      </c>
      <c r="AG167" t="s">
        <v>572</v>
      </c>
      <c r="AH167" t="s">
        <v>410</v>
      </c>
      <c r="AI167">
        <v>74.3</v>
      </c>
      <c r="AJ167">
        <v>25.7</v>
      </c>
      <c r="AK167">
        <v>95.6</v>
      </c>
      <c r="AL167">
        <v>4.4000000000000004</v>
      </c>
      <c r="AM167" t="s">
        <v>417</v>
      </c>
      <c r="AN167" t="s">
        <v>417</v>
      </c>
      <c r="AP167" t="s">
        <v>491</v>
      </c>
      <c r="AQ167" t="s">
        <v>571</v>
      </c>
      <c r="AR167" t="s">
        <v>572</v>
      </c>
      <c r="AS167" t="s">
        <v>410</v>
      </c>
      <c r="AT167">
        <v>66.5</v>
      </c>
      <c r="AU167">
        <v>74.3</v>
      </c>
      <c r="AV167">
        <v>82.1</v>
      </c>
      <c r="AW167">
        <v>91.3</v>
      </c>
      <c r="AX167">
        <v>95.6</v>
      </c>
      <c r="AY167">
        <v>99.8</v>
      </c>
      <c r="AZ167" t="s">
        <v>417</v>
      </c>
      <c r="BA167" t="s">
        <v>417</v>
      </c>
      <c r="BB167" t="s">
        <v>417</v>
      </c>
      <c r="BF167" t="b">
        <f t="shared" si="2"/>
        <v>1</v>
      </c>
    </row>
    <row r="168" spans="14:58" x14ac:dyDescent="0.3">
      <c r="N168" t="e">
        <f>VLOOKUP(P168,Sheet1!A$6:A$378,1,FALSE)</f>
        <v>#N/A</v>
      </c>
      <c r="O168" t="s">
        <v>491</v>
      </c>
      <c r="P168" t="s">
        <v>573</v>
      </c>
      <c r="Q168" t="e">
        <f>VLOOKUP(P168,classifications!A$1:B$357,2,FALSE)</f>
        <v>#N/A</v>
      </c>
      <c r="R168" t="e">
        <f>VLOOKUP(P168,classifications!A$1:D$357,4,FALSE)</f>
        <v>#N/A</v>
      </c>
      <c r="S168" t="s">
        <v>574</v>
      </c>
      <c r="T168" t="s">
        <v>410</v>
      </c>
      <c r="U168">
        <v>72.2</v>
      </c>
      <c r="V168">
        <v>26.6</v>
      </c>
      <c r="W168">
        <v>1.2</v>
      </c>
      <c r="X168">
        <v>79.8</v>
      </c>
      <c r="Y168">
        <v>5.0999999999999996</v>
      </c>
      <c r="Z168">
        <v>15.1</v>
      </c>
      <c r="AA168" t="s">
        <v>417</v>
      </c>
      <c r="AB168" t="s">
        <v>417</v>
      </c>
      <c r="AC168" t="s">
        <v>417</v>
      </c>
      <c r="AE168" t="s">
        <v>491</v>
      </c>
      <c r="AF168" t="s">
        <v>573</v>
      </c>
      <c r="AG168" t="s">
        <v>574</v>
      </c>
      <c r="AH168" t="s">
        <v>410</v>
      </c>
      <c r="AI168">
        <v>73.099999999999994</v>
      </c>
      <c r="AJ168">
        <v>26.9</v>
      </c>
      <c r="AK168">
        <v>94</v>
      </c>
      <c r="AL168">
        <v>6</v>
      </c>
      <c r="AM168" t="s">
        <v>417</v>
      </c>
      <c r="AN168" t="s">
        <v>417</v>
      </c>
      <c r="AP168" t="s">
        <v>491</v>
      </c>
      <c r="AQ168" t="s">
        <v>573</v>
      </c>
      <c r="AR168" t="s">
        <v>574</v>
      </c>
      <c r="AS168" t="s">
        <v>410</v>
      </c>
      <c r="AT168">
        <v>65.2</v>
      </c>
      <c r="AU168">
        <v>73.099999999999994</v>
      </c>
      <c r="AV168">
        <v>81.099999999999994</v>
      </c>
      <c r="AW168">
        <v>89.2</v>
      </c>
      <c r="AX168">
        <v>94</v>
      </c>
      <c r="AY168">
        <v>98.8</v>
      </c>
      <c r="AZ168" t="s">
        <v>417</v>
      </c>
      <c r="BA168" t="s">
        <v>417</v>
      </c>
      <c r="BB168" t="s">
        <v>417</v>
      </c>
      <c r="BF168" t="b">
        <f t="shared" si="2"/>
        <v>1</v>
      </c>
    </row>
    <row r="169" spans="14:58" x14ac:dyDescent="0.3">
      <c r="N169" t="e">
        <f>VLOOKUP(P169,Sheet1!A$6:A$378,1,FALSE)</f>
        <v>#N/A</v>
      </c>
      <c r="O169" t="s">
        <v>491</v>
      </c>
      <c r="P169" t="s">
        <v>575</v>
      </c>
      <c r="Q169" t="e">
        <f>VLOOKUP(P169,classifications!A$1:B$357,2,FALSE)</f>
        <v>#N/A</v>
      </c>
      <c r="R169" t="e">
        <f>VLOOKUP(P169,classifications!A$1:D$357,4,FALSE)</f>
        <v>#N/A</v>
      </c>
      <c r="S169" t="s">
        <v>576</v>
      </c>
      <c r="T169" t="s">
        <v>410</v>
      </c>
      <c r="U169">
        <v>76.400000000000006</v>
      </c>
      <c r="V169">
        <v>23.1</v>
      </c>
      <c r="W169">
        <v>0.5</v>
      </c>
      <c r="X169">
        <v>77.3</v>
      </c>
      <c r="Y169">
        <v>9.1999999999999993</v>
      </c>
      <c r="Z169">
        <v>13.5</v>
      </c>
      <c r="AA169">
        <v>97.8</v>
      </c>
      <c r="AB169">
        <v>2.2000000000000002</v>
      </c>
      <c r="AC169">
        <v>0</v>
      </c>
      <c r="AE169" t="s">
        <v>491</v>
      </c>
      <c r="AF169" t="s">
        <v>575</v>
      </c>
      <c r="AG169" t="s">
        <v>576</v>
      </c>
      <c r="AH169" t="s">
        <v>410</v>
      </c>
      <c r="AI169">
        <v>76.8</v>
      </c>
      <c r="AJ169">
        <v>23.2</v>
      </c>
      <c r="AK169">
        <v>89.4</v>
      </c>
      <c r="AL169">
        <v>10.6</v>
      </c>
      <c r="AM169">
        <v>97.8</v>
      </c>
      <c r="AN169">
        <v>2.2000000000000002</v>
      </c>
      <c r="AP169" t="s">
        <v>491</v>
      </c>
      <c r="AQ169" t="s">
        <v>575</v>
      </c>
      <c r="AR169" t="s">
        <v>576</v>
      </c>
      <c r="AS169" t="s">
        <v>410</v>
      </c>
      <c r="AT169">
        <v>69.400000000000006</v>
      </c>
      <c r="AU169">
        <v>76.8</v>
      </c>
      <c r="AV169">
        <v>84.2</v>
      </c>
      <c r="AW169">
        <v>82.9</v>
      </c>
      <c r="AX169">
        <v>89.4</v>
      </c>
      <c r="AY169">
        <v>95.8</v>
      </c>
      <c r="AZ169">
        <v>95.2</v>
      </c>
      <c r="BA169">
        <v>97.8</v>
      </c>
      <c r="BB169">
        <v>100</v>
      </c>
      <c r="BF169" t="b">
        <f t="shared" si="2"/>
        <v>1</v>
      </c>
    </row>
    <row r="170" spans="14:58" x14ac:dyDescent="0.3">
      <c r="N170" t="e">
        <f>VLOOKUP(P170,Sheet1!A$6:A$378,1,FALSE)</f>
        <v>#N/A</v>
      </c>
      <c r="O170" t="s">
        <v>491</v>
      </c>
      <c r="P170" t="s">
        <v>577</v>
      </c>
      <c r="Q170" t="e">
        <f>VLOOKUP(P170,classifications!A$1:B$357,2,FALSE)</f>
        <v>#N/A</v>
      </c>
      <c r="R170" t="e">
        <f>VLOOKUP(P170,classifications!A$1:D$357,4,FALSE)</f>
        <v>#N/A</v>
      </c>
      <c r="S170" t="s">
        <v>578</v>
      </c>
      <c r="T170" t="s">
        <v>410</v>
      </c>
      <c r="U170">
        <v>82.3</v>
      </c>
      <c r="V170">
        <v>14.3</v>
      </c>
      <c r="W170">
        <v>3.4</v>
      </c>
      <c r="X170">
        <v>85.1</v>
      </c>
      <c r="Y170">
        <v>5.8</v>
      </c>
      <c r="Z170">
        <v>9.1</v>
      </c>
      <c r="AA170">
        <v>98.2</v>
      </c>
      <c r="AB170">
        <v>1.8</v>
      </c>
      <c r="AC170">
        <v>0</v>
      </c>
      <c r="AE170" t="s">
        <v>491</v>
      </c>
      <c r="AF170" t="s">
        <v>577</v>
      </c>
      <c r="AG170" t="s">
        <v>578</v>
      </c>
      <c r="AH170" t="s">
        <v>410</v>
      </c>
      <c r="AI170">
        <v>85.2</v>
      </c>
      <c r="AJ170">
        <v>14.8</v>
      </c>
      <c r="AK170">
        <v>93.6</v>
      </c>
      <c r="AL170">
        <v>6.4</v>
      </c>
      <c r="AM170">
        <v>98.2</v>
      </c>
      <c r="AN170">
        <v>1.8</v>
      </c>
      <c r="AP170" t="s">
        <v>491</v>
      </c>
      <c r="AQ170" t="s">
        <v>577</v>
      </c>
      <c r="AR170" t="s">
        <v>578</v>
      </c>
      <c r="AS170" t="s">
        <v>410</v>
      </c>
      <c r="AT170">
        <v>79.8</v>
      </c>
      <c r="AU170">
        <v>85.2</v>
      </c>
      <c r="AV170">
        <v>90.6</v>
      </c>
      <c r="AW170">
        <v>89.7</v>
      </c>
      <c r="AX170">
        <v>93.6</v>
      </c>
      <c r="AY170">
        <v>97.5</v>
      </c>
      <c r="AZ170">
        <v>96.1</v>
      </c>
      <c r="BA170">
        <v>98.2</v>
      </c>
      <c r="BB170">
        <v>100</v>
      </c>
      <c r="BF170" t="b">
        <f t="shared" si="2"/>
        <v>1</v>
      </c>
    </row>
    <row r="171" spans="14:58" x14ac:dyDescent="0.3">
      <c r="N171" t="e">
        <f>VLOOKUP(P171,Sheet1!A$6:A$378,1,FALSE)</f>
        <v>#N/A</v>
      </c>
      <c r="O171" t="s">
        <v>491</v>
      </c>
      <c r="P171" t="s">
        <v>579</v>
      </c>
      <c r="Q171" t="e">
        <f>VLOOKUP(P171,classifications!A$1:B$357,2,FALSE)</f>
        <v>#N/A</v>
      </c>
      <c r="R171" t="e">
        <f>VLOOKUP(P171,classifications!A$1:D$357,4,FALSE)</f>
        <v>#N/A</v>
      </c>
      <c r="S171" t="s">
        <v>580</v>
      </c>
      <c r="T171" t="s">
        <v>410</v>
      </c>
      <c r="U171">
        <v>74.900000000000006</v>
      </c>
      <c r="V171">
        <v>22.7</v>
      </c>
      <c r="W171">
        <v>2.4</v>
      </c>
      <c r="X171">
        <v>80.2</v>
      </c>
      <c r="Y171">
        <v>8.6</v>
      </c>
      <c r="Z171">
        <v>11.2</v>
      </c>
      <c r="AA171">
        <v>98.7</v>
      </c>
      <c r="AB171">
        <v>1.3</v>
      </c>
      <c r="AC171">
        <v>0</v>
      </c>
      <c r="AE171" t="s">
        <v>491</v>
      </c>
      <c r="AF171" t="s">
        <v>579</v>
      </c>
      <c r="AG171" t="s">
        <v>580</v>
      </c>
      <c r="AH171" t="s">
        <v>410</v>
      </c>
      <c r="AI171">
        <v>76.7</v>
      </c>
      <c r="AJ171">
        <v>23.3</v>
      </c>
      <c r="AK171">
        <v>90.3</v>
      </c>
      <c r="AL171">
        <v>9.6999999999999993</v>
      </c>
      <c r="AM171">
        <v>98.7</v>
      </c>
      <c r="AN171">
        <v>1.3</v>
      </c>
      <c r="AP171" t="s">
        <v>491</v>
      </c>
      <c r="AQ171" t="s">
        <v>579</v>
      </c>
      <c r="AR171" t="s">
        <v>580</v>
      </c>
      <c r="AS171" t="s">
        <v>410</v>
      </c>
      <c r="AT171">
        <v>70.3</v>
      </c>
      <c r="AU171">
        <v>76.7</v>
      </c>
      <c r="AV171">
        <v>83.1</v>
      </c>
      <c r="AW171">
        <v>85.3</v>
      </c>
      <c r="AX171">
        <v>90.3</v>
      </c>
      <c r="AY171">
        <v>95.3</v>
      </c>
      <c r="AZ171">
        <v>96.9</v>
      </c>
      <c r="BA171">
        <v>98.7</v>
      </c>
      <c r="BB171">
        <v>100</v>
      </c>
      <c r="BF171" t="b">
        <f t="shared" si="2"/>
        <v>1</v>
      </c>
    </row>
    <row r="172" spans="14:58" x14ac:dyDescent="0.3">
      <c r="N172" t="e">
        <f>VLOOKUP(P172,Sheet1!A$6:A$378,1,FALSE)</f>
        <v>#N/A</v>
      </c>
      <c r="O172" t="s">
        <v>491</v>
      </c>
      <c r="P172" t="s">
        <v>581</v>
      </c>
      <c r="Q172" t="e">
        <f>VLOOKUP(P172,classifications!A$1:B$357,2,FALSE)</f>
        <v>#N/A</v>
      </c>
      <c r="R172" t="e">
        <f>VLOOKUP(P172,classifications!A$1:D$357,4,FALSE)</f>
        <v>#N/A</v>
      </c>
      <c r="S172" t="s">
        <v>582</v>
      </c>
      <c r="T172" t="s">
        <v>410</v>
      </c>
      <c r="U172">
        <v>66.400000000000006</v>
      </c>
      <c r="V172">
        <v>31.8</v>
      </c>
      <c r="W172">
        <v>1.9</v>
      </c>
      <c r="X172">
        <v>84.3</v>
      </c>
      <c r="Y172">
        <v>3.4</v>
      </c>
      <c r="Z172">
        <v>12.3</v>
      </c>
      <c r="AA172">
        <v>97.3</v>
      </c>
      <c r="AB172">
        <v>2.7</v>
      </c>
      <c r="AC172">
        <v>0</v>
      </c>
      <c r="AE172" t="s">
        <v>491</v>
      </c>
      <c r="AF172" t="s">
        <v>581</v>
      </c>
      <c r="AG172" t="s">
        <v>582</v>
      </c>
      <c r="AH172" t="s">
        <v>410</v>
      </c>
      <c r="AI172">
        <v>67.599999999999994</v>
      </c>
      <c r="AJ172">
        <v>32.4</v>
      </c>
      <c r="AK172">
        <v>96.1</v>
      </c>
      <c r="AL172">
        <v>3.9</v>
      </c>
      <c r="AM172">
        <v>97.3</v>
      </c>
      <c r="AN172">
        <v>2.7</v>
      </c>
      <c r="AP172" t="s">
        <v>491</v>
      </c>
      <c r="AQ172" t="s">
        <v>581</v>
      </c>
      <c r="AR172" t="s">
        <v>582</v>
      </c>
      <c r="AS172" t="s">
        <v>410</v>
      </c>
      <c r="AT172">
        <v>58.8</v>
      </c>
      <c r="AU172">
        <v>67.599999999999994</v>
      </c>
      <c r="AV172">
        <v>76.5</v>
      </c>
      <c r="AW172">
        <v>92.2</v>
      </c>
      <c r="AX172">
        <v>96.1</v>
      </c>
      <c r="AY172">
        <v>100</v>
      </c>
      <c r="AZ172">
        <v>94.2</v>
      </c>
      <c r="BA172">
        <v>97.3</v>
      </c>
      <c r="BB172">
        <v>100</v>
      </c>
      <c r="BF172" t="b">
        <f t="shared" si="2"/>
        <v>1</v>
      </c>
    </row>
    <row r="173" spans="14:58" x14ac:dyDescent="0.3">
      <c r="N173" t="e">
        <f>VLOOKUP(P173,Sheet1!A$6:A$378,1,FALSE)</f>
        <v>#N/A</v>
      </c>
      <c r="O173" t="s">
        <v>491</v>
      </c>
      <c r="P173" t="s">
        <v>583</v>
      </c>
      <c r="Q173" t="e">
        <f>VLOOKUP(P173,classifications!A$1:B$357,2,FALSE)</f>
        <v>#N/A</v>
      </c>
      <c r="R173" t="e">
        <f>VLOOKUP(P173,classifications!A$1:D$357,4,FALSE)</f>
        <v>#N/A</v>
      </c>
      <c r="S173" t="s">
        <v>584</v>
      </c>
      <c r="T173" t="s">
        <v>410</v>
      </c>
      <c r="U173">
        <v>72.8</v>
      </c>
      <c r="V173">
        <v>23.9</v>
      </c>
      <c r="W173">
        <v>3.2</v>
      </c>
      <c r="X173">
        <v>72.400000000000006</v>
      </c>
      <c r="Y173">
        <v>10.8</v>
      </c>
      <c r="Z173">
        <v>16.8</v>
      </c>
      <c r="AA173">
        <v>100</v>
      </c>
      <c r="AB173">
        <v>0</v>
      </c>
      <c r="AC173">
        <v>0</v>
      </c>
      <c r="AE173" t="s">
        <v>491</v>
      </c>
      <c r="AF173" t="s">
        <v>583</v>
      </c>
      <c r="AG173" t="s">
        <v>584</v>
      </c>
      <c r="AH173" t="s">
        <v>410</v>
      </c>
      <c r="AI173">
        <v>75.3</v>
      </c>
      <c r="AJ173">
        <v>24.7</v>
      </c>
      <c r="AK173">
        <v>87.1</v>
      </c>
      <c r="AL173">
        <v>12.9</v>
      </c>
      <c r="AM173">
        <v>100</v>
      </c>
      <c r="AN173">
        <v>0</v>
      </c>
      <c r="AP173" t="s">
        <v>491</v>
      </c>
      <c r="AQ173" t="s">
        <v>583</v>
      </c>
      <c r="AR173" t="s">
        <v>584</v>
      </c>
      <c r="AS173" t="s">
        <v>410</v>
      </c>
      <c r="AT173">
        <v>67.400000000000006</v>
      </c>
      <c r="AU173">
        <v>75.3</v>
      </c>
      <c r="AV173">
        <v>83.2</v>
      </c>
      <c r="AW173">
        <v>80.599999999999994</v>
      </c>
      <c r="AX173">
        <v>87.1</v>
      </c>
      <c r="AY173">
        <v>93.5</v>
      </c>
      <c r="AZ173">
        <v>100</v>
      </c>
      <c r="BA173">
        <v>100</v>
      </c>
      <c r="BB173">
        <v>100</v>
      </c>
      <c r="BF173" t="b">
        <f t="shared" si="2"/>
        <v>1</v>
      </c>
    </row>
    <row r="174" spans="14:58" x14ac:dyDescent="0.3">
      <c r="N174" t="e">
        <f>VLOOKUP(P174,Sheet1!A$6:A$378,1,FALSE)</f>
        <v>#N/A</v>
      </c>
      <c r="O174" t="s">
        <v>585</v>
      </c>
      <c r="P174" t="s">
        <v>586</v>
      </c>
      <c r="Q174" t="e">
        <f>VLOOKUP(P174,classifications!A$1:B$357,2,FALSE)</f>
        <v>#N/A</v>
      </c>
      <c r="R174" t="e">
        <f>VLOOKUP(P174,classifications!A$1:D$357,4,FALSE)</f>
        <v>#N/A</v>
      </c>
      <c r="S174" t="s">
        <v>587</v>
      </c>
      <c r="T174" t="s">
        <v>410</v>
      </c>
      <c r="U174">
        <v>71.3</v>
      </c>
      <c r="V174">
        <v>28.7</v>
      </c>
      <c r="W174">
        <v>0</v>
      </c>
      <c r="X174">
        <v>84.4</v>
      </c>
      <c r="Y174">
        <v>3.1</v>
      </c>
      <c r="Z174">
        <v>12.5</v>
      </c>
      <c r="AA174">
        <v>98.7</v>
      </c>
      <c r="AB174">
        <v>1.3</v>
      </c>
      <c r="AC174">
        <v>0</v>
      </c>
      <c r="AE174" t="s">
        <v>585</v>
      </c>
      <c r="AF174" t="s">
        <v>586</v>
      </c>
      <c r="AG174" t="s">
        <v>587</v>
      </c>
      <c r="AH174" t="s">
        <v>410</v>
      </c>
      <c r="AI174">
        <v>71.3</v>
      </c>
      <c r="AJ174">
        <v>28.7</v>
      </c>
      <c r="AK174">
        <v>96.5</v>
      </c>
      <c r="AL174">
        <v>3.5</v>
      </c>
      <c r="AM174">
        <v>98.7</v>
      </c>
      <c r="AN174">
        <v>1.3</v>
      </c>
      <c r="AP174" t="s">
        <v>585</v>
      </c>
      <c r="AQ174" t="s">
        <v>586</v>
      </c>
      <c r="AR174" t="s">
        <v>587</v>
      </c>
      <c r="AS174" t="s">
        <v>410</v>
      </c>
      <c r="AT174">
        <v>62.8</v>
      </c>
      <c r="AU174">
        <v>71.3</v>
      </c>
      <c r="AV174">
        <v>79.900000000000006</v>
      </c>
      <c r="AW174">
        <v>93.1</v>
      </c>
      <c r="AX174">
        <v>96.5</v>
      </c>
      <c r="AY174">
        <v>99.9</v>
      </c>
      <c r="AZ174">
        <v>96.8</v>
      </c>
      <c r="BA174">
        <v>98.7</v>
      </c>
      <c r="BB174">
        <v>100</v>
      </c>
      <c r="BF174" t="b">
        <f t="shared" si="2"/>
        <v>1</v>
      </c>
    </row>
    <row r="175" spans="14:58" x14ac:dyDescent="0.3">
      <c r="N175" t="e">
        <f>VLOOKUP(P175,Sheet1!A$6:A$378,1,FALSE)</f>
        <v>#N/A</v>
      </c>
      <c r="O175" t="s">
        <v>585</v>
      </c>
      <c r="P175" t="s">
        <v>588</v>
      </c>
      <c r="Q175" t="e">
        <f>VLOOKUP(P175,classifications!A$1:B$357,2,FALSE)</f>
        <v>#N/A</v>
      </c>
      <c r="R175" t="e">
        <f>VLOOKUP(P175,classifications!A$1:D$357,4,FALSE)</f>
        <v>#N/A</v>
      </c>
      <c r="S175" t="s">
        <v>589</v>
      </c>
      <c r="T175" t="s">
        <v>410</v>
      </c>
      <c r="U175">
        <v>64.400000000000006</v>
      </c>
      <c r="V175">
        <v>31.4</v>
      </c>
      <c r="W175">
        <v>4.2</v>
      </c>
      <c r="X175">
        <v>87.7</v>
      </c>
      <c r="Y175">
        <v>2.2999999999999998</v>
      </c>
      <c r="Z175">
        <v>10.1</v>
      </c>
      <c r="AA175">
        <v>97</v>
      </c>
      <c r="AB175">
        <v>3</v>
      </c>
      <c r="AC175">
        <v>0</v>
      </c>
      <c r="AE175" t="s">
        <v>585</v>
      </c>
      <c r="AF175" t="s">
        <v>588</v>
      </c>
      <c r="AG175" t="s">
        <v>589</v>
      </c>
      <c r="AH175" t="s">
        <v>410</v>
      </c>
      <c r="AI175">
        <v>67.3</v>
      </c>
      <c r="AJ175">
        <v>32.700000000000003</v>
      </c>
      <c r="AK175">
        <v>97.5</v>
      </c>
      <c r="AL175">
        <v>2.5</v>
      </c>
      <c r="AM175">
        <v>97</v>
      </c>
      <c r="AN175">
        <v>3</v>
      </c>
      <c r="AP175" t="s">
        <v>585</v>
      </c>
      <c r="AQ175" t="s">
        <v>588</v>
      </c>
      <c r="AR175" t="s">
        <v>589</v>
      </c>
      <c r="AS175" t="s">
        <v>410</v>
      </c>
      <c r="AT175">
        <v>58.8</v>
      </c>
      <c r="AU175">
        <v>67.3</v>
      </c>
      <c r="AV175">
        <v>75.7</v>
      </c>
      <c r="AW175">
        <v>94.5</v>
      </c>
      <c r="AX175">
        <v>97.5</v>
      </c>
      <c r="AY175">
        <v>100</v>
      </c>
      <c r="AZ175">
        <v>94</v>
      </c>
      <c r="BA175">
        <v>97</v>
      </c>
      <c r="BB175">
        <v>100</v>
      </c>
      <c r="BF175" t="b">
        <f t="shared" si="2"/>
        <v>1</v>
      </c>
    </row>
    <row r="176" spans="14:58" x14ac:dyDescent="0.3">
      <c r="N176" t="e">
        <f>VLOOKUP(P176,Sheet1!A$6:A$378,1,FALSE)</f>
        <v>#N/A</v>
      </c>
      <c r="O176" t="s">
        <v>590</v>
      </c>
      <c r="P176" t="s">
        <v>591</v>
      </c>
      <c r="Q176" t="e">
        <f>VLOOKUP(P176,classifications!A$1:B$357,2,FALSE)</f>
        <v>#N/A</v>
      </c>
      <c r="R176" t="e">
        <f>VLOOKUP(P176,classifications!A$1:D$357,4,FALSE)</f>
        <v>#N/A</v>
      </c>
      <c r="S176" t="s">
        <v>592</v>
      </c>
      <c r="T176" t="s">
        <v>410</v>
      </c>
      <c r="U176">
        <v>68.599999999999994</v>
      </c>
      <c r="V176">
        <v>30.1</v>
      </c>
      <c r="W176">
        <v>1.2</v>
      </c>
      <c r="X176">
        <v>74.7</v>
      </c>
      <c r="Y176">
        <v>6.4</v>
      </c>
      <c r="Z176">
        <v>18.899999999999999</v>
      </c>
      <c r="AA176">
        <v>98.1</v>
      </c>
      <c r="AB176">
        <v>1.9</v>
      </c>
      <c r="AC176">
        <v>0</v>
      </c>
      <c r="AE176" t="s">
        <v>590</v>
      </c>
      <c r="AF176" t="s">
        <v>591</v>
      </c>
      <c r="AG176" t="s">
        <v>592</v>
      </c>
      <c r="AH176" t="s">
        <v>410</v>
      </c>
      <c r="AI176">
        <v>69.5</v>
      </c>
      <c r="AJ176">
        <v>30.5</v>
      </c>
      <c r="AK176">
        <v>92.1</v>
      </c>
      <c r="AL176">
        <v>7.9</v>
      </c>
      <c r="AM176">
        <v>98.1</v>
      </c>
      <c r="AN176">
        <v>1.9</v>
      </c>
      <c r="AP176" t="s">
        <v>590</v>
      </c>
      <c r="AQ176" t="s">
        <v>591</v>
      </c>
      <c r="AR176" t="s">
        <v>592</v>
      </c>
      <c r="AS176" t="s">
        <v>410</v>
      </c>
      <c r="AT176">
        <v>61</v>
      </c>
      <c r="AU176">
        <v>69.5</v>
      </c>
      <c r="AV176">
        <v>78</v>
      </c>
      <c r="AW176">
        <v>85.9</v>
      </c>
      <c r="AX176">
        <v>92.1</v>
      </c>
      <c r="AY176">
        <v>98.3</v>
      </c>
      <c r="AZ176">
        <v>95.5</v>
      </c>
      <c r="BA176">
        <v>98.1</v>
      </c>
      <c r="BB176">
        <v>100</v>
      </c>
      <c r="BF176" t="b">
        <f t="shared" si="2"/>
        <v>1</v>
      </c>
    </row>
    <row r="177" spans="14:58" x14ac:dyDescent="0.3">
      <c r="N177" t="e">
        <f>VLOOKUP(P177,Sheet1!A$6:A$378,1,FALSE)</f>
        <v>#N/A</v>
      </c>
      <c r="O177" t="s">
        <v>590</v>
      </c>
      <c r="P177" t="s">
        <v>593</v>
      </c>
      <c r="Q177" t="e">
        <f>VLOOKUP(P177,classifications!A$1:B$357,2,FALSE)</f>
        <v>#N/A</v>
      </c>
      <c r="R177" t="e">
        <f>VLOOKUP(P177,classifications!A$1:D$357,4,FALSE)</f>
        <v>#N/A</v>
      </c>
      <c r="S177" t="s">
        <v>594</v>
      </c>
      <c r="T177" t="s">
        <v>410</v>
      </c>
      <c r="U177">
        <v>76.900000000000006</v>
      </c>
      <c r="V177">
        <v>22.6</v>
      </c>
      <c r="W177">
        <v>0.6</v>
      </c>
      <c r="X177">
        <v>88.4</v>
      </c>
      <c r="Y177">
        <v>4.5</v>
      </c>
      <c r="Z177">
        <v>7</v>
      </c>
      <c r="AA177" t="s">
        <v>417</v>
      </c>
      <c r="AB177" t="s">
        <v>417</v>
      </c>
      <c r="AC177" t="s">
        <v>417</v>
      </c>
      <c r="AE177" t="s">
        <v>590</v>
      </c>
      <c r="AF177" t="s">
        <v>593</v>
      </c>
      <c r="AG177" t="s">
        <v>594</v>
      </c>
      <c r="AH177" t="s">
        <v>410</v>
      </c>
      <c r="AI177">
        <v>77.3</v>
      </c>
      <c r="AJ177">
        <v>22.7</v>
      </c>
      <c r="AK177">
        <v>95.1</v>
      </c>
      <c r="AL177">
        <v>4.9000000000000004</v>
      </c>
      <c r="AM177" t="s">
        <v>417</v>
      </c>
      <c r="AN177" t="s">
        <v>417</v>
      </c>
      <c r="AP177" t="s">
        <v>590</v>
      </c>
      <c r="AQ177" t="s">
        <v>593</v>
      </c>
      <c r="AR177" t="s">
        <v>594</v>
      </c>
      <c r="AS177" t="s">
        <v>410</v>
      </c>
      <c r="AT177">
        <v>70.3</v>
      </c>
      <c r="AU177">
        <v>77.3</v>
      </c>
      <c r="AV177">
        <v>84.3</v>
      </c>
      <c r="AW177">
        <v>90.9</v>
      </c>
      <c r="AX177">
        <v>95.1</v>
      </c>
      <c r="AY177">
        <v>99.3</v>
      </c>
      <c r="AZ177" t="s">
        <v>417</v>
      </c>
      <c r="BA177" t="s">
        <v>417</v>
      </c>
      <c r="BB177" t="s">
        <v>417</v>
      </c>
      <c r="BF177" t="b">
        <f t="shared" si="2"/>
        <v>1</v>
      </c>
    </row>
    <row r="178" spans="14:58" x14ac:dyDescent="0.3">
      <c r="N178" t="e">
        <f>VLOOKUP(P178,Sheet1!A$6:A$378,1,FALSE)</f>
        <v>#N/A</v>
      </c>
      <c r="O178" t="s">
        <v>590</v>
      </c>
      <c r="P178" t="s">
        <v>595</v>
      </c>
      <c r="Q178" t="e">
        <f>VLOOKUP(P178,classifications!A$1:B$357,2,FALSE)</f>
        <v>#N/A</v>
      </c>
      <c r="R178" t="e">
        <f>VLOOKUP(P178,classifications!A$1:D$357,4,FALSE)</f>
        <v>#N/A</v>
      </c>
      <c r="S178" t="s">
        <v>596</v>
      </c>
      <c r="T178" t="s">
        <v>410</v>
      </c>
      <c r="U178">
        <v>74</v>
      </c>
      <c r="V178">
        <v>24.5</v>
      </c>
      <c r="W178">
        <v>1.5</v>
      </c>
      <c r="X178">
        <v>87.1</v>
      </c>
      <c r="Y178">
        <v>1.9</v>
      </c>
      <c r="Z178">
        <v>11</v>
      </c>
      <c r="AA178">
        <v>98.5</v>
      </c>
      <c r="AB178">
        <v>1.5</v>
      </c>
      <c r="AC178">
        <v>0</v>
      </c>
      <c r="AE178" t="s">
        <v>590</v>
      </c>
      <c r="AF178" t="s">
        <v>595</v>
      </c>
      <c r="AG178" t="s">
        <v>596</v>
      </c>
      <c r="AH178" t="s">
        <v>410</v>
      </c>
      <c r="AI178">
        <v>75.099999999999994</v>
      </c>
      <c r="AJ178">
        <v>24.9</v>
      </c>
      <c r="AK178">
        <v>97.9</v>
      </c>
      <c r="AL178">
        <v>2.1</v>
      </c>
      <c r="AM178">
        <v>98.5</v>
      </c>
      <c r="AN178">
        <v>1.5</v>
      </c>
      <c r="AP178" t="s">
        <v>590</v>
      </c>
      <c r="AQ178" t="s">
        <v>595</v>
      </c>
      <c r="AR178" t="s">
        <v>596</v>
      </c>
      <c r="AS178" t="s">
        <v>410</v>
      </c>
      <c r="AT178">
        <v>69.099999999999994</v>
      </c>
      <c r="AU178">
        <v>75.099999999999994</v>
      </c>
      <c r="AV178">
        <v>81.2</v>
      </c>
      <c r="AW178">
        <v>95.5</v>
      </c>
      <c r="AX178">
        <v>97.9</v>
      </c>
      <c r="AY178">
        <v>100</v>
      </c>
      <c r="AZ178">
        <v>96.8</v>
      </c>
      <c r="BA178">
        <v>98.5</v>
      </c>
      <c r="BB178">
        <v>100</v>
      </c>
      <c r="BF178" t="b">
        <f t="shared" si="2"/>
        <v>1</v>
      </c>
    </row>
    <row r="179" spans="14:58" x14ac:dyDescent="0.3">
      <c r="N179" t="e">
        <f>VLOOKUP(P179,Sheet1!A$6:A$378,1,FALSE)</f>
        <v>#N/A</v>
      </c>
      <c r="O179" t="s">
        <v>590</v>
      </c>
      <c r="P179" t="s">
        <v>597</v>
      </c>
      <c r="Q179" t="e">
        <f>VLOOKUP(P179,classifications!A$1:B$357,2,FALSE)</f>
        <v>#N/A</v>
      </c>
      <c r="R179" t="e">
        <f>VLOOKUP(P179,classifications!A$1:D$357,4,FALSE)</f>
        <v>#N/A</v>
      </c>
      <c r="S179" t="s">
        <v>598</v>
      </c>
      <c r="T179" t="s">
        <v>410</v>
      </c>
      <c r="U179">
        <v>70</v>
      </c>
      <c r="V179">
        <v>28.9</v>
      </c>
      <c r="W179">
        <v>1.1000000000000001</v>
      </c>
      <c r="X179">
        <v>85.9</v>
      </c>
      <c r="Y179">
        <v>4.0999999999999996</v>
      </c>
      <c r="Z179">
        <v>9.9</v>
      </c>
      <c r="AA179">
        <v>97.5</v>
      </c>
      <c r="AB179">
        <v>2.5</v>
      </c>
      <c r="AC179">
        <v>0</v>
      </c>
      <c r="AE179" t="s">
        <v>590</v>
      </c>
      <c r="AF179" t="s">
        <v>597</v>
      </c>
      <c r="AG179" t="s">
        <v>598</v>
      </c>
      <c r="AH179" t="s">
        <v>410</v>
      </c>
      <c r="AI179">
        <v>70.8</v>
      </c>
      <c r="AJ179">
        <v>29.2</v>
      </c>
      <c r="AK179">
        <v>95.4</v>
      </c>
      <c r="AL179">
        <v>4.5999999999999996</v>
      </c>
      <c r="AM179">
        <v>97.5</v>
      </c>
      <c r="AN179">
        <v>2.5</v>
      </c>
      <c r="AP179" t="s">
        <v>590</v>
      </c>
      <c r="AQ179" t="s">
        <v>597</v>
      </c>
      <c r="AR179" t="s">
        <v>598</v>
      </c>
      <c r="AS179" t="s">
        <v>410</v>
      </c>
      <c r="AT179">
        <v>62.8</v>
      </c>
      <c r="AU179">
        <v>70.8</v>
      </c>
      <c r="AV179">
        <v>78.7</v>
      </c>
      <c r="AW179">
        <v>91.4</v>
      </c>
      <c r="AX179">
        <v>95.4</v>
      </c>
      <c r="AY179">
        <v>99.4</v>
      </c>
      <c r="AZ179">
        <v>94.6</v>
      </c>
      <c r="BA179">
        <v>97.5</v>
      </c>
      <c r="BB179">
        <v>100</v>
      </c>
      <c r="BF179" t="b">
        <f t="shared" si="2"/>
        <v>1</v>
      </c>
    </row>
    <row r="180" spans="14:58" x14ac:dyDescent="0.3">
      <c r="N180" t="e">
        <f>VLOOKUP(P180,Sheet1!A$6:A$378,1,FALSE)</f>
        <v>#N/A</v>
      </c>
      <c r="O180" t="s">
        <v>590</v>
      </c>
      <c r="P180" t="s">
        <v>599</v>
      </c>
      <c r="Q180" t="e">
        <f>VLOOKUP(P180,classifications!A$1:B$357,2,FALSE)</f>
        <v>#N/A</v>
      </c>
      <c r="R180" t="e">
        <f>VLOOKUP(P180,classifications!A$1:D$357,4,FALSE)</f>
        <v>#N/A</v>
      </c>
      <c r="S180" t="s">
        <v>600</v>
      </c>
      <c r="T180" t="s">
        <v>410</v>
      </c>
      <c r="U180">
        <v>78.7</v>
      </c>
      <c r="V180">
        <v>19.100000000000001</v>
      </c>
      <c r="W180">
        <v>2.2000000000000002</v>
      </c>
      <c r="X180">
        <v>86.8</v>
      </c>
      <c r="Y180">
        <v>5.5</v>
      </c>
      <c r="Z180">
        <v>7.7</v>
      </c>
      <c r="AA180">
        <v>98.8</v>
      </c>
      <c r="AB180">
        <v>1.2</v>
      </c>
      <c r="AC180">
        <v>0</v>
      </c>
      <c r="AE180" t="s">
        <v>590</v>
      </c>
      <c r="AF180" t="s">
        <v>599</v>
      </c>
      <c r="AG180" t="s">
        <v>600</v>
      </c>
      <c r="AH180" t="s">
        <v>410</v>
      </c>
      <c r="AI180">
        <v>80.5</v>
      </c>
      <c r="AJ180">
        <v>19.5</v>
      </c>
      <c r="AK180">
        <v>94.1</v>
      </c>
      <c r="AL180">
        <v>5.9</v>
      </c>
      <c r="AM180">
        <v>98.8</v>
      </c>
      <c r="AN180">
        <v>1.2</v>
      </c>
      <c r="AP180" t="s">
        <v>590</v>
      </c>
      <c r="AQ180" t="s">
        <v>599</v>
      </c>
      <c r="AR180" t="s">
        <v>600</v>
      </c>
      <c r="AS180" t="s">
        <v>410</v>
      </c>
      <c r="AT180">
        <v>73.400000000000006</v>
      </c>
      <c r="AU180">
        <v>80.5</v>
      </c>
      <c r="AV180">
        <v>87.6</v>
      </c>
      <c r="AW180">
        <v>89.3</v>
      </c>
      <c r="AX180">
        <v>94.1</v>
      </c>
      <c r="AY180">
        <v>98.9</v>
      </c>
      <c r="AZ180">
        <v>96.5</v>
      </c>
      <c r="BA180">
        <v>98.8</v>
      </c>
      <c r="BB180">
        <v>100</v>
      </c>
      <c r="BF180" t="b">
        <f t="shared" si="2"/>
        <v>1</v>
      </c>
    </row>
    <row r="181" spans="14:58" x14ac:dyDescent="0.3">
      <c r="N181" t="e">
        <f>VLOOKUP(P181,Sheet1!A$6:A$378,1,FALSE)</f>
        <v>#N/A</v>
      </c>
      <c r="O181" t="s">
        <v>590</v>
      </c>
      <c r="P181" t="s">
        <v>601</v>
      </c>
      <c r="Q181" t="e">
        <f>VLOOKUP(P181,classifications!A$1:B$357,2,FALSE)</f>
        <v>#N/A</v>
      </c>
      <c r="R181" t="e">
        <f>VLOOKUP(P181,classifications!A$1:D$357,4,FALSE)</f>
        <v>#N/A</v>
      </c>
      <c r="S181" t="s">
        <v>602</v>
      </c>
      <c r="T181" t="s">
        <v>410</v>
      </c>
      <c r="U181">
        <v>79</v>
      </c>
      <c r="V181">
        <v>20.5</v>
      </c>
      <c r="W181">
        <v>0.5</v>
      </c>
      <c r="X181">
        <v>85.4</v>
      </c>
      <c r="Y181">
        <v>6.6</v>
      </c>
      <c r="Z181">
        <v>8</v>
      </c>
      <c r="AA181" t="s">
        <v>417</v>
      </c>
      <c r="AB181" t="s">
        <v>417</v>
      </c>
      <c r="AC181" t="s">
        <v>417</v>
      </c>
      <c r="AE181" t="s">
        <v>590</v>
      </c>
      <c r="AF181" t="s">
        <v>601</v>
      </c>
      <c r="AG181" t="s">
        <v>602</v>
      </c>
      <c r="AH181" t="s">
        <v>410</v>
      </c>
      <c r="AI181">
        <v>79.400000000000006</v>
      </c>
      <c r="AJ181">
        <v>20.6</v>
      </c>
      <c r="AK181">
        <v>92.8</v>
      </c>
      <c r="AL181">
        <v>7.2</v>
      </c>
      <c r="AM181" t="s">
        <v>417</v>
      </c>
      <c r="AN181" t="s">
        <v>417</v>
      </c>
      <c r="AP181" t="s">
        <v>590</v>
      </c>
      <c r="AQ181" t="s">
        <v>601</v>
      </c>
      <c r="AR181" t="s">
        <v>602</v>
      </c>
      <c r="AS181" t="s">
        <v>410</v>
      </c>
      <c r="AT181">
        <v>73.3</v>
      </c>
      <c r="AU181">
        <v>79.400000000000006</v>
      </c>
      <c r="AV181">
        <v>85.6</v>
      </c>
      <c r="AW181">
        <v>88.2</v>
      </c>
      <c r="AX181">
        <v>92.8</v>
      </c>
      <c r="AY181">
        <v>97.4</v>
      </c>
      <c r="AZ181" t="s">
        <v>417</v>
      </c>
      <c r="BA181" t="s">
        <v>417</v>
      </c>
      <c r="BB181" t="s">
        <v>417</v>
      </c>
      <c r="BF181" t="b">
        <f t="shared" si="2"/>
        <v>1</v>
      </c>
    </row>
    <row r="182" spans="14:58" x14ac:dyDescent="0.3">
      <c r="N182" t="e">
        <f>VLOOKUP(P182,Sheet1!A$6:A$378,1,FALSE)</f>
        <v>#N/A</v>
      </c>
      <c r="O182" t="s">
        <v>603</v>
      </c>
      <c r="P182" t="s">
        <v>604</v>
      </c>
      <c r="Q182" t="e">
        <f>VLOOKUP(P182,classifications!A$1:B$357,2,FALSE)</f>
        <v>#N/A</v>
      </c>
      <c r="R182" t="e">
        <f>VLOOKUP(P182,classifications!A$1:D$357,4,FALSE)</f>
        <v>#N/A</v>
      </c>
      <c r="S182" t="s">
        <v>605</v>
      </c>
      <c r="T182" t="s">
        <v>410</v>
      </c>
      <c r="U182">
        <v>80.599999999999994</v>
      </c>
      <c r="V182">
        <v>19.399999999999999</v>
      </c>
      <c r="W182">
        <v>0</v>
      </c>
      <c r="X182">
        <v>86.3</v>
      </c>
      <c r="Y182">
        <v>6.7</v>
      </c>
      <c r="Z182">
        <v>7</v>
      </c>
      <c r="AA182">
        <v>96.7</v>
      </c>
      <c r="AB182">
        <v>3.3</v>
      </c>
      <c r="AC182">
        <v>0</v>
      </c>
      <c r="AE182" t="s">
        <v>603</v>
      </c>
      <c r="AF182" t="s">
        <v>604</v>
      </c>
      <c r="AG182" t="s">
        <v>605</v>
      </c>
      <c r="AH182" t="s">
        <v>410</v>
      </c>
      <c r="AI182">
        <v>80.599999999999994</v>
      </c>
      <c r="AJ182">
        <v>19.399999999999999</v>
      </c>
      <c r="AK182">
        <v>92.8</v>
      </c>
      <c r="AL182">
        <v>7.2</v>
      </c>
      <c r="AM182">
        <v>96.7</v>
      </c>
      <c r="AN182">
        <v>3.3</v>
      </c>
      <c r="AP182" t="s">
        <v>603</v>
      </c>
      <c r="AQ182" t="s">
        <v>604</v>
      </c>
      <c r="AR182" t="s">
        <v>605</v>
      </c>
      <c r="AS182" t="s">
        <v>410</v>
      </c>
      <c r="AT182">
        <v>74.2</v>
      </c>
      <c r="AU182">
        <v>80.599999999999994</v>
      </c>
      <c r="AV182">
        <v>86.9</v>
      </c>
      <c r="AW182">
        <v>87.9</v>
      </c>
      <c r="AX182">
        <v>92.8</v>
      </c>
      <c r="AY182">
        <v>97.7</v>
      </c>
      <c r="AZ182">
        <v>93.7</v>
      </c>
      <c r="BA182">
        <v>96.7</v>
      </c>
      <c r="BB182">
        <v>99.6</v>
      </c>
      <c r="BF182" t="b">
        <f t="shared" si="2"/>
        <v>1</v>
      </c>
    </row>
    <row r="183" spans="14:58" x14ac:dyDescent="0.3">
      <c r="N183" t="e">
        <f>VLOOKUP(P183,Sheet1!A$6:A$378,1,FALSE)</f>
        <v>#N/A</v>
      </c>
      <c r="O183" t="s">
        <v>603</v>
      </c>
      <c r="P183" t="s">
        <v>606</v>
      </c>
      <c r="Q183" t="e">
        <f>VLOOKUP(P183,classifications!A$1:B$357,2,FALSE)</f>
        <v>#N/A</v>
      </c>
      <c r="R183" t="e">
        <f>VLOOKUP(P183,classifications!A$1:D$357,4,FALSE)</f>
        <v>#N/A</v>
      </c>
      <c r="S183" t="s">
        <v>607</v>
      </c>
      <c r="T183" t="s">
        <v>410</v>
      </c>
      <c r="U183">
        <v>79.099999999999994</v>
      </c>
      <c r="V183">
        <v>19.899999999999999</v>
      </c>
      <c r="W183">
        <v>1</v>
      </c>
      <c r="X183">
        <v>89.5</v>
      </c>
      <c r="Y183">
        <v>2.7</v>
      </c>
      <c r="Z183">
        <v>7.8</v>
      </c>
      <c r="AA183" t="s">
        <v>417</v>
      </c>
      <c r="AB183" t="s">
        <v>417</v>
      </c>
      <c r="AC183" t="s">
        <v>417</v>
      </c>
      <c r="AE183" t="s">
        <v>603</v>
      </c>
      <c r="AF183" t="s">
        <v>606</v>
      </c>
      <c r="AG183" t="s">
        <v>607</v>
      </c>
      <c r="AH183" t="s">
        <v>410</v>
      </c>
      <c r="AI183">
        <v>79.900000000000006</v>
      </c>
      <c r="AJ183">
        <v>20.100000000000001</v>
      </c>
      <c r="AK183">
        <v>97.1</v>
      </c>
      <c r="AL183">
        <v>2.9</v>
      </c>
      <c r="AM183" t="s">
        <v>417</v>
      </c>
      <c r="AN183" t="s">
        <v>417</v>
      </c>
      <c r="AP183" t="s">
        <v>603</v>
      </c>
      <c r="AQ183" t="s">
        <v>606</v>
      </c>
      <c r="AR183" t="s">
        <v>607</v>
      </c>
      <c r="AS183" t="s">
        <v>410</v>
      </c>
      <c r="AT183">
        <v>73.400000000000006</v>
      </c>
      <c r="AU183">
        <v>79.900000000000006</v>
      </c>
      <c r="AV183">
        <v>86.4</v>
      </c>
      <c r="AW183">
        <v>94.1</v>
      </c>
      <c r="AX183">
        <v>97.1</v>
      </c>
      <c r="AY183">
        <v>100</v>
      </c>
      <c r="AZ183" t="s">
        <v>417</v>
      </c>
      <c r="BA183" t="s">
        <v>417</v>
      </c>
      <c r="BB183" t="s">
        <v>417</v>
      </c>
      <c r="BF183" t="b">
        <f t="shared" si="2"/>
        <v>1</v>
      </c>
    </row>
    <row r="184" spans="14:58" x14ac:dyDescent="0.3">
      <c r="N184" t="e">
        <f>VLOOKUP(P184,Sheet1!A$6:A$378,1,FALSE)</f>
        <v>#N/A</v>
      </c>
      <c r="O184" t="s">
        <v>603</v>
      </c>
      <c r="P184" t="s">
        <v>608</v>
      </c>
      <c r="Q184" t="e">
        <f>VLOOKUP(P184,classifications!A$1:B$357,2,FALSE)</f>
        <v>#N/A</v>
      </c>
      <c r="R184" t="e">
        <f>VLOOKUP(P184,classifications!A$1:D$357,4,FALSE)</f>
        <v>#N/A</v>
      </c>
      <c r="S184" t="s">
        <v>609</v>
      </c>
      <c r="T184" t="s">
        <v>410</v>
      </c>
      <c r="U184">
        <v>77.5</v>
      </c>
      <c r="V184">
        <v>20.5</v>
      </c>
      <c r="W184">
        <v>2</v>
      </c>
      <c r="X184">
        <v>88.6</v>
      </c>
      <c r="Y184">
        <v>3.5</v>
      </c>
      <c r="Z184">
        <v>7.9</v>
      </c>
      <c r="AA184">
        <v>100</v>
      </c>
      <c r="AB184">
        <v>0</v>
      </c>
      <c r="AC184">
        <v>0</v>
      </c>
      <c r="AE184" t="s">
        <v>603</v>
      </c>
      <c r="AF184" t="s">
        <v>608</v>
      </c>
      <c r="AG184" t="s">
        <v>609</v>
      </c>
      <c r="AH184" t="s">
        <v>410</v>
      </c>
      <c r="AI184">
        <v>79.099999999999994</v>
      </c>
      <c r="AJ184">
        <v>20.9</v>
      </c>
      <c r="AK184">
        <v>96.2</v>
      </c>
      <c r="AL184">
        <v>3.8</v>
      </c>
      <c r="AM184">
        <v>100</v>
      </c>
      <c r="AN184">
        <v>0</v>
      </c>
      <c r="AP184" t="s">
        <v>603</v>
      </c>
      <c r="AQ184" t="s">
        <v>608</v>
      </c>
      <c r="AR184" t="s">
        <v>609</v>
      </c>
      <c r="AS184" t="s">
        <v>410</v>
      </c>
      <c r="AT184">
        <v>71.8</v>
      </c>
      <c r="AU184">
        <v>79.099999999999994</v>
      </c>
      <c r="AV184">
        <v>86.4</v>
      </c>
      <c r="AW184">
        <v>91.9</v>
      </c>
      <c r="AX184">
        <v>96.2</v>
      </c>
      <c r="AY184">
        <v>100</v>
      </c>
      <c r="AZ184">
        <v>100</v>
      </c>
      <c r="BA184">
        <v>100</v>
      </c>
      <c r="BB184">
        <v>100</v>
      </c>
      <c r="BF184" t="b">
        <f t="shared" si="2"/>
        <v>1</v>
      </c>
    </row>
    <row r="185" spans="14:58" x14ac:dyDescent="0.3">
      <c r="N185" t="e">
        <f>VLOOKUP(P185,Sheet1!A$6:A$378,1,FALSE)</f>
        <v>#N/A</v>
      </c>
      <c r="O185" t="s">
        <v>603</v>
      </c>
      <c r="P185" t="s">
        <v>610</v>
      </c>
      <c r="Q185" t="e">
        <f>VLOOKUP(P185,classifications!A$1:B$357,2,FALSE)</f>
        <v>#N/A</v>
      </c>
      <c r="R185" t="e">
        <f>VLOOKUP(P185,classifications!A$1:D$357,4,FALSE)</f>
        <v>#N/A</v>
      </c>
      <c r="S185" t="s">
        <v>611</v>
      </c>
      <c r="T185" t="s">
        <v>410</v>
      </c>
      <c r="U185">
        <v>83.9</v>
      </c>
      <c r="V185">
        <v>16.100000000000001</v>
      </c>
      <c r="W185">
        <v>0</v>
      </c>
      <c r="X185">
        <v>82.8</v>
      </c>
      <c r="Y185">
        <v>9</v>
      </c>
      <c r="Z185">
        <v>8.1999999999999993</v>
      </c>
      <c r="AA185">
        <v>96.8</v>
      </c>
      <c r="AB185">
        <v>3.2</v>
      </c>
      <c r="AC185">
        <v>0</v>
      </c>
      <c r="AE185" t="s">
        <v>603</v>
      </c>
      <c r="AF185" t="s">
        <v>610</v>
      </c>
      <c r="AG185" t="s">
        <v>611</v>
      </c>
      <c r="AH185" t="s">
        <v>410</v>
      </c>
      <c r="AI185">
        <v>83.9</v>
      </c>
      <c r="AJ185">
        <v>16.100000000000001</v>
      </c>
      <c r="AK185">
        <v>90.1</v>
      </c>
      <c r="AL185">
        <v>9.9</v>
      </c>
      <c r="AM185">
        <v>96.8</v>
      </c>
      <c r="AN185">
        <v>3.2</v>
      </c>
      <c r="AP185" t="s">
        <v>603</v>
      </c>
      <c r="AQ185" t="s">
        <v>610</v>
      </c>
      <c r="AR185" t="s">
        <v>611</v>
      </c>
      <c r="AS185" t="s">
        <v>410</v>
      </c>
      <c r="AT185">
        <v>78</v>
      </c>
      <c r="AU185">
        <v>83.9</v>
      </c>
      <c r="AV185">
        <v>89.9</v>
      </c>
      <c r="AW185">
        <v>84.6</v>
      </c>
      <c r="AX185">
        <v>90.1</v>
      </c>
      <c r="AY185">
        <v>95.7</v>
      </c>
      <c r="AZ185">
        <v>93.9</v>
      </c>
      <c r="BA185">
        <v>96.8</v>
      </c>
      <c r="BB185">
        <v>99.7</v>
      </c>
      <c r="BF185" t="b">
        <f t="shared" si="2"/>
        <v>1</v>
      </c>
    </row>
    <row r="186" spans="14:58" x14ac:dyDescent="0.3">
      <c r="N186" t="e">
        <f>VLOOKUP(P186,Sheet1!A$6:A$378,1,FALSE)</f>
        <v>#N/A</v>
      </c>
      <c r="O186" t="s">
        <v>603</v>
      </c>
      <c r="P186" t="s">
        <v>612</v>
      </c>
      <c r="Q186" t="e">
        <f>VLOOKUP(P186,classifications!A$1:B$357,2,FALSE)</f>
        <v>#N/A</v>
      </c>
      <c r="R186" t="e">
        <f>VLOOKUP(P186,classifications!A$1:D$357,4,FALSE)</f>
        <v>#N/A</v>
      </c>
      <c r="S186" t="s">
        <v>613</v>
      </c>
      <c r="T186" t="s">
        <v>410</v>
      </c>
      <c r="U186">
        <v>80.099999999999994</v>
      </c>
      <c r="V186">
        <v>19.3</v>
      </c>
      <c r="W186">
        <v>0.6</v>
      </c>
      <c r="X186">
        <v>80</v>
      </c>
      <c r="Y186">
        <v>7.1</v>
      </c>
      <c r="Z186">
        <v>12.9</v>
      </c>
      <c r="AA186">
        <v>100</v>
      </c>
      <c r="AB186">
        <v>0</v>
      </c>
      <c r="AC186">
        <v>0</v>
      </c>
      <c r="AE186" t="s">
        <v>603</v>
      </c>
      <c r="AF186" t="s">
        <v>612</v>
      </c>
      <c r="AG186" t="s">
        <v>613</v>
      </c>
      <c r="AH186" t="s">
        <v>410</v>
      </c>
      <c r="AI186">
        <v>80.599999999999994</v>
      </c>
      <c r="AJ186">
        <v>19.399999999999999</v>
      </c>
      <c r="AK186">
        <v>91.8</v>
      </c>
      <c r="AL186">
        <v>8.1999999999999993</v>
      </c>
      <c r="AM186">
        <v>100</v>
      </c>
      <c r="AN186">
        <v>0</v>
      </c>
      <c r="AP186" t="s">
        <v>603</v>
      </c>
      <c r="AQ186" t="s">
        <v>612</v>
      </c>
      <c r="AR186" t="s">
        <v>613</v>
      </c>
      <c r="AS186" t="s">
        <v>410</v>
      </c>
      <c r="AT186">
        <v>74.2</v>
      </c>
      <c r="AU186">
        <v>80.599999999999994</v>
      </c>
      <c r="AV186">
        <v>87</v>
      </c>
      <c r="AW186">
        <v>86.7</v>
      </c>
      <c r="AX186">
        <v>91.8</v>
      </c>
      <c r="AY186">
        <v>96.9</v>
      </c>
      <c r="AZ186">
        <v>100</v>
      </c>
      <c r="BA186">
        <v>100</v>
      </c>
      <c r="BB186">
        <v>100</v>
      </c>
      <c r="BF186" t="b">
        <f t="shared" si="2"/>
        <v>1</v>
      </c>
    </row>
    <row r="187" spans="14:58" x14ac:dyDescent="0.3">
      <c r="N187" t="e">
        <f>VLOOKUP(P187,Sheet1!A$6:A$378,1,FALSE)</f>
        <v>#N/A</v>
      </c>
      <c r="O187" t="s">
        <v>603</v>
      </c>
      <c r="P187" t="s">
        <v>614</v>
      </c>
      <c r="Q187" t="e">
        <f>VLOOKUP(P187,classifications!A$1:B$357,2,FALSE)</f>
        <v>#N/A</v>
      </c>
      <c r="R187" t="e">
        <f>VLOOKUP(P187,classifications!A$1:D$357,4,FALSE)</f>
        <v>#N/A</v>
      </c>
      <c r="S187" t="s">
        <v>615</v>
      </c>
      <c r="T187" t="s">
        <v>410</v>
      </c>
      <c r="U187">
        <v>72.599999999999994</v>
      </c>
      <c r="V187">
        <v>27.4</v>
      </c>
      <c r="W187">
        <v>0</v>
      </c>
      <c r="X187">
        <v>87.3</v>
      </c>
      <c r="Y187">
        <v>3.5</v>
      </c>
      <c r="Z187">
        <v>9.1999999999999993</v>
      </c>
      <c r="AA187" t="s">
        <v>417</v>
      </c>
      <c r="AB187" t="s">
        <v>417</v>
      </c>
      <c r="AC187" t="s">
        <v>417</v>
      </c>
      <c r="AE187" t="s">
        <v>603</v>
      </c>
      <c r="AF187" t="s">
        <v>614</v>
      </c>
      <c r="AG187" t="s">
        <v>615</v>
      </c>
      <c r="AH187" t="s">
        <v>410</v>
      </c>
      <c r="AI187">
        <v>72.599999999999994</v>
      </c>
      <c r="AJ187">
        <v>27.4</v>
      </c>
      <c r="AK187">
        <v>96.1</v>
      </c>
      <c r="AL187">
        <v>3.9</v>
      </c>
      <c r="AM187" t="s">
        <v>417</v>
      </c>
      <c r="AN187" t="s">
        <v>417</v>
      </c>
      <c r="AP187" t="s">
        <v>603</v>
      </c>
      <c r="AQ187" t="s">
        <v>614</v>
      </c>
      <c r="AR187" t="s">
        <v>615</v>
      </c>
      <c r="AS187" t="s">
        <v>410</v>
      </c>
      <c r="AT187">
        <v>64.400000000000006</v>
      </c>
      <c r="AU187">
        <v>72.599999999999994</v>
      </c>
      <c r="AV187">
        <v>80.8</v>
      </c>
      <c r="AW187">
        <v>92.6</v>
      </c>
      <c r="AX187">
        <v>96.1</v>
      </c>
      <c r="AY187">
        <v>99.6</v>
      </c>
      <c r="AZ187" t="s">
        <v>417</v>
      </c>
      <c r="BA187" t="s">
        <v>417</v>
      </c>
      <c r="BB187" t="s">
        <v>417</v>
      </c>
      <c r="BF187" t="b">
        <f t="shared" si="2"/>
        <v>1</v>
      </c>
    </row>
    <row r="188" spans="14:58" x14ac:dyDescent="0.3">
      <c r="N188" t="e">
        <f>VLOOKUP(P188,Sheet1!A$6:A$378,1,FALSE)</f>
        <v>#N/A</v>
      </c>
      <c r="O188" t="s">
        <v>603</v>
      </c>
      <c r="P188" t="s">
        <v>616</v>
      </c>
      <c r="Q188" t="e">
        <f>VLOOKUP(P188,classifications!A$1:B$357,2,FALSE)</f>
        <v>#N/A</v>
      </c>
      <c r="R188" t="e">
        <f>VLOOKUP(P188,classifications!A$1:D$357,4,FALSE)</f>
        <v>#N/A</v>
      </c>
      <c r="S188" t="s">
        <v>617</v>
      </c>
      <c r="T188" t="s">
        <v>410</v>
      </c>
      <c r="U188">
        <v>80.099999999999994</v>
      </c>
      <c r="V188">
        <v>18.100000000000001</v>
      </c>
      <c r="W188">
        <v>1.8</v>
      </c>
      <c r="X188">
        <v>82.7</v>
      </c>
      <c r="Y188">
        <v>5</v>
      </c>
      <c r="Z188">
        <v>12.2</v>
      </c>
      <c r="AA188">
        <v>96.9</v>
      </c>
      <c r="AB188">
        <v>3.1</v>
      </c>
      <c r="AC188">
        <v>0</v>
      </c>
      <c r="AE188" t="s">
        <v>603</v>
      </c>
      <c r="AF188" t="s">
        <v>616</v>
      </c>
      <c r="AG188" t="s">
        <v>617</v>
      </c>
      <c r="AH188" t="s">
        <v>410</v>
      </c>
      <c r="AI188">
        <v>81.599999999999994</v>
      </c>
      <c r="AJ188">
        <v>18.399999999999999</v>
      </c>
      <c r="AK188">
        <v>94.3</v>
      </c>
      <c r="AL188">
        <v>5.8</v>
      </c>
      <c r="AM188">
        <v>96.9</v>
      </c>
      <c r="AN188">
        <v>3.1</v>
      </c>
      <c r="AP188" t="s">
        <v>603</v>
      </c>
      <c r="AQ188" t="s">
        <v>616</v>
      </c>
      <c r="AR188" t="s">
        <v>617</v>
      </c>
      <c r="AS188" t="s">
        <v>410</v>
      </c>
      <c r="AT188">
        <v>75.099999999999994</v>
      </c>
      <c r="AU188">
        <v>81.599999999999994</v>
      </c>
      <c r="AV188">
        <v>88.1</v>
      </c>
      <c r="AW188">
        <v>89.8</v>
      </c>
      <c r="AX188">
        <v>94.3</v>
      </c>
      <c r="AY188">
        <v>98.7</v>
      </c>
      <c r="AZ188">
        <v>93.8</v>
      </c>
      <c r="BA188">
        <v>96.9</v>
      </c>
      <c r="BB188">
        <v>100</v>
      </c>
      <c r="BF188" t="b">
        <f t="shared" si="2"/>
        <v>1</v>
      </c>
    </row>
    <row r="189" spans="14:58" x14ac:dyDescent="0.3">
      <c r="N189" t="e">
        <f>VLOOKUP(P189,Sheet1!A$6:A$378,1,FALSE)</f>
        <v>#N/A</v>
      </c>
      <c r="O189" t="s">
        <v>603</v>
      </c>
      <c r="P189" t="s">
        <v>618</v>
      </c>
      <c r="Q189" t="e">
        <f>VLOOKUP(P189,classifications!A$1:B$357,2,FALSE)</f>
        <v>#N/A</v>
      </c>
      <c r="R189" t="e">
        <f>VLOOKUP(P189,classifications!A$1:D$357,4,FALSE)</f>
        <v>#N/A</v>
      </c>
      <c r="S189" t="s">
        <v>619</v>
      </c>
      <c r="T189" t="s">
        <v>410</v>
      </c>
      <c r="U189">
        <v>78.8</v>
      </c>
      <c r="V189">
        <v>19.3</v>
      </c>
      <c r="W189">
        <v>1.8</v>
      </c>
      <c r="X189">
        <v>88.6</v>
      </c>
      <c r="Y189">
        <v>2.6</v>
      </c>
      <c r="Z189">
        <v>8.8000000000000007</v>
      </c>
      <c r="AA189" t="s">
        <v>417</v>
      </c>
      <c r="AB189" t="s">
        <v>417</v>
      </c>
      <c r="AC189" t="s">
        <v>417</v>
      </c>
      <c r="AE189" t="s">
        <v>603</v>
      </c>
      <c r="AF189" t="s">
        <v>618</v>
      </c>
      <c r="AG189" t="s">
        <v>619</v>
      </c>
      <c r="AH189" t="s">
        <v>410</v>
      </c>
      <c r="AI189">
        <v>80.3</v>
      </c>
      <c r="AJ189">
        <v>19.7</v>
      </c>
      <c r="AK189">
        <v>97.2</v>
      </c>
      <c r="AL189">
        <v>2.8</v>
      </c>
      <c r="AM189" t="s">
        <v>417</v>
      </c>
      <c r="AN189" t="s">
        <v>417</v>
      </c>
      <c r="AP189" t="s">
        <v>603</v>
      </c>
      <c r="AQ189" t="s">
        <v>618</v>
      </c>
      <c r="AR189" t="s">
        <v>619</v>
      </c>
      <c r="AS189" t="s">
        <v>410</v>
      </c>
      <c r="AT189">
        <v>73.3</v>
      </c>
      <c r="AU189">
        <v>80.3</v>
      </c>
      <c r="AV189">
        <v>87.3</v>
      </c>
      <c r="AW189">
        <v>94</v>
      </c>
      <c r="AX189">
        <v>97.2</v>
      </c>
      <c r="AY189">
        <v>100</v>
      </c>
      <c r="AZ189" t="s">
        <v>417</v>
      </c>
      <c r="BA189" t="s">
        <v>417</v>
      </c>
      <c r="BB189" t="s">
        <v>417</v>
      </c>
      <c r="BF189" t="b">
        <f t="shared" si="2"/>
        <v>1</v>
      </c>
    </row>
    <row r="190" spans="14:58" x14ac:dyDescent="0.3">
      <c r="N190" t="e">
        <f>VLOOKUP(P190,Sheet1!A$6:A$378,1,FALSE)</f>
        <v>#N/A</v>
      </c>
      <c r="O190" t="s">
        <v>491</v>
      </c>
      <c r="P190" t="s">
        <v>620</v>
      </c>
      <c r="Q190" t="e">
        <f>VLOOKUP(P190,classifications!A$1:B$357,2,FALSE)</f>
        <v>#N/A</v>
      </c>
      <c r="R190" t="e">
        <f>VLOOKUP(P190,classifications!A$1:D$357,4,FALSE)</f>
        <v>#N/A</v>
      </c>
      <c r="S190" t="s">
        <v>621</v>
      </c>
      <c r="T190" t="s">
        <v>410</v>
      </c>
      <c r="U190">
        <v>80.2</v>
      </c>
      <c r="V190">
        <v>17.7</v>
      </c>
      <c r="W190">
        <v>2.2000000000000002</v>
      </c>
      <c r="X190">
        <v>82.1</v>
      </c>
      <c r="Y190">
        <v>8</v>
      </c>
      <c r="Z190">
        <v>9.9</v>
      </c>
      <c r="AA190">
        <v>96.9</v>
      </c>
      <c r="AB190">
        <v>2.8</v>
      </c>
      <c r="AC190">
        <v>0.3</v>
      </c>
      <c r="AE190" t="s">
        <v>491</v>
      </c>
      <c r="AF190" t="s">
        <v>620</v>
      </c>
      <c r="AG190" t="s">
        <v>621</v>
      </c>
      <c r="AH190" t="s">
        <v>410</v>
      </c>
      <c r="AI190">
        <v>81.900000000000006</v>
      </c>
      <c r="AJ190">
        <v>18.100000000000001</v>
      </c>
      <c r="AK190">
        <v>91.1</v>
      </c>
      <c r="AL190">
        <v>8.9</v>
      </c>
      <c r="AM190">
        <v>97.2</v>
      </c>
      <c r="AN190">
        <v>2.8</v>
      </c>
      <c r="AP190" t="s">
        <v>491</v>
      </c>
      <c r="AQ190" t="s">
        <v>620</v>
      </c>
      <c r="AR190" t="s">
        <v>621</v>
      </c>
      <c r="AS190" t="s">
        <v>410</v>
      </c>
      <c r="AT190">
        <v>75.599999999999994</v>
      </c>
      <c r="AU190">
        <v>81.900000000000006</v>
      </c>
      <c r="AV190">
        <v>88.2</v>
      </c>
      <c r="AW190">
        <v>85.3</v>
      </c>
      <c r="AX190">
        <v>91.1</v>
      </c>
      <c r="AY190">
        <v>97</v>
      </c>
      <c r="AZ190">
        <v>92.6</v>
      </c>
      <c r="BA190">
        <v>97.2</v>
      </c>
      <c r="BB190">
        <v>100</v>
      </c>
      <c r="BF190" t="b">
        <f t="shared" si="2"/>
        <v>1</v>
      </c>
    </row>
    <row r="191" spans="14:58" x14ac:dyDescent="0.3">
      <c r="N191" t="e">
        <f>VLOOKUP(P191,Sheet1!A$6:A$378,1,FALSE)</f>
        <v>#N/A</v>
      </c>
      <c r="O191" t="s">
        <v>491</v>
      </c>
      <c r="P191" t="s">
        <v>622</v>
      </c>
      <c r="Q191" t="e">
        <f>VLOOKUP(P191,classifications!A$1:B$357,2,FALSE)</f>
        <v>#N/A</v>
      </c>
      <c r="R191" t="e">
        <f>VLOOKUP(P191,classifications!A$1:D$357,4,FALSE)</f>
        <v>#N/A</v>
      </c>
      <c r="S191" t="s">
        <v>623</v>
      </c>
      <c r="T191" t="s">
        <v>410</v>
      </c>
      <c r="U191">
        <v>67.599999999999994</v>
      </c>
      <c r="V191">
        <v>28.9</v>
      </c>
      <c r="W191">
        <v>3.4</v>
      </c>
      <c r="X191">
        <v>78.599999999999994</v>
      </c>
      <c r="Y191">
        <v>6.5</v>
      </c>
      <c r="Z191">
        <v>14.9</v>
      </c>
      <c r="AA191">
        <v>100</v>
      </c>
      <c r="AB191">
        <v>0</v>
      </c>
      <c r="AC191">
        <v>0</v>
      </c>
      <c r="AE191" t="s">
        <v>491</v>
      </c>
      <c r="AF191" t="s">
        <v>622</v>
      </c>
      <c r="AG191" t="s">
        <v>623</v>
      </c>
      <c r="AH191" t="s">
        <v>410</v>
      </c>
      <c r="AI191">
        <v>70</v>
      </c>
      <c r="AJ191">
        <v>30</v>
      </c>
      <c r="AK191">
        <v>92.4</v>
      </c>
      <c r="AL191">
        <v>7.6</v>
      </c>
      <c r="AM191">
        <v>100</v>
      </c>
      <c r="AN191">
        <v>0</v>
      </c>
      <c r="AP191" t="s">
        <v>491</v>
      </c>
      <c r="AQ191" t="s">
        <v>622</v>
      </c>
      <c r="AR191" t="s">
        <v>623</v>
      </c>
      <c r="AS191" t="s">
        <v>410</v>
      </c>
      <c r="AT191">
        <v>62.4</v>
      </c>
      <c r="AU191">
        <v>70</v>
      </c>
      <c r="AV191">
        <v>77.7</v>
      </c>
      <c r="AW191">
        <v>87.3</v>
      </c>
      <c r="AX191">
        <v>92.4</v>
      </c>
      <c r="AY191">
        <v>97.6</v>
      </c>
      <c r="AZ191">
        <v>100</v>
      </c>
      <c r="BA191">
        <v>100</v>
      </c>
      <c r="BB191">
        <v>100</v>
      </c>
      <c r="BF191" t="b">
        <f t="shared" si="2"/>
        <v>1</v>
      </c>
    </row>
    <row r="192" spans="14:58" x14ac:dyDescent="0.3">
      <c r="N192" t="e">
        <f>VLOOKUP(P192,Sheet1!A$6:A$378,1,FALSE)</f>
        <v>#N/A</v>
      </c>
      <c r="O192" t="s">
        <v>491</v>
      </c>
      <c r="P192" t="s">
        <v>624</v>
      </c>
      <c r="Q192" t="e">
        <f>VLOOKUP(P192,classifications!A$1:B$357,2,FALSE)</f>
        <v>#N/A</v>
      </c>
      <c r="R192" t="e">
        <f>VLOOKUP(P192,classifications!A$1:D$357,4,FALSE)</f>
        <v>#N/A</v>
      </c>
      <c r="S192" t="s">
        <v>625</v>
      </c>
      <c r="T192" t="s">
        <v>410</v>
      </c>
      <c r="U192">
        <v>83.6</v>
      </c>
      <c r="V192">
        <v>14.5</v>
      </c>
      <c r="W192">
        <v>1.8</v>
      </c>
      <c r="X192">
        <v>88.7</v>
      </c>
      <c r="Y192">
        <v>5.5</v>
      </c>
      <c r="Z192">
        <v>5.8</v>
      </c>
      <c r="AA192" t="s">
        <v>417</v>
      </c>
      <c r="AB192" t="s">
        <v>417</v>
      </c>
      <c r="AC192" t="s">
        <v>417</v>
      </c>
      <c r="AE192" t="s">
        <v>491</v>
      </c>
      <c r="AF192" t="s">
        <v>624</v>
      </c>
      <c r="AG192" t="s">
        <v>625</v>
      </c>
      <c r="AH192" t="s">
        <v>410</v>
      </c>
      <c r="AI192">
        <v>85.2</v>
      </c>
      <c r="AJ192">
        <v>14.8</v>
      </c>
      <c r="AK192">
        <v>94.1</v>
      </c>
      <c r="AL192">
        <v>5.9</v>
      </c>
      <c r="AM192" t="s">
        <v>417</v>
      </c>
      <c r="AN192" t="s">
        <v>417</v>
      </c>
      <c r="AP192" t="s">
        <v>491</v>
      </c>
      <c r="AQ192" t="s">
        <v>624</v>
      </c>
      <c r="AR192" t="s">
        <v>625</v>
      </c>
      <c r="AS192" t="s">
        <v>410</v>
      </c>
      <c r="AT192">
        <v>78</v>
      </c>
      <c r="AU192">
        <v>85.2</v>
      </c>
      <c r="AV192">
        <v>92.4</v>
      </c>
      <c r="AW192">
        <v>89.2</v>
      </c>
      <c r="AX192">
        <v>94.1</v>
      </c>
      <c r="AY192">
        <v>99.1</v>
      </c>
      <c r="AZ192" t="s">
        <v>417</v>
      </c>
      <c r="BA192" t="s">
        <v>417</v>
      </c>
      <c r="BB192" t="s">
        <v>417</v>
      </c>
      <c r="BF192" t="b">
        <f t="shared" si="2"/>
        <v>1</v>
      </c>
    </row>
    <row r="193" spans="14:58" x14ac:dyDescent="0.3">
      <c r="N193" t="e">
        <f>VLOOKUP(P193,Sheet1!A$6:A$378,1,FALSE)</f>
        <v>#N/A</v>
      </c>
      <c r="O193" t="s">
        <v>491</v>
      </c>
      <c r="P193" t="s">
        <v>626</v>
      </c>
      <c r="Q193" t="e">
        <f>VLOOKUP(P193,classifications!A$1:B$357,2,FALSE)</f>
        <v>#N/A</v>
      </c>
      <c r="R193" t="e">
        <f>VLOOKUP(P193,classifications!A$1:D$357,4,FALSE)</f>
        <v>#N/A</v>
      </c>
      <c r="S193" t="s">
        <v>627</v>
      </c>
      <c r="T193" t="s">
        <v>410</v>
      </c>
      <c r="U193">
        <v>74.3</v>
      </c>
      <c r="V193">
        <v>25.7</v>
      </c>
      <c r="W193">
        <v>0</v>
      </c>
      <c r="X193">
        <v>83.1</v>
      </c>
      <c r="Y193">
        <v>7.3</v>
      </c>
      <c r="Z193">
        <v>9.6</v>
      </c>
      <c r="AA193" t="s">
        <v>417</v>
      </c>
      <c r="AB193" t="s">
        <v>417</v>
      </c>
      <c r="AC193" t="s">
        <v>417</v>
      </c>
      <c r="AE193" t="s">
        <v>491</v>
      </c>
      <c r="AF193" t="s">
        <v>626</v>
      </c>
      <c r="AG193" t="s">
        <v>627</v>
      </c>
      <c r="AH193" t="s">
        <v>410</v>
      </c>
      <c r="AI193">
        <v>74.3</v>
      </c>
      <c r="AJ193">
        <v>25.7</v>
      </c>
      <c r="AK193">
        <v>92</v>
      </c>
      <c r="AL193">
        <v>8</v>
      </c>
      <c r="AM193" t="s">
        <v>417</v>
      </c>
      <c r="AN193" t="s">
        <v>417</v>
      </c>
      <c r="AP193" t="s">
        <v>491</v>
      </c>
      <c r="AQ193" t="s">
        <v>626</v>
      </c>
      <c r="AR193" t="s">
        <v>627</v>
      </c>
      <c r="AS193" t="s">
        <v>410</v>
      </c>
      <c r="AT193">
        <v>66.8</v>
      </c>
      <c r="AU193">
        <v>74.3</v>
      </c>
      <c r="AV193">
        <v>81.7</v>
      </c>
      <c r="AW193">
        <v>86.2</v>
      </c>
      <c r="AX193">
        <v>92</v>
      </c>
      <c r="AY193">
        <v>97.8</v>
      </c>
      <c r="AZ193" t="s">
        <v>417</v>
      </c>
      <c r="BA193" t="s">
        <v>417</v>
      </c>
      <c r="BB193" t="s">
        <v>417</v>
      </c>
      <c r="BF193" t="b">
        <f t="shared" si="2"/>
        <v>1</v>
      </c>
    </row>
    <row r="194" spans="14:58" x14ac:dyDescent="0.3">
      <c r="N194" t="e">
        <f>VLOOKUP(P194,Sheet1!A$6:A$378,1,FALSE)</f>
        <v>#N/A</v>
      </c>
      <c r="O194" t="s">
        <v>491</v>
      </c>
      <c r="P194" t="s">
        <v>628</v>
      </c>
      <c r="Q194" t="e">
        <f>VLOOKUP(P194,classifications!A$1:B$357,2,FALSE)</f>
        <v>#N/A</v>
      </c>
      <c r="R194" t="e">
        <f>VLOOKUP(P194,classifications!A$1:D$357,4,FALSE)</f>
        <v>#N/A</v>
      </c>
      <c r="S194" t="s">
        <v>629</v>
      </c>
      <c r="T194" t="s">
        <v>410</v>
      </c>
      <c r="U194">
        <v>72.7</v>
      </c>
      <c r="V194">
        <v>26.4</v>
      </c>
      <c r="W194">
        <v>0.9</v>
      </c>
      <c r="X194">
        <v>81.3</v>
      </c>
      <c r="Y194">
        <v>6.6</v>
      </c>
      <c r="Z194">
        <v>12.1</v>
      </c>
      <c r="AA194">
        <v>98.5</v>
      </c>
      <c r="AB194">
        <v>1.5</v>
      </c>
      <c r="AC194">
        <v>0</v>
      </c>
      <c r="AE194" t="s">
        <v>491</v>
      </c>
      <c r="AF194" t="s">
        <v>628</v>
      </c>
      <c r="AG194" t="s">
        <v>629</v>
      </c>
      <c r="AH194" t="s">
        <v>410</v>
      </c>
      <c r="AI194">
        <v>73.400000000000006</v>
      </c>
      <c r="AJ194">
        <v>26.6</v>
      </c>
      <c r="AK194">
        <v>92.5</v>
      </c>
      <c r="AL194">
        <v>7.5</v>
      </c>
      <c r="AM194">
        <v>98.5</v>
      </c>
      <c r="AN194">
        <v>1.5</v>
      </c>
      <c r="AP194" t="s">
        <v>491</v>
      </c>
      <c r="AQ194" t="s">
        <v>628</v>
      </c>
      <c r="AR194" t="s">
        <v>629</v>
      </c>
      <c r="AS194" t="s">
        <v>410</v>
      </c>
      <c r="AT194">
        <v>65.400000000000006</v>
      </c>
      <c r="AU194">
        <v>73.400000000000006</v>
      </c>
      <c r="AV194">
        <v>81.400000000000006</v>
      </c>
      <c r="AW194">
        <v>88.1</v>
      </c>
      <c r="AX194">
        <v>92.5</v>
      </c>
      <c r="AY194">
        <v>96.9</v>
      </c>
      <c r="AZ194">
        <v>96.7</v>
      </c>
      <c r="BA194">
        <v>98.5</v>
      </c>
      <c r="BB194">
        <v>100</v>
      </c>
      <c r="BF194" t="b">
        <f t="shared" si="2"/>
        <v>1</v>
      </c>
    </row>
    <row r="195" spans="14:58" x14ac:dyDescent="0.3">
      <c r="N195" t="e">
        <f>VLOOKUP(P195,Sheet1!A$6:A$378,1,FALSE)</f>
        <v>#N/A</v>
      </c>
      <c r="O195" t="s">
        <v>491</v>
      </c>
      <c r="P195" t="s">
        <v>630</v>
      </c>
      <c r="Q195" t="e">
        <f>VLOOKUP(P195,classifications!A$1:B$357,2,FALSE)</f>
        <v>#N/A</v>
      </c>
      <c r="R195" t="e">
        <f>VLOOKUP(P195,classifications!A$1:D$357,4,FALSE)</f>
        <v>#N/A</v>
      </c>
      <c r="S195" t="s">
        <v>631</v>
      </c>
      <c r="T195" t="s">
        <v>410</v>
      </c>
      <c r="U195">
        <v>80</v>
      </c>
      <c r="V195">
        <v>20</v>
      </c>
      <c r="W195">
        <v>0</v>
      </c>
      <c r="X195">
        <v>80.2</v>
      </c>
      <c r="Y195">
        <v>8.9</v>
      </c>
      <c r="Z195">
        <v>10.9</v>
      </c>
      <c r="AA195">
        <v>98.1</v>
      </c>
      <c r="AB195">
        <v>1.9</v>
      </c>
      <c r="AC195">
        <v>0</v>
      </c>
      <c r="AE195" t="s">
        <v>491</v>
      </c>
      <c r="AF195" t="s">
        <v>630</v>
      </c>
      <c r="AG195" t="s">
        <v>631</v>
      </c>
      <c r="AH195" t="s">
        <v>410</v>
      </c>
      <c r="AI195">
        <v>80</v>
      </c>
      <c r="AJ195">
        <v>20</v>
      </c>
      <c r="AK195">
        <v>90</v>
      </c>
      <c r="AL195">
        <v>10</v>
      </c>
      <c r="AM195">
        <v>98.1</v>
      </c>
      <c r="AN195">
        <v>1.9</v>
      </c>
      <c r="AP195" t="s">
        <v>491</v>
      </c>
      <c r="AQ195" t="s">
        <v>630</v>
      </c>
      <c r="AR195" t="s">
        <v>631</v>
      </c>
      <c r="AS195" t="s">
        <v>410</v>
      </c>
      <c r="AT195">
        <v>72.8</v>
      </c>
      <c r="AU195">
        <v>80</v>
      </c>
      <c r="AV195">
        <v>87.2</v>
      </c>
      <c r="AW195">
        <v>83.3</v>
      </c>
      <c r="AX195">
        <v>90</v>
      </c>
      <c r="AY195">
        <v>96.6</v>
      </c>
      <c r="AZ195">
        <v>95.5</v>
      </c>
      <c r="BA195">
        <v>98.1</v>
      </c>
      <c r="BB195">
        <v>100</v>
      </c>
      <c r="BF195" t="b">
        <f t="shared" si="2"/>
        <v>1</v>
      </c>
    </row>
    <row r="196" spans="14:58" x14ac:dyDescent="0.3">
      <c r="N196" t="e">
        <f>VLOOKUP(P196,Sheet1!A$6:A$378,1,FALSE)</f>
        <v>#N/A</v>
      </c>
      <c r="O196" t="s">
        <v>491</v>
      </c>
      <c r="P196" t="s">
        <v>632</v>
      </c>
      <c r="Q196" t="e">
        <f>VLOOKUP(P196,classifications!A$1:B$357,2,FALSE)</f>
        <v>#N/A</v>
      </c>
      <c r="R196" t="e">
        <f>VLOOKUP(P196,classifications!A$1:D$357,4,FALSE)</f>
        <v>#N/A</v>
      </c>
      <c r="S196">
        <v>48</v>
      </c>
      <c r="T196" t="s">
        <v>410</v>
      </c>
      <c r="U196">
        <v>73.900000000000006</v>
      </c>
      <c r="V196">
        <v>20.7</v>
      </c>
      <c r="W196">
        <v>5.4</v>
      </c>
      <c r="X196">
        <v>87.6</v>
      </c>
      <c r="Y196">
        <v>3.2</v>
      </c>
      <c r="Z196">
        <v>9.3000000000000007</v>
      </c>
      <c r="AA196">
        <v>99</v>
      </c>
      <c r="AB196">
        <v>1</v>
      </c>
      <c r="AC196">
        <v>0</v>
      </c>
      <c r="AE196" t="s">
        <v>491</v>
      </c>
      <c r="AF196" t="s">
        <v>632</v>
      </c>
      <c r="AG196">
        <v>48</v>
      </c>
      <c r="AH196" t="s">
        <v>410</v>
      </c>
      <c r="AI196">
        <v>78.099999999999994</v>
      </c>
      <c r="AJ196">
        <v>21.9</v>
      </c>
      <c r="AK196">
        <v>96.5</v>
      </c>
      <c r="AL196">
        <v>3.5</v>
      </c>
      <c r="AM196">
        <v>99</v>
      </c>
      <c r="AN196">
        <v>1</v>
      </c>
      <c r="AP196" t="s">
        <v>491</v>
      </c>
      <c r="AQ196" t="s">
        <v>632</v>
      </c>
      <c r="AR196">
        <v>48</v>
      </c>
      <c r="AS196" t="s">
        <v>410</v>
      </c>
      <c r="AT196">
        <v>69.900000000000006</v>
      </c>
      <c r="AU196">
        <v>78.099999999999994</v>
      </c>
      <c r="AV196">
        <v>86.4</v>
      </c>
      <c r="AW196">
        <v>92.4</v>
      </c>
      <c r="AX196">
        <v>96.5</v>
      </c>
      <c r="AY196">
        <v>100</v>
      </c>
      <c r="AZ196">
        <v>97</v>
      </c>
      <c r="BA196">
        <v>99</v>
      </c>
      <c r="BB196">
        <v>100</v>
      </c>
      <c r="BF196" t="b">
        <f t="shared" ref="BF196:BF259" si="3">IF(AQ196=AF196,IF(AF196=P196,TRUE,FALSE),FALSE)</f>
        <v>1</v>
      </c>
    </row>
    <row r="197" spans="14:58" x14ac:dyDescent="0.3">
      <c r="N197" t="e">
        <f>VLOOKUP(P197,Sheet1!A$6:A$378,1,FALSE)</f>
        <v>#N/A</v>
      </c>
      <c r="O197" t="s">
        <v>491</v>
      </c>
      <c r="P197" t="s">
        <v>633</v>
      </c>
      <c r="Q197" t="e">
        <f>VLOOKUP(P197,classifications!A$1:B$357,2,FALSE)</f>
        <v>#N/A</v>
      </c>
      <c r="R197" t="e">
        <f>VLOOKUP(P197,classifications!A$1:D$357,4,FALSE)</f>
        <v>#N/A</v>
      </c>
      <c r="S197" t="s">
        <v>634</v>
      </c>
      <c r="T197" t="s">
        <v>410</v>
      </c>
      <c r="U197">
        <v>78.2</v>
      </c>
      <c r="V197">
        <v>20.2</v>
      </c>
      <c r="W197">
        <v>1.5</v>
      </c>
      <c r="X197">
        <v>84.4</v>
      </c>
      <c r="Y197">
        <v>3.4</v>
      </c>
      <c r="Z197">
        <v>12.2</v>
      </c>
      <c r="AA197">
        <v>97.1</v>
      </c>
      <c r="AB197">
        <v>1.9</v>
      </c>
      <c r="AC197">
        <v>1</v>
      </c>
      <c r="AE197" t="s">
        <v>491</v>
      </c>
      <c r="AF197" t="s">
        <v>633</v>
      </c>
      <c r="AG197" t="s">
        <v>634</v>
      </c>
      <c r="AH197" t="s">
        <v>410</v>
      </c>
      <c r="AI197">
        <v>79.400000000000006</v>
      </c>
      <c r="AJ197">
        <v>20.6</v>
      </c>
      <c r="AK197">
        <v>96.2</v>
      </c>
      <c r="AL197">
        <v>3.8</v>
      </c>
      <c r="AM197">
        <v>98.1</v>
      </c>
      <c r="AN197">
        <v>1.9</v>
      </c>
      <c r="AP197" t="s">
        <v>491</v>
      </c>
      <c r="AQ197" t="s">
        <v>633</v>
      </c>
      <c r="AR197" t="s">
        <v>634</v>
      </c>
      <c r="AS197" t="s">
        <v>410</v>
      </c>
      <c r="AT197">
        <v>72.900000000000006</v>
      </c>
      <c r="AU197">
        <v>79.400000000000006</v>
      </c>
      <c r="AV197">
        <v>86</v>
      </c>
      <c r="AW197">
        <v>92.7</v>
      </c>
      <c r="AX197">
        <v>96.2</v>
      </c>
      <c r="AY197">
        <v>99.6</v>
      </c>
      <c r="AZ197">
        <v>95.8</v>
      </c>
      <c r="BA197">
        <v>98.1</v>
      </c>
      <c r="BB197">
        <v>100</v>
      </c>
      <c r="BF197" t="b">
        <f t="shared" si="3"/>
        <v>1</v>
      </c>
    </row>
    <row r="198" spans="14:58" x14ac:dyDescent="0.3">
      <c r="N198" t="e">
        <f>VLOOKUP(P198,Sheet1!A$6:A$378,1,FALSE)</f>
        <v>#N/A</v>
      </c>
      <c r="O198" t="s">
        <v>491</v>
      </c>
      <c r="P198" t="s">
        <v>635</v>
      </c>
      <c r="Q198" t="e">
        <f>VLOOKUP(P198,classifications!A$1:B$357,2,FALSE)</f>
        <v>#N/A</v>
      </c>
      <c r="R198" t="e">
        <f>VLOOKUP(P198,classifications!A$1:D$357,4,FALSE)</f>
        <v>#N/A</v>
      </c>
      <c r="S198" t="s">
        <v>636</v>
      </c>
      <c r="T198" t="s">
        <v>410</v>
      </c>
      <c r="U198">
        <v>66.3</v>
      </c>
      <c r="V198">
        <v>32.299999999999997</v>
      </c>
      <c r="W198">
        <v>1.4</v>
      </c>
      <c r="X198">
        <v>80.599999999999994</v>
      </c>
      <c r="Y198">
        <v>10.1</v>
      </c>
      <c r="Z198">
        <v>9.4</v>
      </c>
      <c r="AA198">
        <v>99.3</v>
      </c>
      <c r="AB198">
        <v>0.7</v>
      </c>
      <c r="AC198">
        <v>0</v>
      </c>
      <c r="AE198" t="s">
        <v>491</v>
      </c>
      <c r="AF198" t="s">
        <v>635</v>
      </c>
      <c r="AG198" t="s">
        <v>636</v>
      </c>
      <c r="AH198" t="s">
        <v>410</v>
      </c>
      <c r="AI198">
        <v>67.2</v>
      </c>
      <c r="AJ198">
        <v>32.799999999999997</v>
      </c>
      <c r="AK198">
        <v>88.9</v>
      </c>
      <c r="AL198">
        <v>11.1</v>
      </c>
      <c r="AM198">
        <v>99.3</v>
      </c>
      <c r="AN198">
        <v>0.7</v>
      </c>
      <c r="AP198" t="s">
        <v>491</v>
      </c>
      <c r="AQ198" t="s">
        <v>635</v>
      </c>
      <c r="AR198" t="s">
        <v>636</v>
      </c>
      <c r="AS198" t="s">
        <v>410</v>
      </c>
      <c r="AT198">
        <v>57.6</v>
      </c>
      <c r="AU198">
        <v>67.2</v>
      </c>
      <c r="AV198">
        <v>76.8</v>
      </c>
      <c r="AW198">
        <v>80.8</v>
      </c>
      <c r="AX198">
        <v>88.9</v>
      </c>
      <c r="AY198">
        <v>97</v>
      </c>
      <c r="AZ198">
        <v>97.8</v>
      </c>
      <c r="BA198">
        <v>99.3</v>
      </c>
      <c r="BB198">
        <v>100</v>
      </c>
      <c r="BF198" t="b">
        <f t="shared" si="3"/>
        <v>1</v>
      </c>
    </row>
    <row r="199" spans="14:58" x14ac:dyDescent="0.3">
      <c r="N199" t="e">
        <f>VLOOKUP(P199,Sheet1!A$6:A$378,1,FALSE)</f>
        <v>#N/A</v>
      </c>
      <c r="O199" t="s">
        <v>491</v>
      </c>
      <c r="P199" t="s">
        <v>637</v>
      </c>
      <c r="Q199" t="e">
        <f>VLOOKUP(P199,classifications!A$1:B$357,2,FALSE)</f>
        <v>#N/A</v>
      </c>
      <c r="R199" t="e">
        <f>VLOOKUP(P199,classifications!A$1:D$357,4,FALSE)</f>
        <v>#N/A</v>
      </c>
      <c r="S199" t="s">
        <v>638</v>
      </c>
      <c r="T199" t="s">
        <v>410</v>
      </c>
      <c r="U199">
        <v>75.3</v>
      </c>
      <c r="V199">
        <v>23.1</v>
      </c>
      <c r="W199">
        <v>1.6</v>
      </c>
      <c r="X199">
        <v>82.6</v>
      </c>
      <c r="Y199">
        <v>5.6</v>
      </c>
      <c r="Z199">
        <v>11.8</v>
      </c>
      <c r="AA199">
        <v>98.2</v>
      </c>
      <c r="AB199">
        <v>1.8</v>
      </c>
      <c r="AC199">
        <v>0</v>
      </c>
      <c r="AE199" t="s">
        <v>491</v>
      </c>
      <c r="AF199" t="s">
        <v>637</v>
      </c>
      <c r="AG199" t="s">
        <v>638</v>
      </c>
      <c r="AH199" t="s">
        <v>410</v>
      </c>
      <c r="AI199">
        <v>76.5</v>
      </c>
      <c r="AJ199">
        <v>23.5</v>
      </c>
      <c r="AK199">
        <v>93.7</v>
      </c>
      <c r="AL199">
        <v>6.3</v>
      </c>
      <c r="AM199">
        <v>98.2</v>
      </c>
      <c r="AN199">
        <v>1.8</v>
      </c>
      <c r="AP199" t="s">
        <v>491</v>
      </c>
      <c r="AQ199" t="s">
        <v>637</v>
      </c>
      <c r="AR199" t="s">
        <v>638</v>
      </c>
      <c r="AS199" t="s">
        <v>410</v>
      </c>
      <c r="AT199">
        <v>69.5</v>
      </c>
      <c r="AU199">
        <v>76.5</v>
      </c>
      <c r="AV199">
        <v>83.6</v>
      </c>
      <c r="AW199">
        <v>88.7</v>
      </c>
      <c r="AX199">
        <v>93.7</v>
      </c>
      <c r="AY199">
        <v>98.6</v>
      </c>
      <c r="AZ199">
        <v>96.1</v>
      </c>
      <c r="BA199">
        <v>98.2</v>
      </c>
      <c r="BB199">
        <v>100</v>
      </c>
      <c r="BF199" t="b">
        <f t="shared" si="3"/>
        <v>1</v>
      </c>
    </row>
    <row r="200" spans="14:58" x14ac:dyDescent="0.3">
      <c r="N200" t="e">
        <f>VLOOKUP(P200,Sheet1!A$6:A$378,1,FALSE)</f>
        <v>#N/A</v>
      </c>
      <c r="O200" t="s">
        <v>491</v>
      </c>
      <c r="P200" t="s">
        <v>639</v>
      </c>
      <c r="Q200" t="e">
        <f>VLOOKUP(P200,classifications!A$1:B$357,2,FALSE)</f>
        <v>#N/A</v>
      </c>
      <c r="R200" t="e">
        <f>VLOOKUP(P200,classifications!A$1:D$357,4,FALSE)</f>
        <v>#N/A</v>
      </c>
      <c r="S200" t="s">
        <v>640</v>
      </c>
      <c r="T200" t="s">
        <v>410</v>
      </c>
      <c r="U200">
        <v>74.099999999999994</v>
      </c>
      <c r="V200">
        <v>24.2</v>
      </c>
      <c r="W200">
        <v>1.6</v>
      </c>
      <c r="X200">
        <v>77.400000000000006</v>
      </c>
      <c r="Y200">
        <v>7.7</v>
      </c>
      <c r="Z200">
        <v>14.9</v>
      </c>
      <c r="AA200">
        <v>97.8</v>
      </c>
      <c r="AB200">
        <v>2.2000000000000002</v>
      </c>
      <c r="AC200">
        <v>0</v>
      </c>
      <c r="AE200" t="s">
        <v>491</v>
      </c>
      <c r="AF200" t="s">
        <v>639</v>
      </c>
      <c r="AG200" t="s">
        <v>640</v>
      </c>
      <c r="AH200" t="s">
        <v>410</v>
      </c>
      <c r="AI200">
        <v>75.400000000000006</v>
      </c>
      <c r="AJ200">
        <v>24.6</v>
      </c>
      <c r="AK200">
        <v>90.9</v>
      </c>
      <c r="AL200">
        <v>9.1</v>
      </c>
      <c r="AM200">
        <v>97.8</v>
      </c>
      <c r="AN200">
        <v>2.2000000000000002</v>
      </c>
      <c r="AP200" t="s">
        <v>491</v>
      </c>
      <c r="AQ200" t="s">
        <v>639</v>
      </c>
      <c r="AR200" t="s">
        <v>640</v>
      </c>
      <c r="AS200" t="s">
        <v>410</v>
      </c>
      <c r="AT200">
        <v>68.2</v>
      </c>
      <c r="AU200">
        <v>75.400000000000006</v>
      </c>
      <c r="AV200">
        <v>82.5</v>
      </c>
      <c r="AW200">
        <v>85.4</v>
      </c>
      <c r="AX200">
        <v>90.9</v>
      </c>
      <c r="AY200">
        <v>96.4</v>
      </c>
      <c r="AZ200">
        <v>95.6</v>
      </c>
      <c r="BA200">
        <v>97.8</v>
      </c>
      <c r="BB200">
        <v>100</v>
      </c>
      <c r="BF200" t="b">
        <f t="shared" si="3"/>
        <v>1</v>
      </c>
    </row>
    <row r="201" spans="14:58" x14ac:dyDescent="0.3">
      <c r="N201" t="e">
        <f>VLOOKUP(P201,Sheet1!A$6:A$378,1,FALSE)</f>
        <v>#N/A</v>
      </c>
      <c r="O201" t="s">
        <v>491</v>
      </c>
      <c r="P201" t="s">
        <v>641</v>
      </c>
      <c r="Q201" t="e">
        <f>VLOOKUP(P201,classifications!A$1:B$357,2,FALSE)</f>
        <v>#N/A</v>
      </c>
      <c r="R201" t="e">
        <f>VLOOKUP(P201,classifications!A$1:D$357,4,FALSE)</f>
        <v>#N/A</v>
      </c>
      <c r="S201" t="s">
        <v>642</v>
      </c>
      <c r="T201" t="s">
        <v>410</v>
      </c>
      <c r="U201">
        <v>65.400000000000006</v>
      </c>
      <c r="V201">
        <v>31</v>
      </c>
      <c r="W201">
        <v>3.6</v>
      </c>
      <c r="X201">
        <v>78</v>
      </c>
      <c r="Y201">
        <v>3.1</v>
      </c>
      <c r="Z201">
        <v>19</v>
      </c>
      <c r="AA201" t="s">
        <v>417</v>
      </c>
      <c r="AB201" t="s">
        <v>417</v>
      </c>
      <c r="AC201" t="s">
        <v>417</v>
      </c>
      <c r="AE201" t="s">
        <v>491</v>
      </c>
      <c r="AF201" t="s">
        <v>641</v>
      </c>
      <c r="AG201" t="s">
        <v>642</v>
      </c>
      <c r="AH201" t="s">
        <v>410</v>
      </c>
      <c r="AI201">
        <v>67.8</v>
      </c>
      <c r="AJ201">
        <v>32.200000000000003</v>
      </c>
      <c r="AK201">
        <v>96.2</v>
      </c>
      <c r="AL201">
        <v>3.8</v>
      </c>
      <c r="AM201" t="s">
        <v>417</v>
      </c>
      <c r="AN201" t="s">
        <v>417</v>
      </c>
      <c r="AP201" t="s">
        <v>491</v>
      </c>
      <c r="AQ201" t="s">
        <v>641</v>
      </c>
      <c r="AR201" t="s">
        <v>642</v>
      </c>
      <c r="AS201" t="s">
        <v>410</v>
      </c>
      <c r="AT201">
        <v>60.5</v>
      </c>
      <c r="AU201">
        <v>67.8</v>
      </c>
      <c r="AV201">
        <v>75.2</v>
      </c>
      <c r="AW201">
        <v>92.5</v>
      </c>
      <c r="AX201">
        <v>96.2</v>
      </c>
      <c r="AY201">
        <v>99.9</v>
      </c>
      <c r="AZ201" t="s">
        <v>417</v>
      </c>
      <c r="BA201" t="s">
        <v>417</v>
      </c>
      <c r="BB201" t="s">
        <v>417</v>
      </c>
      <c r="BF201" t="b">
        <f t="shared" si="3"/>
        <v>1</v>
      </c>
    </row>
    <row r="202" spans="14:58" x14ac:dyDescent="0.3">
      <c r="N202" t="e">
        <f>VLOOKUP(P202,Sheet1!A$6:A$378,1,FALSE)</f>
        <v>#N/A</v>
      </c>
      <c r="O202" t="s">
        <v>491</v>
      </c>
      <c r="P202" t="s">
        <v>643</v>
      </c>
      <c r="Q202" t="e">
        <f>VLOOKUP(P202,classifications!A$1:B$357,2,FALSE)</f>
        <v>#N/A</v>
      </c>
      <c r="R202" t="e">
        <f>VLOOKUP(P202,classifications!A$1:D$357,4,FALSE)</f>
        <v>#N/A</v>
      </c>
      <c r="S202" t="s">
        <v>644</v>
      </c>
      <c r="T202" t="s">
        <v>410</v>
      </c>
      <c r="U202">
        <v>69.5</v>
      </c>
      <c r="V202">
        <v>29.9</v>
      </c>
      <c r="W202">
        <v>0.6</v>
      </c>
      <c r="X202">
        <v>86.9</v>
      </c>
      <c r="Y202">
        <v>4</v>
      </c>
      <c r="Z202">
        <v>9.1</v>
      </c>
      <c r="AA202">
        <v>100</v>
      </c>
      <c r="AB202">
        <v>0</v>
      </c>
      <c r="AC202">
        <v>0</v>
      </c>
      <c r="AE202" t="s">
        <v>491</v>
      </c>
      <c r="AF202" t="s">
        <v>643</v>
      </c>
      <c r="AG202" t="s">
        <v>644</v>
      </c>
      <c r="AH202" t="s">
        <v>410</v>
      </c>
      <c r="AI202">
        <v>69.900000000000006</v>
      </c>
      <c r="AJ202">
        <v>30.1</v>
      </c>
      <c r="AK202">
        <v>95.6</v>
      </c>
      <c r="AL202">
        <v>4.4000000000000004</v>
      </c>
      <c r="AM202">
        <v>100</v>
      </c>
      <c r="AN202">
        <v>0</v>
      </c>
      <c r="AP202" t="s">
        <v>491</v>
      </c>
      <c r="AQ202" t="s">
        <v>643</v>
      </c>
      <c r="AR202" t="s">
        <v>644</v>
      </c>
      <c r="AS202" t="s">
        <v>410</v>
      </c>
      <c r="AT202">
        <v>61.3</v>
      </c>
      <c r="AU202">
        <v>69.900000000000006</v>
      </c>
      <c r="AV202">
        <v>78.5</v>
      </c>
      <c r="AW202">
        <v>90.4</v>
      </c>
      <c r="AX202">
        <v>95.6</v>
      </c>
      <c r="AY202">
        <v>100</v>
      </c>
      <c r="AZ202">
        <v>100</v>
      </c>
      <c r="BA202">
        <v>100</v>
      </c>
      <c r="BB202">
        <v>100</v>
      </c>
      <c r="BF202" t="b">
        <f t="shared" si="3"/>
        <v>1</v>
      </c>
    </row>
    <row r="203" spans="14:58" x14ac:dyDescent="0.3">
      <c r="N203" t="e">
        <f>VLOOKUP(P203,Sheet1!A$6:A$378,1,FALSE)</f>
        <v>#N/A</v>
      </c>
      <c r="O203" t="s">
        <v>491</v>
      </c>
      <c r="P203" t="s">
        <v>645</v>
      </c>
      <c r="Q203" t="e">
        <f>VLOOKUP(P203,classifications!A$1:B$357,2,FALSE)</f>
        <v>#N/A</v>
      </c>
      <c r="R203" t="e">
        <f>VLOOKUP(P203,classifications!A$1:D$357,4,FALSE)</f>
        <v>#N/A</v>
      </c>
      <c r="S203" t="s">
        <v>646</v>
      </c>
      <c r="T203" t="s">
        <v>410</v>
      </c>
      <c r="U203">
        <v>71.5</v>
      </c>
      <c r="V203">
        <v>28.5</v>
      </c>
      <c r="W203">
        <v>0</v>
      </c>
      <c r="X203">
        <v>83.6</v>
      </c>
      <c r="Y203">
        <v>7.8</v>
      </c>
      <c r="Z203">
        <v>8.5</v>
      </c>
      <c r="AA203" t="s">
        <v>417</v>
      </c>
      <c r="AB203" t="s">
        <v>417</v>
      </c>
      <c r="AC203" t="s">
        <v>417</v>
      </c>
      <c r="AE203" t="s">
        <v>491</v>
      </c>
      <c r="AF203" t="s">
        <v>645</v>
      </c>
      <c r="AG203" t="s">
        <v>646</v>
      </c>
      <c r="AH203" t="s">
        <v>410</v>
      </c>
      <c r="AI203">
        <v>71.5</v>
      </c>
      <c r="AJ203">
        <v>28.5</v>
      </c>
      <c r="AK203">
        <v>91.4</v>
      </c>
      <c r="AL203">
        <v>8.6</v>
      </c>
      <c r="AM203" t="s">
        <v>417</v>
      </c>
      <c r="AN203" t="s">
        <v>417</v>
      </c>
      <c r="AP203" t="s">
        <v>491</v>
      </c>
      <c r="AQ203" t="s">
        <v>645</v>
      </c>
      <c r="AR203" t="s">
        <v>646</v>
      </c>
      <c r="AS203" t="s">
        <v>410</v>
      </c>
      <c r="AT203">
        <v>63.4</v>
      </c>
      <c r="AU203">
        <v>71.5</v>
      </c>
      <c r="AV203">
        <v>79.5</v>
      </c>
      <c r="AW203">
        <v>85.3</v>
      </c>
      <c r="AX203">
        <v>91.4</v>
      </c>
      <c r="AY203">
        <v>97.6</v>
      </c>
      <c r="AZ203" t="s">
        <v>417</v>
      </c>
      <c r="BA203" t="s">
        <v>417</v>
      </c>
      <c r="BB203" t="s">
        <v>417</v>
      </c>
      <c r="BF203" t="b">
        <f t="shared" si="3"/>
        <v>1</v>
      </c>
    </row>
    <row r="204" spans="14:58" x14ac:dyDescent="0.3">
      <c r="N204" t="e">
        <f>VLOOKUP(P204,Sheet1!A$6:A$378,1,FALSE)</f>
        <v>#N/A</v>
      </c>
      <c r="O204" t="s">
        <v>491</v>
      </c>
      <c r="P204" t="s">
        <v>647</v>
      </c>
      <c r="Q204" t="e">
        <f>VLOOKUP(P204,classifications!A$1:B$357,2,FALSE)</f>
        <v>#N/A</v>
      </c>
      <c r="R204" t="e">
        <f>VLOOKUP(P204,classifications!A$1:D$357,4,FALSE)</f>
        <v>#N/A</v>
      </c>
      <c r="S204">
        <v>460</v>
      </c>
      <c r="T204" t="s">
        <v>410</v>
      </c>
      <c r="U204">
        <v>79.3</v>
      </c>
      <c r="V204">
        <v>20.2</v>
      </c>
      <c r="W204">
        <v>0.5</v>
      </c>
      <c r="X204">
        <v>84.3</v>
      </c>
      <c r="Y204">
        <v>4.0999999999999996</v>
      </c>
      <c r="Z204">
        <v>11.6</v>
      </c>
      <c r="AA204">
        <v>97.4</v>
      </c>
      <c r="AB204">
        <v>2.6</v>
      </c>
      <c r="AC204">
        <v>0</v>
      </c>
      <c r="AE204" t="s">
        <v>491</v>
      </c>
      <c r="AF204" t="s">
        <v>647</v>
      </c>
      <c r="AG204">
        <v>460</v>
      </c>
      <c r="AH204" t="s">
        <v>410</v>
      </c>
      <c r="AI204">
        <v>79.7</v>
      </c>
      <c r="AJ204">
        <v>20.3</v>
      </c>
      <c r="AK204">
        <v>95.3</v>
      </c>
      <c r="AL204">
        <v>4.7</v>
      </c>
      <c r="AM204">
        <v>97.4</v>
      </c>
      <c r="AN204">
        <v>2.6</v>
      </c>
      <c r="AP204" t="s">
        <v>491</v>
      </c>
      <c r="AQ204" t="s">
        <v>647</v>
      </c>
      <c r="AR204">
        <v>460</v>
      </c>
      <c r="AS204" t="s">
        <v>410</v>
      </c>
      <c r="AT204">
        <v>76.8</v>
      </c>
      <c r="AU204">
        <v>79.7</v>
      </c>
      <c r="AV204">
        <v>82.6</v>
      </c>
      <c r="AW204">
        <v>93.4</v>
      </c>
      <c r="AX204">
        <v>95.3</v>
      </c>
      <c r="AY204">
        <v>97.2</v>
      </c>
      <c r="AZ204">
        <v>96.1</v>
      </c>
      <c r="BA204">
        <v>97.4</v>
      </c>
      <c r="BB204">
        <v>98.7</v>
      </c>
      <c r="BF204" t="b">
        <f t="shared" si="3"/>
        <v>1</v>
      </c>
    </row>
    <row r="205" spans="14:58" x14ac:dyDescent="0.3">
      <c r="N205" t="str">
        <f>VLOOKUP(P205,Sheet1!A$6:A$378,1,FALSE)</f>
        <v>Cambridgeshire</v>
      </c>
      <c r="O205" t="s">
        <v>409</v>
      </c>
      <c r="P205" t="s">
        <v>341</v>
      </c>
      <c r="Q205" t="str">
        <f>VLOOKUP(P205,classifications!A$1:B$357,2,FALSE)</f>
        <v>Predominantly Rural</v>
      </c>
      <c r="R205" t="str">
        <f>VLOOKUP(P205,classifications!A$1:D$357,4,FALSE)</f>
        <v>Shire County</v>
      </c>
      <c r="S205">
        <v>12</v>
      </c>
      <c r="T205" t="s">
        <v>648</v>
      </c>
      <c r="U205">
        <v>89.1</v>
      </c>
      <c r="V205">
        <v>10.199999999999999</v>
      </c>
      <c r="W205">
        <v>0.7</v>
      </c>
      <c r="X205">
        <v>82.3</v>
      </c>
      <c r="Y205">
        <v>7</v>
      </c>
      <c r="Z205">
        <v>10.7</v>
      </c>
      <c r="AA205">
        <v>96.9</v>
      </c>
      <c r="AB205">
        <v>1.9</v>
      </c>
      <c r="AC205">
        <v>1.3</v>
      </c>
      <c r="AE205" t="s">
        <v>409</v>
      </c>
      <c r="AF205" t="s">
        <v>341</v>
      </c>
      <c r="AG205">
        <v>12</v>
      </c>
      <c r="AH205" t="s">
        <v>648</v>
      </c>
      <c r="AI205">
        <v>89.7</v>
      </c>
      <c r="AJ205">
        <v>10.3</v>
      </c>
      <c r="AK205">
        <v>92.2</v>
      </c>
      <c r="AL205">
        <v>7.8</v>
      </c>
      <c r="AM205">
        <v>98.1</v>
      </c>
      <c r="AN205">
        <v>1.9</v>
      </c>
      <c r="AP205" t="s">
        <v>409</v>
      </c>
      <c r="AQ205" t="s">
        <v>341</v>
      </c>
      <c r="AR205">
        <v>12</v>
      </c>
      <c r="AS205" t="s">
        <v>648</v>
      </c>
      <c r="AT205">
        <v>84.8</v>
      </c>
      <c r="AU205">
        <v>89.7</v>
      </c>
      <c r="AV205">
        <v>94.6</v>
      </c>
      <c r="AW205">
        <v>87.6</v>
      </c>
      <c r="AX205">
        <v>92.2</v>
      </c>
      <c r="AY205">
        <v>96.8</v>
      </c>
      <c r="AZ205">
        <v>96.1</v>
      </c>
      <c r="BA205">
        <v>98.1</v>
      </c>
      <c r="BB205">
        <v>100</v>
      </c>
      <c r="BF205" t="b">
        <f t="shared" si="3"/>
        <v>1</v>
      </c>
    </row>
    <row r="206" spans="14:58" x14ac:dyDescent="0.3">
      <c r="N206" t="str">
        <f>VLOOKUP(P206,Sheet1!A$6:A$378,1,FALSE)</f>
        <v>Peterborough</v>
      </c>
      <c r="O206" t="s">
        <v>409</v>
      </c>
      <c r="P206" t="s">
        <v>287</v>
      </c>
      <c r="Q206" t="str">
        <f>VLOOKUP(P206,classifications!A$1:B$357,2,FALSE)</f>
        <v>Predominantly Urban</v>
      </c>
      <c r="R206" t="str">
        <f>VLOOKUP(P206,classifications!A$1:D$357,4,FALSE)</f>
        <v>Unitary Authority</v>
      </c>
      <c r="S206" t="s">
        <v>411</v>
      </c>
      <c r="T206" t="s">
        <v>648</v>
      </c>
      <c r="U206">
        <v>79.599999999999994</v>
      </c>
      <c r="V206">
        <v>20</v>
      </c>
      <c r="W206">
        <v>0.4</v>
      </c>
      <c r="X206">
        <v>73.2</v>
      </c>
      <c r="Y206">
        <v>10.8</v>
      </c>
      <c r="Z206">
        <v>16.100000000000001</v>
      </c>
      <c r="AA206">
        <v>95.7</v>
      </c>
      <c r="AB206">
        <v>4.3</v>
      </c>
      <c r="AC206">
        <v>0</v>
      </c>
      <c r="AE206" t="s">
        <v>409</v>
      </c>
      <c r="AF206" t="s">
        <v>287</v>
      </c>
      <c r="AG206" t="s">
        <v>411</v>
      </c>
      <c r="AH206" t="s">
        <v>648</v>
      </c>
      <c r="AI206">
        <v>79.900000000000006</v>
      </c>
      <c r="AJ206">
        <v>20.100000000000001</v>
      </c>
      <c r="AK206">
        <v>87.2</v>
      </c>
      <c r="AL206">
        <v>12.8</v>
      </c>
      <c r="AM206">
        <v>95.7</v>
      </c>
      <c r="AN206">
        <v>4.3</v>
      </c>
      <c r="AP206" t="s">
        <v>409</v>
      </c>
      <c r="AQ206" t="s">
        <v>287</v>
      </c>
      <c r="AR206" t="s">
        <v>411</v>
      </c>
      <c r="AS206" t="s">
        <v>648</v>
      </c>
      <c r="AT206">
        <v>72.5</v>
      </c>
      <c r="AU206">
        <v>79.900000000000006</v>
      </c>
      <c r="AV206">
        <v>87.3</v>
      </c>
      <c r="AW206">
        <v>80.099999999999994</v>
      </c>
      <c r="AX206">
        <v>87.2</v>
      </c>
      <c r="AY206">
        <v>94.2</v>
      </c>
      <c r="AZ206">
        <v>92</v>
      </c>
      <c r="BA206">
        <v>95.7</v>
      </c>
      <c r="BB206">
        <v>99.4</v>
      </c>
      <c r="BF206" t="b">
        <f t="shared" si="3"/>
        <v>1</v>
      </c>
    </row>
    <row r="207" spans="14:58" x14ac:dyDescent="0.3">
      <c r="N207" t="str">
        <f>VLOOKUP(P207,Sheet1!A$6:A$378,1,FALSE)</f>
        <v>Barking and Dagenham</v>
      </c>
      <c r="O207" t="s">
        <v>412</v>
      </c>
      <c r="P207" t="s">
        <v>5</v>
      </c>
      <c r="Q207" t="str">
        <f>VLOOKUP(P207,classifications!A$1:B$357,2,FALSE)</f>
        <v>Predominantly Urban</v>
      </c>
      <c r="R207" t="str">
        <f>VLOOKUP(P207,classifications!A$1:D$357,4,FALSE)</f>
        <v>London Borough</v>
      </c>
      <c r="S207" t="s">
        <v>413</v>
      </c>
      <c r="T207" t="s">
        <v>648</v>
      </c>
      <c r="U207">
        <v>88.1</v>
      </c>
      <c r="V207">
        <v>11.9</v>
      </c>
      <c r="W207">
        <v>0</v>
      </c>
      <c r="X207" t="s">
        <v>417</v>
      </c>
      <c r="Y207" t="s">
        <v>417</v>
      </c>
      <c r="Z207" t="s">
        <v>417</v>
      </c>
      <c r="AA207">
        <v>98.1</v>
      </c>
      <c r="AB207">
        <v>1.9</v>
      </c>
      <c r="AC207">
        <v>0</v>
      </c>
      <c r="AE207" t="s">
        <v>412</v>
      </c>
      <c r="AF207" t="s">
        <v>5</v>
      </c>
      <c r="AG207" t="s">
        <v>413</v>
      </c>
      <c r="AH207" t="s">
        <v>648</v>
      </c>
      <c r="AI207">
        <v>88.1</v>
      </c>
      <c r="AJ207">
        <v>11.9</v>
      </c>
      <c r="AK207" t="s">
        <v>417</v>
      </c>
      <c r="AL207" t="s">
        <v>417</v>
      </c>
      <c r="AM207">
        <v>98.1</v>
      </c>
      <c r="AN207">
        <v>1.9</v>
      </c>
      <c r="AP207" t="s">
        <v>412</v>
      </c>
      <c r="AQ207" t="s">
        <v>5</v>
      </c>
      <c r="AR207" t="s">
        <v>413</v>
      </c>
      <c r="AS207" t="s">
        <v>648</v>
      </c>
      <c r="AT207">
        <v>81</v>
      </c>
      <c r="AU207">
        <v>88.1</v>
      </c>
      <c r="AV207">
        <v>95.1</v>
      </c>
      <c r="AW207" t="s">
        <v>417</v>
      </c>
      <c r="AX207" t="s">
        <v>417</v>
      </c>
      <c r="AY207" t="s">
        <v>417</v>
      </c>
      <c r="AZ207">
        <v>95.4</v>
      </c>
      <c r="BA207">
        <v>98.1</v>
      </c>
      <c r="BB207">
        <v>100</v>
      </c>
      <c r="BF207" t="b">
        <f t="shared" si="3"/>
        <v>1</v>
      </c>
    </row>
    <row r="208" spans="14:58" x14ac:dyDescent="0.3">
      <c r="N208" t="str">
        <f>VLOOKUP(P208,Sheet1!A$6:A$378,1,FALSE)</f>
        <v>Barnet</v>
      </c>
      <c r="O208" t="s">
        <v>412</v>
      </c>
      <c r="P208" t="s">
        <v>6</v>
      </c>
      <c r="Q208" t="str">
        <f>VLOOKUP(P208,classifications!A$1:B$357,2,FALSE)</f>
        <v>Predominantly Urban</v>
      </c>
      <c r="R208" t="str">
        <f>VLOOKUP(P208,classifications!A$1:D$357,4,FALSE)</f>
        <v>London Borough</v>
      </c>
      <c r="S208" t="s">
        <v>414</v>
      </c>
      <c r="T208" t="s">
        <v>648</v>
      </c>
      <c r="U208">
        <v>81</v>
      </c>
      <c r="V208">
        <v>16.100000000000001</v>
      </c>
      <c r="W208">
        <v>2.9</v>
      </c>
      <c r="X208">
        <v>87.1</v>
      </c>
      <c r="Y208">
        <v>3.8</v>
      </c>
      <c r="Z208">
        <v>9.1</v>
      </c>
      <c r="AA208">
        <v>98.2</v>
      </c>
      <c r="AB208">
        <v>1.8</v>
      </c>
      <c r="AC208">
        <v>0</v>
      </c>
      <c r="AE208" t="s">
        <v>412</v>
      </c>
      <c r="AF208" t="s">
        <v>6</v>
      </c>
      <c r="AG208" t="s">
        <v>414</v>
      </c>
      <c r="AH208" t="s">
        <v>648</v>
      </c>
      <c r="AI208">
        <v>83.4</v>
      </c>
      <c r="AJ208">
        <v>16.600000000000001</v>
      </c>
      <c r="AK208">
        <v>95.8</v>
      </c>
      <c r="AL208">
        <v>4.2</v>
      </c>
      <c r="AM208">
        <v>98.2</v>
      </c>
      <c r="AN208">
        <v>1.8</v>
      </c>
      <c r="AP208" t="s">
        <v>412</v>
      </c>
      <c r="AQ208" t="s">
        <v>6</v>
      </c>
      <c r="AR208" t="s">
        <v>414</v>
      </c>
      <c r="AS208" t="s">
        <v>648</v>
      </c>
      <c r="AT208">
        <v>75.7</v>
      </c>
      <c r="AU208">
        <v>83.4</v>
      </c>
      <c r="AV208">
        <v>91</v>
      </c>
      <c r="AW208">
        <v>91.2</v>
      </c>
      <c r="AX208">
        <v>95.8</v>
      </c>
      <c r="AY208">
        <v>100</v>
      </c>
      <c r="AZ208">
        <v>95.6</v>
      </c>
      <c r="BA208">
        <v>98.2</v>
      </c>
      <c r="BB208">
        <v>100</v>
      </c>
      <c r="BF208" t="b">
        <f t="shared" si="3"/>
        <v>1</v>
      </c>
    </row>
    <row r="209" spans="14:58" x14ac:dyDescent="0.3">
      <c r="N209" t="str">
        <f>VLOOKUP(P209,Sheet1!A$6:A$378,1,FALSE)</f>
        <v>Bexley</v>
      </c>
      <c r="O209" t="s">
        <v>412</v>
      </c>
      <c r="P209" t="s">
        <v>7</v>
      </c>
      <c r="Q209" t="str">
        <f>VLOOKUP(P209,classifications!A$1:B$357,2,FALSE)</f>
        <v>Predominantly Urban</v>
      </c>
      <c r="R209" t="str">
        <f>VLOOKUP(P209,classifications!A$1:D$357,4,FALSE)</f>
        <v>London Borough</v>
      </c>
      <c r="S209" t="s">
        <v>415</v>
      </c>
      <c r="T209" t="s">
        <v>648</v>
      </c>
      <c r="U209">
        <v>83.9</v>
      </c>
      <c r="V209">
        <v>16.100000000000001</v>
      </c>
      <c r="W209">
        <v>0</v>
      </c>
      <c r="X209">
        <v>81.8</v>
      </c>
      <c r="Y209">
        <v>6.4</v>
      </c>
      <c r="Z209">
        <v>11.8</v>
      </c>
      <c r="AA209">
        <v>96.7</v>
      </c>
      <c r="AB209">
        <v>3.3</v>
      </c>
      <c r="AC209">
        <v>0</v>
      </c>
      <c r="AE209" t="s">
        <v>412</v>
      </c>
      <c r="AF209" t="s">
        <v>7</v>
      </c>
      <c r="AG209" t="s">
        <v>415</v>
      </c>
      <c r="AH209" t="s">
        <v>648</v>
      </c>
      <c r="AI209">
        <v>83.9</v>
      </c>
      <c r="AJ209">
        <v>16.100000000000001</v>
      </c>
      <c r="AK209">
        <v>92.8</v>
      </c>
      <c r="AL209">
        <v>7.2</v>
      </c>
      <c r="AM209">
        <v>96.7</v>
      </c>
      <c r="AN209">
        <v>3.3</v>
      </c>
      <c r="AP209" t="s">
        <v>412</v>
      </c>
      <c r="AQ209" t="s">
        <v>7</v>
      </c>
      <c r="AR209" t="s">
        <v>415</v>
      </c>
      <c r="AS209" t="s">
        <v>648</v>
      </c>
      <c r="AT209">
        <v>77.2</v>
      </c>
      <c r="AU209">
        <v>83.9</v>
      </c>
      <c r="AV209">
        <v>90.5</v>
      </c>
      <c r="AW209">
        <v>87.5</v>
      </c>
      <c r="AX209">
        <v>92.8</v>
      </c>
      <c r="AY209">
        <v>98.1</v>
      </c>
      <c r="AZ209">
        <v>93.3</v>
      </c>
      <c r="BA209">
        <v>96.7</v>
      </c>
      <c r="BB209">
        <v>100</v>
      </c>
      <c r="BF209" t="b">
        <f t="shared" si="3"/>
        <v>1</v>
      </c>
    </row>
    <row r="210" spans="14:58" x14ac:dyDescent="0.3">
      <c r="N210" t="str">
        <f>VLOOKUP(P210,Sheet1!A$6:A$378,1,FALSE)</f>
        <v>Brent</v>
      </c>
      <c r="O210" t="s">
        <v>412</v>
      </c>
      <c r="P210" t="s">
        <v>8</v>
      </c>
      <c r="Q210" t="str">
        <f>VLOOKUP(P210,classifications!A$1:B$357,2,FALSE)</f>
        <v>Predominantly Urban</v>
      </c>
      <c r="R210" t="str">
        <f>VLOOKUP(P210,classifications!A$1:D$357,4,FALSE)</f>
        <v>London Borough</v>
      </c>
      <c r="S210" t="s">
        <v>416</v>
      </c>
      <c r="T210" t="s">
        <v>648</v>
      </c>
      <c r="U210">
        <v>89.9</v>
      </c>
      <c r="V210">
        <v>8.8000000000000007</v>
      </c>
      <c r="W210">
        <v>1.3</v>
      </c>
      <c r="X210" t="s">
        <v>417</v>
      </c>
      <c r="Y210" t="s">
        <v>417</v>
      </c>
      <c r="Z210" t="s">
        <v>417</v>
      </c>
      <c r="AA210" t="s">
        <v>417</v>
      </c>
      <c r="AB210" t="s">
        <v>417</v>
      </c>
      <c r="AC210" t="s">
        <v>417</v>
      </c>
      <c r="AE210" t="s">
        <v>412</v>
      </c>
      <c r="AF210" t="s">
        <v>8</v>
      </c>
      <c r="AG210" t="s">
        <v>416</v>
      </c>
      <c r="AH210" t="s">
        <v>648</v>
      </c>
      <c r="AI210">
        <v>91.1</v>
      </c>
      <c r="AJ210">
        <v>8.9</v>
      </c>
      <c r="AK210" t="s">
        <v>417</v>
      </c>
      <c r="AL210" t="s">
        <v>417</v>
      </c>
      <c r="AM210" t="s">
        <v>417</v>
      </c>
      <c r="AN210" t="s">
        <v>417</v>
      </c>
      <c r="AP210" t="s">
        <v>412</v>
      </c>
      <c r="AQ210" t="s">
        <v>8</v>
      </c>
      <c r="AR210" t="s">
        <v>416</v>
      </c>
      <c r="AS210" t="s">
        <v>648</v>
      </c>
      <c r="AT210">
        <v>85.7</v>
      </c>
      <c r="AU210">
        <v>91.1</v>
      </c>
      <c r="AV210">
        <v>96.5</v>
      </c>
      <c r="AW210" t="s">
        <v>417</v>
      </c>
      <c r="AX210" t="s">
        <v>417</v>
      </c>
      <c r="AY210" t="s">
        <v>417</v>
      </c>
      <c r="AZ210" t="s">
        <v>417</v>
      </c>
      <c r="BA210" t="s">
        <v>417</v>
      </c>
      <c r="BB210" t="s">
        <v>417</v>
      </c>
      <c r="BF210" t="b">
        <f t="shared" si="3"/>
        <v>1</v>
      </c>
    </row>
    <row r="211" spans="14:58" x14ac:dyDescent="0.3">
      <c r="N211" t="str">
        <f>VLOOKUP(P211,Sheet1!A$6:A$378,1,FALSE)</f>
        <v>Bromley</v>
      </c>
      <c r="O211" t="s">
        <v>412</v>
      </c>
      <c r="P211" t="s">
        <v>9</v>
      </c>
      <c r="Q211" t="str">
        <f>VLOOKUP(P211,classifications!A$1:B$357,2,FALSE)</f>
        <v>Predominantly Urban</v>
      </c>
      <c r="R211" t="str">
        <f>VLOOKUP(P211,classifications!A$1:D$357,4,FALSE)</f>
        <v>London Borough</v>
      </c>
      <c r="S211" t="s">
        <v>418</v>
      </c>
      <c r="T211" t="s">
        <v>648</v>
      </c>
      <c r="U211">
        <v>86.2</v>
      </c>
      <c r="V211">
        <v>12.9</v>
      </c>
      <c r="W211">
        <v>0.9</v>
      </c>
      <c r="X211" t="s">
        <v>417</v>
      </c>
      <c r="Y211" t="s">
        <v>417</v>
      </c>
      <c r="Z211" t="s">
        <v>417</v>
      </c>
      <c r="AA211">
        <v>100</v>
      </c>
      <c r="AB211">
        <v>0</v>
      </c>
      <c r="AC211">
        <v>0</v>
      </c>
      <c r="AE211" t="s">
        <v>412</v>
      </c>
      <c r="AF211" t="s">
        <v>9</v>
      </c>
      <c r="AG211" t="s">
        <v>418</v>
      </c>
      <c r="AH211" t="s">
        <v>648</v>
      </c>
      <c r="AI211">
        <v>87</v>
      </c>
      <c r="AJ211">
        <v>13</v>
      </c>
      <c r="AK211" t="s">
        <v>417</v>
      </c>
      <c r="AL211" t="s">
        <v>417</v>
      </c>
      <c r="AM211">
        <v>100</v>
      </c>
      <c r="AN211">
        <v>0</v>
      </c>
      <c r="AP211" t="s">
        <v>412</v>
      </c>
      <c r="AQ211" t="s">
        <v>9</v>
      </c>
      <c r="AR211" t="s">
        <v>418</v>
      </c>
      <c r="AS211" t="s">
        <v>648</v>
      </c>
      <c r="AT211">
        <v>80.5</v>
      </c>
      <c r="AU211">
        <v>87</v>
      </c>
      <c r="AV211">
        <v>93.5</v>
      </c>
      <c r="AW211" t="s">
        <v>417</v>
      </c>
      <c r="AX211" t="s">
        <v>417</v>
      </c>
      <c r="AY211" t="s">
        <v>417</v>
      </c>
      <c r="AZ211">
        <v>100</v>
      </c>
      <c r="BA211">
        <v>100</v>
      </c>
      <c r="BB211">
        <v>100</v>
      </c>
      <c r="BF211" t="b">
        <f t="shared" si="3"/>
        <v>1</v>
      </c>
    </row>
    <row r="212" spans="14:58" x14ac:dyDescent="0.3">
      <c r="N212" t="str">
        <f>VLOOKUP(P212,Sheet1!A$6:A$378,1,FALSE)</f>
        <v>Camden</v>
      </c>
      <c r="O212" t="s">
        <v>412</v>
      </c>
      <c r="P212" t="s">
        <v>10</v>
      </c>
      <c r="Q212" t="str">
        <f>VLOOKUP(P212,classifications!A$1:B$357,2,FALSE)</f>
        <v>Predominantly Urban</v>
      </c>
      <c r="R212" t="str">
        <f>VLOOKUP(P212,classifications!A$1:D$357,4,FALSE)</f>
        <v>London Borough</v>
      </c>
      <c r="S212" t="s">
        <v>419</v>
      </c>
      <c r="T212" t="s">
        <v>648</v>
      </c>
      <c r="U212">
        <v>81.8</v>
      </c>
      <c r="V212">
        <v>16.100000000000001</v>
      </c>
      <c r="W212">
        <v>2</v>
      </c>
      <c r="X212">
        <v>88.7</v>
      </c>
      <c r="Y212">
        <v>0</v>
      </c>
      <c r="Z212">
        <v>11.3</v>
      </c>
      <c r="AA212">
        <v>100</v>
      </c>
      <c r="AB212">
        <v>0</v>
      </c>
      <c r="AC212">
        <v>0</v>
      </c>
      <c r="AE212" t="s">
        <v>412</v>
      </c>
      <c r="AF212" t="s">
        <v>10</v>
      </c>
      <c r="AG212" t="s">
        <v>419</v>
      </c>
      <c r="AH212" t="s">
        <v>648</v>
      </c>
      <c r="AI212">
        <v>83.5</v>
      </c>
      <c r="AJ212">
        <v>16.5</v>
      </c>
      <c r="AK212">
        <v>100</v>
      </c>
      <c r="AL212">
        <v>0</v>
      </c>
      <c r="AM212">
        <v>100</v>
      </c>
      <c r="AN212">
        <v>0</v>
      </c>
      <c r="AP212" t="s">
        <v>412</v>
      </c>
      <c r="AQ212" t="s">
        <v>10</v>
      </c>
      <c r="AR212" t="s">
        <v>419</v>
      </c>
      <c r="AS212" t="s">
        <v>648</v>
      </c>
      <c r="AT212">
        <v>74.599999999999994</v>
      </c>
      <c r="AU212">
        <v>83.5</v>
      </c>
      <c r="AV212">
        <v>92.5</v>
      </c>
      <c r="AW212">
        <v>100</v>
      </c>
      <c r="AX212">
        <v>100</v>
      </c>
      <c r="AY212">
        <v>100</v>
      </c>
      <c r="AZ212">
        <v>100</v>
      </c>
      <c r="BA212">
        <v>100</v>
      </c>
      <c r="BB212">
        <v>100</v>
      </c>
      <c r="BF212" t="b">
        <f t="shared" si="3"/>
        <v>1</v>
      </c>
    </row>
    <row r="213" spans="14:58" x14ac:dyDescent="0.3">
      <c r="N213" t="str">
        <f>VLOOKUP(P213,Sheet1!A$6:A$378,1,FALSE)</f>
        <v>Croydon</v>
      </c>
      <c r="O213" t="s">
        <v>412</v>
      </c>
      <c r="P213" t="s">
        <v>11</v>
      </c>
      <c r="Q213" t="str">
        <f>VLOOKUP(P213,classifications!A$1:B$357,2,FALSE)</f>
        <v>Predominantly Urban</v>
      </c>
      <c r="R213" t="str">
        <f>VLOOKUP(P213,classifications!A$1:D$357,4,FALSE)</f>
        <v>London Borough</v>
      </c>
      <c r="S213" t="s">
        <v>420</v>
      </c>
      <c r="T213" t="s">
        <v>648</v>
      </c>
      <c r="U213">
        <v>84.6</v>
      </c>
      <c r="V213">
        <v>14.9</v>
      </c>
      <c r="W213">
        <v>0.5</v>
      </c>
      <c r="X213">
        <v>82</v>
      </c>
      <c r="Y213">
        <v>5.4</v>
      </c>
      <c r="Z213">
        <v>12.6</v>
      </c>
      <c r="AA213" t="s">
        <v>417</v>
      </c>
      <c r="AB213" t="s">
        <v>417</v>
      </c>
      <c r="AC213" t="s">
        <v>417</v>
      </c>
      <c r="AE213" t="s">
        <v>412</v>
      </c>
      <c r="AF213" t="s">
        <v>11</v>
      </c>
      <c r="AG213" t="s">
        <v>420</v>
      </c>
      <c r="AH213" t="s">
        <v>648</v>
      </c>
      <c r="AI213">
        <v>85</v>
      </c>
      <c r="AJ213">
        <v>15</v>
      </c>
      <c r="AK213">
        <v>93.9</v>
      </c>
      <c r="AL213">
        <v>6.1</v>
      </c>
      <c r="AM213" t="s">
        <v>417</v>
      </c>
      <c r="AN213" t="s">
        <v>417</v>
      </c>
      <c r="AP213" t="s">
        <v>412</v>
      </c>
      <c r="AQ213" t="s">
        <v>11</v>
      </c>
      <c r="AR213" t="s">
        <v>420</v>
      </c>
      <c r="AS213" t="s">
        <v>648</v>
      </c>
      <c r="AT213">
        <v>78.400000000000006</v>
      </c>
      <c r="AU213">
        <v>85</v>
      </c>
      <c r="AV213">
        <v>91.6</v>
      </c>
      <c r="AW213">
        <v>89</v>
      </c>
      <c r="AX213">
        <v>93.9</v>
      </c>
      <c r="AY213">
        <v>98.7</v>
      </c>
      <c r="AZ213" t="s">
        <v>417</v>
      </c>
      <c r="BA213" t="s">
        <v>417</v>
      </c>
      <c r="BB213" t="s">
        <v>417</v>
      </c>
      <c r="BF213" t="b">
        <f t="shared" si="3"/>
        <v>1</v>
      </c>
    </row>
    <row r="214" spans="14:58" x14ac:dyDescent="0.3">
      <c r="N214" t="str">
        <f>VLOOKUP(P214,Sheet1!A$6:A$378,1,FALSE)</f>
        <v>Ealing</v>
      </c>
      <c r="O214" t="s">
        <v>412</v>
      </c>
      <c r="P214" t="s">
        <v>12</v>
      </c>
      <c r="Q214" t="str">
        <f>VLOOKUP(P214,classifications!A$1:B$357,2,FALSE)</f>
        <v>Predominantly Urban</v>
      </c>
      <c r="R214" t="str">
        <f>VLOOKUP(P214,classifications!A$1:D$357,4,FALSE)</f>
        <v>London Borough</v>
      </c>
      <c r="S214" t="s">
        <v>421</v>
      </c>
      <c r="T214" t="s">
        <v>648</v>
      </c>
      <c r="U214">
        <v>86.1</v>
      </c>
      <c r="V214">
        <v>13.9</v>
      </c>
      <c r="W214">
        <v>0</v>
      </c>
      <c r="X214">
        <v>92.4</v>
      </c>
      <c r="Y214">
        <v>0</v>
      </c>
      <c r="Z214">
        <v>7.6</v>
      </c>
      <c r="AA214">
        <v>94.9</v>
      </c>
      <c r="AB214">
        <v>5.0999999999999996</v>
      </c>
      <c r="AC214">
        <v>0</v>
      </c>
      <c r="AE214" t="s">
        <v>412</v>
      </c>
      <c r="AF214" t="s">
        <v>12</v>
      </c>
      <c r="AG214" t="s">
        <v>421</v>
      </c>
      <c r="AH214" t="s">
        <v>648</v>
      </c>
      <c r="AI214">
        <v>86.1</v>
      </c>
      <c r="AJ214">
        <v>13.9</v>
      </c>
      <c r="AK214">
        <v>100</v>
      </c>
      <c r="AL214">
        <v>0</v>
      </c>
      <c r="AM214">
        <v>94.9</v>
      </c>
      <c r="AN214">
        <v>5.0999999999999996</v>
      </c>
      <c r="AP214" t="s">
        <v>412</v>
      </c>
      <c r="AQ214" t="s">
        <v>12</v>
      </c>
      <c r="AR214" t="s">
        <v>421</v>
      </c>
      <c r="AS214" t="s">
        <v>648</v>
      </c>
      <c r="AT214">
        <v>76.8</v>
      </c>
      <c r="AU214">
        <v>86.1</v>
      </c>
      <c r="AV214">
        <v>95.5</v>
      </c>
      <c r="AW214">
        <v>100</v>
      </c>
      <c r="AX214">
        <v>100</v>
      </c>
      <c r="AY214">
        <v>100</v>
      </c>
      <c r="AZ214">
        <v>89.2</v>
      </c>
      <c r="BA214">
        <v>94.9</v>
      </c>
      <c r="BB214">
        <v>100</v>
      </c>
      <c r="BF214" t="b">
        <f t="shared" si="3"/>
        <v>1</v>
      </c>
    </row>
    <row r="215" spans="14:58" x14ac:dyDescent="0.3">
      <c r="N215" t="str">
        <f>VLOOKUP(P215,Sheet1!A$6:A$378,1,FALSE)</f>
        <v>Enfield</v>
      </c>
      <c r="O215" t="s">
        <v>412</v>
      </c>
      <c r="P215" t="s">
        <v>13</v>
      </c>
      <c r="Q215" t="str">
        <f>VLOOKUP(P215,classifications!A$1:B$357,2,FALSE)</f>
        <v>Predominantly Urban</v>
      </c>
      <c r="R215" t="str">
        <f>VLOOKUP(P215,classifications!A$1:D$357,4,FALSE)</f>
        <v>London Borough</v>
      </c>
      <c r="S215" t="s">
        <v>422</v>
      </c>
      <c r="T215" t="s">
        <v>648</v>
      </c>
      <c r="U215">
        <v>84.2</v>
      </c>
      <c r="V215">
        <v>15.8</v>
      </c>
      <c r="W215">
        <v>0</v>
      </c>
      <c r="X215" t="s">
        <v>417</v>
      </c>
      <c r="Y215" t="s">
        <v>417</v>
      </c>
      <c r="Z215" t="s">
        <v>417</v>
      </c>
      <c r="AA215">
        <v>95.7</v>
      </c>
      <c r="AB215">
        <v>4.3</v>
      </c>
      <c r="AC215">
        <v>0</v>
      </c>
      <c r="AE215" t="s">
        <v>412</v>
      </c>
      <c r="AF215" t="s">
        <v>13</v>
      </c>
      <c r="AG215" t="s">
        <v>422</v>
      </c>
      <c r="AH215" t="s">
        <v>648</v>
      </c>
      <c r="AI215">
        <v>84.2</v>
      </c>
      <c r="AJ215">
        <v>15.8</v>
      </c>
      <c r="AK215" t="s">
        <v>417</v>
      </c>
      <c r="AL215" t="s">
        <v>417</v>
      </c>
      <c r="AM215">
        <v>95.7</v>
      </c>
      <c r="AN215">
        <v>4.3</v>
      </c>
      <c r="AP215" t="s">
        <v>412</v>
      </c>
      <c r="AQ215" t="s">
        <v>13</v>
      </c>
      <c r="AR215" t="s">
        <v>422</v>
      </c>
      <c r="AS215" t="s">
        <v>648</v>
      </c>
      <c r="AT215">
        <v>76.5</v>
      </c>
      <c r="AU215">
        <v>84.2</v>
      </c>
      <c r="AV215">
        <v>91.9</v>
      </c>
      <c r="AW215" t="s">
        <v>417</v>
      </c>
      <c r="AX215" t="s">
        <v>417</v>
      </c>
      <c r="AY215" t="s">
        <v>417</v>
      </c>
      <c r="AZ215">
        <v>91.4</v>
      </c>
      <c r="BA215">
        <v>95.7</v>
      </c>
      <c r="BB215">
        <v>100</v>
      </c>
      <c r="BF215" t="b">
        <f t="shared" si="3"/>
        <v>1</v>
      </c>
    </row>
    <row r="216" spans="14:58" x14ac:dyDescent="0.3">
      <c r="N216" t="str">
        <f>VLOOKUP(P216,Sheet1!A$6:A$378,1,FALSE)</f>
        <v>Greenwich</v>
      </c>
      <c r="O216" t="s">
        <v>412</v>
      </c>
      <c r="P216" t="s">
        <v>14</v>
      </c>
      <c r="Q216" t="str">
        <f>VLOOKUP(P216,classifications!A$1:B$357,2,FALSE)</f>
        <v>Predominantly Urban</v>
      </c>
      <c r="R216" t="str">
        <f>VLOOKUP(P216,classifications!A$1:D$357,4,FALSE)</f>
        <v>London Borough</v>
      </c>
      <c r="S216" t="s">
        <v>423</v>
      </c>
      <c r="T216" t="s">
        <v>648</v>
      </c>
      <c r="U216">
        <v>83.1</v>
      </c>
      <c r="V216">
        <v>16.899999999999999</v>
      </c>
      <c r="W216">
        <v>0</v>
      </c>
      <c r="X216">
        <v>89.2</v>
      </c>
      <c r="Y216">
        <v>3</v>
      </c>
      <c r="Z216">
        <v>7.8</v>
      </c>
      <c r="AA216">
        <v>100</v>
      </c>
      <c r="AB216">
        <v>0</v>
      </c>
      <c r="AC216">
        <v>0</v>
      </c>
      <c r="AE216" t="s">
        <v>412</v>
      </c>
      <c r="AF216" t="s">
        <v>14</v>
      </c>
      <c r="AG216" t="s">
        <v>423</v>
      </c>
      <c r="AH216" t="s">
        <v>648</v>
      </c>
      <c r="AI216">
        <v>83.1</v>
      </c>
      <c r="AJ216">
        <v>16.899999999999999</v>
      </c>
      <c r="AK216">
        <v>96.7</v>
      </c>
      <c r="AL216">
        <v>3.3</v>
      </c>
      <c r="AM216">
        <v>100</v>
      </c>
      <c r="AN216">
        <v>0</v>
      </c>
      <c r="AP216" t="s">
        <v>412</v>
      </c>
      <c r="AQ216" t="s">
        <v>14</v>
      </c>
      <c r="AR216" t="s">
        <v>423</v>
      </c>
      <c r="AS216" t="s">
        <v>648</v>
      </c>
      <c r="AT216">
        <v>75.5</v>
      </c>
      <c r="AU216">
        <v>83.1</v>
      </c>
      <c r="AV216">
        <v>90.8</v>
      </c>
      <c r="AW216">
        <v>93</v>
      </c>
      <c r="AX216">
        <v>96.7</v>
      </c>
      <c r="AY216">
        <v>100</v>
      </c>
      <c r="AZ216">
        <v>100</v>
      </c>
      <c r="BA216">
        <v>100</v>
      </c>
      <c r="BB216">
        <v>100</v>
      </c>
      <c r="BF216" t="b">
        <f t="shared" si="3"/>
        <v>1</v>
      </c>
    </row>
    <row r="217" spans="14:58" x14ac:dyDescent="0.3">
      <c r="N217" t="str">
        <f>VLOOKUP(P217,Sheet1!A$6:A$378,1,FALSE)</f>
        <v>Hackney</v>
      </c>
      <c r="O217" t="s">
        <v>412</v>
      </c>
      <c r="P217" t="s">
        <v>15</v>
      </c>
      <c r="Q217" t="str">
        <f>VLOOKUP(P217,classifications!A$1:B$357,2,FALSE)</f>
        <v>Predominantly Urban</v>
      </c>
      <c r="R217" t="str">
        <f>VLOOKUP(P217,classifications!A$1:D$357,4,FALSE)</f>
        <v>London Borough</v>
      </c>
      <c r="S217" t="s">
        <v>424</v>
      </c>
      <c r="T217" t="s">
        <v>648</v>
      </c>
      <c r="U217">
        <v>76.599999999999994</v>
      </c>
      <c r="V217">
        <v>23.4</v>
      </c>
      <c r="W217">
        <v>0</v>
      </c>
      <c r="X217">
        <v>86.7</v>
      </c>
      <c r="Y217">
        <v>1.9</v>
      </c>
      <c r="Z217">
        <v>11.4</v>
      </c>
      <c r="AA217">
        <v>95.8</v>
      </c>
      <c r="AB217">
        <v>4.2</v>
      </c>
      <c r="AC217">
        <v>0</v>
      </c>
      <c r="AE217" t="s">
        <v>412</v>
      </c>
      <c r="AF217" t="s">
        <v>15</v>
      </c>
      <c r="AG217" t="s">
        <v>424</v>
      </c>
      <c r="AH217" t="s">
        <v>648</v>
      </c>
      <c r="AI217">
        <v>76.599999999999994</v>
      </c>
      <c r="AJ217">
        <v>23.4</v>
      </c>
      <c r="AK217">
        <v>97.9</v>
      </c>
      <c r="AL217">
        <v>2.1</v>
      </c>
      <c r="AM217">
        <v>95.8</v>
      </c>
      <c r="AN217">
        <v>4.2</v>
      </c>
      <c r="AP217" t="s">
        <v>412</v>
      </c>
      <c r="AQ217" t="s">
        <v>15</v>
      </c>
      <c r="AR217" t="s">
        <v>424</v>
      </c>
      <c r="AS217" t="s">
        <v>648</v>
      </c>
      <c r="AT217">
        <v>67.7</v>
      </c>
      <c r="AU217">
        <v>76.599999999999994</v>
      </c>
      <c r="AV217">
        <v>85.5</v>
      </c>
      <c r="AW217">
        <v>94.9</v>
      </c>
      <c r="AX217">
        <v>97.9</v>
      </c>
      <c r="AY217">
        <v>100</v>
      </c>
      <c r="AZ217">
        <v>91.6</v>
      </c>
      <c r="BA217">
        <v>95.8</v>
      </c>
      <c r="BB217">
        <v>100</v>
      </c>
      <c r="BF217" t="b">
        <f t="shared" si="3"/>
        <v>1</v>
      </c>
    </row>
    <row r="218" spans="14:58" x14ac:dyDescent="0.3">
      <c r="N218" t="str">
        <f>VLOOKUP(P218,Sheet1!A$6:A$378,1,FALSE)</f>
        <v>Hammersmith and Fulham</v>
      </c>
      <c r="O218" t="s">
        <v>412</v>
      </c>
      <c r="P218" t="s">
        <v>16</v>
      </c>
      <c r="Q218" t="str">
        <f>VLOOKUP(P218,classifications!A$1:B$357,2,FALSE)</f>
        <v>Predominantly Urban</v>
      </c>
      <c r="R218" t="str">
        <f>VLOOKUP(P218,classifications!A$1:D$357,4,FALSE)</f>
        <v>London Borough</v>
      </c>
      <c r="S218" t="s">
        <v>425</v>
      </c>
      <c r="T218" t="s">
        <v>648</v>
      </c>
      <c r="U218">
        <v>78.5</v>
      </c>
      <c r="V218">
        <v>21.5</v>
      </c>
      <c r="W218">
        <v>0</v>
      </c>
      <c r="X218" t="s">
        <v>417</v>
      </c>
      <c r="Y218" t="s">
        <v>417</v>
      </c>
      <c r="Z218" t="s">
        <v>417</v>
      </c>
      <c r="AA218" t="s">
        <v>417</v>
      </c>
      <c r="AB218" t="s">
        <v>417</v>
      </c>
      <c r="AC218" t="s">
        <v>417</v>
      </c>
      <c r="AE218" t="s">
        <v>412</v>
      </c>
      <c r="AF218" t="s">
        <v>16</v>
      </c>
      <c r="AG218" t="s">
        <v>425</v>
      </c>
      <c r="AH218" t="s">
        <v>648</v>
      </c>
      <c r="AI218">
        <v>78.5</v>
      </c>
      <c r="AJ218">
        <v>21.5</v>
      </c>
      <c r="AK218" t="s">
        <v>417</v>
      </c>
      <c r="AL218" t="s">
        <v>417</v>
      </c>
      <c r="AM218" t="s">
        <v>417</v>
      </c>
      <c r="AN218" t="s">
        <v>417</v>
      </c>
      <c r="AP218" t="s">
        <v>412</v>
      </c>
      <c r="AQ218" t="s">
        <v>16</v>
      </c>
      <c r="AR218" t="s">
        <v>425</v>
      </c>
      <c r="AS218" t="s">
        <v>648</v>
      </c>
      <c r="AT218">
        <v>67.7</v>
      </c>
      <c r="AU218">
        <v>78.5</v>
      </c>
      <c r="AV218">
        <v>89.4</v>
      </c>
      <c r="AW218" t="s">
        <v>417</v>
      </c>
      <c r="AX218" t="s">
        <v>417</v>
      </c>
      <c r="AY218" t="s">
        <v>417</v>
      </c>
      <c r="AZ218" t="s">
        <v>417</v>
      </c>
      <c r="BA218" t="s">
        <v>417</v>
      </c>
      <c r="BB218" t="s">
        <v>417</v>
      </c>
      <c r="BF218" t="b">
        <f t="shared" si="3"/>
        <v>1</v>
      </c>
    </row>
    <row r="219" spans="14:58" x14ac:dyDescent="0.3">
      <c r="N219" t="str">
        <f>VLOOKUP(P219,Sheet1!A$6:A$378,1,FALSE)</f>
        <v>Haringey</v>
      </c>
      <c r="O219" t="s">
        <v>412</v>
      </c>
      <c r="P219" t="s">
        <v>17</v>
      </c>
      <c r="Q219" t="str">
        <f>VLOOKUP(P219,classifications!A$1:B$357,2,FALSE)</f>
        <v>Predominantly Urban</v>
      </c>
      <c r="R219" t="str">
        <f>VLOOKUP(P219,classifications!A$1:D$357,4,FALSE)</f>
        <v>London Borough</v>
      </c>
      <c r="S219" t="s">
        <v>426</v>
      </c>
      <c r="T219" t="s">
        <v>648</v>
      </c>
      <c r="U219">
        <v>88.6</v>
      </c>
      <c r="V219">
        <v>10.8</v>
      </c>
      <c r="W219">
        <v>0.6</v>
      </c>
      <c r="X219">
        <v>81.099999999999994</v>
      </c>
      <c r="Y219">
        <v>3.9</v>
      </c>
      <c r="Z219">
        <v>15</v>
      </c>
      <c r="AA219">
        <v>96.8</v>
      </c>
      <c r="AB219">
        <v>3.2</v>
      </c>
      <c r="AC219">
        <v>0</v>
      </c>
      <c r="AE219" t="s">
        <v>412</v>
      </c>
      <c r="AF219" t="s">
        <v>17</v>
      </c>
      <c r="AG219" t="s">
        <v>426</v>
      </c>
      <c r="AH219" t="s">
        <v>648</v>
      </c>
      <c r="AI219">
        <v>89.1</v>
      </c>
      <c r="AJ219">
        <v>10.9</v>
      </c>
      <c r="AK219">
        <v>95.4</v>
      </c>
      <c r="AL219">
        <v>4.5999999999999996</v>
      </c>
      <c r="AM219">
        <v>96.8</v>
      </c>
      <c r="AN219">
        <v>3.2</v>
      </c>
      <c r="AP219" t="s">
        <v>412</v>
      </c>
      <c r="AQ219" t="s">
        <v>17</v>
      </c>
      <c r="AR219" t="s">
        <v>426</v>
      </c>
      <c r="AS219" t="s">
        <v>648</v>
      </c>
      <c r="AT219">
        <v>83.4</v>
      </c>
      <c r="AU219">
        <v>89.1</v>
      </c>
      <c r="AV219">
        <v>94.8</v>
      </c>
      <c r="AW219">
        <v>91</v>
      </c>
      <c r="AX219">
        <v>95.4</v>
      </c>
      <c r="AY219">
        <v>99.9</v>
      </c>
      <c r="AZ219">
        <v>93.4</v>
      </c>
      <c r="BA219">
        <v>96.8</v>
      </c>
      <c r="BB219">
        <v>100</v>
      </c>
      <c r="BF219" t="b">
        <f t="shared" si="3"/>
        <v>1</v>
      </c>
    </row>
    <row r="220" spans="14:58" x14ac:dyDescent="0.3">
      <c r="N220" t="str">
        <f>VLOOKUP(P220,Sheet1!A$6:A$378,1,FALSE)</f>
        <v>Harrow</v>
      </c>
      <c r="O220" t="s">
        <v>412</v>
      </c>
      <c r="P220" t="s">
        <v>18</v>
      </c>
      <c r="Q220" t="str">
        <f>VLOOKUP(P220,classifications!A$1:B$357,2,FALSE)</f>
        <v>Predominantly Urban</v>
      </c>
      <c r="R220" t="str">
        <f>VLOOKUP(P220,classifications!A$1:D$357,4,FALSE)</f>
        <v>London Borough</v>
      </c>
      <c r="S220" t="s">
        <v>427</v>
      </c>
      <c r="T220" t="s">
        <v>648</v>
      </c>
      <c r="U220">
        <v>95.8</v>
      </c>
      <c r="V220">
        <v>4.2</v>
      </c>
      <c r="W220">
        <v>0</v>
      </c>
      <c r="X220">
        <v>82.8</v>
      </c>
      <c r="Y220">
        <v>3.5</v>
      </c>
      <c r="Z220">
        <v>13.7</v>
      </c>
      <c r="AA220" t="s">
        <v>417</v>
      </c>
      <c r="AB220" t="s">
        <v>417</v>
      </c>
      <c r="AC220" t="s">
        <v>417</v>
      </c>
      <c r="AE220" t="s">
        <v>412</v>
      </c>
      <c r="AF220" t="s">
        <v>18</v>
      </c>
      <c r="AG220" t="s">
        <v>427</v>
      </c>
      <c r="AH220" t="s">
        <v>648</v>
      </c>
      <c r="AI220">
        <v>95.8</v>
      </c>
      <c r="AJ220">
        <v>4.2</v>
      </c>
      <c r="AK220">
        <v>95.9</v>
      </c>
      <c r="AL220">
        <v>4.0999999999999996</v>
      </c>
      <c r="AM220" t="s">
        <v>417</v>
      </c>
      <c r="AN220" t="s">
        <v>417</v>
      </c>
      <c r="AP220" t="s">
        <v>412</v>
      </c>
      <c r="AQ220" t="s">
        <v>18</v>
      </c>
      <c r="AR220" t="s">
        <v>427</v>
      </c>
      <c r="AS220" t="s">
        <v>648</v>
      </c>
      <c r="AT220">
        <v>92.1</v>
      </c>
      <c r="AU220">
        <v>95.8</v>
      </c>
      <c r="AV220">
        <v>99.5</v>
      </c>
      <c r="AW220">
        <v>92</v>
      </c>
      <c r="AX220">
        <v>95.9</v>
      </c>
      <c r="AY220">
        <v>99.9</v>
      </c>
      <c r="AZ220" t="s">
        <v>417</v>
      </c>
      <c r="BA220" t="s">
        <v>417</v>
      </c>
      <c r="BB220" t="s">
        <v>417</v>
      </c>
      <c r="BF220" t="b">
        <f t="shared" si="3"/>
        <v>1</v>
      </c>
    </row>
    <row r="221" spans="14:58" x14ac:dyDescent="0.3">
      <c r="N221" t="str">
        <f>VLOOKUP(P221,Sheet1!A$6:A$378,1,FALSE)</f>
        <v>Havering</v>
      </c>
      <c r="O221" t="s">
        <v>412</v>
      </c>
      <c r="P221" t="s">
        <v>19</v>
      </c>
      <c r="Q221" t="str">
        <f>VLOOKUP(P221,classifications!A$1:B$357,2,FALSE)</f>
        <v>Predominantly Urban</v>
      </c>
      <c r="R221" t="str">
        <f>VLOOKUP(P221,classifications!A$1:D$357,4,FALSE)</f>
        <v>London Borough</v>
      </c>
      <c r="S221" t="s">
        <v>428</v>
      </c>
      <c r="T221" t="s">
        <v>648</v>
      </c>
      <c r="U221">
        <v>90.8</v>
      </c>
      <c r="V221">
        <v>9.1999999999999993</v>
      </c>
      <c r="W221">
        <v>0</v>
      </c>
      <c r="X221">
        <v>84</v>
      </c>
      <c r="Y221">
        <v>4.5</v>
      </c>
      <c r="Z221">
        <v>11.5</v>
      </c>
      <c r="AA221">
        <v>99.2</v>
      </c>
      <c r="AB221">
        <v>0.8</v>
      </c>
      <c r="AC221">
        <v>0</v>
      </c>
      <c r="AE221" t="s">
        <v>412</v>
      </c>
      <c r="AF221" t="s">
        <v>19</v>
      </c>
      <c r="AG221" t="s">
        <v>428</v>
      </c>
      <c r="AH221" t="s">
        <v>648</v>
      </c>
      <c r="AI221">
        <v>90.8</v>
      </c>
      <c r="AJ221">
        <v>9.1999999999999993</v>
      </c>
      <c r="AK221">
        <v>94.9</v>
      </c>
      <c r="AL221">
        <v>5.0999999999999996</v>
      </c>
      <c r="AM221">
        <v>99.2</v>
      </c>
      <c r="AN221">
        <v>0.8</v>
      </c>
      <c r="AP221" t="s">
        <v>412</v>
      </c>
      <c r="AQ221" t="s">
        <v>19</v>
      </c>
      <c r="AR221" t="s">
        <v>428</v>
      </c>
      <c r="AS221" t="s">
        <v>648</v>
      </c>
      <c r="AT221">
        <v>85.4</v>
      </c>
      <c r="AU221">
        <v>90.8</v>
      </c>
      <c r="AV221">
        <v>96.2</v>
      </c>
      <c r="AW221">
        <v>89.3</v>
      </c>
      <c r="AX221">
        <v>94.9</v>
      </c>
      <c r="AY221">
        <v>100</v>
      </c>
      <c r="AZ221">
        <v>97.6</v>
      </c>
      <c r="BA221">
        <v>99.2</v>
      </c>
      <c r="BB221">
        <v>100</v>
      </c>
      <c r="BF221" t="b">
        <f t="shared" si="3"/>
        <v>1</v>
      </c>
    </row>
    <row r="222" spans="14:58" x14ac:dyDescent="0.3">
      <c r="N222" t="str">
        <f>VLOOKUP(P222,Sheet1!A$6:A$378,1,FALSE)</f>
        <v>Hillingdon</v>
      </c>
      <c r="O222" t="s">
        <v>412</v>
      </c>
      <c r="P222" t="s">
        <v>20</v>
      </c>
      <c r="Q222" t="str">
        <f>VLOOKUP(P222,classifications!A$1:B$357,2,FALSE)</f>
        <v>Predominantly Urban</v>
      </c>
      <c r="R222" t="str">
        <f>VLOOKUP(P222,classifications!A$1:D$357,4,FALSE)</f>
        <v>London Borough</v>
      </c>
      <c r="S222" t="s">
        <v>429</v>
      </c>
      <c r="T222" t="s">
        <v>648</v>
      </c>
      <c r="U222">
        <v>88.4</v>
      </c>
      <c r="V222">
        <v>7.9</v>
      </c>
      <c r="W222">
        <v>3.6</v>
      </c>
      <c r="X222">
        <v>81.7</v>
      </c>
      <c r="Y222">
        <v>6.5</v>
      </c>
      <c r="Z222">
        <v>11.8</v>
      </c>
      <c r="AA222" t="s">
        <v>417</v>
      </c>
      <c r="AB222" t="s">
        <v>417</v>
      </c>
      <c r="AC222" t="s">
        <v>417</v>
      </c>
      <c r="AE222" t="s">
        <v>412</v>
      </c>
      <c r="AF222" t="s">
        <v>20</v>
      </c>
      <c r="AG222" t="s">
        <v>429</v>
      </c>
      <c r="AH222" t="s">
        <v>648</v>
      </c>
      <c r="AI222">
        <v>91.8</v>
      </c>
      <c r="AJ222">
        <v>8.1999999999999993</v>
      </c>
      <c r="AK222">
        <v>92.6</v>
      </c>
      <c r="AL222">
        <v>7.4</v>
      </c>
      <c r="AM222" t="s">
        <v>417</v>
      </c>
      <c r="AN222" t="s">
        <v>417</v>
      </c>
      <c r="AP222" t="s">
        <v>412</v>
      </c>
      <c r="AQ222" t="s">
        <v>20</v>
      </c>
      <c r="AR222" t="s">
        <v>429</v>
      </c>
      <c r="AS222" t="s">
        <v>648</v>
      </c>
      <c r="AT222">
        <v>86.4</v>
      </c>
      <c r="AU222">
        <v>91.8</v>
      </c>
      <c r="AV222">
        <v>97.1</v>
      </c>
      <c r="AW222">
        <v>87.2</v>
      </c>
      <c r="AX222">
        <v>92.6</v>
      </c>
      <c r="AY222">
        <v>98</v>
      </c>
      <c r="AZ222" t="s">
        <v>417</v>
      </c>
      <c r="BA222" t="s">
        <v>417</v>
      </c>
      <c r="BB222" t="s">
        <v>417</v>
      </c>
      <c r="BF222" t="b">
        <f t="shared" si="3"/>
        <v>1</v>
      </c>
    </row>
    <row r="223" spans="14:58" x14ac:dyDescent="0.3">
      <c r="N223" t="str">
        <f>VLOOKUP(P223,Sheet1!A$6:A$378,1,FALSE)</f>
        <v>Hounslow</v>
      </c>
      <c r="O223" t="s">
        <v>412</v>
      </c>
      <c r="P223" t="s">
        <v>21</v>
      </c>
      <c r="Q223" t="str">
        <f>VLOOKUP(P223,classifications!A$1:B$357,2,FALSE)</f>
        <v>Predominantly Urban</v>
      </c>
      <c r="R223" t="str">
        <f>VLOOKUP(P223,classifications!A$1:D$357,4,FALSE)</f>
        <v>London Borough</v>
      </c>
      <c r="S223" t="s">
        <v>430</v>
      </c>
      <c r="T223" t="s">
        <v>648</v>
      </c>
      <c r="U223">
        <v>90.6</v>
      </c>
      <c r="V223">
        <v>9.4</v>
      </c>
      <c r="W223">
        <v>0</v>
      </c>
      <c r="X223">
        <v>76.5</v>
      </c>
      <c r="Y223">
        <v>6</v>
      </c>
      <c r="Z223">
        <v>17.5</v>
      </c>
      <c r="AA223" t="s">
        <v>417</v>
      </c>
      <c r="AB223" t="s">
        <v>417</v>
      </c>
      <c r="AC223" t="s">
        <v>417</v>
      </c>
      <c r="AE223" t="s">
        <v>412</v>
      </c>
      <c r="AF223" t="s">
        <v>21</v>
      </c>
      <c r="AG223" t="s">
        <v>430</v>
      </c>
      <c r="AH223" t="s">
        <v>648</v>
      </c>
      <c r="AI223">
        <v>90.6</v>
      </c>
      <c r="AJ223">
        <v>9.4</v>
      </c>
      <c r="AK223">
        <v>92.8</v>
      </c>
      <c r="AL223">
        <v>7.2</v>
      </c>
      <c r="AM223" t="s">
        <v>417</v>
      </c>
      <c r="AN223" t="s">
        <v>417</v>
      </c>
      <c r="AP223" t="s">
        <v>412</v>
      </c>
      <c r="AQ223" t="s">
        <v>21</v>
      </c>
      <c r="AR223" t="s">
        <v>430</v>
      </c>
      <c r="AS223" t="s">
        <v>648</v>
      </c>
      <c r="AT223">
        <v>83.9</v>
      </c>
      <c r="AU223">
        <v>90.6</v>
      </c>
      <c r="AV223">
        <v>97.3</v>
      </c>
      <c r="AW223">
        <v>85.9</v>
      </c>
      <c r="AX223">
        <v>92.8</v>
      </c>
      <c r="AY223">
        <v>99.6</v>
      </c>
      <c r="AZ223" t="s">
        <v>417</v>
      </c>
      <c r="BA223" t="s">
        <v>417</v>
      </c>
      <c r="BB223" t="s">
        <v>417</v>
      </c>
      <c r="BF223" t="b">
        <f t="shared" si="3"/>
        <v>1</v>
      </c>
    </row>
    <row r="224" spans="14:58" x14ac:dyDescent="0.3">
      <c r="N224" t="str">
        <f>VLOOKUP(P224,Sheet1!A$6:A$378,1,FALSE)</f>
        <v>Islington</v>
      </c>
      <c r="O224" t="s">
        <v>412</v>
      </c>
      <c r="P224" t="s">
        <v>22</v>
      </c>
      <c r="Q224" t="str">
        <f>VLOOKUP(P224,classifications!A$1:B$357,2,FALSE)</f>
        <v>Predominantly Urban</v>
      </c>
      <c r="R224" t="str">
        <f>VLOOKUP(P224,classifications!A$1:D$357,4,FALSE)</f>
        <v>London Borough</v>
      </c>
      <c r="S224" t="s">
        <v>431</v>
      </c>
      <c r="T224" t="s">
        <v>648</v>
      </c>
      <c r="U224">
        <v>78.3</v>
      </c>
      <c r="V224">
        <v>21.7</v>
      </c>
      <c r="W224">
        <v>0</v>
      </c>
      <c r="X224" t="s">
        <v>417</v>
      </c>
      <c r="Y224" t="s">
        <v>417</v>
      </c>
      <c r="Z224" t="s">
        <v>417</v>
      </c>
      <c r="AA224" t="s">
        <v>417</v>
      </c>
      <c r="AB224" t="s">
        <v>417</v>
      </c>
      <c r="AC224" t="s">
        <v>417</v>
      </c>
      <c r="AE224" t="s">
        <v>412</v>
      </c>
      <c r="AF224" t="s">
        <v>22</v>
      </c>
      <c r="AG224" t="s">
        <v>431</v>
      </c>
      <c r="AH224" t="s">
        <v>648</v>
      </c>
      <c r="AI224">
        <v>78.3</v>
      </c>
      <c r="AJ224">
        <v>21.7</v>
      </c>
      <c r="AK224" t="s">
        <v>417</v>
      </c>
      <c r="AL224" t="s">
        <v>417</v>
      </c>
      <c r="AM224" t="s">
        <v>417</v>
      </c>
      <c r="AN224" t="s">
        <v>417</v>
      </c>
      <c r="AP224" t="s">
        <v>412</v>
      </c>
      <c r="AQ224" t="s">
        <v>22</v>
      </c>
      <c r="AR224" t="s">
        <v>431</v>
      </c>
      <c r="AS224" t="s">
        <v>648</v>
      </c>
      <c r="AT224">
        <v>68.5</v>
      </c>
      <c r="AU224">
        <v>78.3</v>
      </c>
      <c r="AV224">
        <v>88.1</v>
      </c>
      <c r="AW224" t="s">
        <v>417</v>
      </c>
      <c r="AX224" t="s">
        <v>417</v>
      </c>
      <c r="AY224" t="s">
        <v>417</v>
      </c>
      <c r="AZ224" t="s">
        <v>417</v>
      </c>
      <c r="BA224" t="s">
        <v>417</v>
      </c>
      <c r="BB224" t="s">
        <v>417</v>
      </c>
      <c r="BF224" t="b">
        <f t="shared" si="3"/>
        <v>1</v>
      </c>
    </row>
    <row r="225" spans="1:66" x14ac:dyDescent="0.3">
      <c r="N225" t="str">
        <f>VLOOKUP(P225,Sheet1!A$6:A$378,1,FALSE)</f>
        <v>Kensington and Chelsea</v>
      </c>
      <c r="O225" t="s">
        <v>412</v>
      </c>
      <c r="P225" t="s">
        <v>23</v>
      </c>
      <c r="Q225" t="str">
        <f>VLOOKUP(P225,classifications!A$1:B$357,2,FALSE)</f>
        <v>Predominantly Urban</v>
      </c>
      <c r="R225" t="str">
        <f>VLOOKUP(P225,classifications!A$1:D$357,4,FALSE)</f>
        <v>London Borough</v>
      </c>
      <c r="S225" t="s">
        <v>432</v>
      </c>
      <c r="T225" t="s">
        <v>648</v>
      </c>
      <c r="U225">
        <v>65.3</v>
      </c>
      <c r="V225">
        <v>31.5</v>
      </c>
      <c r="W225">
        <v>3.2</v>
      </c>
      <c r="X225">
        <v>77.8</v>
      </c>
      <c r="Y225">
        <v>10</v>
      </c>
      <c r="Z225">
        <v>12.2</v>
      </c>
      <c r="AA225" t="s">
        <v>417</v>
      </c>
      <c r="AB225" t="s">
        <v>417</v>
      </c>
      <c r="AC225" t="s">
        <v>417</v>
      </c>
      <c r="AE225" t="s">
        <v>412</v>
      </c>
      <c r="AF225" t="s">
        <v>23</v>
      </c>
      <c r="AG225" t="s">
        <v>432</v>
      </c>
      <c r="AH225" t="s">
        <v>648</v>
      </c>
      <c r="AI225">
        <v>67.5</v>
      </c>
      <c r="AJ225">
        <v>32.5</v>
      </c>
      <c r="AK225">
        <v>88.6</v>
      </c>
      <c r="AL225">
        <v>11.4</v>
      </c>
      <c r="AM225" t="s">
        <v>417</v>
      </c>
      <c r="AN225" t="s">
        <v>417</v>
      </c>
      <c r="AP225" t="s">
        <v>412</v>
      </c>
      <c r="AQ225" t="s">
        <v>23</v>
      </c>
      <c r="AR225" t="s">
        <v>432</v>
      </c>
      <c r="AS225" t="s">
        <v>648</v>
      </c>
      <c r="AT225">
        <v>51.7</v>
      </c>
      <c r="AU225">
        <v>67.5</v>
      </c>
      <c r="AV225">
        <v>83.3</v>
      </c>
      <c r="AW225">
        <v>73.3</v>
      </c>
      <c r="AX225">
        <v>88.6</v>
      </c>
      <c r="AY225">
        <v>100</v>
      </c>
      <c r="AZ225" t="s">
        <v>417</v>
      </c>
      <c r="BA225" t="s">
        <v>417</v>
      </c>
      <c r="BB225" t="s">
        <v>417</v>
      </c>
      <c r="BF225" t="b">
        <f t="shared" si="3"/>
        <v>1</v>
      </c>
    </row>
    <row r="226" spans="1:66" x14ac:dyDescent="0.3">
      <c r="N226" t="str">
        <f>VLOOKUP(P226,Sheet1!A$6:A$378,1,FALSE)</f>
        <v>Kingston upon Thames</v>
      </c>
      <c r="O226" t="s">
        <v>412</v>
      </c>
      <c r="P226" t="s">
        <v>24</v>
      </c>
      <c r="Q226" t="str">
        <f>VLOOKUP(P226,classifications!A$1:B$357,2,FALSE)</f>
        <v>Predominantly Urban</v>
      </c>
      <c r="R226" t="str">
        <f>VLOOKUP(P226,classifications!A$1:D$357,4,FALSE)</f>
        <v>London Borough</v>
      </c>
      <c r="S226" t="s">
        <v>433</v>
      </c>
      <c r="T226" t="s">
        <v>648</v>
      </c>
      <c r="U226">
        <v>84.2</v>
      </c>
      <c r="V226">
        <v>15.1</v>
      </c>
      <c r="W226">
        <v>0.7</v>
      </c>
      <c r="X226" t="s">
        <v>417</v>
      </c>
      <c r="Y226" t="s">
        <v>417</v>
      </c>
      <c r="Z226" t="s">
        <v>417</v>
      </c>
      <c r="AA226" t="s">
        <v>417</v>
      </c>
      <c r="AB226" t="s">
        <v>417</v>
      </c>
      <c r="AC226" t="s">
        <v>417</v>
      </c>
      <c r="AE226" t="s">
        <v>412</v>
      </c>
      <c r="AF226" t="s">
        <v>24</v>
      </c>
      <c r="AG226" t="s">
        <v>433</v>
      </c>
      <c r="AH226" t="s">
        <v>648</v>
      </c>
      <c r="AI226">
        <v>84.8</v>
      </c>
      <c r="AJ226">
        <v>15.2</v>
      </c>
      <c r="AK226" t="s">
        <v>417</v>
      </c>
      <c r="AL226" t="s">
        <v>417</v>
      </c>
      <c r="AM226" t="s">
        <v>417</v>
      </c>
      <c r="AN226" t="s">
        <v>417</v>
      </c>
      <c r="AP226" t="s">
        <v>412</v>
      </c>
      <c r="AQ226" t="s">
        <v>24</v>
      </c>
      <c r="AR226" t="s">
        <v>433</v>
      </c>
      <c r="AS226" t="s">
        <v>648</v>
      </c>
      <c r="AT226">
        <v>77.400000000000006</v>
      </c>
      <c r="AU226">
        <v>84.8</v>
      </c>
      <c r="AV226">
        <v>92.1</v>
      </c>
      <c r="AW226" t="s">
        <v>417</v>
      </c>
      <c r="AX226" t="s">
        <v>417</v>
      </c>
      <c r="AY226" t="s">
        <v>417</v>
      </c>
      <c r="AZ226" t="s">
        <v>417</v>
      </c>
      <c r="BA226" t="s">
        <v>417</v>
      </c>
      <c r="BB226" t="s">
        <v>417</v>
      </c>
      <c r="BF226" t="b">
        <f t="shared" si="3"/>
        <v>1</v>
      </c>
    </row>
    <row r="227" spans="1:66" x14ac:dyDescent="0.3">
      <c r="N227" t="str">
        <f>VLOOKUP(P227,Sheet1!A$6:A$378,1,FALSE)</f>
        <v>Lambeth</v>
      </c>
      <c r="O227" t="s">
        <v>412</v>
      </c>
      <c r="P227" t="s">
        <v>25</v>
      </c>
      <c r="Q227" t="str">
        <f>VLOOKUP(P227,classifications!A$1:B$357,2,FALSE)</f>
        <v>Predominantly Urban</v>
      </c>
      <c r="R227" t="str">
        <f>VLOOKUP(P227,classifications!A$1:D$357,4,FALSE)</f>
        <v>London Borough</v>
      </c>
      <c r="S227" t="s">
        <v>434</v>
      </c>
      <c r="T227" t="s">
        <v>648</v>
      </c>
      <c r="U227">
        <v>76.900000000000006</v>
      </c>
      <c r="V227">
        <v>20.3</v>
      </c>
      <c r="W227">
        <v>2.8</v>
      </c>
      <c r="X227" t="s">
        <v>417</v>
      </c>
      <c r="Y227" t="s">
        <v>417</v>
      </c>
      <c r="Z227" t="s">
        <v>417</v>
      </c>
      <c r="AA227" t="s">
        <v>417</v>
      </c>
      <c r="AB227" t="s">
        <v>417</v>
      </c>
      <c r="AC227" t="s">
        <v>417</v>
      </c>
      <c r="AE227" t="s">
        <v>412</v>
      </c>
      <c r="AF227" t="s">
        <v>25</v>
      </c>
      <c r="AG227" t="s">
        <v>434</v>
      </c>
      <c r="AH227" t="s">
        <v>648</v>
      </c>
      <c r="AI227">
        <v>79.099999999999994</v>
      </c>
      <c r="AJ227">
        <v>20.9</v>
      </c>
      <c r="AK227" t="s">
        <v>417</v>
      </c>
      <c r="AL227" t="s">
        <v>417</v>
      </c>
      <c r="AM227" t="s">
        <v>417</v>
      </c>
      <c r="AN227" t="s">
        <v>417</v>
      </c>
      <c r="AP227" t="s">
        <v>412</v>
      </c>
      <c r="AQ227" t="s">
        <v>25</v>
      </c>
      <c r="AR227" t="s">
        <v>434</v>
      </c>
      <c r="AS227" t="s">
        <v>648</v>
      </c>
      <c r="AT227">
        <v>69</v>
      </c>
      <c r="AU227">
        <v>79.099999999999994</v>
      </c>
      <c r="AV227">
        <v>89.2</v>
      </c>
      <c r="AW227" t="s">
        <v>417</v>
      </c>
      <c r="AX227" t="s">
        <v>417</v>
      </c>
      <c r="AY227" t="s">
        <v>417</v>
      </c>
      <c r="AZ227" t="s">
        <v>417</v>
      </c>
      <c r="BA227" t="s">
        <v>417</v>
      </c>
      <c r="BB227" t="s">
        <v>417</v>
      </c>
      <c r="BF227" t="b">
        <f t="shared" si="3"/>
        <v>1</v>
      </c>
    </row>
    <row r="228" spans="1:66" x14ac:dyDescent="0.3">
      <c r="N228" t="str">
        <f>VLOOKUP(P228,Sheet1!A$6:A$378,1,FALSE)</f>
        <v>Lewisham</v>
      </c>
      <c r="O228" t="s">
        <v>412</v>
      </c>
      <c r="P228" t="s">
        <v>26</v>
      </c>
      <c r="Q228" t="str">
        <f>VLOOKUP(P228,classifications!A$1:B$357,2,FALSE)</f>
        <v>Predominantly Urban</v>
      </c>
      <c r="R228" t="str">
        <f>VLOOKUP(P228,classifications!A$1:D$357,4,FALSE)</f>
        <v>London Borough</v>
      </c>
      <c r="S228" t="s">
        <v>435</v>
      </c>
      <c r="T228" t="s">
        <v>648</v>
      </c>
      <c r="U228">
        <v>85.9</v>
      </c>
      <c r="V228">
        <v>14.1</v>
      </c>
      <c r="W228">
        <v>0</v>
      </c>
      <c r="X228">
        <v>90.4</v>
      </c>
      <c r="Y228">
        <v>3.5</v>
      </c>
      <c r="Z228">
        <v>6.1</v>
      </c>
      <c r="AA228">
        <v>97</v>
      </c>
      <c r="AB228">
        <v>3</v>
      </c>
      <c r="AC228">
        <v>0</v>
      </c>
      <c r="AE228" t="s">
        <v>412</v>
      </c>
      <c r="AF228" t="s">
        <v>26</v>
      </c>
      <c r="AG228" t="s">
        <v>435</v>
      </c>
      <c r="AH228" t="s">
        <v>648</v>
      </c>
      <c r="AI228">
        <v>85.9</v>
      </c>
      <c r="AJ228">
        <v>14.1</v>
      </c>
      <c r="AK228">
        <v>96.2</v>
      </c>
      <c r="AL228">
        <v>3.8</v>
      </c>
      <c r="AM228">
        <v>97</v>
      </c>
      <c r="AN228">
        <v>3</v>
      </c>
      <c r="AP228" t="s">
        <v>412</v>
      </c>
      <c r="AQ228" t="s">
        <v>26</v>
      </c>
      <c r="AR228" t="s">
        <v>435</v>
      </c>
      <c r="AS228" t="s">
        <v>648</v>
      </c>
      <c r="AT228">
        <v>78.8</v>
      </c>
      <c r="AU228">
        <v>85.9</v>
      </c>
      <c r="AV228">
        <v>93</v>
      </c>
      <c r="AW228">
        <v>92.5</v>
      </c>
      <c r="AX228">
        <v>96.2</v>
      </c>
      <c r="AY228">
        <v>100</v>
      </c>
      <c r="AZ228">
        <v>94.1</v>
      </c>
      <c r="BA228">
        <v>97</v>
      </c>
      <c r="BB228">
        <v>99.9</v>
      </c>
      <c r="BF228" t="b">
        <f t="shared" si="3"/>
        <v>1</v>
      </c>
    </row>
    <row r="229" spans="1:66" x14ac:dyDescent="0.3">
      <c r="N229" t="str">
        <f>VLOOKUP(P229,Sheet1!A$6:A$378,1,FALSE)</f>
        <v>Merton</v>
      </c>
      <c r="O229" t="s">
        <v>412</v>
      </c>
      <c r="P229" t="s">
        <v>27</v>
      </c>
      <c r="Q229" t="str">
        <f>VLOOKUP(P229,classifications!A$1:B$357,2,FALSE)</f>
        <v>Predominantly Urban</v>
      </c>
      <c r="R229" t="str">
        <f>VLOOKUP(P229,classifications!A$1:D$357,4,FALSE)</f>
        <v>London Borough</v>
      </c>
      <c r="S229" t="s">
        <v>436</v>
      </c>
      <c r="T229" t="s">
        <v>648</v>
      </c>
      <c r="U229">
        <v>89.6</v>
      </c>
      <c r="V229">
        <v>8.1</v>
      </c>
      <c r="W229">
        <v>2.2000000000000002</v>
      </c>
      <c r="X229">
        <v>80</v>
      </c>
      <c r="Y229">
        <v>7.3</v>
      </c>
      <c r="Z229">
        <v>12.7</v>
      </c>
      <c r="AA229" t="s">
        <v>417</v>
      </c>
      <c r="AB229" t="s">
        <v>417</v>
      </c>
      <c r="AC229" t="s">
        <v>417</v>
      </c>
      <c r="AE229" t="s">
        <v>412</v>
      </c>
      <c r="AF229" t="s">
        <v>27</v>
      </c>
      <c r="AG229" t="s">
        <v>436</v>
      </c>
      <c r="AH229" t="s">
        <v>648</v>
      </c>
      <c r="AI229">
        <v>91.7</v>
      </c>
      <c r="AJ229">
        <v>8.3000000000000007</v>
      </c>
      <c r="AK229">
        <v>91.6</v>
      </c>
      <c r="AL229">
        <v>8.4</v>
      </c>
      <c r="AM229" t="s">
        <v>417</v>
      </c>
      <c r="AN229" t="s">
        <v>417</v>
      </c>
      <c r="AP229" t="s">
        <v>412</v>
      </c>
      <c r="AQ229" t="s">
        <v>27</v>
      </c>
      <c r="AR229" t="s">
        <v>436</v>
      </c>
      <c r="AS229" t="s">
        <v>648</v>
      </c>
      <c r="AT229">
        <v>86.2</v>
      </c>
      <c r="AU229">
        <v>91.7</v>
      </c>
      <c r="AV229">
        <v>97.1</v>
      </c>
      <c r="AW229">
        <v>84.5</v>
      </c>
      <c r="AX229">
        <v>91.6</v>
      </c>
      <c r="AY229">
        <v>98.7</v>
      </c>
      <c r="AZ229" t="s">
        <v>417</v>
      </c>
      <c r="BA229" t="s">
        <v>417</v>
      </c>
      <c r="BB229" t="s">
        <v>417</v>
      </c>
      <c r="BF229" t="b">
        <f t="shared" si="3"/>
        <v>1</v>
      </c>
    </row>
    <row r="230" spans="1:66" x14ac:dyDescent="0.3">
      <c r="N230" t="str">
        <f>VLOOKUP(P230,Sheet1!A$6:A$378,1,FALSE)</f>
        <v>Newham</v>
      </c>
      <c r="O230" t="s">
        <v>412</v>
      </c>
      <c r="P230" t="s">
        <v>28</v>
      </c>
      <c r="Q230" t="str">
        <f>VLOOKUP(P230,classifications!A$1:B$357,2,FALSE)</f>
        <v>Predominantly Urban</v>
      </c>
      <c r="R230" t="str">
        <f>VLOOKUP(P230,classifications!A$1:D$357,4,FALSE)</f>
        <v>London Borough</v>
      </c>
      <c r="S230" t="s">
        <v>437</v>
      </c>
      <c r="T230" t="s">
        <v>648</v>
      </c>
      <c r="U230">
        <v>89.8</v>
      </c>
      <c r="V230">
        <v>10.199999999999999</v>
      </c>
      <c r="W230">
        <v>0</v>
      </c>
      <c r="X230" t="s">
        <v>417</v>
      </c>
      <c r="Y230" t="s">
        <v>417</v>
      </c>
      <c r="Z230" t="s">
        <v>417</v>
      </c>
      <c r="AA230" t="s">
        <v>417</v>
      </c>
      <c r="AB230" t="s">
        <v>417</v>
      </c>
      <c r="AC230" t="s">
        <v>417</v>
      </c>
      <c r="AE230" t="s">
        <v>412</v>
      </c>
      <c r="AF230" t="s">
        <v>28</v>
      </c>
      <c r="AG230" t="s">
        <v>437</v>
      </c>
      <c r="AH230" t="s">
        <v>648</v>
      </c>
      <c r="AI230">
        <v>89.8</v>
      </c>
      <c r="AJ230">
        <v>10.199999999999999</v>
      </c>
      <c r="AK230" t="s">
        <v>417</v>
      </c>
      <c r="AL230" t="s">
        <v>417</v>
      </c>
      <c r="AM230" t="s">
        <v>417</v>
      </c>
      <c r="AN230" t="s">
        <v>417</v>
      </c>
      <c r="AP230" t="s">
        <v>412</v>
      </c>
      <c r="AQ230" t="s">
        <v>28</v>
      </c>
      <c r="AR230" t="s">
        <v>437</v>
      </c>
      <c r="AS230" t="s">
        <v>648</v>
      </c>
      <c r="AT230">
        <v>82.3</v>
      </c>
      <c r="AU230">
        <v>89.8</v>
      </c>
      <c r="AV230">
        <v>97.2</v>
      </c>
      <c r="AW230" t="s">
        <v>417</v>
      </c>
      <c r="AX230" t="s">
        <v>417</v>
      </c>
      <c r="AY230" t="s">
        <v>417</v>
      </c>
      <c r="AZ230" t="s">
        <v>417</v>
      </c>
      <c r="BA230" t="s">
        <v>417</v>
      </c>
      <c r="BB230" t="s">
        <v>417</v>
      </c>
      <c r="BF230" t="b">
        <f t="shared" si="3"/>
        <v>1</v>
      </c>
    </row>
    <row r="231" spans="1:66" x14ac:dyDescent="0.3">
      <c r="N231" t="str">
        <f>VLOOKUP(P231,Sheet1!A$6:A$378,1,FALSE)</f>
        <v>Redbridge</v>
      </c>
      <c r="O231" t="s">
        <v>412</v>
      </c>
      <c r="P231" t="s">
        <v>29</v>
      </c>
      <c r="Q231" t="str">
        <f>VLOOKUP(P231,classifications!A$1:B$357,2,FALSE)</f>
        <v>Predominantly Urban</v>
      </c>
      <c r="R231" t="str">
        <f>VLOOKUP(P231,classifications!A$1:D$357,4,FALSE)</f>
        <v>London Borough</v>
      </c>
      <c r="S231" t="s">
        <v>438</v>
      </c>
      <c r="T231" t="s">
        <v>648</v>
      </c>
      <c r="U231">
        <v>84.8</v>
      </c>
      <c r="V231">
        <v>15.2</v>
      </c>
      <c r="W231">
        <v>0</v>
      </c>
      <c r="X231">
        <v>82.9</v>
      </c>
      <c r="Y231">
        <v>4.7</v>
      </c>
      <c r="Z231">
        <v>12.4</v>
      </c>
      <c r="AA231" t="s">
        <v>417</v>
      </c>
      <c r="AB231" t="s">
        <v>417</v>
      </c>
      <c r="AC231" t="s">
        <v>417</v>
      </c>
      <c r="AE231" t="s">
        <v>412</v>
      </c>
      <c r="AF231" t="s">
        <v>29</v>
      </c>
      <c r="AG231" t="s">
        <v>438</v>
      </c>
      <c r="AH231" t="s">
        <v>648</v>
      </c>
      <c r="AI231">
        <v>84.8</v>
      </c>
      <c r="AJ231">
        <v>15.2</v>
      </c>
      <c r="AK231">
        <v>94.6</v>
      </c>
      <c r="AL231">
        <v>5.4</v>
      </c>
      <c r="AM231" t="s">
        <v>417</v>
      </c>
      <c r="AN231" t="s">
        <v>417</v>
      </c>
      <c r="AP231" t="s">
        <v>412</v>
      </c>
      <c r="AQ231" t="s">
        <v>29</v>
      </c>
      <c r="AR231" t="s">
        <v>438</v>
      </c>
      <c r="AS231" t="s">
        <v>648</v>
      </c>
      <c r="AT231">
        <v>77.5</v>
      </c>
      <c r="AU231">
        <v>84.8</v>
      </c>
      <c r="AV231">
        <v>92.1</v>
      </c>
      <c r="AW231">
        <v>89.5</v>
      </c>
      <c r="AX231">
        <v>94.6</v>
      </c>
      <c r="AY231">
        <v>99.8</v>
      </c>
      <c r="AZ231" t="s">
        <v>417</v>
      </c>
      <c r="BA231" t="s">
        <v>417</v>
      </c>
      <c r="BB231" t="s">
        <v>417</v>
      </c>
      <c r="BF231" t="b">
        <f t="shared" si="3"/>
        <v>1</v>
      </c>
    </row>
    <row r="232" spans="1:66" x14ac:dyDescent="0.3">
      <c r="N232" t="str">
        <f>VLOOKUP(P232,Sheet1!A$6:A$378,1,FALSE)</f>
        <v>Richmond upon Thames</v>
      </c>
      <c r="O232" t="s">
        <v>412</v>
      </c>
      <c r="P232" t="s">
        <v>30</v>
      </c>
      <c r="Q232" t="str">
        <f>VLOOKUP(P232,classifications!A$1:B$357,2,FALSE)</f>
        <v>Predominantly Urban</v>
      </c>
      <c r="R232" t="str">
        <f>VLOOKUP(P232,classifications!A$1:D$357,4,FALSE)</f>
        <v>London Borough</v>
      </c>
      <c r="S232" t="s">
        <v>439</v>
      </c>
      <c r="T232" t="s">
        <v>648</v>
      </c>
      <c r="U232">
        <v>77.2</v>
      </c>
      <c r="V232">
        <v>21.8</v>
      </c>
      <c r="W232">
        <v>1</v>
      </c>
      <c r="X232">
        <v>82.3</v>
      </c>
      <c r="Y232">
        <v>4.5999999999999996</v>
      </c>
      <c r="Z232">
        <v>13.1</v>
      </c>
      <c r="AA232" t="s">
        <v>417</v>
      </c>
      <c r="AB232" t="s">
        <v>417</v>
      </c>
      <c r="AC232" t="s">
        <v>417</v>
      </c>
      <c r="AE232" t="s">
        <v>412</v>
      </c>
      <c r="AF232" t="s">
        <v>30</v>
      </c>
      <c r="AG232" t="s">
        <v>439</v>
      </c>
      <c r="AH232" t="s">
        <v>648</v>
      </c>
      <c r="AI232">
        <v>78</v>
      </c>
      <c r="AJ232">
        <v>22</v>
      </c>
      <c r="AK232">
        <v>94.8</v>
      </c>
      <c r="AL232">
        <v>5.2</v>
      </c>
      <c r="AM232" t="s">
        <v>417</v>
      </c>
      <c r="AN232" t="s">
        <v>417</v>
      </c>
      <c r="AP232" t="s">
        <v>412</v>
      </c>
      <c r="AQ232" t="s">
        <v>30</v>
      </c>
      <c r="AR232" t="s">
        <v>439</v>
      </c>
      <c r="AS232" t="s">
        <v>648</v>
      </c>
      <c r="AT232">
        <v>68.599999999999994</v>
      </c>
      <c r="AU232">
        <v>78</v>
      </c>
      <c r="AV232">
        <v>87.5</v>
      </c>
      <c r="AW232">
        <v>89.7</v>
      </c>
      <c r="AX232">
        <v>94.8</v>
      </c>
      <c r="AY232">
        <v>99.8</v>
      </c>
      <c r="AZ232" t="s">
        <v>417</v>
      </c>
      <c r="BA232" t="s">
        <v>417</v>
      </c>
      <c r="BB232" t="s">
        <v>417</v>
      </c>
      <c r="BF232" t="b">
        <f t="shared" si="3"/>
        <v>1</v>
      </c>
    </row>
    <row r="233" spans="1:66" x14ac:dyDescent="0.3">
      <c r="N233" t="str">
        <f>VLOOKUP(P233,Sheet1!A$6:A$378,1,FALSE)</f>
        <v>Southwark</v>
      </c>
      <c r="O233" t="s">
        <v>412</v>
      </c>
      <c r="P233" t="s">
        <v>31</v>
      </c>
      <c r="Q233" t="str">
        <f>VLOOKUP(P233,classifications!A$1:B$357,2,FALSE)</f>
        <v>Predominantly Urban</v>
      </c>
      <c r="R233" t="str">
        <f>VLOOKUP(P233,classifications!A$1:D$357,4,FALSE)</f>
        <v>London Borough</v>
      </c>
      <c r="S233" t="s">
        <v>440</v>
      </c>
      <c r="T233" t="s">
        <v>648</v>
      </c>
      <c r="U233">
        <v>80.3</v>
      </c>
      <c r="V233">
        <v>19.7</v>
      </c>
      <c r="W233">
        <v>0</v>
      </c>
      <c r="X233">
        <v>84.5</v>
      </c>
      <c r="Y233">
        <v>2.9</v>
      </c>
      <c r="Z233">
        <v>12.6</v>
      </c>
      <c r="AA233">
        <v>96.8</v>
      </c>
      <c r="AB233">
        <v>3.2</v>
      </c>
      <c r="AC233">
        <v>0</v>
      </c>
      <c r="AE233" t="s">
        <v>412</v>
      </c>
      <c r="AF233" t="s">
        <v>31</v>
      </c>
      <c r="AG233" t="s">
        <v>440</v>
      </c>
      <c r="AH233" t="s">
        <v>648</v>
      </c>
      <c r="AI233">
        <v>80.3</v>
      </c>
      <c r="AJ233">
        <v>19.7</v>
      </c>
      <c r="AK233">
        <v>96.7</v>
      </c>
      <c r="AL233">
        <v>3.3</v>
      </c>
      <c r="AM233">
        <v>96.8</v>
      </c>
      <c r="AN233">
        <v>3.2</v>
      </c>
      <c r="AP233" t="s">
        <v>412</v>
      </c>
      <c r="AQ233" t="s">
        <v>31</v>
      </c>
      <c r="AR233" t="s">
        <v>440</v>
      </c>
      <c r="AS233" t="s">
        <v>648</v>
      </c>
      <c r="AT233">
        <v>72.5</v>
      </c>
      <c r="AU233">
        <v>80.3</v>
      </c>
      <c r="AV233">
        <v>88.2</v>
      </c>
      <c r="AW233">
        <v>93</v>
      </c>
      <c r="AX233">
        <v>96.7</v>
      </c>
      <c r="AY233">
        <v>100</v>
      </c>
      <c r="AZ233">
        <v>93.6</v>
      </c>
      <c r="BA233">
        <v>96.8</v>
      </c>
      <c r="BB233">
        <v>100</v>
      </c>
      <c r="BF233" t="b">
        <f t="shared" si="3"/>
        <v>1</v>
      </c>
    </row>
    <row r="234" spans="1:66" x14ac:dyDescent="0.3">
      <c r="N234" t="str">
        <f>VLOOKUP(P234,Sheet1!A$6:A$378,1,FALSE)</f>
        <v>Sutton</v>
      </c>
      <c r="O234" t="s">
        <v>412</v>
      </c>
      <c r="P234" t="s">
        <v>32</v>
      </c>
      <c r="Q234" t="str">
        <f>VLOOKUP(P234,classifications!A$1:B$357,2,FALSE)</f>
        <v>Predominantly Urban</v>
      </c>
      <c r="R234" t="str">
        <f>VLOOKUP(P234,classifications!A$1:D$357,4,FALSE)</f>
        <v>London Borough</v>
      </c>
      <c r="S234" t="s">
        <v>441</v>
      </c>
      <c r="T234" t="s">
        <v>648</v>
      </c>
      <c r="U234">
        <v>83.5</v>
      </c>
      <c r="V234">
        <v>16.5</v>
      </c>
      <c r="W234">
        <v>0</v>
      </c>
      <c r="X234">
        <v>85.3</v>
      </c>
      <c r="Y234">
        <v>3.1</v>
      </c>
      <c r="Z234">
        <v>11.6</v>
      </c>
      <c r="AA234" t="s">
        <v>417</v>
      </c>
      <c r="AB234" t="s">
        <v>417</v>
      </c>
      <c r="AC234" t="s">
        <v>417</v>
      </c>
      <c r="AE234" t="s">
        <v>412</v>
      </c>
      <c r="AF234" t="s">
        <v>32</v>
      </c>
      <c r="AG234" t="s">
        <v>441</v>
      </c>
      <c r="AH234" t="s">
        <v>648</v>
      </c>
      <c r="AI234">
        <v>83.5</v>
      </c>
      <c r="AJ234">
        <v>16.5</v>
      </c>
      <c r="AK234">
        <v>96.5</v>
      </c>
      <c r="AL234">
        <v>3.5</v>
      </c>
      <c r="AM234" t="s">
        <v>417</v>
      </c>
      <c r="AN234" t="s">
        <v>417</v>
      </c>
      <c r="AP234" t="s">
        <v>412</v>
      </c>
      <c r="AQ234" t="s">
        <v>32</v>
      </c>
      <c r="AR234" t="s">
        <v>441</v>
      </c>
      <c r="AS234" t="s">
        <v>648</v>
      </c>
      <c r="AT234">
        <v>75.7</v>
      </c>
      <c r="AU234">
        <v>83.5</v>
      </c>
      <c r="AV234">
        <v>91.3</v>
      </c>
      <c r="AW234">
        <v>91.5</v>
      </c>
      <c r="AX234">
        <v>96.5</v>
      </c>
      <c r="AY234">
        <v>100</v>
      </c>
      <c r="AZ234" t="s">
        <v>417</v>
      </c>
      <c r="BA234" t="s">
        <v>417</v>
      </c>
      <c r="BB234" t="s">
        <v>417</v>
      </c>
      <c r="BF234" t="b">
        <f t="shared" si="3"/>
        <v>1</v>
      </c>
    </row>
    <row r="235" spans="1:66" x14ac:dyDescent="0.3">
      <c r="N235" t="str">
        <f>VLOOKUP(P235,Sheet1!A$6:A$378,1,FALSE)</f>
        <v>Tower Hamlets</v>
      </c>
      <c r="O235" t="s">
        <v>412</v>
      </c>
      <c r="P235" t="s">
        <v>33</v>
      </c>
      <c r="Q235" t="str">
        <f>VLOOKUP(P235,classifications!A$1:B$357,2,FALSE)</f>
        <v>Predominantly Urban</v>
      </c>
      <c r="R235" t="str">
        <f>VLOOKUP(P235,classifications!A$1:D$357,4,FALSE)</f>
        <v>London Borough</v>
      </c>
      <c r="S235" t="s">
        <v>442</v>
      </c>
      <c r="T235" t="s">
        <v>648</v>
      </c>
      <c r="U235">
        <v>78.2</v>
      </c>
      <c r="V235">
        <v>20.8</v>
      </c>
      <c r="W235">
        <v>1</v>
      </c>
      <c r="X235" t="s">
        <v>417</v>
      </c>
      <c r="Y235" t="s">
        <v>417</v>
      </c>
      <c r="Z235" t="s">
        <v>417</v>
      </c>
      <c r="AA235" t="s">
        <v>417</v>
      </c>
      <c r="AB235" t="s">
        <v>417</v>
      </c>
      <c r="AC235" t="s">
        <v>417</v>
      </c>
      <c r="AE235" t="s">
        <v>412</v>
      </c>
      <c r="AF235" t="s">
        <v>33</v>
      </c>
      <c r="AG235" t="s">
        <v>442</v>
      </c>
      <c r="AH235" t="s">
        <v>648</v>
      </c>
      <c r="AI235">
        <v>79</v>
      </c>
      <c r="AJ235">
        <v>21</v>
      </c>
      <c r="AK235" t="s">
        <v>417</v>
      </c>
      <c r="AL235" t="s">
        <v>417</v>
      </c>
      <c r="AM235" t="s">
        <v>417</v>
      </c>
      <c r="AN235" t="s">
        <v>417</v>
      </c>
      <c r="AP235" t="s">
        <v>412</v>
      </c>
      <c r="AQ235" t="s">
        <v>33</v>
      </c>
      <c r="AR235" t="s">
        <v>442</v>
      </c>
      <c r="AS235" t="s">
        <v>648</v>
      </c>
      <c r="AT235">
        <v>68.7</v>
      </c>
      <c r="AU235">
        <v>79</v>
      </c>
      <c r="AV235">
        <v>89.2</v>
      </c>
      <c r="AW235" t="s">
        <v>417</v>
      </c>
      <c r="AX235" t="s">
        <v>417</v>
      </c>
      <c r="AY235" t="s">
        <v>417</v>
      </c>
      <c r="AZ235" t="s">
        <v>417</v>
      </c>
      <c r="BA235" t="s">
        <v>417</v>
      </c>
      <c r="BB235" t="s">
        <v>417</v>
      </c>
      <c r="BF235" t="b">
        <f t="shared" si="3"/>
        <v>1</v>
      </c>
    </row>
    <row r="236" spans="1:66" x14ac:dyDescent="0.3">
      <c r="N236" t="str">
        <f>VLOOKUP(P236,Sheet1!A$6:A$378,1,FALSE)</f>
        <v>Waltham Forest</v>
      </c>
      <c r="O236" t="s">
        <v>412</v>
      </c>
      <c r="P236" t="s">
        <v>34</v>
      </c>
      <c r="Q236" t="str">
        <f>VLOOKUP(P236,classifications!A$1:B$357,2,FALSE)</f>
        <v>Predominantly Urban</v>
      </c>
      <c r="R236" t="str">
        <f>VLOOKUP(P236,classifications!A$1:D$357,4,FALSE)</f>
        <v>London Borough</v>
      </c>
      <c r="S236" t="s">
        <v>443</v>
      </c>
      <c r="T236" t="s">
        <v>648</v>
      </c>
      <c r="U236">
        <v>81.900000000000006</v>
      </c>
      <c r="V236">
        <v>17.3</v>
      </c>
      <c r="W236">
        <v>0.7</v>
      </c>
      <c r="X236">
        <v>84.5</v>
      </c>
      <c r="Y236">
        <v>3.5</v>
      </c>
      <c r="Z236">
        <v>12</v>
      </c>
      <c r="AA236">
        <v>97.5</v>
      </c>
      <c r="AB236">
        <v>2.5</v>
      </c>
      <c r="AC236">
        <v>0</v>
      </c>
      <c r="AE236" t="s">
        <v>412</v>
      </c>
      <c r="AF236" t="s">
        <v>34</v>
      </c>
      <c r="AG236" t="s">
        <v>443</v>
      </c>
      <c r="AH236" t="s">
        <v>648</v>
      </c>
      <c r="AI236">
        <v>82.5</v>
      </c>
      <c r="AJ236">
        <v>17.5</v>
      </c>
      <c r="AK236">
        <v>96</v>
      </c>
      <c r="AL236">
        <v>4</v>
      </c>
      <c r="AM236">
        <v>97.5</v>
      </c>
      <c r="AN236">
        <v>2.5</v>
      </c>
      <c r="AP236" t="s">
        <v>412</v>
      </c>
      <c r="AQ236" t="s">
        <v>34</v>
      </c>
      <c r="AR236" t="s">
        <v>443</v>
      </c>
      <c r="AS236" t="s">
        <v>648</v>
      </c>
      <c r="AT236">
        <v>74</v>
      </c>
      <c r="AU236">
        <v>82.5</v>
      </c>
      <c r="AV236">
        <v>91.1</v>
      </c>
      <c r="AW236">
        <v>91.3</v>
      </c>
      <c r="AX236">
        <v>96</v>
      </c>
      <c r="AY236">
        <v>100</v>
      </c>
      <c r="AZ236">
        <v>93.8</v>
      </c>
      <c r="BA236">
        <v>97.5</v>
      </c>
      <c r="BB236">
        <v>100</v>
      </c>
      <c r="BF236" t="b">
        <f t="shared" si="3"/>
        <v>1</v>
      </c>
    </row>
    <row r="237" spans="1:66" x14ac:dyDescent="0.3">
      <c r="N237" t="str">
        <f>VLOOKUP(P237,Sheet1!A$6:A$378,1,FALSE)</f>
        <v>Wandsworth</v>
      </c>
      <c r="O237" t="s">
        <v>412</v>
      </c>
      <c r="P237" t="s">
        <v>35</v>
      </c>
      <c r="Q237" t="str">
        <f>VLOOKUP(P237,classifications!A$1:B$357,2,FALSE)</f>
        <v>Predominantly Urban</v>
      </c>
      <c r="R237" t="str">
        <f>VLOOKUP(P237,classifications!A$1:D$357,4,FALSE)</f>
        <v>London Borough</v>
      </c>
      <c r="S237" t="s">
        <v>444</v>
      </c>
      <c r="T237" t="s">
        <v>648</v>
      </c>
      <c r="U237">
        <v>84.4</v>
      </c>
      <c r="V237">
        <v>14.2</v>
      </c>
      <c r="W237">
        <v>1.4</v>
      </c>
      <c r="X237" t="s">
        <v>417</v>
      </c>
      <c r="Y237" t="s">
        <v>417</v>
      </c>
      <c r="Z237" t="s">
        <v>417</v>
      </c>
      <c r="AA237" t="s">
        <v>417</v>
      </c>
      <c r="AB237" t="s">
        <v>417</v>
      </c>
      <c r="AC237" t="s">
        <v>417</v>
      </c>
      <c r="AE237" t="s">
        <v>412</v>
      </c>
      <c r="AF237" t="s">
        <v>35</v>
      </c>
      <c r="AG237" t="s">
        <v>444</v>
      </c>
      <c r="AH237" t="s">
        <v>648</v>
      </c>
      <c r="AI237">
        <v>85.6</v>
      </c>
      <c r="AJ237">
        <v>14.4</v>
      </c>
      <c r="AK237" t="s">
        <v>417</v>
      </c>
      <c r="AL237" t="s">
        <v>417</v>
      </c>
      <c r="AM237" t="s">
        <v>417</v>
      </c>
      <c r="AN237" t="s">
        <v>417</v>
      </c>
      <c r="AP237" t="s">
        <v>412</v>
      </c>
      <c r="AQ237" t="s">
        <v>35</v>
      </c>
      <c r="AR237" t="s">
        <v>444</v>
      </c>
      <c r="AS237" t="s">
        <v>648</v>
      </c>
      <c r="AT237">
        <v>79.2</v>
      </c>
      <c r="AU237">
        <v>85.6</v>
      </c>
      <c r="AV237">
        <v>92.1</v>
      </c>
      <c r="AW237" t="s">
        <v>417</v>
      </c>
      <c r="AX237" t="s">
        <v>417</v>
      </c>
      <c r="AY237" t="s">
        <v>417</v>
      </c>
      <c r="AZ237" t="s">
        <v>417</v>
      </c>
      <c r="BA237" t="s">
        <v>417</v>
      </c>
      <c r="BB237" t="s">
        <v>417</v>
      </c>
      <c r="BF237" t="b">
        <f t="shared" si="3"/>
        <v>1</v>
      </c>
    </row>
    <row r="238" spans="1:66" x14ac:dyDescent="0.3">
      <c r="M238" s="1"/>
      <c r="N238" s="1" t="e">
        <f>VLOOKUP(P238,Sheet1!A$6:A$378,1,FALSE)</f>
        <v>#N/A</v>
      </c>
      <c r="O238" s="1" t="s">
        <v>412</v>
      </c>
      <c r="P238" s="1" t="s">
        <v>445</v>
      </c>
      <c r="Q238" t="s">
        <v>318</v>
      </c>
      <c r="R238" t="s">
        <v>321</v>
      </c>
      <c r="S238" s="1" t="s">
        <v>446</v>
      </c>
      <c r="T238" s="1" t="s">
        <v>648</v>
      </c>
      <c r="U238" s="1">
        <v>76.099999999999994</v>
      </c>
      <c r="V238" s="1">
        <v>22.6</v>
      </c>
      <c r="W238" s="1">
        <v>1.3</v>
      </c>
      <c r="X238" s="1" t="s">
        <v>417</v>
      </c>
      <c r="Y238" s="1" t="s">
        <v>417</v>
      </c>
      <c r="Z238" s="1" t="s">
        <v>417</v>
      </c>
      <c r="AA238" s="1">
        <v>95.7</v>
      </c>
      <c r="AB238" s="1">
        <v>4.3</v>
      </c>
      <c r="AC238" s="1">
        <v>0</v>
      </c>
      <c r="AD238" s="1"/>
      <c r="AE238" s="1" t="s">
        <v>412</v>
      </c>
      <c r="AF238" s="1" t="s">
        <v>445</v>
      </c>
      <c r="AG238" s="1" t="s">
        <v>446</v>
      </c>
      <c r="AH238" s="1" t="s">
        <v>648</v>
      </c>
      <c r="AI238" s="1">
        <v>77.099999999999994</v>
      </c>
      <c r="AJ238" s="1">
        <v>22.9</v>
      </c>
      <c r="AK238" s="1" t="s">
        <v>417</v>
      </c>
      <c r="AL238" s="1" t="s">
        <v>417</v>
      </c>
      <c r="AM238" s="1">
        <v>95.7</v>
      </c>
      <c r="AN238" s="1">
        <v>4.3</v>
      </c>
      <c r="AO238" s="1"/>
      <c r="AP238" s="1" t="s">
        <v>412</v>
      </c>
      <c r="AQ238" s="1" t="s">
        <v>445</v>
      </c>
      <c r="AR238" s="1" t="s">
        <v>446</v>
      </c>
      <c r="AS238" s="1" t="s">
        <v>648</v>
      </c>
      <c r="AT238" s="1">
        <v>67</v>
      </c>
      <c r="AU238" s="1">
        <v>77.099999999999994</v>
      </c>
      <c r="AV238" s="1">
        <v>87.2</v>
      </c>
      <c r="AW238" s="1" t="s">
        <v>417</v>
      </c>
      <c r="AX238" s="1" t="s">
        <v>417</v>
      </c>
      <c r="AY238" s="1" t="s">
        <v>417</v>
      </c>
      <c r="AZ238" s="1">
        <v>90.7</v>
      </c>
      <c r="BA238" s="1">
        <v>95.7</v>
      </c>
      <c r="BB238" s="1">
        <v>100</v>
      </c>
      <c r="BC238" s="1"/>
      <c r="BD238" s="1"/>
      <c r="BE238" s="1"/>
      <c r="BF238" t="b">
        <f t="shared" si="3"/>
        <v>1</v>
      </c>
      <c r="BG238" s="1"/>
      <c r="BH238" s="1"/>
      <c r="BI238" s="1"/>
      <c r="BJ238" s="1"/>
      <c r="BK238" s="1"/>
      <c r="BL238" s="1"/>
      <c r="BM238" s="1"/>
      <c r="BN238" s="1"/>
    </row>
    <row r="239" spans="1:66" s="1" customFormat="1" x14ac:dyDescent="0.3">
      <c r="A239"/>
      <c r="B239"/>
      <c r="C239"/>
      <c r="D239"/>
      <c r="E239"/>
      <c r="F239"/>
      <c r="G239"/>
      <c r="H239"/>
      <c r="I239"/>
      <c r="J239"/>
      <c r="K239"/>
      <c r="M239"/>
      <c r="N239" t="str">
        <f>VLOOKUP(P239,Sheet1!A$6:A$378,1,FALSE)</f>
        <v>Bolton</v>
      </c>
      <c r="O239" t="s">
        <v>447</v>
      </c>
      <c r="P239" t="s">
        <v>42</v>
      </c>
      <c r="Q239" t="str">
        <f>VLOOKUP(P239,classifications!A$1:B$357,2,FALSE)</f>
        <v>Predominantly Urban</v>
      </c>
      <c r="R239" t="str">
        <f>VLOOKUP(P239,classifications!A$1:D$357,4,FALSE)</f>
        <v>Met District</v>
      </c>
      <c r="S239" t="s">
        <v>448</v>
      </c>
      <c r="T239" t="s">
        <v>648</v>
      </c>
      <c r="U239">
        <v>86.7</v>
      </c>
      <c r="V239">
        <v>13.3</v>
      </c>
      <c r="W239">
        <v>0</v>
      </c>
      <c r="X239">
        <v>73.7</v>
      </c>
      <c r="Y239">
        <v>9.8000000000000007</v>
      </c>
      <c r="Z239">
        <v>16.5</v>
      </c>
      <c r="AA239" t="s">
        <v>417</v>
      </c>
      <c r="AB239" t="s">
        <v>417</v>
      </c>
      <c r="AC239" t="s">
        <v>417</v>
      </c>
      <c r="AD239"/>
      <c r="AE239" t="s">
        <v>447</v>
      </c>
      <c r="AF239" t="s">
        <v>42</v>
      </c>
      <c r="AG239" t="s">
        <v>448</v>
      </c>
      <c r="AH239" t="s">
        <v>648</v>
      </c>
      <c r="AI239">
        <v>86.7</v>
      </c>
      <c r="AJ239">
        <v>13.3</v>
      </c>
      <c r="AK239">
        <v>88.2</v>
      </c>
      <c r="AL239">
        <v>11.8</v>
      </c>
      <c r="AM239" t="s">
        <v>417</v>
      </c>
      <c r="AN239" t="s">
        <v>417</v>
      </c>
      <c r="AO239"/>
      <c r="AP239" t="s">
        <v>447</v>
      </c>
      <c r="AQ239" t="s">
        <v>42</v>
      </c>
      <c r="AR239" t="s">
        <v>448</v>
      </c>
      <c r="AS239" t="s">
        <v>648</v>
      </c>
      <c r="AT239">
        <v>82.1</v>
      </c>
      <c r="AU239">
        <v>86.7</v>
      </c>
      <c r="AV239">
        <v>91.4</v>
      </c>
      <c r="AW239">
        <v>83</v>
      </c>
      <c r="AX239">
        <v>88.2</v>
      </c>
      <c r="AY239">
        <v>93.5</v>
      </c>
      <c r="AZ239" t="s">
        <v>417</v>
      </c>
      <c r="BA239" t="s">
        <v>417</v>
      </c>
      <c r="BB239" t="s">
        <v>417</v>
      </c>
      <c r="BC239"/>
      <c r="BD239"/>
      <c r="BE239"/>
      <c r="BF239" t="b">
        <f t="shared" si="3"/>
        <v>1</v>
      </c>
      <c r="BG239"/>
      <c r="BH239"/>
      <c r="BI239"/>
      <c r="BJ239"/>
      <c r="BK239"/>
      <c r="BL239"/>
      <c r="BM239"/>
      <c r="BN239"/>
    </row>
    <row r="240" spans="1:66" x14ac:dyDescent="0.3">
      <c r="N240" t="str">
        <f>VLOOKUP(P240,Sheet1!A$6:A$378,1,FALSE)</f>
        <v>Bury</v>
      </c>
      <c r="O240" t="s">
        <v>447</v>
      </c>
      <c r="P240" t="s">
        <v>43</v>
      </c>
      <c r="Q240" t="str">
        <f>VLOOKUP(P240,classifications!A$1:B$357,2,FALSE)</f>
        <v>Predominantly Urban</v>
      </c>
      <c r="R240" t="str">
        <f>VLOOKUP(P240,classifications!A$1:D$357,4,FALSE)</f>
        <v>Met District</v>
      </c>
      <c r="S240" t="s">
        <v>449</v>
      </c>
      <c r="T240" t="s">
        <v>648</v>
      </c>
      <c r="U240">
        <v>88.5</v>
      </c>
      <c r="V240">
        <v>10.7</v>
      </c>
      <c r="W240">
        <v>0.9</v>
      </c>
      <c r="X240">
        <v>76</v>
      </c>
      <c r="Y240">
        <v>9.6999999999999993</v>
      </c>
      <c r="Z240">
        <v>14.3</v>
      </c>
      <c r="AA240">
        <v>98</v>
      </c>
      <c r="AB240">
        <v>2</v>
      </c>
      <c r="AC240">
        <v>0</v>
      </c>
      <c r="AE240" t="s">
        <v>447</v>
      </c>
      <c r="AF240" t="s">
        <v>43</v>
      </c>
      <c r="AG240" t="s">
        <v>449</v>
      </c>
      <c r="AH240" t="s">
        <v>648</v>
      </c>
      <c r="AI240">
        <v>89.2</v>
      </c>
      <c r="AJ240">
        <v>10.8</v>
      </c>
      <c r="AK240">
        <v>88.6</v>
      </c>
      <c r="AL240">
        <v>11.4</v>
      </c>
      <c r="AM240">
        <v>98</v>
      </c>
      <c r="AN240">
        <v>2</v>
      </c>
      <c r="AP240" t="s">
        <v>447</v>
      </c>
      <c r="AQ240" t="s">
        <v>43</v>
      </c>
      <c r="AR240" t="s">
        <v>449</v>
      </c>
      <c r="AS240" t="s">
        <v>648</v>
      </c>
      <c r="AT240">
        <v>85</v>
      </c>
      <c r="AU240">
        <v>89.2</v>
      </c>
      <c r="AV240">
        <v>93.5</v>
      </c>
      <c r="AW240">
        <v>83.4</v>
      </c>
      <c r="AX240">
        <v>88.6</v>
      </c>
      <c r="AY240">
        <v>93.9</v>
      </c>
      <c r="AZ240">
        <v>95.9</v>
      </c>
      <c r="BA240">
        <v>98</v>
      </c>
      <c r="BB240">
        <v>100</v>
      </c>
      <c r="BF240" t="b">
        <f t="shared" si="3"/>
        <v>1</v>
      </c>
    </row>
    <row r="241" spans="14:58" x14ac:dyDescent="0.3">
      <c r="N241" t="str">
        <f>VLOOKUP(P241,Sheet1!A$6:A$378,1,FALSE)</f>
        <v>Manchester</v>
      </c>
      <c r="O241" t="s">
        <v>447</v>
      </c>
      <c r="P241" t="s">
        <v>44</v>
      </c>
      <c r="Q241" t="str">
        <f>VLOOKUP(P241,classifications!A$1:B$357,2,FALSE)</f>
        <v>Predominantly Urban</v>
      </c>
      <c r="R241" t="str">
        <f>VLOOKUP(P241,classifications!A$1:D$357,4,FALSE)</f>
        <v>Met District</v>
      </c>
      <c r="S241" t="s">
        <v>450</v>
      </c>
      <c r="T241" t="s">
        <v>648</v>
      </c>
      <c r="U241">
        <v>89</v>
      </c>
      <c r="V241">
        <v>11</v>
      </c>
      <c r="W241">
        <v>0</v>
      </c>
      <c r="X241">
        <v>74.599999999999994</v>
      </c>
      <c r="Y241">
        <v>9.1999999999999993</v>
      </c>
      <c r="Z241">
        <v>16.2</v>
      </c>
      <c r="AA241">
        <v>98.1</v>
      </c>
      <c r="AB241">
        <v>1.9</v>
      </c>
      <c r="AC241">
        <v>0</v>
      </c>
      <c r="AE241" t="s">
        <v>447</v>
      </c>
      <c r="AF241" t="s">
        <v>44</v>
      </c>
      <c r="AG241" t="s">
        <v>450</v>
      </c>
      <c r="AH241" t="s">
        <v>648</v>
      </c>
      <c r="AI241">
        <v>89</v>
      </c>
      <c r="AJ241">
        <v>11</v>
      </c>
      <c r="AK241">
        <v>89</v>
      </c>
      <c r="AL241">
        <v>11</v>
      </c>
      <c r="AM241">
        <v>98.1</v>
      </c>
      <c r="AN241">
        <v>1.9</v>
      </c>
      <c r="AP241" t="s">
        <v>447</v>
      </c>
      <c r="AQ241" t="s">
        <v>44</v>
      </c>
      <c r="AR241" t="s">
        <v>450</v>
      </c>
      <c r="AS241" t="s">
        <v>648</v>
      </c>
      <c r="AT241">
        <v>83.8</v>
      </c>
      <c r="AU241">
        <v>89</v>
      </c>
      <c r="AV241">
        <v>94.1</v>
      </c>
      <c r="AW241">
        <v>84</v>
      </c>
      <c r="AX241">
        <v>89</v>
      </c>
      <c r="AY241">
        <v>94</v>
      </c>
      <c r="AZ241">
        <v>96.2</v>
      </c>
      <c r="BA241">
        <v>98.1</v>
      </c>
      <c r="BB241">
        <v>100</v>
      </c>
      <c r="BF241" t="b">
        <f t="shared" si="3"/>
        <v>1</v>
      </c>
    </row>
    <row r="242" spans="14:58" x14ac:dyDescent="0.3">
      <c r="N242" t="str">
        <f>VLOOKUP(P242,Sheet1!A$6:A$378,1,FALSE)</f>
        <v>Oldham</v>
      </c>
      <c r="O242" t="s">
        <v>447</v>
      </c>
      <c r="P242" t="s">
        <v>45</v>
      </c>
      <c r="Q242" t="str">
        <f>VLOOKUP(P242,classifications!A$1:B$357,2,FALSE)</f>
        <v>Predominantly Urban</v>
      </c>
      <c r="R242" t="str">
        <f>VLOOKUP(P242,classifications!A$1:D$357,4,FALSE)</f>
        <v>Met District</v>
      </c>
      <c r="S242" t="s">
        <v>451</v>
      </c>
      <c r="T242" t="s">
        <v>648</v>
      </c>
      <c r="U242">
        <v>86.2</v>
      </c>
      <c r="V242">
        <v>12.9</v>
      </c>
      <c r="W242">
        <v>0.9</v>
      </c>
      <c r="X242">
        <v>72.599999999999994</v>
      </c>
      <c r="Y242">
        <v>10.8</v>
      </c>
      <c r="Z242">
        <v>16.600000000000001</v>
      </c>
      <c r="AA242">
        <v>98.1</v>
      </c>
      <c r="AB242">
        <v>1.9</v>
      </c>
      <c r="AC242">
        <v>0</v>
      </c>
      <c r="AE242" t="s">
        <v>447</v>
      </c>
      <c r="AF242" t="s">
        <v>45</v>
      </c>
      <c r="AG242" t="s">
        <v>451</v>
      </c>
      <c r="AH242" t="s">
        <v>648</v>
      </c>
      <c r="AI242">
        <v>87</v>
      </c>
      <c r="AJ242">
        <v>13</v>
      </c>
      <c r="AK242">
        <v>87</v>
      </c>
      <c r="AL242">
        <v>13</v>
      </c>
      <c r="AM242">
        <v>98.1</v>
      </c>
      <c r="AN242">
        <v>1.9</v>
      </c>
      <c r="AP242" t="s">
        <v>447</v>
      </c>
      <c r="AQ242" t="s">
        <v>45</v>
      </c>
      <c r="AR242" t="s">
        <v>451</v>
      </c>
      <c r="AS242" t="s">
        <v>648</v>
      </c>
      <c r="AT242">
        <v>81.7</v>
      </c>
      <c r="AU242">
        <v>87</v>
      </c>
      <c r="AV242">
        <v>92.3</v>
      </c>
      <c r="AW242">
        <v>81.3</v>
      </c>
      <c r="AX242">
        <v>87</v>
      </c>
      <c r="AY242">
        <v>92.7</v>
      </c>
      <c r="AZ242">
        <v>96.2</v>
      </c>
      <c r="BA242">
        <v>98.1</v>
      </c>
      <c r="BB242">
        <v>100</v>
      </c>
      <c r="BF242" t="b">
        <f t="shared" si="3"/>
        <v>1</v>
      </c>
    </row>
    <row r="243" spans="14:58" x14ac:dyDescent="0.3">
      <c r="N243" t="str">
        <f>VLOOKUP(P243,Sheet1!A$6:A$378,1,FALSE)</f>
        <v>Rochdale</v>
      </c>
      <c r="O243" t="s">
        <v>447</v>
      </c>
      <c r="P243" t="s">
        <v>46</v>
      </c>
      <c r="Q243" t="str">
        <f>VLOOKUP(P243,classifications!A$1:B$357,2,FALSE)</f>
        <v>Predominantly Urban</v>
      </c>
      <c r="R243" t="str">
        <f>VLOOKUP(P243,classifications!A$1:D$357,4,FALSE)</f>
        <v>Met District</v>
      </c>
      <c r="S243" t="s">
        <v>452</v>
      </c>
      <c r="T243" t="s">
        <v>648</v>
      </c>
      <c r="U243">
        <v>81.7</v>
      </c>
      <c r="V243">
        <v>17.5</v>
      </c>
      <c r="W243">
        <v>0.8</v>
      </c>
      <c r="X243">
        <v>72.3</v>
      </c>
      <c r="Y243">
        <v>6.6</v>
      </c>
      <c r="Z243">
        <v>21.1</v>
      </c>
      <c r="AA243">
        <v>97.3</v>
      </c>
      <c r="AB243">
        <v>2.7</v>
      </c>
      <c r="AC243">
        <v>0</v>
      </c>
      <c r="AE243" t="s">
        <v>447</v>
      </c>
      <c r="AF243" t="s">
        <v>46</v>
      </c>
      <c r="AG243" t="s">
        <v>452</v>
      </c>
      <c r="AH243" t="s">
        <v>648</v>
      </c>
      <c r="AI243">
        <v>82.4</v>
      </c>
      <c r="AJ243">
        <v>17.600000000000001</v>
      </c>
      <c r="AK243">
        <v>91.7</v>
      </c>
      <c r="AL243">
        <v>8.3000000000000007</v>
      </c>
      <c r="AM243">
        <v>97.3</v>
      </c>
      <c r="AN243">
        <v>2.7</v>
      </c>
      <c r="AP243" t="s">
        <v>447</v>
      </c>
      <c r="AQ243" t="s">
        <v>46</v>
      </c>
      <c r="AR243" t="s">
        <v>452</v>
      </c>
      <c r="AS243" t="s">
        <v>648</v>
      </c>
      <c r="AT243">
        <v>77.3</v>
      </c>
      <c r="AU243">
        <v>82.4</v>
      </c>
      <c r="AV243">
        <v>87.5</v>
      </c>
      <c r="AW243">
        <v>87.2</v>
      </c>
      <c r="AX243">
        <v>91.7</v>
      </c>
      <c r="AY243">
        <v>96.1</v>
      </c>
      <c r="AZ243">
        <v>94.9</v>
      </c>
      <c r="BA243">
        <v>97.3</v>
      </c>
      <c r="BB243">
        <v>99.7</v>
      </c>
      <c r="BF243" t="b">
        <f t="shared" si="3"/>
        <v>1</v>
      </c>
    </row>
    <row r="244" spans="14:58" x14ac:dyDescent="0.3">
      <c r="N244" t="str">
        <f>VLOOKUP(P244,Sheet1!A$6:A$378,1,FALSE)</f>
        <v>Salford</v>
      </c>
      <c r="O244" t="s">
        <v>447</v>
      </c>
      <c r="P244" t="s">
        <v>47</v>
      </c>
      <c r="Q244" t="str">
        <f>VLOOKUP(P244,classifications!A$1:B$357,2,FALSE)</f>
        <v>Predominantly Urban</v>
      </c>
      <c r="R244" t="str">
        <f>VLOOKUP(P244,classifications!A$1:D$357,4,FALSE)</f>
        <v>Met District</v>
      </c>
      <c r="S244" t="s">
        <v>453</v>
      </c>
      <c r="T244" t="s">
        <v>648</v>
      </c>
      <c r="U244">
        <v>88.5</v>
      </c>
      <c r="V244">
        <v>10.199999999999999</v>
      </c>
      <c r="W244">
        <v>1.2</v>
      </c>
      <c r="X244">
        <v>68.5</v>
      </c>
      <c r="Y244">
        <v>8.6999999999999993</v>
      </c>
      <c r="Z244">
        <v>22.8</v>
      </c>
      <c r="AA244">
        <v>98.1</v>
      </c>
      <c r="AB244">
        <v>1.9</v>
      </c>
      <c r="AC244">
        <v>0</v>
      </c>
      <c r="AE244" t="s">
        <v>447</v>
      </c>
      <c r="AF244" t="s">
        <v>47</v>
      </c>
      <c r="AG244" t="s">
        <v>453</v>
      </c>
      <c r="AH244" t="s">
        <v>648</v>
      </c>
      <c r="AI244">
        <v>89.6</v>
      </c>
      <c r="AJ244">
        <v>10.4</v>
      </c>
      <c r="AK244">
        <v>88.7</v>
      </c>
      <c r="AL244">
        <v>11.3</v>
      </c>
      <c r="AM244">
        <v>98.1</v>
      </c>
      <c r="AN244">
        <v>1.9</v>
      </c>
      <c r="AP244" t="s">
        <v>447</v>
      </c>
      <c r="AQ244" t="s">
        <v>47</v>
      </c>
      <c r="AR244" t="s">
        <v>453</v>
      </c>
      <c r="AS244" t="s">
        <v>648</v>
      </c>
      <c r="AT244">
        <v>85.7</v>
      </c>
      <c r="AU244">
        <v>89.6</v>
      </c>
      <c r="AV244">
        <v>93.6</v>
      </c>
      <c r="AW244">
        <v>83.1</v>
      </c>
      <c r="AX244">
        <v>88.7</v>
      </c>
      <c r="AY244">
        <v>94.3</v>
      </c>
      <c r="AZ244">
        <v>96.2</v>
      </c>
      <c r="BA244">
        <v>98.1</v>
      </c>
      <c r="BB244">
        <v>100</v>
      </c>
      <c r="BF244" t="b">
        <f t="shared" si="3"/>
        <v>1</v>
      </c>
    </row>
    <row r="245" spans="14:58" x14ac:dyDescent="0.3">
      <c r="N245" t="str">
        <f>VLOOKUP(P245,Sheet1!A$6:A$378,1,FALSE)</f>
        <v>Stockport</v>
      </c>
      <c r="O245" t="s">
        <v>447</v>
      </c>
      <c r="P245" t="s">
        <v>48</v>
      </c>
      <c r="Q245" t="str">
        <f>VLOOKUP(P245,classifications!A$1:B$357,2,FALSE)</f>
        <v>Predominantly Urban</v>
      </c>
      <c r="R245" t="str">
        <f>VLOOKUP(P245,classifications!A$1:D$357,4,FALSE)</f>
        <v>Met District</v>
      </c>
      <c r="S245" t="s">
        <v>454</v>
      </c>
      <c r="T245" t="s">
        <v>648</v>
      </c>
      <c r="U245">
        <v>82.4</v>
      </c>
      <c r="V245">
        <v>17.2</v>
      </c>
      <c r="W245">
        <v>0.4</v>
      </c>
      <c r="X245">
        <v>82.8</v>
      </c>
      <c r="Y245">
        <v>4.7</v>
      </c>
      <c r="Z245">
        <v>12.5</v>
      </c>
      <c r="AA245">
        <v>97.7</v>
      </c>
      <c r="AB245">
        <v>2.2999999999999998</v>
      </c>
      <c r="AC245">
        <v>0</v>
      </c>
      <c r="AE245" t="s">
        <v>447</v>
      </c>
      <c r="AF245" t="s">
        <v>48</v>
      </c>
      <c r="AG245" t="s">
        <v>454</v>
      </c>
      <c r="AH245" t="s">
        <v>648</v>
      </c>
      <c r="AI245">
        <v>82.7</v>
      </c>
      <c r="AJ245">
        <v>17.3</v>
      </c>
      <c r="AK245">
        <v>94.6</v>
      </c>
      <c r="AL245">
        <v>5.4</v>
      </c>
      <c r="AM245">
        <v>97.7</v>
      </c>
      <c r="AN245">
        <v>2.2999999999999998</v>
      </c>
      <c r="AP245" t="s">
        <v>447</v>
      </c>
      <c r="AQ245" t="s">
        <v>48</v>
      </c>
      <c r="AR245" t="s">
        <v>454</v>
      </c>
      <c r="AS245" t="s">
        <v>648</v>
      </c>
      <c r="AT245">
        <v>77.2</v>
      </c>
      <c r="AU245">
        <v>82.7</v>
      </c>
      <c r="AV245">
        <v>88.2</v>
      </c>
      <c r="AW245">
        <v>91.4</v>
      </c>
      <c r="AX245">
        <v>94.6</v>
      </c>
      <c r="AY245">
        <v>97.9</v>
      </c>
      <c r="AZ245">
        <v>95.7</v>
      </c>
      <c r="BA245">
        <v>97.7</v>
      </c>
      <c r="BB245">
        <v>99.7</v>
      </c>
      <c r="BF245" t="b">
        <f t="shared" si="3"/>
        <v>1</v>
      </c>
    </row>
    <row r="246" spans="14:58" x14ac:dyDescent="0.3">
      <c r="N246" t="str">
        <f>VLOOKUP(P246,Sheet1!A$6:A$378,1,FALSE)</f>
        <v>Tameside</v>
      </c>
      <c r="O246" t="s">
        <v>447</v>
      </c>
      <c r="P246" t="s">
        <v>49</v>
      </c>
      <c r="Q246" t="str">
        <f>VLOOKUP(P246,classifications!A$1:B$357,2,FALSE)</f>
        <v>Predominantly Urban</v>
      </c>
      <c r="R246" t="str">
        <f>VLOOKUP(P246,classifications!A$1:D$357,4,FALSE)</f>
        <v>Met District</v>
      </c>
      <c r="S246" t="s">
        <v>455</v>
      </c>
      <c r="T246" t="s">
        <v>648</v>
      </c>
      <c r="U246">
        <v>88</v>
      </c>
      <c r="V246">
        <v>12</v>
      </c>
      <c r="W246">
        <v>0</v>
      </c>
      <c r="X246">
        <v>72.400000000000006</v>
      </c>
      <c r="Y246">
        <v>11.2</v>
      </c>
      <c r="Z246">
        <v>16.399999999999999</v>
      </c>
      <c r="AA246">
        <v>98.4</v>
      </c>
      <c r="AB246">
        <v>1.6</v>
      </c>
      <c r="AC246">
        <v>0</v>
      </c>
      <c r="AE246" t="s">
        <v>447</v>
      </c>
      <c r="AF246" t="s">
        <v>49</v>
      </c>
      <c r="AG246" t="s">
        <v>455</v>
      </c>
      <c r="AH246" t="s">
        <v>648</v>
      </c>
      <c r="AI246">
        <v>88</v>
      </c>
      <c r="AJ246">
        <v>12</v>
      </c>
      <c r="AK246">
        <v>86.6</v>
      </c>
      <c r="AL246">
        <v>13.4</v>
      </c>
      <c r="AM246">
        <v>98.4</v>
      </c>
      <c r="AN246">
        <v>1.6</v>
      </c>
      <c r="AP246" t="s">
        <v>447</v>
      </c>
      <c r="AQ246" t="s">
        <v>49</v>
      </c>
      <c r="AR246" t="s">
        <v>455</v>
      </c>
      <c r="AS246" t="s">
        <v>648</v>
      </c>
      <c r="AT246">
        <v>83.6</v>
      </c>
      <c r="AU246">
        <v>88</v>
      </c>
      <c r="AV246">
        <v>92.4</v>
      </c>
      <c r="AW246">
        <v>81.2</v>
      </c>
      <c r="AX246">
        <v>86.6</v>
      </c>
      <c r="AY246">
        <v>92</v>
      </c>
      <c r="AZ246">
        <v>96.9</v>
      </c>
      <c r="BA246">
        <v>98.4</v>
      </c>
      <c r="BB246">
        <v>100</v>
      </c>
      <c r="BF246" t="b">
        <f t="shared" si="3"/>
        <v>1</v>
      </c>
    </row>
    <row r="247" spans="14:58" x14ac:dyDescent="0.3">
      <c r="N247" t="str">
        <f>VLOOKUP(P247,Sheet1!A$6:A$378,1,FALSE)</f>
        <v>Trafford</v>
      </c>
      <c r="O247" t="s">
        <v>447</v>
      </c>
      <c r="P247" t="s">
        <v>50</v>
      </c>
      <c r="Q247" t="str">
        <f>VLOOKUP(P247,classifications!A$1:B$357,2,FALSE)</f>
        <v>Predominantly Urban</v>
      </c>
      <c r="R247" t="str">
        <f>VLOOKUP(P247,classifications!A$1:D$357,4,FALSE)</f>
        <v>Met District</v>
      </c>
      <c r="S247" t="s">
        <v>456</v>
      </c>
      <c r="T247" t="s">
        <v>648</v>
      </c>
      <c r="U247">
        <v>91</v>
      </c>
      <c r="V247">
        <v>8.6</v>
      </c>
      <c r="W247">
        <v>0.4</v>
      </c>
      <c r="X247">
        <v>83.9</v>
      </c>
      <c r="Y247">
        <v>6</v>
      </c>
      <c r="Z247">
        <v>10.1</v>
      </c>
      <c r="AA247">
        <v>98.6</v>
      </c>
      <c r="AB247">
        <v>1.4</v>
      </c>
      <c r="AC247">
        <v>0</v>
      </c>
      <c r="AE247" t="s">
        <v>447</v>
      </c>
      <c r="AF247" t="s">
        <v>50</v>
      </c>
      <c r="AG247" t="s">
        <v>456</v>
      </c>
      <c r="AH247" t="s">
        <v>648</v>
      </c>
      <c r="AI247">
        <v>91.3</v>
      </c>
      <c r="AJ247">
        <v>8.6999999999999993</v>
      </c>
      <c r="AK247">
        <v>93.3</v>
      </c>
      <c r="AL247">
        <v>6.7</v>
      </c>
      <c r="AM247">
        <v>98.6</v>
      </c>
      <c r="AN247">
        <v>1.4</v>
      </c>
      <c r="AP247" t="s">
        <v>447</v>
      </c>
      <c r="AQ247" t="s">
        <v>50</v>
      </c>
      <c r="AR247" t="s">
        <v>456</v>
      </c>
      <c r="AS247" t="s">
        <v>648</v>
      </c>
      <c r="AT247">
        <v>87.8</v>
      </c>
      <c r="AU247">
        <v>91.3</v>
      </c>
      <c r="AV247">
        <v>94.9</v>
      </c>
      <c r="AW247">
        <v>89.6</v>
      </c>
      <c r="AX247">
        <v>93.3</v>
      </c>
      <c r="AY247">
        <v>97</v>
      </c>
      <c r="AZ247">
        <v>97.1</v>
      </c>
      <c r="BA247">
        <v>98.6</v>
      </c>
      <c r="BB247">
        <v>100</v>
      </c>
      <c r="BF247" t="b">
        <f t="shared" si="3"/>
        <v>1</v>
      </c>
    </row>
    <row r="248" spans="14:58" x14ac:dyDescent="0.3">
      <c r="N248" t="str">
        <f>VLOOKUP(P248,Sheet1!A$6:A$378,1,FALSE)</f>
        <v>Wigan</v>
      </c>
      <c r="O248" t="s">
        <v>447</v>
      </c>
      <c r="P248" t="s">
        <v>51</v>
      </c>
      <c r="Q248" t="str">
        <f>VLOOKUP(P248,classifications!A$1:B$357,2,FALSE)</f>
        <v>Predominantly Urban</v>
      </c>
      <c r="R248" t="str">
        <f>VLOOKUP(P248,classifications!A$1:D$357,4,FALSE)</f>
        <v>Met District</v>
      </c>
      <c r="S248" t="s">
        <v>457</v>
      </c>
      <c r="T248" t="s">
        <v>648</v>
      </c>
      <c r="U248">
        <v>86.7</v>
      </c>
      <c r="V248">
        <v>12.9</v>
      </c>
      <c r="W248">
        <v>0.4</v>
      </c>
      <c r="X248">
        <v>74.2</v>
      </c>
      <c r="Y248">
        <v>5.3</v>
      </c>
      <c r="Z248">
        <v>20.5</v>
      </c>
      <c r="AA248" t="s">
        <v>417</v>
      </c>
      <c r="AB248" t="s">
        <v>417</v>
      </c>
      <c r="AC248" t="s">
        <v>417</v>
      </c>
      <c r="AE248" t="s">
        <v>447</v>
      </c>
      <c r="AF248" t="s">
        <v>51</v>
      </c>
      <c r="AG248" t="s">
        <v>457</v>
      </c>
      <c r="AH248" t="s">
        <v>648</v>
      </c>
      <c r="AI248">
        <v>87.1</v>
      </c>
      <c r="AJ248">
        <v>12.9</v>
      </c>
      <c r="AK248">
        <v>93.4</v>
      </c>
      <c r="AL248">
        <v>6.6</v>
      </c>
      <c r="AM248" t="s">
        <v>417</v>
      </c>
      <c r="AN248" t="s">
        <v>417</v>
      </c>
      <c r="AP248" t="s">
        <v>447</v>
      </c>
      <c r="AQ248" t="s">
        <v>51</v>
      </c>
      <c r="AR248" t="s">
        <v>457</v>
      </c>
      <c r="AS248" t="s">
        <v>648</v>
      </c>
      <c r="AT248">
        <v>82.5</v>
      </c>
      <c r="AU248">
        <v>87.1</v>
      </c>
      <c r="AV248">
        <v>91.6</v>
      </c>
      <c r="AW248">
        <v>89.3</v>
      </c>
      <c r="AX248">
        <v>93.4</v>
      </c>
      <c r="AY248">
        <v>97.4</v>
      </c>
      <c r="AZ248" t="s">
        <v>417</v>
      </c>
      <c r="BA248" t="s">
        <v>417</v>
      </c>
      <c r="BB248" t="s">
        <v>417</v>
      </c>
      <c r="BF248" t="b">
        <f t="shared" si="3"/>
        <v>1</v>
      </c>
    </row>
    <row r="249" spans="14:58" x14ac:dyDescent="0.3">
      <c r="N249" t="str">
        <f>VLOOKUP(P249,Sheet1!A$6:A$378,1,FALSE)</f>
        <v>Knowsley</v>
      </c>
      <c r="O249" t="s">
        <v>458</v>
      </c>
      <c r="P249" t="s">
        <v>52</v>
      </c>
      <c r="Q249" t="str">
        <f>VLOOKUP(P249,classifications!A$1:B$357,2,FALSE)</f>
        <v>Predominantly Urban</v>
      </c>
      <c r="R249" t="str">
        <f>VLOOKUP(P249,classifications!A$1:D$357,4,FALSE)</f>
        <v>Met District</v>
      </c>
      <c r="S249" t="s">
        <v>459</v>
      </c>
      <c r="T249" t="s">
        <v>648</v>
      </c>
      <c r="U249">
        <v>90.2</v>
      </c>
      <c r="V249">
        <v>9.4</v>
      </c>
      <c r="W249">
        <v>0.4</v>
      </c>
      <c r="X249">
        <v>70.2</v>
      </c>
      <c r="Y249">
        <v>8.5</v>
      </c>
      <c r="Z249">
        <v>21.3</v>
      </c>
      <c r="AA249" t="s">
        <v>417</v>
      </c>
      <c r="AB249" t="s">
        <v>417</v>
      </c>
      <c r="AC249" t="s">
        <v>417</v>
      </c>
      <c r="AE249" t="s">
        <v>458</v>
      </c>
      <c r="AF249" t="s">
        <v>52</v>
      </c>
      <c r="AG249" t="s">
        <v>459</v>
      </c>
      <c r="AH249" t="s">
        <v>648</v>
      </c>
      <c r="AI249">
        <v>90.6</v>
      </c>
      <c r="AJ249">
        <v>9.4</v>
      </c>
      <c r="AK249">
        <v>89.2</v>
      </c>
      <c r="AL249">
        <v>10.8</v>
      </c>
      <c r="AM249" t="s">
        <v>417</v>
      </c>
      <c r="AN249" t="s">
        <v>417</v>
      </c>
      <c r="AP249" t="s">
        <v>458</v>
      </c>
      <c r="AQ249" t="s">
        <v>52</v>
      </c>
      <c r="AR249" t="s">
        <v>459</v>
      </c>
      <c r="AS249" t="s">
        <v>648</v>
      </c>
      <c r="AT249">
        <v>86.4</v>
      </c>
      <c r="AU249">
        <v>90.6</v>
      </c>
      <c r="AV249">
        <v>94.7</v>
      </c>
      <c r="AW249">
        <v>83.4</v>
      </c>
      <c r="AX249">
        <v>89.2</v>
      </c>
      <c r="AY249">
        <v>95</v>
      </c>
      <c r="AZ249" t="s">
        <v>417</v>
      </c>
      <c r="BA249" t="s">
        <v>417</v>
      </c>
      <c r="BB249" t="s">
        <v>417</v>
      </c>
      <c r="BF249" t="b">
        <f t="shared" si="3"/>
        <v>1</v>
      </c>
    </row>
    <row r="250" spans="14:58" x14ac:dyDescent="0.3">
      <c r="N250" t="str">
        <f>VLOOKUP(P250,Sheet1!A$6:A$378,1,FALSE)</f>
        <v>Liverpool</v>
      </c>
      <c r="O250" t="s">
        <v>458</v>
      </c>
      <c r="P250" t="s">
        <v>53</v>
      </c>
      <c r="Q250" t="str">
        <f>VLOOKUP(P250,classifications!A$1:B$357,2,FALSE)</f>
        <v>Predominantly Urban</v>
      </c>
      <c r="R250" t="str">
        <f>VLOOKUP(P250,classifications!A$1:D$357,4,FALSE)</f>
        <v>Met District</v>
      </c>
      <c r="S250" t="s">
        <v>460</v>
      </c>
      <c r="T250" t="s">
        <v>648</v>
      </c>
      <c r="U250">
        <v>78.400000000000006</v>
      </c>
      <c r="V250">
        <v>17.600000000000001</v>
      </c>
      <c r="W250">
        <v>4</v>
      </c>
      <c r="X250">
        <v>71</v>
      </c>
      <c r="Y250">
        <v>7.1</v>
      </c>
      <c r="Z250">
        <v>21.9</v>
      </c>
      <c r="AA250" t="s">
        <v>417</v>
      </c>
      <c r="AB250" t="s">
        <v>417</v>
      </c>
      <c r="AC250" t="s">
        <v>417</v>
      </c>
      <c r="AE250" t="s">
        <v>458</v>
      </c>
      <c r="AF250" t="s">
        <v>53</v>
      </c>
      <c r="AG250" t="s">
        <v>460</v>
      </c>
      <c r="AH250" t="s">
        <v>648</v>
      </c>
      <c r="AI250">
        <v>81.599999999999994</v>
      </c>
      <c r="AJ250">
        <v>18.399999999999999</v>
      </c>
      <c r="AK250">
        <v>90.9</v>
      </c>
      <c r="AL250">
        <v>9.1</v>
      </c>
      <c r="AM250" t="s">
        <v>417</v>
      </c>
      <c r="AN250" t="s">
        <v>417</v>
      </c>
      <c r="AP250" t="s">
        <v>458</v>
      </c>
      <c r="AQ250" t="s">
        <v>53</v>
      </c>
      <c r="AR250" t="s">
        <v>460</v>
      </c>
      <c r="AS250" t="s">
        <v>648</v>
      </c>
      <c r="AT250">
        <v>76.2</v>
      </c>
      <c r="AU250">
        <v>81.599999999999994</v>
      </c>
      <c r="AV250">
        <v>87.1</v>
      </c>
      <c r="AW250">
        <v>86.5</v>
      </c>
      <c r="AX250">
        <v>90.9</v>
      </c>
      <c r="AY250">
        <v>95.4</v>
      </c>
      <c r="AZ250" t="s">
        <v>417</v>
      </c>
      <c r="BA250" t="s">
        <v>417</v>
      </c>
      <c r="BB250" t="s">
        <v>417</v>
      </c>
      <c r="BF250" t="b">
        <f t="shared" si="3"/>
        <v>1</v>
      </c>
    </row>
    <row r="251" spans="14:58" x14ac:dyDescent="0.3">
      <c r="N251" t="str">
        <f>VLOOKUP(P251,Sheet1!A$6:A$378,1,FALSE)</f>
        <v>St. Helens</v>
      </c>
      <c r="O251" t="s">
        <v>458</v>
      </c>
      <c r="P251" t="s">
        <v>54</v>
      </c>
      <c r="Q251" t="str">
        <f>VLOOKUP(P251,classifications!A$1:B$357,2,FALSE)</f>
        <v>Predominantly Urban</v>
      </c>
      <c r="R251" t="str">
        <f>VLOOKUP(P251,classifications!A$1:D$357,4,FALSE)</f>
        <v>Met District</v>
      </c>
      <c r="S251" t="s">
        <v>461</v>
      </c>
      <c r="T251" t="s">
        <v>648</v>
      </c>
      <c r="U251">
        <v>86.5</v>
      </c>
      <c r="V251">
        <v>10.7</v>
      </c>
      <c r="W251">
        <v>2.7</v>
      </c>
      <c r="X251">
        <v>73.3</v>
      </c>
      <c r="Y251">
        <v>5.3</v>
      </c>
      <c r="Z251">
        <v>21.4</v>
      </c>
      <c r="AA251" t="s">
        <v>417</v>
      </c>
      <c r="AB251" t="s">
        <v>417</v>
      </c>
      <c r="AC251" t="s">
        <v>417</v>
      </c>
      <c r="AE251" t="s">
        <v>458</v>
      </c>
      <c r="AF251" t="s">
        <v>54</v>
      </c>
      <c r="AG251" t="s">
        <v>461</v>
      </c>
      <c r="AH251" t="s">
        <v>648</v>
      </c>
      <c r="AI251">
        <v>89</v>
      </c>
      <c r="AJ251">
        <v>11</v>
      </c>
      <c r="AK251">
        <v>93.3</v>
      </c>
      <c r="AL251">
        <v>6.7</v>
      </c>
      <c r="AM251" t="s">
        <v>417</v>
      </c>
      <c r="AN251" t="s">
        <v>417</v>
      </c>
      <c r="AP251" t="s">
        <v>458</v>
      </c>
      <c r="AQ251" t="s">
        <v>54</v>
      </c>
      <c r="AR251" t="s">
        <v>461</v>
      </c>
      <c r="AS251" t="s">
        <v>648</v>
      </c>
      <c r="AT251">
        <v>84.8</v>
      </c>
      <c r="AU251">
        <v>89</v>
      </c>
      <c r="AV251">
        <v>93.1</v>
      </c>
      <c r="AW251">
        <v>89.1</v>
      </c>
      <c r="AX251">
        <v>93.3</v>
      </c>
      <c r="AY251">
        <v>97.5</v>
      </c>
      <c r="AZ251" t="s">
        <v>417</v>
      </c>
      <c r="BA251" t="s">
        <v>417</v>
      </c>
      <c r="BB251" t="s">
        <v>417</v>
      </c>
      <c r="BF251" t="b">
        <f t="shared" si="3"/>
        <v>1</v>
      </c>
    </row>
    <row r="252" spans="14:58" x14ac:dyDescent="0.3">
      <c r="N252" t="str">
        <f>VLOOKUP(P252,Sheet1!A$6:A$378,1,FALSE)</f>
        <v>Sefton</v>
      </c>
      <c r="O252" t="s">
        <v>458</v>
      </c>
      <c r="P252" t="s">
        <v>55</v>
      </c>
      <c r="Q252" t="str">
        <f>VLOOKUP(P252,classifications!A$1:B$357,2,FALSE)</f>
        <v>Predominantly Urban</v>
      </c>
      <c r="R252" t="str">
        <f>VLOOKUP(P252,classifications!A$1:D$357,4,FALSE)</f>
        <v>Met District</v>
      </c>
      <c r="S252" t="s">
        <v>462</v>
      </c>
      <c r="T252" t="s">
        <v>648</v>
      </c>
      <c r="U252">
        <v>76.7</v>
      </c>
      <c r="V252">
        <v>12.4</v>
      </c>
      <c r="W252">
        <v>11</v>
      </c>
      <c r="X252">
        <v>73.5</v>
      </c>
      <c r="Y252">
        <v>6.8</v>
      </c>
      <c r="Z252">
        <v>19.7</v>
      </c>
      <c r="AA252">
        <v>98</v>
      </c>
      <c r="AB252">
        <v>1.6</v>
      </c>
      <c r="AC252">
        <v>0.4</v>
      </c>
      <c r="AE252" t="s">
        <v>458</v>
      </c>
      <c r="AF252" t="s">
        <v>55</v>
      </c>
      <c r="AG252" t="s">
        <v>462</v>
      </c>
      <c r="AH252" t="s">
        <v>648</v>
      </c>
      <c r="AI252">
        <v>86.1</v>
      </c>
      <c r="AJ252">
        <v>13.9</v>
      </c>
      <c r="AK252">
        <v>91.5</v>
      </c>
      <c r="AL252">
        <v>8.5</v>
      </c>
      <c r="AM252">
        <v>98.4</v>
      </c>
      <c r="AN252">
        <v>1.6</v>
      </c>
      <c r="AP252" t="s">
        <v>458</v>
      </c>
      <c r="AQ252" t="s">
        <v>55</v>
      </c>
      <c r="AR252" t="s">
        <v>462</v>
      </c>
      <c r="AS252" t="s">
        <v>648</v>
      </c>
      <c r="AT252">
        <v>81.400000000000006</v>
      </c>
      <c r="AU252">
        <v>86.1</v>
      </c>
      <c r="AV252">
        <v>90.9</v>
      </c>
      <c r="AW252">
        <v>87.3</v>
      </c>
      <c r="AX252">
        <v>91.5</v>
      </c>
      <c r="AY252">
        <v>95.7</v>
      </c>
      <c r="AZ252">
        <v>96.3</v>
      </c>
      <c r="BA252">
        <v>98.4</v>
      </c>
      <c r="BB252">
        <v>100</v>
      </c>
      <c r="BF252" t="b">
        <f t="shared" si="3"/>
        <v>1</v>
      </c>
    </row>
    <row r="253" spans="14:58" x14ac:dyDescent="0.3">
      <c r="N253" t="str">
        <f>VLOOKUP(P253,Sheet1!A$6:A$378,1,FALSE)</f>
        <v>Wirral</v>
      </c>
      <c r="O253" t="s">
        <v>458</v>
      </c>
      <c r="P253" t="s">
        <v>56</v>
      </c>
      <c r="Q253" t="str">
        <f>VLOOKUP(P253,classifications!A$1:B$357,2,FALSE)</f>
        <v>Predominantly Urban</v>
      </c>
      <c r="R253" t="str">
        <f>VLOOKUP(P253,classifications!A$1:D$357,4,FALSE)</f>
        <v>Met District</v>
      </c>
      <c r="S253" t="s">
        <v>463</v>
      </c>
      <c r="T253" t="s">
        <v>648</v>
      </c>
      <c r="U253">
        <v>87</v>
      </c>
      <c r="V253">
        <v>11.9</v>
      </c>
      <c r="W253">
        <v>1.2</v>
      </c>
      <c r="X253">
        <v>69.8</v>
      </c>
      <c r="Y253">
        <v>13.1</v>
      </c>
      <c r="Z253">
        <v>17.100000000000001</v>
      </c>
      <c r="AA253">
        <v>99.5</v>
      </c>
      <c r="AB253">
        <v>0.5</v>
      </c>
      <c r="AC253">
        <v>0</v>
      </c>
      <c r="AE253" t="s">
        <v>458</v>
      </c>
      <c r="AF253" t="s">
        <v>56</v>
      </c>
      <c r="AG253" t="s">
        <v>463</v>
      </c>
      <c r="AH253" t="s">
        <v>648</v>
      </c>
      <c r="AI253">
        <v>88</v>
      </c>
      <c r="AJ253">
        <v>12</v>
      </c>
      <c r="AK253">
        <v>84.2</v>
      </c>
      <c r="AL253">
        <v>15.8</v>
      </c>
      <c r="AM253">
        <v>99.5</v>
      </c>
      <c r="AN253">
        <v>0.5</v>
      </c>
      <c r="AP253" t="s">
        <v>458</v>
      </c>
      <c r="AQ253" t="s">
        <v>56</v>
      </c>
      <c r="AR253" t="s">
        <v>463</v>
      </c>
      <c r="AS253" t="s">
        <v>648</v>
      </c>
      <c r="AT253">
        <v>82.5</v>
      </c>
      <c r="AU253">
        <v>88</v>
      </c>
      <c r="AV253">
        <v>93.4</v>
      </c>
      <c r="AW253">
        <v>77.5</v>
      </c>
      <c r="AX253">
        <v>84.2</v>
      </c>
      <c r="AY253">
        <v>90.9</v>
      </c>
      <c r="AZ253">
        <v>98.6</v>
      </c>
      <c r="BA253">
        <v>99.5</v>
      </c>
      <c r="BB253">
        <v>100</v>
      </c>
      <c r="BF253" t="b">
        <f t="shared" si="3"/>
        <v>1</v>
      </c>
    </row>
    <row r="254" spans="14:58" x14ac:dyDescent="0.3">
      <c r="N254" t="str">
        <f>VLOOKUP(P254,Sheet1!A$6:A$378,1,FALSE)</f>
        <v>Halton</v>
      </c>
      <c r="O254" t="s">
        <v>458</v>
      </c>
      <c r="P254" t="s">
        <v>268</v>
      </c>
      <c r="Q254" t="str">
        <f>VLOOKUP(P254,classifications!A$1:B$357,2,FALSE)</f>
        <v>Predominantly Urban</v>
      </c>
      <c r="R254" t="str">
        <f>VLOOKUP(P254,classifications!A$1:D$357,4,FALSE)</f>
        <v>Unitary Authority</v>
      </c>
      <c r="S254" t="s">
        <v>464</v>
      </c>
      <c r="T254" t="s">
        <v>648</v>
      </c>
      <c r="U254">
        <v>79.599999999999994</v>
      </c>
      <c r="V254">
        <v>16.2</v>
      </c>
      <c r="W254">
        <v>4.2</v>
      </c>
      <c r="X254">
        <v>75.099999999999994</v>
      </c>
      <c r="Y254">
        <v>4.9000000000000004</v>
      </c>
      <c r="Z254">
        <v>20.100000000000001</v>
      </c>
      <c r="AA254" t="s">
        <v>417</v>
      </c>
      <c r="AB254" t="s">
        <v>417</v>
      </c>
      <c r="AC254" t="s">
        <v>417</v>
      </c>
      <c r="AE254" t="s">
        <v>458</v>
      </c>
      <c r="AF254" t="s">
        <v>268</v>
      </c>
      <c r="AG254" t="s">
        <v>464</v>
      </c>
      <c r="AH254" t="s">
        <v>648</v>
      </c>
      <c r="AI254">
        <v>83.1</v>
      </c>
      <c r="AJ254">
        <v>16.899999999999999</v>
      </c>
      <c r="AK254">
        <v>93.9</v>
      </c>
      <c r="AL254">
        <v>6.1</v>
      </c>
      <c r="AM254" t="s">
        <v>417</v>
      </c>
      <c r="AN254" t="s">
        <v>417</v>
      </c>
      <c r="AP254" t="s">
        <v>458</v>
      </c>
      <c r="AQ254" t="s">
        <v>268</v>
      </c>
      <c r="AR254" t="s">
        <v>464</v>
      </c>
      <c r="AS254" t="s">
        <v>648</v>
      </c>
      <c r="AT254">
        <v>78.099999999999994</v>
      </c>
      <c r="AU254">
        <v>83.1</v>
      </c>
      <c r="AV254">
        <v>88.1</v>
      </c>
      <c r="AW254">
        <v>90.2</v>
      </c>
      <c r="AX254">
        <v>93.9</v>
      </c>
      <c r="AY254">
        <v>97.7</v>
      </c>
      <c r="AZ254" t="s">
        <v>417</v>
      </c>
      <c r="BA254" t="s">
        <v>417</v>
      </c>
      <c r="BB254" t="s">
        <v>417</v>
      </c>
      <c r="BF254" t="b">
        <f t="shared" si="3"/>
        <v>1</v>
      </c>
    </row>
    <row r="255" spans="14:58" x14ac:dyDescent="0.3">
      <c r="N255" t="str">
        <f>VLOOKUP(P255,Sheet1!A$6:A$378,1,FALSE)</f>
        <v>Northumberland</v>
      </c>
      <c r="O255" t="s">
        <v>465</v>
      </c>
      <c r="P255" t="s">
        <v>267</v>
      </c>
      <c r="Q255" t="str">
        <f>VLOOKUP(P255,classifications!A$1:B$357,2,FALSE)</f>
        <v>Predominantly Rural</v>
      </c>
      <c r="R255" t="str">
        <f>VLOOKUP(P255,classifications!A$1:D$357,4,FALSE)</f>
        <v>Unitary Authority</v>
      </c>
      <c r="S255">
        <v>35</v>
      </c>
      <c r="T255" t="s">
        <v>648</v>
      </c>
      <c r="U255">
        <v>83.1</v>
      </c>
      <c r="V255">
        <v>15.3</v>
      </c>
      <c r="W255">
        <v>1.6</v>
      </c>
      <c r="X255">
        <v>70.599999999999994</v>
      </c>
      <c r="Y255">
        <v>7.2</v>
      </c>
      <c r="Z255">
        <v>22.2</v>
      </c>
      <c r="AA255">
        <v>98.6</v>
      </c>
      <c r="AB255">
        <v>1.4</v>
      </c>
      <c r="AC255">
        <v>0</v>
      </c>
      <c r="AE255" t="s">
        <v>465</v>
      </c>
      <c r="AF255" t="s">
        <v>267</v>
      </c>
      <c r="AG255">
        <v>35</v>
      </c>
      <c r="AH255" t="s">
        <v>648</v>
      </c>
      <c r="AI255">
        <v>84.5</v>
      </c>
      <c r="AJ255">
        <v>15.5</v>
      </c>
      <c r="AK255">
        <v>90.7</v>
      </c>
      <c r="AL255">
        <v>9.3000000000000007</v>
      </c>
      <c r="AM255">
        <v>98.6</v>
      </c>
      <c r="AN255">
        <v>1.4</v>
      </c>
      <c r="AP255" t="s">
        <v>465</v>
      </c>
      <c r="AQ255" t="s">
        <v>267</v>
      </c>
      <c r="AR255">
        <v>35</v>
      </c>
      <c r="AS255" t="s">
        <v>648</v>
      </c>
      <c r="AT255">
        <v>79.400000000000006</v>
      </c>
      <c r="AU255">
        <v>84.5</v>
      </c>
      <c r="AV255">
        <v>89.5</v>
      </c>
      <c r="AW255">
        <v>86.3</v>
      </c>
      <c r="AX255">
        <v>90.7</v>
      </c>
      <c r="AY255">
        <v>95.1</v>
      </c>
      <c r="AZ255">
        <v>97.3</v>
      </c>
      <c r="BA255">
        <v>98.6</v>
      </c>
      <c r="BB255">
        <v>100</v>
      </c>
      <c r="BF255" t="b">
        <f t="shared" si="3"/>
        <v>1</v>
      </c>
    </row>
    <row r="256" spans="14:58" x14ac:dyDescent="0.3">
      <c r="N256" t="str">
        <f>VLOOKUP(P256,Sheet1!A$6:A$378,1,FALSE)</f>
        <v>Newcastle upon Tyne</v>
      </c>
      <c r="O256" t="s">
        <v>465</v>
      </c>
      <c r="P256" t="s">
        <v>37</v>
      </c>
      <c r="Q256" t="str">
        <f>VLOOKUP(P256,classifications!A$1:B$357,2,FALSE)</f>
        <v>Predominantly Urban</v>
      </c>
      <c r="R256" t="str">
        <f>VLOOKUP(P256,classifications!A$1:D$357,4,FALSE)</f>
        <v>Met District</v>
      </c>
      <c r="S256" t="s">
        <v>466</v>
      </c>
      <c r="T256" t="s">
        <v>648</v>
      </c>
      <c r="U256">
        <v>84.4</v>
      </c>
      <c r="V256">
        <v>15.1</v>
      </c>
      <c r="W256">
        <v>0.4</v>
      </c>
      <c r="X256">
        <v>80.400000000000006</v>
      </c>
      <c r="Y256">
        <v>2.6</v>
      </c>
      <c r="Z256">
        <v>17</v>
      </c>
      <c r="AA256">
        <v>97.3</v>
      </c>
      <c r="AB256">
        <v>2.7</v>
      </c>
      <c r="AC256">
        <v>0</v>
      </c>
      <c r="AE256" t="s">
        <v>465</v>
      </c>
      <c r="AF256" t="s">
        <v>37</v>
      </c>
      <c r="AG256" t="s">
        <v>466</v>
      </c>
      <c r="AH256" t="s">
        <v>648</v>
      </c>
      <c r="AI256">
        <v>84.8</v>
      </c>
      <c r="AJ256">
        <v>15.2</v>
      </c>
      <c r="AK256">
        <v>96.9</v>
      </c>
      <c r="AL256">
        <v>3.1</v>
      </c>
      <c r="AM256">
        <v>97.3</v>
      </c>
      <c r="AN256">
        <v>2.7</v>
      </c>
      <c r="AP256" t="s">
        <v>465</v>
      </c>
      <c r="AQ256" t="s">
        <v>37</v>
      </c>
      <c r="AR256" t="s">
        <v>466</v>
      </c>
      <c r="AS256" t="s">
        <v>648</v>
      </c>
      <c r="AT256">
        <v>79.3</v>
      </c>
      <c r="AU256">
        <v>84.8</v>
      </c>
      <c r="AV256">
        <v>90.2</v>
      </c>
      <c r="AW256">
        <v>93.3</v>
      </c>
      <c r="AX256">
        <v>96.9</v>
      </c>
      <c r="AY256">
        <v>100</v>
      </c>
      <c r="AZ256">
        <v>94.4</v>
      </c>
      <c r="BA256">
        <v>97.3</v>
      </c>
      <c r="BB256">
        <v>100</v>
      </c>
      <c r="BF256" t="b">
        <f t="shared" si="3"/>
        <v>1</v>
      </c>
    </row>
    <row r="257" spans="14:58" x14ac:dyDescent="0.3">
      <c r="N257" t="str">
        <f>VLOOKUP(P257,Sheet1!A$6:A$378,1,FALSE)</f>
        <v>North Tyneside</v>
      </c>
      <c r="O257" t="s">
        <v>465</v>
      </c>
      <c r="P257" t="s">
        <v>38</v>
      </c>
      <c r="Q257" t="str">
        <f>VLOOKUP(P257,classifications!A$1:B$357,2,FALSE)</f>
        <v>Predominantly Urban</v>
      </c>
      <c r="R257" t="str">
        <f>VLOOKUP(P257,classifications!A$1:D$357,4,FALSE)</f>
        <v>Met District</v>
      </c>
      <c r="S257" t="s">
        <v>467</v>
      </c>
      <c r="T257" t="s">
        <v>648</v>
      </c>
      <c r="U257">
        <v>84.3</v>
      </c>
      <c r="V257">
        <v>15.7</v>
      </c>
      <c r="W257">
        <v>0</v>
      </c>
      <c r="X257">
        <v>75.400000000000006</v>
      </c>
      <c r="Y257">
        <v>9.6</v>
      </c>
      <c r="Z257">
        <v>14.9</v>
      </c>
      <c r="AA257">
        <v>98.1</v>
      </c>
      <c r="AB257">
        <v>1.9</v>
      </c>
      <c r="AC257">
        <v>0</v>
      </c>
      <c r="AE257" t="s">
        <v>465</v>
      </c>
      <c r="AF257" t="s">
        <v>38</v>
      </c>
      <c r="AG257" t="s">
        <v>467</v>
      </c>
      <c r="AH257" t="s">
        <v>648</v>
      </c>
      <c r="AI257">
        <v>84.3</v>
      </c>
      <c r="AJ257">
        <v>15.7</v>
      </c>
      <c r="AK257">
        <v>88.7</v>
      </c>
      <c r="AL257">
        <v>11.3</v>
      </c>
      <c r="AM257">
        <v>98.1</v>
      </c>
      <c r="AN257">
        <v>1.9</v>
      </c>
      <c r="AP257" t="s">
        <v>465</v>
      </c>
      <c r="AQ257" t="s">
        <v>38</v>
      </c>
      <c r="AR257" t="s">
        <v>467</v>
      </c>
      <c r="AS257" t="s">
        <v>648</v>
      </c>
      <c r="AT257">
        <v>79.2</v>
      </c>
      <c r="AU257">
        <v>84.3</v>
      </c>
      <c r="AV257">
        <v>89.4</v>
      </c>
      <c r="AW257">
        <v>83.5</v>
      </c>
      <c r="AX257">
        <v>88.7</v>
      </c>
      <c r="AY257">
        <v>93.9</v>
      </c>
      <c r="AZ257">
        <v>95.5</v>
      </c>
      <c r="BA257">
        <v>98.1</v>
      </c>
      <c r="BB257">
        <v>100</v>
      </c>
      <c r="BF257" t="b">
        <f t="shared" si="3"/>
        <v>1</v>
      </c>
    </row>
    <row r="258" spans="14:58" x14ac:dyDescent="0.3">
      <c r="N258" t="str">
        <f>VLOOKUP(P258,Sheet1!A$6:A$378,1,FALSE)</f>
        <v>Barnsley</v>
      </c>
      <c r="O258" t="s">
        <v>468</v>
      </c>
      <c r="P258" t="s">
        <v>57</v>
      </c>
      <c r="Q258" t="str">
        <f>VLOOKUP(P258,classifications!A$1:B$357,2,FALSE)</f>
        <v>Predominantly Urban</v>
      </c>
      <c r="R258" t="str">
        <f>VLOOKUP(P258,classifications!A$1:D$357,4,FALSE)</f>
        <v>Met District</v>
      </c>
      <c r="S258" t="s">
        <v>469</v>
      </c>
      <c r="T258" t="s">
        <v>648</v>
      </c>
      <c r="U258">
        <v>84.6</v>
      </c>
      <c r="V258">
        <v>14.6</v>
      </c>
      <c r="W258">
        <v>0.8</v>
      </c>
      <c r="X258">
        <v>67.900000000000006</v>
      </c>
      <c r="Y258">
        <v>4.9000000000000004</v>
      </c>
      <c r="Z258">
        <v>27.2</v>
      </c>
      <c r="AA258">
        <v>98.4</v>
      </c>
      <c r="AB258">
        <v>1.6</v>
      </c>
      <c r="AC258">
        <v>0</v>
      </c>
      <c r="AE258" t="s">
        <v>468</v>
      </c>
      <c r="AF258" t="s">
        <v>57</v>
      </c>
      <c r="AG258" t="s">
        <v>469</v>
      </c>
      <c r="AH258" t="s">
        <v>648</v>
      </c>
      <c r="AI258">
        <v>85.3</v>
      </c>
      <c r="AJ258">
        <v>14.7</v>
      </c>
      <c r="AK258">
        <v>93.3</v>
      </c>
      <c r="AL258">
        <v>6.7</v>
      </c>
      <c r="AM258">
        <v>98.4</v>
      </c>
      <c r="AN258">
        <v>1.6</v>
      </c>
      <c r="AP258" t="s">
        <v>468</v>
      </c>
      <c r="AQ258" t="s">
        <v>57</v>
      </c>
      <c r="AR258" t="s">
        <v>469</v>
      </c>
      <c r="AS258" t="s">
        <v>648</v>
      </c>
      <c r="AT258">
        <v>80.099999999999994</v>
      </c>
      <c r="AU258">
        <v>85.3</v>
      </c>
      <c r="AV258">
        <v>90.5</v>
      </c>
      <c r="AW258">
        <v>89</v>
      </c>
      <c r="AX258">
        <v>93.3</v>
      </c>
      <c r="AY258">
        <v>97.6</v>
      </c>
      <c r="AZ258">
        <v>96.7</v>
      </c>
      <c r="BA258">
        <v>98.4</v>
      </c>
      <c r="BB258">
        <v>100</v>
      </c>
      <c r="BF258" t="b">
        <f t="shared" si="3"/>
        <v>1</v>
      </c>
    </row>
    <row r="259" spans="14:58" x14ac:dyDescent="0.3">
      <c r="N259" t="str">
        <f>VLOOKUP(P259,Sheet1!A$6:A$378,1,FALSE)</f>
        <v>Doncaster</v>
      </c>
      <c r="O259" t="s">
        <v>468</v>
      </c>
      <c r="P259" t="s">
        <v>58</v>
      </c>
      <c r="Q259" t="str">
        <f>VLOOKUP(P259,classifications!A$1:B$357,2,FALSE)</f>
        <v>Predominantly Urban</v>
      </c>
      <c r="R259" t="str">
        <f>VLOOKUP(P259,classifications!A$1:D$357,4,FALSE)</f>
        <v>Met District</v>
      </c>
      <c r="S259" t="s">
        <v>470</v>
      </c>
      <c r="T259" t="s">
        <v>648</v>
      </c>
      <c r="U259">
        <v>86</v>
      </c>
      <c r="V259">
        <v>13.6</v>
      </c>
      <c r="W259">
        <v>0.4</v>
      </c>
      <c r="X259">
        <v>60.8</v>
      </c>
      <c r="Y259">
        <v>11.7</v>
      </c>
      <c r="Z259">
        <v>27.5</v>
      </c>
      <c r="AA259">
        <v>97.2</v>
      </c>
      <c r="AB259">
        <v>2.4</v>
      </c>
      <c r="AC259">
        <v>0.4</v>
      </c>
      <c r="AE259" t="s">
        <v>468</v>
      </c>
      <c r="AF259" t="s">
        <v>58</v>
      </c>
      <c r="AG259" t="s">
        <v>470</v>
      </c>
      <c r="AH259" t="s">
        <v>648</v>
      </c>
      <c r="AI259">
        <v>86.3</v>
      </c>
      <c r="AJ259">
        <v>13.7</v>
      </c>
      <c r="AK259">
        <v>83.8</v>
      </c>
      <c r="AL259">
        <v>16.2</v>
      </c>
      <c r="AM259">
        <v>97.6</v>
      </c>
      <c r="AN259">
        <v>2.4</v>
      </c>
      <c r="AP259" t="s">
        <v>468</v>
      </c>
      <c r="AQ259" t="s">
        <v>58</v>
      </c>
      <c r="AR259" t="s">
        <v>470</v>
      </c>
      <c r="AS259" t="s">
        <v>648</v>
      </c>
      <c r="AT259">
        <v>79.599999999999994</v>
      </c>
      <c r="AU259">
        <v>86.3</v>
      </c>
      <c r="AV259">
        <v>93.1</v>
      </c>
      <c r="AW259">
        <v>75</v>
      </c>
      <c r="AX259">
        <v>83.8</v>
      </c>
      <c r="AY259">
        <v>92.6</v>
      </c>
      <c r="AZ259">
        <v>95.7</v>
      </c>
      <c r="BA259">
        <v>97.6</v>
      </c>
      <c r="BB259">
        <v>99.5</v>
      </c>
      <c r="BF259" t="b">
        <f t="shared" si="3"/>
        <v>1</v>
      </c>
    </row>
    <row r="260" spans="14:58" x14ac:dyDescent="0.3">
      <c r="N260" t="str">
        <f>VLOOKUP(P260,Sheet1!A$6:A$378,1,FALSE)</f>
        <v>Rotherham</v>
      </c>
      <c r="O260" t="s">
        <v>468</v>
      </c>
      <c r="P260" t="s">
        <v>59</v>
      </c>
      <c r="Q260" t="str">
        <f>VLOOKUP(P260,classifications!A$1:B$357,2,FALSE)</f>
        <v>Predominantly Urban</v>
      </c>
      <c r="R260" t="str">
        <f>VLOOKUP(P260,classifications!A$1:D$357,4,FALSE)</f>
        <v>Met District</v>
      </c>
      <c r="S260" t="s">
        <v>471</v>
      </c>
      <c r="T260" t="s">
        <v>648</v>
      </c>
      <c r="U260">
        <v>85.1</v>
      </c>
      <c r="V260">
        <v>14.9</v>
      </c>
      <c r="W260">
        <v>0</v>
      </c>
      <c r="X260">
        <v>65.2</v>
      </c>
      <c r="Y260">
        <v>11.7</v>
      </c>
      <c r="Z260">
        <v>23.1</v>
      </c>
      <c r="AA260">
        <v>97.9</v>
      </c>
      <c r="AB260">
        <v>2.1</v>
      </c>
      <c r="AC260">
        <v>0</v>
      </c>
      <c r="AE260" t="s">
        <v>468</v>
      </c>
      <c r="AF260" t="s">
        <v>59</v>
      </c>
      <c r="AG260" t="s">
        <v>471</v>
      </c>
      <c r="AH260" t="s">
        <v>648</v>
      </c>
      <c r="AI260">
        <v>85.1</v>
      </c>
      <c r="AJ260">
        <v>14.9</v>
      </c>
      <c r="AK260">
        <v>84.8</v>
      </c>
      <c r="AL260">
        <v>15.2</v>
      </c>
      <c r="AM260">
        <v>97.9</v>
      </c>
      <c r="AN260">
        <v>2.1</v>
      </c>
      <c r="AP260" t="s">
        <v>468</v>
      </c>
      <c r="AQ260" t="s">
        <v>59</v>
      </c>
      <c r="AR260" t="s">
        <v>471</v>
      </c>
      <c r="AS260" t="s">
        <v>648</v>
      </c>
      <c r="AT260">
        <v>80.2</v>
      </c>
      <c r="AU260">
        <v>85.1</v>
      </c>
      <c r="AV260">
        <v>90</v>
      </c>
      <c r="AW260">
        <v>78.5</v>
      </c>
      <c r="AX260">
        <v>84.8</v>
      </c>
      <c r="AY260">
        <v>91</v>
      </c>
      <c r="AZ260">
        <v>96.1</v>
      </c>
      <c r="BA260">
        <v>97.9</v>
      </c>
      <c r="BB260">
        <v>99.7</v>
      </c>
      <c r="BF260" t="b">
        <f t="shared" ref="BF260:BF323" si="4">IF(AQ260=AF260,IF(AF260=P260,TRUE,FALSE),FALSE)</f>
        <v>1</v>
      </c>
    </row>
    <row r="261" spans="14:58" x14ac:dyDescent="0.3">
      <c r="N261" t="str">
        <f>VLOOKUP(P261,Sheet1!A$6:A$378,1,FALSE)</f>
        <v>Sheffield</v>
      </c>
      <c r="O261" t="s">
        <v>468</v>
      </c>
      <c r="P261" t="s">
        <v>60</v>
      </c>
      <c r="Q261" t="str">
        <f>VLOOKUP(P261,classifications!A$1:B$357,2,FALSE)</f>
        <v>Predominantly Urban</v>
      </c>
      <c r="R261" t="str">
        <f>VLOOKUP(P261,classifications!A$1:D$357,4,FALSE)</f>
        <v>Met District</v>
      </c>
      <c r="S261" t="s">
        <v>472</v>
      </c>
      <c r="T261" t="s">
        <v>648</v>
      </c>
      <c r="U261">
        <v>84.1</v>
      </c>
      <c r="V261">
        <v>14.4</v>
      </c>
      <c r="W261">
        <v>1.5</v>
      </c>
      <c r="X261">
        <v>79.2</v>
      </c>
      <c r="Y261">
        <v>9.9</v>
      </c>
      <c r="Z261">
        <v>10.8</v>
      </c>
      <c r="AA261">
        <v>96.1</v>
      </c>
      <c r="AB261">
        <v>3.9</v>
      </c>
      <c r="AC261">
        <v>0</v>
      </c>
      <c r="AE261" t="s">
        <v>468</v>
      </c>
      <c r="AF261" t="s">
        <v>60</v>
      </c>
      <c r="AG261" t="s">
        <v>472</v>
      </c>
      <c r="AH261" t="s">
        <v>648</v>
      </c>
      <c r="AI261">
        <v>85.3</v>
      </c>
      <c r="AJ261">
        <v>14.7</v>
      </c>
      <c r="AK261">
        <v>88.9</v>
      </c>
      <c r="AL261">
        <v>11.1</v>
      </c>
      <c r="AM261">
        <v>96.1</v>
      </c>
      <c r="AN261">
        <v>3.9</v>
      </c>
      <c r="AP261" t="s">
        <v>468</v>
      </c>
      <c r="AQ261" t="s">
        <v>60</v>
      </c>
      <c r="AR261" t="s">
        <v>472</v>
      </c>
      <c r="AS261" t="s">
        <v>648</v>
      </c>
      <c r="AT261">
        <v>80.3</v>
      </c>
      <c r="AU261">
        <v>85.3</v>
      </c>
      <c r="AV261">
        <v>90.4</v>
      </c>
      <c r="AW261">
        <v>83.5</v>
      </c>
      <c r="AX261">
        <v>88.9</v>
      </c>
      <c r="AY261">
        <v>94.2</v>
      </c>
      <c r="AZ261">
        <v>93.3</v>
      </c>
      <c r="BA261">
        <v>96.1</v>
      </c>
      <c r="BB261">
        <v>98.9</v>
      </c>
      <c r="BF261" t="b">
        <f t="shared" si="4"/>
        <v>1</v>
      </c>
    </row>
    <row r="262" spans="14:58" x14ac:dyDescent="0.3">
      <c r="N262" t="str">
        <f>VLOOKUP(P262,Sheet1!A$6:A$378,1,FALSE)</f>
        <v>Hartlepool</v>
      </c>
      <c r="O262" t="s">
        <v>473</v>
      </c>
      <c r="P262" t="s">
        <v>261</v>
      </c>
      <c r="Q262" t="str">
        <f>VLOOKUP(P262,classifications!A$1:B$357,2,FALSE)</f>
        <v>Predominantly Urban</v>
      </c>
      <c r="R262" t="str">
        <f>VLOOKUP(P262,classifications!A$1:D$357,4,FALSE)</f>
        <v>Unitary Authority</v>
      </c>
      <c r="S262" t="s">
        <v>474</v>
      </c>
      <c r="T262" t="s">
        <v>648</v>
      </c>
      <c r="U262">
        <v>83.4</v>
      </c>
      <c r="V262">
        <v>16.600000000000001</v>
      </c>
      <c r="W262">
        <v>0</v>
      </c>
      <c r="X262">
        <v>63.7</v>
      </c>
      <c r="Y262">
        <v>7</v>
      </c>
      <c r="Z262">
        <v>29.4</v>
      </c>
      <c r="AA262">
        <v>98.3</v>
      </c>
      <c r="AB262">
        <v>1.7</v>
      </c>
      <c r="AC262">
        <v>0</v>
      </c>
      <c r="AE262" t="s">
        <v>473</v>
      </c>
      <c r="AF262" t="s">
        <v>261</v>
      </c>
      <c r="AG262" t="s">
        <v>474</v>
      </c>
      <c r="AH262" t="s">
        <v>648</v>
      </c>
      <c r="AI262">
        <v>83.4</v>
      </c>
      <c r="AJ262">
        <v>16.600000000000001</v>
      </c>
      <c r="AK262">
        <v>90.1</v>
      </c>
      <c r="AL262">
        <v>9.9</v>
      </c>
      <c r="AM262">
        <v>98.3</v>
      </c>
      <c r="AN262">
        <v>1.7</v>
      </c>
      <c r="AP262" t="s">
        <v>473</v>
      </c>
      <c r="AQ262" t="s">
        <v>261</v>
      </c>
      <c r="AR262" t="s">
        <v>474</v>
      </c>
      <c r="AS262" t="s">
        <v>648</v>
      </c>
      <c r="AT262">
        <v>78</v>
      </c>
      <c r="AU262">
        <v>83.4</v>
      </c>
      <c r="AV262">
        <v>88.7</v>
      </c>
      <c r="AW262">
        <v>84.9</v>
      </c>
      <c r="AX262">
        <v>90.1</v>
      </c>
      <c r="AY262">
        <v>95.3</v>
      </c>
      <c r="AZ262">
        <v>96.3</v>
      </c>
      <c r="BA262">
        <v>98.3</v>
      </c>
      <c r="BB262">
        <v>100</v>
      </c>
      <c r="BF262" t="b">
        <f t="shared" si="4"/>
        <v>1</v>
      </c>
    </row>
    <row r="263" spans="14:58" x14ac:dyDescent="0.3">
      <c r="N263" t="str">
        <f>VLOOKUP(P263,Sheet1!A$6:A$378,1,FALSE)</f>
        <v>Middlesbrough</v>
      </c>
      <c r="O263" t="s">
        <v>473</v>
      </c>
      <c r="P263" t="s">
        <v>262</v>
      </c>
      <c r="Q263" t="str">
        <f>VLOOKUP(P263,classifications!A$1:B$357,2,FALSE)</f>
        <v>Predominantly Urban</v>
      </c>
      <c r="R263" t="str">
        <f>VLOOKUP(P263,classifications!A$1:D$357,4,FALSE)</f>
        <v>Unitary Authority</v>
      </c>
      <c r="S263" t="s">
        <v>475</v>
      </c>
      <c r="T263" t="s">
        <v>648</v>
      </c>
      <c r="U263">
        <v>88.6</v>
      </c>
      <c r="V263">
        <v>10.3</v>
      </c>
      <c r="W263">
        <v>1.1000000000000001</v>
      </c>
      <c r="X263">
        <v>67.3</v>
      </c>
      <c r="Y263">
        <v>12.1</v>
      </c>
      <c r="Z263">
        <v>20.6</v>
      </c>
      <c r="AA263" t="s">
        <v>417</v>
      </c>
      <c r="AB263" t="s">
        <v>417</v>
      </c>
      <c r="AC263" t="s">
        <v>417</v>
      </c>
      <c r="AE263" t="s">
        <v>473</v>
      </c>
      <c r="AF263" t="s">
        <v>262</v>
      </c>
      <c r="AG263" t="s">
        <v>475</v>
      </c>
      <c r="AH263" t="s">
        <v>648</v>
      </c>
      <c r="AI263">
        <v>89.6</v>
      </c>
      <c r="AJ263">
        <v>10.4</v>
      </c>
      <c r="AK263">
        <v>84.8</v>
      </c>
      <c r="AL263">
        <v>15.2</v>
      </c>
      <c r="AM263" t="s">
        <v>417</v>
      </c>
      <c r="AN263" t="s">
        <v>417</v>
      </c>
      <c r="AP263" t="s">
        <v>473</v>
      </c>
      <c r="AQ263" t="s">
        <v>262</v>
      </c>
      <c r="AR263" t="s">
        <v>475</v>
      </c>
      <c r="AS263" t="s">
        <v>648</v>
      </c>
      <c r="AT263">
        <v>85.5</v>
      </c>
      <c r="AU263">
        <v>89.6</v>
      </c>
      <c r="AV263">
        <v>93.6</v>
      </c>
      <c r="AW263">
        <v>79.400000000000006</v>
      </c>
      <c r="AX263">
        <v>84.8</v>
      </c>
      <c r="AY263">
        <v>90.2</v>
      </c>
      <c r="AZ263" t="s">
        <v>417</v>
      </c>
      <c r="BA263" t="s">
        <v>417</v>
      </c>
      <c r="BB263" t="s">
        <v>417</v>
      </c>
      <c r="BF263" t="b">
        <f t="shared" si="4"/>
        <v>1</v>
      </c>
    </row>
    <row r="264" spans="14:58" x14ac:dyDescent="0.3">
      <c r="N264" t="str">
        <f>VLOOKUP(P264,Sheet1!A$6:A$378,1,FALSE)</f>
        <v>Redcar and Cleveland</v>
      </c>
      <c r="O264" t="s">
        <v>473</v>
      </c>
      <c r="P264" t="s">
        <v>263</v>
      </c>
      <c r="Q264" t="str">
        <f>VLOOKUP(P264,classifications!A$1:B$357,2,FALSE)</f>
        <v>Urban with Significant Rural</v>
      </c>
      <c r="R264" t="str">
        <f>VLOOKUP(P264,classifications!A$1:D$357,4,FALSE)</f>
        <v>Unitary Authority</v>
      </c>
      <c r="S264" t="s">
        <v>476</v>
      </c>
      <c r="T264" t="s">
        <v>648</v>
      </c>
      <c r="U264">
        <v>87.1</v>
      </c>
      <c r="V264">
        <v>11.6</v>
      </c>
      <c r="W264">
        <v>1.4</v>
      </c>
      <c r="X264">
        <v>71.099999999999994</v>
      </c>
      <c r="Y264">
        <v>6.1</v>
      </c>
      <c r="Z264">
        <v>22.8</v>
      </c>
      <c r="AA264" t="s">
        <v>417</v>
      </c>
      <c r="AB264" t="s">
        <v>417</v>
      </c>
      <c r="AC264" t="s">
        <v>417</v>
      </c>
      <c r="AE264" t="s">
        <v>473</v>
      </c>
      <c r="AF264" t="s">
        <v>263</v>
      </c>
      <c r="AG264" t="s">
        <v>476</v>
      </c>
      <c r="AH264" t="s">
        <v>648</v>
      </c>
      <c r="AI264">
        <v>88.3</v>
      </c>
      <c r="AJ264">
        <v>11.7</v>
      </c>
      <c r="AK264">
        <v>92.1</v>
      </c>
      <c r="AL264">
        <v>7.9</v>
      </c>
      <c r="AM264" t="s">
        <v>417</v>
      </c>
      <c r="AN264" t="s">
        <v>417</v>
      </c>
      <c r="AP264" t="s">
        <v>473</v>
      </c>
      <c r="AQ264" t="s">
        <v>263</v>
      </c>
      <c r="AR264" t="s">
        <v>476</v>
      </c>
      <c r="AS264" t="s">
        <v>648</v>
      </c>
      <c r="AT264">
        <v>83.6</v>
      </c>
      <c r="AU264">
        <v>88.3</v>
      </c>
      <c r="AV264">
        <v>92.9</v>
      </c>
      <c r="AW264">
        <v>87.8</v>
      </c>
      <c r="AX264">
        <v>92.1</v>
      </c>
      <c r="AY264">
        <v>96.5</v>
      </c>
      <c r="AZ264" t="s">
        <v>417</v>
      </c>
      <c r="BA264" t="s">
        <v>417</v>
      </c>
      <c r="BB264" t="s">
        <v>417</v>
      </c>
      <c r="BF264" t="b">
        <f t="shared" si="4"/>
        <v>1</v>
      </c>
    </row>
    <row r="265" spans="14:58" x14ac:dyDescent="0.3">
      <c r="N265" t="str">
        <f>VLOOKUP(P265,Sheet1!A$6:A$378,1,FALSE)</f>
        <v>Stockton-on-Tees</v>
      </c>
      <c r="O265" t="s">
        <v>473</v>
      </c>
      <c r="P265" t="s">
        <v>264</v>
      </c>
      <c r="Q265" t="str">
        <f>VLOOKUP(P265,classifications!A$1:B$357,2,FALSE)</f>
        <v>Predominantly Urban</v>
      </c>
      <c r="R265" t="str">
        <f>VLOOKUP(P265,classifications!A$1:D$357,4,FALSE)</f>
        <v>Unitary Authority</v>
      </c>
      <c r="S265" t="s">
        <v>477</v>
      </c>
      <c r="T265" t="s">
        <v>648</v>
      </c>
      <c r="U265">
        <v>83.7</v>
      </c>
      <c r="V265">
        <v>15.9</v>
      </c>
      <c r="W265">
        <v>0.4</v>
      </c>
      <c r="X265">
        <v>74.900000000000006</v>
      </c>
      <c r="Y265">
        <v>6</v>
      </c>
      <c r="Z265">
        <v>19</v>
      </c>
      <c r="AA265">
        <v>98.3</v>
      </c>
      <c r="AB265">
        <v>1.7</v>
      </c>
      <c r="AC265">
        <v>0</v>
      </c>
      <c r="AE265" t="s">
        <v>473</v>
      </c>
      <c r="AF265" t="s">
        <v>264</v>
      </c>
      <c r="AG265" t="s">
        <v>477</v>
      </c>
      <c r="AH265" t="s">
        <v>648</v>
      </c>
      <c r="AI265">
        <v>84.1</v>
      </c>
      <c r="AJ265">
        <v>15.9</v>
      </c>
      <c r="AK265">
        <v>92.5</v>
      </c>
      <c r="AL265">
        <v>7.5</v>
      </c>
      <c r="AM265">
        <v>98.3</v>
      </c>
      <c r="AN265">
        <v>1.7</v>
      </c>
      <c r="AP265" t="s">
        <v>473</v>
      </c>
      <c r="AQ265" t="s">
        <v>264</v>
      </c>
      <c r="AR265" t="s">
        <v>477</v>
      </c>
      <c r="AS265" t="s">
        <v>648</v>
      </c>
      <c r="AT265">
        <v>79.2</v>
      </c>
      <c r="AU265">
        <v>84.1</v>
      </c>
      <c r="AV265">
        <v>89</v>
      </c>
      <c r="AW265">
        <v>88.3</v>
      </c>
      <c r="AX265">
        <v>92.5</v>
      </c>
      <c r="AY265">
        <v>96.7</v>
      </c>
      <c r="AZ265">
        <v>96.6</v>
      </c>
      <c r="BA265">
        <v>98.3</v>
      </c>
      <c r="BB265">
        <v>100</v>
      </c>
      <c r="BF265" t="b">
        <f t="shared" si="4"/>
        <v>1</v>
      </c>
    </row>
    <row r="266" spans="14:58" x14ac:dyDescent="0.3">
      <c r="N266" t="str">
        <f>VLOOKUP(P266,Sheet1!A$6:A$378,1,FALSE)</f>
        <v>Darlington</v>
      </c>
      <c r="O266" t="s">
        <v>473</v>
      </c>
      <c r="P266" t="s">
        <v>265</v>
      </c>
      <c r="Q266" t="str">
        <f>VLOOKUP(P266,classifications!A$1:B$357,2,FALSE)</f>
        <v>Predominantly Urban</v>
      </c>
      <c r="R266" t="str">
        <f>VLOOKUP(P266,classifications!A$1:D$357,4,FALSE)</f>
        <v>Unitary Authority</v>
      </c>
      <c r="S266" t="s">
        <v>478</v>
      </c>
      <c r="T266" t="s">
        <v>648</v>
      </c>
      <c r="U266">
        <v>87.9</v>
      </c>
      <c r="V266">
        <v>11.1</v>
      </c>
      <c r="W266">
        <v>1</v>
      </c>
      <c r="X266">
        <v>72.3</v>
      </c>
      <c r="Y266">
        <v>8.6</v>
      </c>
      <c r="Z266">
        <v>19.2</v>
      </c>
      <c r="AA266">
        <v>98.5</v>
      </c>
      <c r="AB266">
        <v>1.5</v>
      </c>
      <c r="AC266">
        <v>0</v>
      </c>
      <c r="AE266" t="s">
        <v>473</v>
      </c>
      <c r="AF266" t="s">
        <v>265</v>
      </c>
      <c r="AG266" t="s">
        <v>478</v>
      </c>
      <c r="AH266" t="s">
        <v>648</v>
      </c>
      <c r="AI266">
        <v>88.8</v>
      </c>
      <c r="AJ266">
        <v>11.2</v>
      </c>
      <c r="AK266">
        <v>89.4</v>
      </c>
      <c r="AL266">
        <v>10.6</v>
      </c>
      <c r="AM266">
        <v>98.5</v>
      </c>
      <c r="AN266">
        <v>1.5</v>
      </c>
      <c r="AP266" t="s">
        <v>473</v>
      </c>
      <c r="AQ266" t="s">
        <v>265</v>
      </c>
      <c r="AR266" t="s">
        <v>478</v>
      </c>
      <c r="AS266" t="s">
        <v>648</v>
      </c>
      <c r="AT266">
        <v>85.2</v>
      </c>
      <c r="AU266">
        <v>88.8</v>
      </c>
      <c r="AV266">
        <v>92.4</v>
      </c>
      <c r="AW266">
        <v>85.1</v>
      </c>
      <c r="AX266">
        <v>89.4</v>
      </c>
      <c r="AY266">
        <v>93.7</v>
      </c>
      <c r="AZ266">
        <v>97</v>
      </c>
      <c r="BA266">
        <v>98.5</v>
      </c>
      <c r="BB266">
        <v>100</v>
      </c>
      <c r="BF266" t="b">
        <f t="shared" si="4"/>
        <v>1</v>
      </c>
    </row>
    <row r="267" spans="14:58" x14ac:dyDescent="0.3">
      <c r="N267" t="str">
        <f>VLOOKUP(P267,Sheet1!A$6:A$378,1,FALSE)</f>
        <v>Birmingham</v>
      </c>
      <c r="O267" t="s">
        <v>479</v>
      </c>
      <c r="P267" t="s">
        <v>66</v>
      </c>
      <c r="Q267" t="str">
        <f>VLOOKUP(P267,classifications!A$1:B$357,2,FALSE)</f>
        <v>Predominantly Urban</v>
      </c>
      <c r="R267" t="str">
        <f>VLOOKUP(P267,classifications!A$1:D$357,4,FALSE)</f>
        <v>Met District</v>
      </c>
      <c r="S267" t="s">
        <v>480</v>
      </c>
      <c r="T267" t="s">
        <v>648</v>
      </c>
      <c r="U267">
        <v>86.1</v>
      </c>
      <c r="V267">
        <v>13.6</v>
      </c>
      <c r="W267">
        <v>0.3</v>
      </c>
      <c r="X267">
        <v>75.7</v>
      </c>
      <c r="Y267">
        <v>5.6</v>
      </c>
      <c r="Z267">
        <v>18.7</v>
      </c>
      <c r="AA267">
        <v>98.4</v>
      </c>
      <c r="AB267">
        <v>1.6</v>
      </c>
      <c r="AC267">
        <v>0</v>
      </c>
      <c r="AE267" t="s">
        <v>479</v>
      </c>
      <c r="AF267" t="s">
        <v>66</v>
      </c>
      <c r="AG267" t="s">
        <v>480</v>
      </c>
      <c r="AH267" t="s">
        <v>648</v>
      </c>
      <c r="AI267">
        <v>86.4</v>
      </c>
      <c r="AJ267">
        <v>13.6</v>
      </c>
      <c r="AK267">
        <v>93.1</v>
      </c>
      <c r="AL267">
        <v>6.9</v>
      </c>
      <c r="AM267">
        <v>98.4</v>
      </c>
      <c r="AN267">
        <v>1.6</v>
      </c>
      <c r="AP267" t="s">
        <v>479</v>
      </c>
      <c r="AQ267" t="s">
        <v>66</v>
      </c>
      <c r="AR267" t="s">
        <v>480</v>
      </c>
      <c r="AS267" t="s">
        <v>648</v>
      </c>
      <c r="AT267">
        <v>81.7</v>
      </c>
      <c r="AU267">
        <v>86.4</v>
      </c>
      <c r="AV267">
        <v>91</v>
      </c>
      <c r="AW267">
        <v>89.2</v>
      </c>
      <c r="AX267">
        <v>93.1</v>
      </c>
      <c r="AY267">
        <v>96.9</v>
      </c>
      <c r="AZ267">
        <v>96.8</v>
      </c>
      <c r="BA267">
        <v>98.4</v>
      </c>
      <c r="BB267">
        <v>100</v>
      </c>
      <c r="BF267" t="b">
        <f t="shared" si="4"/>
        <v>1</v>
      </c>
    </row>
    <row r="268" spans="14:58" x14ac:dyDescent="0.3">
      <c r="N268" t="str">
        <f>VLOOKUP(P268,Sheet1!A$6:A$378,1,FALSE)</f>
        <v>Coventry</v>
      </c>
      <c r="O268" t="s">
        <v>479</v>
      </c>
      <c r="P268" t="s">
        <v>67</v>
      </c>
      <c r="Q268" t="str">
        <f>VLOOKUP(P268,classifications!A$1:B$357,2,FALSE)</f>
        <v>Predominantly Urban</v>
      </c>
      <c r="R268" t="str">
        <f>VLOOKUP(P268,classifications!A$1:D$357,4,FALSE)</f>
        <v>Met District</v>
      </c>
      <c r="S268" t="s">
        <v>481</v>
      </c>
      <c r="T268" t="s">
        <v>648</v>
      </c>
      <c r="U268">
        <v>88.1</v>
      </c>
      <c r="V268">
        <v>11.9</v>
      </c>
      <c r="W268">
        <v>0</v>
      </c>
      <c r="X268">
        <v>68.5</v>
      </c>
      <c r="Y268">
        <v>7.9</v>
      </c>
      <c r="Z268">
        <v>23.6</v>
      </c>
      <c r="AA268">
        <v>96.2</v>
      </c>
      <c r="AB268">
        <v>3.8</v>
      </c>
      <c r="AC268">
        <v>0</v>
      </c>
      <c r="AE268" t="s">
        <v>479</v>
      </c>
      <c r="AF268" t="s">
        <v>67</v>
      </c>
      <c r="AG268" t="s">
        <v>481</v>
      </c>
      <c r="AH268" t="s">
        <v>648</v>
      </c>
      <c r="AI268">
        <v>88.1</v>
      </c>
      <c r="AJ268">
        <v>11.9</v>
      </c>
      <c r="AK268">
        <v>89.6</v>
      </c>
      <c r="AL268">
        <v>10.4</v>
      </c>
      <c r="AM268">
        <v>96.2</v>
      </c>
      <c r="AN268">
        <v>3.8</v>
      </c>
      <c r="AP268" t="s">
        <v>479</v>
      </c>
      <c r="AQ268" t="s">
        <v>67</v>
      </c>
      <c r="AR268" t="s">
        <v>481</v>
      </c>
      <c r="AS268" t="s">
        <v>648</v>
      </c>
      <c r="AT268">
        <v>83.6</v>
      </c>
      <c r="AU268">
        <v>88.1</v>
      </c>
      <c r="AV268">
        <v>92.6</v>
      </c>
      <c r="AW268">
        <v>84.1</v>
      </c>
      <c r="AX268">
        <v>89.6</v>
      </c>
      <c r="AY268">
        <v>95.2</v>
      </c>
      <c r="AZ268">
        <v>93.5</v>
      </c>
      <c r="BA268">
        <v>96.2</v>
      </c>
      <c r="BB268">
        <v>98.8</v>
      </c>
      <c r="BF268" t="b">
        <f t="shared" si="4"/>
        <v>1</v>
      </c>
    </row>
    <row r="269" spans="14:58" x14ac:dyDescent="0.3">
      <c r="N269" t="str">
        <f>VLOOKUP(P269,Sheet1!A$6:A$378,1,FALSE)</f>
        <v>Dudley</v>
      </c>
      <c r="O269" t="s">
        <v>479</v>
      </c>
      <c r="P269" t="s">
        <v>68</v>
      </c>
      <c r="Q269" t="str">
        <f>VLOOKUP(P269,classifications!A$1:B$357,2,FALSE)</f>
        <v>Predominantly Urban</v>
      </c>
      <c r="R269" t="str">
        <f>VLOOKUP(P269,classifications!A$1:D$357,4,FALSE)</f>
        <v>Met District</v>
      </c>
      <c r="S269" t="s">
        <v>482</v>
      </c>
      <c r="T269" t="s">
        <v>648</v>
      </c>
      <c r="U269">
        <v>90</v>
      </c>
      <c r="V269">
        <v>10</v>
      </c>
      <c r="W269">
        <v>0</v>
      </c>
      <c r="X269">
        <v>78.8</v>
      </c>
      <c r="Y269">
        <v>4.7</v>
      </c>
      <c r="Z269">
        <v>16.399999999999999</v>
      </c>
      <c r="AA269" t="s">
        <v>417</v>
      </c>
      <c r="AB269" t="s">
        <v>417</v>
      </c>
      <c r="AC269" t="s">
        <v>417</v>
      </c>
      <c r="AE269" t="s">
        <v>479</v>
      </c>
      <c r="AF269" t="s">
        <v>68</v>
      </c>
      <c r="AG269" t="s">
        <v>482</v>
      </c>
      <c r="AH269" t="s">
        <v>648</v>
      </c>
      <c r="AI269">
        <v>90</v>
      </c>
      <c r="AJ269">
        <v>10</v>
      </c>
      <c r="AK269">
        <v>94.4</v>
      </c>
      <c r="AL269">
        <v>5.6</v>
      </c>
      <c r="AM269" t="s">
        <v>417</v>
      </c>
      <c r="AN269" t="s">
        <v>417</v>
      </c>
      <c r="AP269" t="s">
        <v>479</v>
      </c>
      <c r="AQ269" t="s">
        <v>68</v>
      </c>
      <c r="AR269" t="s">
        <v>482</v>
      </c>
      <c r="AS269" t="s">
        <v>648</v>
      </c>
      <c r="AT269">
        <v>85</v>
      </c>
      <c r="AU269">
        <v>90</v>
      </c>
      <c r="AV269">
        <v>95.1</v>
      </c>
      <c r="AW269">
        <v>89.9</v>
      </c>
      <c r="AX269">
        <v>94.4</v>
      </c>
      <c r="AY269">
        <v>98.8</v>
      </c>
      <c r="AZ269" t="s">
        <v>417</v>
      </c>
      <c r="BA269" t="s">
        <v>417</v>
      </c>
      <c r="BB269" t="s">
        <v>417</v>
      </c>
      <c r="BF269" t="b">
        <f t="shared" si="4"/>
        <v>1</v>
      </c>
    </row>
    <row r="270" spans="14:58" x14ac:dyDescent="0.3">
      <c r="N270" t="str">
        <f>VLOOKUP(P270,Sheet1!A$6:A$378,1,FALSE)</f>
        <v>Sandwell</v>
      </c>
      <c r="O270" t="s">
        <v>479</v>
      </c>
      <c r="P270" t="s">
        <v>69</v>
      </c>
      <c r="Q270" t="str">
        <f>VLOOKUP(P270,classifications!A$1:B$357,2,FALSE)</f>
        <v>Predominantly Urban</v>
      </c>
      <c r="R270" t="str">
        <f>VLOOKUP(P270,classifications!A$1:D$357,4,FALSE)</f>
        <v>Met District</v>
      </c>
      <c r="S270" t="s">
        <v>483</v>
      </c>
      <c r="T270" t="s">
        <v>648</v>
      </c>
      <c r="U270">
        <v>89</v>
      </c>
      <c r="V270">
        <v>10.6</v>
      </c>
      <c r="W270">
        <v>0.4</v>
      </c>
      <c r="X270">
        <v>69.7</v>
      </c>
      <c r="Y270">
        <v>6</v>
      </c>
      <c r="Z270">
        <v>24.3</v>
      </c>
      <c r="AA270" t="s">
        <v>417</v>
      </c>
      <c r="AB270" t="s">
        <v>417</v>
      </c>
      <c r="AC270" t="s">
        <v>417</v>
      </c>
      <c r="AE270" t="s">
        <v>479</v>
      </c>
      <c r="AF270" t="s">
        <v>69</v>
      </c>
      <c r="AG270" t="s">
        <v>483</v>
      </c>
      <c r="AH270" t="s">
        <v>648</v>
      </c>
      <c r="AI270">
        <v>89.3</v>
      </c>
      <c r="AJ270">
        <v>10.7</v>
      </c>
      <c r="AK270">
        <v>92</v>
      </c>
      <c r="AL270">
        <v>8</v>
      </c>
      <c r="AM270" t="s">
        <v>417</v>
      </c>
      <c r="AN270" t="s">
        <v>417</v>
      </c>
      <c r="AP270" t="s">
        <v>479</v>
      </c>
      <c r="AQ270" t="s">
        <v>69</v>
      </c>
      <c r="AR270" t="s">
        <v>483</v>
      </c>
      <c r="AS270" t="s">
        <v>648</v>
      </c>
      <c r="AT270">
        <v>84.7</v>
      </c>
      <c r="AU270">
        <v>89.3</v>
      </c>
      <c r="AV270">
        <v>93.9</v>
      </c>
      <c r="AW270">
        <v>87.4</v>
      </c>
      <c r="AX270">
        <v>92</v>
      </c>
      <c r="AY270">
        <v>96.7</v>
      </c>
      <c r="AZ270" t="s">
        <v>417</v>
      </c>
      <c r="BA270" t="s">
        <v>417</v>
      </c>
      <c r="BB270" t="s">
        <v>417</v>
      </c>
      <c r="BF270" t="b">
        <f t="shared" si="4"/>
        <v>1</v>
      </c>
    </row>
    <row r="271" spans="14:58" x14ac:dyDescent="0.3">
      <c r="N271" t="str">
        <f>VLOOKUP(P271,Sheet1!A$6:A$378,1,FALSE)</f>
        <v>Solihull</v>
      </c>
      <c r="O271" t="s">
        <v>479</v>
      </c>
      <c r="P271" t="s">
        <v>70</v>
      </c>
      <c r="Q271" t="str">
        <f>VLOOKUP(P271,classifications!A$1:B$357,2,FALSE)</f>
        <v>Predominantly Urban</v>
      </c>
      <c r="R271" t="str">
        <f>VLOOKUP(P271,classifications!A$1:D$357,4,FALSE)</f>
        <v>Met District</v>
      </c>
      <c r="S271" t="s">
        <v>484</v>
      </c>
      <c r="T271" t="s">
        <v>648</v>
      </c>
      <c r="U271">
        <v>84.7</v>
      </c>
      <c r="V271">
        <v>14.9</v>
      </c>
      <c r="W271">
        <v>0.4</v>
      </c>
      <c r="X271">
        <v>73.599999999999994</v>
      </c>
      <c r="Y271">
        <v>6.1</v>
      </c>
      <c r="Z271">
        <v>20.3</v>
      </c>
      <c r="AA271" t="s">
        <v>417</v>
      </c>
      <c r="AB271" t="s">
        <v>417</v>
      </c>
      <c r="AC271" t="s">
        <v>417</v>
      </c>
      <c r="AE271" t="s">
        <v>479</v>
      </c>
      <c r="AF271" t="s">
        <v>70</v>
      </c>
      <c r="AG271" t="s">
        <v>484</v>
      </c>
      <c r="AH271" t="s">
        <v>648</v>
      </c>
      <c r="AI271">
        <v>85</v>
      </c>
      <c r="AJ271">
        <v>15</v>
      </c>
      <c r="AK271">
        <v>92.4</v>
      </c>
      <c r="AL271">
        <v>7.6</v>
      </c>
      <c r="AM271" t="s">
        <v>417</v>
      </c>
      <c r="AN271" t="s">
        <v>417</v>
      </c>
      <c r="AP271" t="s">
        <v>479</v>
      </c>
      <c r="AQ271" t="s">
        <v>70</v>
      </c>
      <c r="AR271" t="s">
        <v>484</v>
      </c>
      <c r="AS271" t="s">
        <v>648</v>
      </c>
      <c r="AT271">
        <v>79.599999999999994</v>
      </c>
      <c r="AU271">
        <v>85</v>
      </c>
      <c r="AV271">
        <v>90.5</v>
      </c>
      <c r="AW271">
        <v>87.8</v>
      </c>
      <c r="AX271">
        <v>92.4</v>
      </c>
      <c r="AY271">
        <v>96.9</v>
      </c>
      <c r="AZ271" t="s">
        <v>417</v>
      </c>
      <c r="BA271" t="s">
        <v>417</v>
      </c>
      <c r="BB271" t="s">
        <v>417</v>
      </c>
      <c r="BF271" t="b">
        <f t="shared" si="4"/>
        <v>1</v>
      </c>
    </row>
    <row r="272" spans="14:58" x14ac:dyDescent="0.3">
      <c r="N272" t="str">
        <f>VLOOKUP(P272,Sheet1!A$6:A$378,1,FALSE)</f>
        <v>Walsall</v>
      </c>
      <c r="O272" t="s">
        <v>479</v>
      </c>
      <c r="P272" t="s">
        <v>71</v>
      </c>
      <c r="Q272" t="str">
        <f>VLOOKUP(P272,classifications!A$1:B$357,2,FALSE)</f>
        <v>Predominantly Urban</v>
      </c>
      <c r="R272" t="str">
        <f>VLOOKUP(P272,classifications!A$1:D$357,4,FALSE)</f>
        <v>Met District</v>
      </c>
      <c r="S272" t="s">
        <v>485</v>
      </c>
      <c r="T272" t="s">
        <v>648</v>
      </c>
      <c r="U272">
        <v>80.900000000000006</v>
      </c>
      <c r="V272">
        <v>17.2</v>
      </c>
      <c r="W272">
        <v>1.8</v>
      </c>
      <c r="X272">
        <v>71.599999999999994</v>
      </c>
      <c r="Y272">
        <v>7.2</v>
      </c>
      <c r="Z272">
        <v>21.2</v>
      </c>
      <c r="AA272" t="s">
        <v>417</v>
      </c>
      <c r="AB272" t="s">
        <v>417</v>
      </c>
      <c r="AC272" t="s">
        <v>417</v>
      </c>
      <c r="AE272" t="s">
        <v>479</v>
      </c>
      <c r="AF272" t="s">
        <v>71</v>
      </c>
      <c r="AG272" t="s">
        <v>485</v>
      </c>
      <c r="AH272" t="s">
        <v>648</v>
      </c>
      <c r="AI272">
        <v>82.4</v>
      </c>
      <c r="AJ272">
        <v>17.600000000000001</v>
      </c>
      <c r="AK272">
        <v>90.9</v>
      </c>
      <c r="AL272">
        <v>9.1</v>
      </c>
      <c r="AM272" t="s">
        <v>417</v>
      </c>
      <c r="AN272" t="s">
        <v>417</v>
      </c>
      <c r="AP272" t="s">
        <v>479</v>
      </c>
      <c r="AQ272" t="s">
        <v>71</v>
      </c>
      <c r="AR272" t="s">
        <v>485</v>
      </c>
      <c r="AS272" t="s">
        <v>648</v>
      </c>
      <c r="AT272">
        <v>76.7</v>
      </c>
      <c r="AU272">
        <v>82.4</v>
      </c>
      <c r="AV272">
        <v>88.2</v>
      </c>
      <c r="AW272">
        <v>85.7</v>
      </c>
      <c r="AX272">
        <v>90.9</v>
      </c>
      <c r="AY272">
        <v>96.1</v>
      </c>
      <c r="AZ272" t="s">
        <v>417</v>
      </c>
      <c r="BA272" t="s">
        <v>417</v>
      </c>
      <c r="BB272" t="s">
        <v>417</v>
      </c>
      <c r="BF272" t="b">
        <f t="shared" si="4"/>
        <v>1</v>
      </c>
    </row>
    <row r="273" spans="12:72" x14ac:dyDescent="0.3">
      <c r="N273" t="str">
        <f>VLOOKUP(P273,Sheet1!A$6:A$378,1,FALSE)</f>
        <v>Wolverhampton</v>
      </c>
      <c r="O273" t="s">
        <v>479</v>
      </c>
      <c r="P273" t="s">
        <v>72</v>
      </c>
      <c r="Q273" t="str">
        <f>VLOOKUP(P273,classifications!A$1:B$357,2,FALSE)</f>
        <v>Predominantly Urban</v>
      </c>
      <c r="R273" t="str">
        <f>VLOOKUP(P273,classifications!A$1:D$357,4,FALSE)</f>
        <v>Met District</v>
      </c>
      <c r="S273" t="s">
        <v>486</v>
      </c>
      <c r="T273" t="s">
        <v>648</v>
      </c>
      <c r="U273">
        <v>84.5</v>
      </c>
      <c r="V273">
        <v>15</v>
      </c>
      <c r="W273">
        <v>0.5</v>
      </c>
      <c r="X273">
        <v>66.7</v>
      </c>
      <c r="Y273">
        <v>11.2</v>
      </c>
      <c r="Z273">
        <v>22.1</v>
      </c>
      <c r="AA273" t="s">
        <v>417</v>
      </c>
      <c r="AB273" t="s">
        <v>417</v>
      </c>
      <c r="AC273" t="s">
        <v>417</v>
      </c>
      <c r="AE273" t="s">
        <v>479</v>
      </c>
      <c r="AF273" t="s">
        <v>72</v>
      </c>
      <c r="AG273" t="s">
        <v>486</v>
      </c>
      <c r="AH273" t="s">
        <v>648</v>
      </c>
      <c r="AI273">
        <v>84.9</v>
      </c>
      <c r="AJ273">
        <v>15.1</v>
      </c>
      <c r="AK273">
        <v>85.6</v>
      </c>
      <c r="AL273">
        <v>14.4</v>
      </c>
      <c r="AM273" t="s">
        <v>417</v>
      </c>
      <c r="AN273" t="s">
        <v>417</v>
      </c>
      <c r="AP273" t="s">
        <v>479</v>
      </c>
      <c r="AQ273" t="s">
        <v>72</v>
      </c>
      <c r="AR273" t="s">
        <v>486</v>
      </c>
      <c r="AS273" t="s">
        <v>648</v>
      </c>
      <c r="AT273">
        <v>79.400000000000006</v>
      </c>
      <c r="AU273">
        <v>84.9</v>
      </c>
      <c r="AV273">
        <v>90.5</v>
      </c>
      <c r="AW273">
        <v>78.8</v>
      </c>
      <c r="AX273">
        <v>85.6</v>
      </c>
      <c r="AY273">
        <v>92.4</v>
      </c>
      <c r="AZ273" t="s">
        <v>417</v>
      </c>
      <c r="BA273" t="s">
        <v>417</v>
      </c>
      <c r="BB273" t="s">
        <v>417</v>
      </c>
      <c r="BF273" t="b">
        <f t="shared" si="4"/>
        <v>1</v>
      </c>
    </row>
    <row r="274" spans="12:72" x14ac:dyDescent="0.3">
      <c r="N274" t="str">
        <f>VLOOKUP(P274,Sheet1!A$6:A$378,1,FALSE)</f>
        <v>Bath and North East Somerset</v>
      </c>
      <c r="O274" t="s">
        <v>487</v>
      </c>
      <c r="P274" t="s">
        <v>306</v>
      </c>
      <c r="Q274" t="str">
        <f>VLOOKUP(P274,classifications!A$1:B$357,2,FALSE)</f>
        <v>Urban with Significant Rural</v>
      </c>
      <c r="R274" t="str">
        <f>VLOOKUP(P274,classifications!A$1:D$357,4,FALSE)</f>
        <v>Unitary Authority</v>
      </c>
      <c r="S274" t="s">
        <v>488</v>
      </c>
      <c r="T274" t="s">
        <v>648</v>
      </c>
      <c r="U274">
        <v>81.7</v>
      </c>
      <c r="V274">
        <v>17</v>
      </c>
      <c r="W274">
        <v>1.3</v>
      </c>
      <c r="X274">
        <v>72.900000000000006</v>
      </c>
      <c r="Y274">
        <v>7.3</v>
      </c>
      <c r="Z274">
        <v>19.8</v>
      </c>
      <c r="AA274" t="s">
        <v>417</v>
      </c>
      <c r="AB274" t="s">
        <v>417</v>
      </c>
      <c r="AC274" t="s">
        <v>417</v>
      </c>
      <c r="AE274" t="s">
        <v>487</v>
      </c>
      <c r="AF274" t="s">
        <v>306</v>
      </c>
      <c r="AG274" t="s">
        <v>488</v>
      </c>
      <c r="AH274" t="s">
        <v>648</v>
      </c>
      <c r="AI274">
        <v>82.7</v>
      </c>
      <c r="AJ274">
        <v>17.3</v>
      </c>
      <c r="AK274">
        <v>90.9</v>
      </c>
      <c r="AL274">
        <v>9.1</v>
      </c>
      <c r="AM274" t="s">
        <v>417</v>
      </c>
      <c r="AN274" t="s">
        <v>417</v>
      </c>
      <c r="AP274" t="s">
        <v>487</v>
      </c>
      <c r="AQ274" t="s">
        <v>306</v>
      </c>
      <c r="AR274" t="s">
        <v>488</v>
      </c>
      <c r="AS274" t="s">
        <v>648</v>
      </c>
      <c r="AT274">
        <v>77.7</v>
      </c>
      <c r="AU274">
        <v>82.7</v>
      </c>
      <c r="AV274">
        <v>87.8</v>
      </c>
      <c r="AW274">
        <v>86.3</v>
      </c>
      <c r="AX274">
        <v>90.9</v>
      </c>
      <c r="AY274">
        <v>95.4</v>
      </c>
      <c r="AZ274" t="s">
        <v>417</v>
      </c>
      <c r="BA274" t="s">
        <v>417</v>
      </c>
      <c r="BB274" t="s">
        <v>417</v>
      </c>
      <c r="BF274" t="b">
        <f t="shared" si="4"/>
        <v>1</v>
      </c>
    </row>
    <row r="275" spans="12:72" x14ac:dyDescent="0.3">
      <c r="N275" t="str">
        <f>VLOOKUP(P275,Sheet1!A$6:A$378,1,FALSE)</f>
        <v>Bristol, City of</v>
      </c>
      <c r="O275" t="s">
        <v>487</v>
      </c>
      <c r="P275" t="s">
        <v>307</v>
      </c>
      <c r="Q275" t="str">
        <f>VLOOKUP(P275,classifications!A$1:B$357,2,FALSE)</f>
        <v>Predominantly Urban</v>
      </c>
      <c r="R275" t="str">
        <f>VLOOKUP(P275,classifications!A$1:D$357,4,FALSE)</f>
        <v>Unitary Authority</v>
      </c>
      <c r="S275" t="s">
        <v>489</v>
      </c>
      <c r="T275" t="s">
        <v>648</v>
      </c>
      <c r="U275">
        <v>87.6</v>
      </c>
      <c r="V275">
        <v>12.1</v>
      </c>
      <c r="W275">
        <v>0.3</v>
      </c>
      <c r="X275">
        <v>79.900000000000006</v>
      </c>
      <c r="Y275">
        <v>4.2</v>
      </c>
      <c r="Z275">
        <v>15.9</v>
      </c>
      <c r="AA275">
        <v>98.7</v>
      </c>
      <c r="AB275">
        <v>1.3</v>
      </c>
      <c r="AC275">
        <v>0</v>
      </c>
      <c r="AE275" t="s">
        <v>487</v>
      </c>
      <c r="AF275" t="s">
        <v>307</v>
      </c>
      <c r="AG275" t="s">
        <v>489</v>
      </c>
      <c r="AH275" t="s">
        <v>648</v>
      </c>
      <c r="AI275">
        <v>87.8</v>
      </c>
      <c r="AJ275">
        <v>12.2</v>
      </c>
      <c r="AK275">
        <v>95</v>
      </c>
      <c r="AL275">
        <v>5</v>
      </c>
      <c r="AM275">
        <v>98.7</v>
      </c>
      <c r="AN275">
        <v>1.3</v>
      </c>
      <c r="AP275" t="s">
        <v>487</v>
      </c>
      <c r="AQ275" t="s">
        <v>307</v>
      </c>
      <c r="AR275" t="s">
        <v>489</v>
      </c>
      <c r="AS275" t="s">
        <v>648</v>
      </c>
      <c r="AT275">
        <v>83.9</v>
      </c>
      <c r="AU275">
        <v>87.8</v>
      </c>
      <c r="AV275">
        <v>91.8</v>
      </c>
      <c r="AW275">
        <v>92.1</v>
      </c>
      <c r="AX275">
        <v>95</v>
      </c>
      <c r="AY275">
        <v>97.9</v>
      </c>
      <c r="AZ275">
        <v>97.5</v>
      </c>
      <c r="BA275">
        <v>98.7</v>
      </c>
      <c r="BB275">
        <v>100</v>
      </c>
      <c r="BF275" t="b">
        <f t="shared" si="4"/>
        <v>1</v>
      </c>
    </row>
    <row r="276" spans="12:72" x14ac:dyDescent="0.3">
      <c r="N276" t="str">
        <f>VLOOKUP(P276,Sheet1!A$6:A$378,1,FALSE)</f>
        <v>South Gloucestershire</v>
      </c>
      <c r="O276" t="s">
        <v>487</v>
      </c>
      <c r="P276" t="s">
        <v>309</v>
      </c>
      <c r="Q276" t="str">
        <f>VLOOKUP(P276,classifications!A$1:B$357,2,FALSE)</f>
        <v>Predominantly Urban</v>
      </c>
      <c r="R276" t="str">
        <f>VLOOKUP(P276,classifications!A$1:D$357,4,FALSE)</f>
        <v>Unitary Authority</v>
      </c>
      <c r="S276" t="s">
        <v>490</v>
      </c>
      <c r="T276" t="s">
        <v>648</v>
      </c>
      <c r="U276">
        <v>84.6</v>
      </c>
      <c r="V276">
        <v>14.2</v>
      </c>
      <c r="W276">
        <v>1.2</v>
      </c>
      <c r="X276">
        <v>83.2</v>
      </c>
      <c r="Y276">
        <v>3.6</v>
      </c>
      <c r="Z276">
        <v>13.2</v>
      </c>
      <c r="AA276">
        <v>97.9</v>
      </c>
      <c r="AB276">
        <v>1.8</v>
      </c>
      <c r="AC276">
        <v>0.3</v>
      </c>
      <c r="AE276" t="s">
        <v>487</v>
      </c>
      <c r="AF276" t="s">
        <v>309</v>
      </c>
      <c r="AG276" t="s">
        <v>490</v>
      </c>
      <c r="AH276" t="s">
        <v>648</v>
      </c>
      <c r="AI276">
        <v>85.6</v>
      </c>
      <c r="AJ276">
        <v>14.4</v>
      </c>
      <c r="AK276">
        <v>95.9</v>
      </c>
      <c r="AL276">
        <v>4.0999999999999996</v>
      </c>
      <c r="AM276">
        <v>98.2</v>
      </c>
      <c r="AN276">
        <v>1.8</v>
      </c>
      <c r="AP276" t="s">
        <v>487</v>
      </c>
      <c r="AQ276" t="s">
        <v>309</v>
      </c>
      <c r="AR276" t="s">
        <v>490</v>
      </c>
      <c r="AS276" t="s">
        <v>648</v>
      </c>
      <c r="AT276">
        <v>81.3</v>
      </c>
      <c r="AU276">
        <v>85.6</v>
      </c>
      <c r="AV276">
        <v>90</v>
      </c>
      <c r="AW276">
        <v>92.9</v>
      </c>
      <c r="AX276">
        <v>95.9</v>
      </c>
      <c r="AY276">
        <v>98.8</v>
      </c>
      <c r="AZ276">
        <v>96.4</v>
      </c>
      <c r="BA276">
        <v>98.2</v>
      </c>
      <c r="BB276">
        <v>100</v>
      </c>
      <c r="BF276" t="b">
        <f t="shared" si="4"/>
        <v>1</v>
      </c>
    </row>
    <row r="277" spans="12:72" x14ac:dyDescent="0.3">
      <c r="N277" t="e">
        <f>VLOOKUP(P277,Sheet1!A$6:A$378,1,FALSE)</f>
        <v>#N/A</v>
      </c>
      <c r="O277" t="s">
        <v>491</v>
      </c>
      <c r="P277" t="s">
        <v>492</v>
      </c>
      <c r="Q277" t="e">
        <f>VLOOKUP(P277,classifications!A$1:B$357,2,FALSE)</f>
        <v>#N/A</v>
      </c>
      <c r="R277" t="s">
        <v>323</v>
      </c>
      <c r="S277">
        <v>9</v>
      </c>
      <c r="T277" t="s">
        <v>648</v>
      </c>
      <c r="U277">
        <v>81.3</v>
      </c>
      <c r="V277">
        <v>18.7</v>
      </c>
      <c r="W277">
        <v>0</v>
      </c>
      <c r="X277">
        <v>81.5</v>
      </c>
      <c r="Y277">
        <v>2.9</v>
      </c>
      <c r="Z277">
        <v>15.6</v>
      </c>
      <c r="AA277" t="s">
        <v>417</v>
      </c>
      <c r="AB277" t="s">
        <v>417</v>
      </c>
      <c r="AC277" t="s">
        <v>417</v>
      </c>
      <c r="AE277" t="s">
        <v>491</v>
      </c>
      <c r="AF277" t="s">
        <v>492</v>
      </c>
      <c r="AG277">
        <v>9</v>
      </c>
      <c r="AH277" t="s">
        <v>648</v>
      </c>
      <c r="AI277">
        <v>81.3</v>
      </c>
      <c r="AJ277">
        <v>18.7</v>
      </c>
      <c r="AK277">
        <v>96.6</v>
      </c>
      <c r="AL277">
        <v>3.4</v>
      </c>
      <c r="AM277" t="s">
        <v>417</v>
      </c>
      <c r="AN277" t="s">
        <v>417</v>
      </c>
      <c r="AP277" t="s">
        <v>491</v>
      </c>
      <c r="AQ277" t="s">
        <v>492</v>
      </c>
      <c r="AR277">
        <v>9</v>
      </c>
      <c r="AS277" t="s">
        <v>648</v>
      </c>
      <c r="AT277">
        <v>75.8</v>
      </c>
      <c r="AU277">
        <v>81.3</v>
      </c>
      <c r="AV277">
        <v>86.8</v>
      </c>
      <c r="AW277">
        <v>93.7</v>
      </c>
      <c r="AX277">
        <v>96.6</v>
      </c>
      <c r="AY277">
        <v>99.4</v>
      </c>
      <c r="AZ277" t="s">
        <v>417</v>
      </c>
      <c r="BA277" t="s">
        <v>417</v>
      </c>
      <c r="BB277" t="s">
        <v>417</v>
      </c>
      <c r="BF277" t="b">
        <f t="shared" si="4"/>
        <v>1</v>
      </c>
    </row>
    <row r="278" spans="12:72" x14ac:dyDescent="0.3">
      <c r="N278" t="str">
        <f>VLOOKUP(P278,Sheet1!A$6:A$378,1,FALSE)</f>
        <v>Buckinghamshire</v>
      </c>
      <c r="O278" t="s">
        <v>491</v>
      </c>
      <c r="P278" t="s">
        <v>305</v>
      </c>
      <c r="Q278" t="str">
        <f>VLOOKUP(P278,classifications!A$1:B$357,2,FALSE)</f>
        <v>Urban with Significant Rural</v>
      </c>
      <c r="R278" t="str">
        <f>VLOOKUP(P278,classifications!A$1:D$357,4,FALSE)</f>
        <v>Unitary Authority</v>
      </c>
      <c r="S278">
        <v>11</v>
      </c>
      <c r="T278" t="s">
        <v>648</v>
      </c>
      <c r="U278">
        <v>83.2</v>
      </c>
      <c r="V278">
        <v>16.8</v>
      </c>
      <c r="W278">
        <v>0</v>
      </c>
      <c r="X278">
        <v>86.5</v>
      </c>
      <c r="Y278">
        <v>6.1</v>
      </c>
      <c r="Z278">
        <v>7.5</v>
      </c>
      <c r="AA278" t="s">
        <v>417</v>
      </c>
      <c r="AB278" t="s">
        <v>417</v>
      </c>
      <c r="AC278" t="s">
        <v>417</v>
      </c>
      <c r="AE278" t="s">
        <v>491</v>
      </c>
      <c r="AF278" t="s">
        <v>305</v>
      </c>
      <c r="AG278">
        <v>11</v>
      </c>
      <c r="AH278" t="s">
        <v>648</v>
      </c>
      <c r="AI278">
        <v>83.2</v>
      </c>
      <c r="AJ278">
        <v>16.8</v>
      </c>
      <c r="AK278">
        <v>93.4</v>
      </c>
      <c r="AL278">
        <v>6.6</v>
      </c>
      <c r="AM278" t="s">
        <v>417</v>
      </c>
      <c r="AN278" t="s">
        <v>417</v>
      </c>
      <c r="AP278" t="s">
        <v>491</v>
      </c>
      <c r="AQ278" t="s">
        <v>305</v>
      </c>
      <c r="AR278">
        <v>11</v>
      </c>
      <c r="AS278" t="s">
        <v>648</v>
      </c>
      <c r="AT278">
        <v>78.5</v>
      </c>
      <c r="AU278">
        <v>83.2</v>
      </c>
      <c r="AV278">
        <v>87.9</v>
      </c>
      <c r="AW278">
        <v>89.7</v>
      </c>
      <c r="AX278">
        <v>93.4</v>
      </c>
      <c r="AY278">
        <v>97.2</v>
      </c>
      <c r="AZ278" t="s">
        <v>417</v>
      </c>
      <c r="BA278" t="s">
        <v>417</v>
      </c>
      <c r="BB278" t="s">
        <v>417</v>
      </c>
      <c r="BF278" t="b">
        <f t="shared" si="4"/>
        <v>1</v>
      </c>
    </row>
    <row r="279" spans="12:72" x14ac:dyDescent="0.3">
      <c r="N279" t="e">
        <f>VLOOKUP(P279,Sheet1!A$6:A$378,1,FALSE)</f>
        <v>#N/A</v>
      </c>
      <c r="O279" t="s">
        <v>491</v>
      </c>
      <c r="P279" t="s">
        <v>493</v>
      </c>
      <c r="Q279" t="s">
        <v>319</v>
      </c>
      <c r="R279" t="s">
        <v>323</v>
      </c>
      <c r="S279">
        <v>13</v>
      </c>
      <c r="T279" t="s">
        <v>648</v>
      </c>
      <c r="U279">
        <v>84.1</v>
      </c>
      <c r="V279">
        <v>14.7</v>
      </c>
      <c r="W279">
        <v>1.2</v>
      </c>
      <c r="X279">
        <v>82</v>
      </c>
      <c r="Y279">
        <v>4.0999999999999996</v>
      </c>
      <c r="Z279">
        <v>13.9</v>
      </c>
      <c r="AA279">
        <v>98.7</v>
      </c>
      <c r="AB279">
        <v>1.3</v>
      </c>
      <c r="AC279">
        <v>0</v>
      </c>
      <c r="AE279" t="s">
        <v>491</v>
      </c>
      <c r="AF279" t="s">
        <v>493</v>
      </c>
      <c r="AG279">
        <v>13</v>
      </c>
      <c r="AH279" t="s">
        <v>648</v>
      </c>
      <c r="AI279">
        <v>85.1</v>
      </c>
      <c r="AJ279">
        <v>14.9</v>
      </c>
      <c r="AK279">
        <v>95.2</v>
      </c>
      <c r="AL279">
        <v>4.8</v>
      </c>
      <c r="AM279">
        <v>98.7</v>
      </c>
      <c r="AN279">
        <v>1.3</v>
      </c>
      <c r="AP279" t="s">
        <v>491</v>
      </c>
      <c r="AQ279" t="s">
        <v>493</v>
      </c>
      <c r="AR279">
        <v>13</v>
      </c>
      <c r="AS279" t="s">
        <v>648</v>
      </c>
      <c r="AT279">
        <v>80.3</v>
      </c>
      <c r="AU279">
        <v>85.1</v>
      </c>
      <c r="AV279">
        <v>90</v>
      </c>
      <c r="AW279">
        <v>91.9</v>
      </c>
      <c r="AX279">
        <v>95.2</v>
      </c>
      <c r="AY279">
        <v>98.5</v>
      </c>
      <c r="AZ279">
        <v>97.2</v>
      </c>
      <c r="BA279">
        <v>98.7</v>
      </c>
      <c r="BB279">
        <v>100</v>
      </c>
      <c r="BF279" t="b">
        <f t="shared" si="4"/>
        <v>1</v>
      </c>
    </row>
    <row r="280" spans="12:72" x14ac:dyDescent="0.3">
      <c r="M280" s="1"/>
      <c r="N280" s="1" t="e">
        <f>VLOOKUP(P280,Sheet1!A$6:A$378,1,FALSE)</f>
        <v>#N/A</v>
      </c>
      <c r="O280" s="1" t="s">
        <v>491</v>
      </c>
      <c r="P280" s="1" t="s">
        <v>494</v>
      </c>
      <c r="Q280" t="s">
        <v>320</v>
      </c>
      <c r="R280" t="s">
        <v>325</v>
      </c>
      <c r="S280" s="1">
        <v>15</v>
      </c>
      <c r="T280" s="1" t="s">
        <v>648</v>
      </c>
      <c r="U280" s="1">
        <v>82.1</v>
      </c>
      <c r="V280" s="1">
        <v>17.600000000000001</v>
      </c>
      <c r="W280" s="1">
        <v>0.3</v>
      </c>
      <c r="X280" s="1">
        <v>66.7</v>
      </c>
      <c r="Y280" s="1">
        <v>6.2</v>
      </c>
      <c r="Z280" s="1">
        <v>27.1</v>
      </c>
      <c r="AA280" s="1">
        <v>99.3</v>
      </c>
      <c r="AB280" s="1">
        <v>0.7</v>
      </c>
      <c r="AC280" s="1">
        <v>0</v>
      </c>
      <c r="AD280" s="1"/>
      <c r="AE280" s="1" t="s">
        <v>491</v>
      </c>
      <c r="AF280" s="1" t="s">
        <v>494</v>
      </c>
      <c r="AG280" s="1">
        <v>15</v>
      </c>
      <c r="AH280" s="1" t="s">
        <v>648</v>
      </c>
      <c r="AI280" s="1">
        <v>82.4</v>
      </c>
      <c r="AJ280" s="1">
        <v>17.600000000000001</v>
      </c>
      <c r="AK280" s="1">
        <v>91.5</v>
      </c>
      <c r="AL280" s="1">
        <v>8.5</v>
      </c>
      <c r="AM280" s="1">
        <v>99.3</v>
      </c>
      <c r="AN280" s="1">
        <v>0.7</v>
      </c>
      <c r="AO280" s="1"/>
      <c r="AP280" s="1" t="s">
        <v>491</v>
      </c>
      <c r="AQ280" s="1" t="s">
        <v>494</v>
      </c>
      <c r="AR280" s="1">
        <v>15</v>
      </c>
      <c r="AS280" s="1" t="s">
        <v>648</v>
      </c>
      <c r="AT280" s="1">
        <v>77.3</v>
      </c>
      <c r="AU280" s="1">
        <v>82.4</v>
      </c>
      <c r="AV280" s="1">
        <v>87.4</v>
      </c>
      <c r="AW280" s="1">
        <v>86.6</v>
      </c>
      <c r="AX280" s="1">
        <v>91.5</v>
      </c>
      <c r="AY280" s="1">
        <v>96.4</v>
      </c>
      <c r="AZ280" s="1">
        <v>98.2</v>
      </c>
      <c r="BA280" s="1">
        <v>99.3</v>
      </c>
      <c r="BB280" s="1">
        <v>100</v>
      </c>
      <c r="BC280" s="1"/>
      <c r="BD280" s="1"/>
      <c r="BE280" s="1"/>
      <c r="BF280" t="b">
        <f t="shared" si="4"/>
        <v>1</v>
      </c>
      <c r="BG280" s="1"/>
      <c r="BH280" s="1"/>
      <c r="BI280" s="1"/>
      <c r="BJ280" s="1"/>
      <c r="BK280" s="1"/>
      <c r="BL280" s="1"/>
      <c r="BM280" s="1"/>
      <c r="BN280" s="1"/>
    </row>
    <row r="281" spans="12:72" x14ac:dyDescent="0.3">
      <c r="L281" s="1"/>
      <c r="N281" t="str">
        <f>VLOOKUP(P281,Sheet1!A$6:A$378,1,FALSE)</f>
        <v>Cumbria</v>
      </c>
      <c r="O281" t="s">
        <v>491</v>
      </c>
      <c r="P281" t="s">
        <v>342</v>
      </c>
      <c r="Q281" t="str">
        <f>VLOOKUP(P281,classifications!A$1:B$357,2,FALSE)</f>
        <v>Predominantly Rural</v>
      </c>
      <c r="R281" t="str">
        <f>VLOOKUP(P281,classifications!A$1:D$357,4,FALSE)</f>
        <v>Shire County</v>
      </c>
      <c r="S281">
        <v>16</v>
      </c>
      <c r="T281" t="s">
        <v>648</v>
      </c>
      <c r="U281">
        <v>83.9</v>
      </c>
      <c r="V281">
        <v>13.6</v>
      </c>
      <c r="W281">
        <v>2.5</v>
      </c>
      <c r="X281">
        <v>70.5</v>
      </c>
      <c r="Y281">
        <v>6.3</v>
      </c>
      <c r="Z281">
        <v>23.2</v>
      </c>
      <c r="AA281">
        <v>98.1</v>
      </c>
      <c r="AB281">
        <v>1.9</v>
      </c>
      <c r="AC281">
        <v>0</v>
      </c>
      <c r="AE281" t="s">
        <v>491</v>
      </c>
      <c r="AF281" t="s">
        <v>342</v>
      </c>
      <c r="AG281">
        <v>16</v>
      </c>
      <c r="AH281" t="s">
        <v>648</v>
      </c>
      <c r="AI281">
        <v>86</v>
      </c>
      <c r="AJ281">
        <v>14</v>
      </c>
      <c r="AK281">
        <v>91.7</v>
      </c>
      <c r="AL281">
        <v>8.3000000000000007</v>
      </c>
      <c r="AM281">
        <v>98.1</v>
      </c>
      <c r="AN281">
        <v>1.9</v>
      </c>
      <c r="AP281" t="s">
        <v>491</v>
      </c>
      <c r="AQ281" t="s">
        <v>342</v>
      </c>
      <c r="AR281">
        <v>16</v>
      </c>
      <c r="AS281" t="s">
        <v>648</v>
      </c>
      <c r="AT281">
        <v>81.900000000000006</v>
      </c>
      <c r="AU281">
        <v>86</v>
      </c>
      <c r="AV281">
        <v>90.2</v>
      </c>
      <c r="AW281">
        <v>88.2</v>
      </c>
      <c r="AX281">
        <v>91.7</v>
      </c>
      <c r="AY281">
        <v>95.3</v>
      </c>
      <c r="AZ281">
        <v>96.4</v>
      </c>
      <c r="BA281">
        <v>98.1</v>
      </c>
      <c r="BB281">
        <v>99.8</v>
      </c>
      <c r="BF281" t="b">
        <f t="shared" si="4"/>
        <v>1</v>
      </c>
      <c r="BO281" s="1"/>
      <c r="BP281" s="1"/>
      <c r="BQ281" s="1"/>
      <c r="BR281" s="1"/>
      <c r="BS281" s="1"/>
      <c r="BT281" s="1"/>
    </row>
    <row r="282" spans="12:72" x14ac:dyDescent="0.3">
      <c r="N282" t="str">
        <f>VLOOKUP(P282,Sheet1!A$6:A$378,1,FALSE)</f>
        <v>Derbyshire</v>
      </c>
      <c r="O282" t="s">
        <v>491</v>
      </c>
      <c r="P282" t="s">
        <v>343</v>
      </c>
      <c r="Q282" t="str">
        <f>VLOOKUP(P282,classifications!A$1:B$357,2,FALSE)</f>
        <v>Urban with Significant Rural</v>
      </c>
      <c r="R282" t="str">
        <f>VLOOKUP(P282,classifications!A$1:D$357,4,FALSE)</f>
        <v>Shire County</v>
      </c>
      <c r="S282">
        <v>17</v>
      </c>
      <c r="T282" t="s">
        <v>648</v>
      </c>
      <c r="U282">
        <v>85.3</v>
      </c>
      <c r="V282">
        <v>13.7</v>
      </c>
      <c r="W282">
        <v>1.1000000000000001</v>
      </c>
      <c r="X282">
        <v>73.2</v>
      </c>
      <c r="Y282">
        <v>5.4</v>
      </c>
      <c r="Z282">
        <v>21.4</v>
      </c>
      <c r="AA282">
        <v>98.4</v>
      </c>
      <c r="AB282">
        <v>1.2</v>
      </c>
      <c r="AC282">
        <v>0.4</v>
      </c>
      <c r="AE282" t="s">
        <v>491</v>
      </c>
      <c r="AF282" t="s">
        <v>343</v>
      </c>
      <c r="AG282">
        <v>17</v>
      </c>
      <c r="AH282" t="s">
        <v>648</v>
      </c>
      <c r="AI282">
        <v>86.2</v>
      </c>
      <c r="AJ282">
        <v>13.8</v>
      </c>
      <c r="AK282">
        <v>93.2</v>
      </c>
      <c r="AL282">
        <v>6.8</v>
      </c>
      <c r="AM282">
        <v>98.8</v>
      </c>
      <c r="AN282">
        <v>1.2</v>
      </c>
      <c r="AP282" t="s">
        <v>491</v>
      </c>
      <c r="AQ282" t="s">
        <v>343</v>
      </c>
      <c r="AR282">
        <v>17</v>
      </c>
      <c r="AS282" t="s">
        <v>648</v>
      </c>
      <c r="AT282">
        <v>82.3</v>
      </c>
      <c r="AU282">
        <v>86.2</v>
      </c>
      <c r="AV282">
        <v>90</v>
      </c>
      <c r="AW282">
        <v>89.9</v>
      </c>
      <c r="AX282">
        <v>93.2</v>
      </c>
      <c r="AY282">
        <v>96.5</v>
      </c>
      <c r="AZ282">
        <v>97.6</v>
      </c>
      <c r="BA282">
        <v>98.8</v>
      </c>
      <c r="BB282">
        <v>100</v>
      </c>
      <c r="BF282" t="b">
        <f t="shared" si="4"/>
        <v>1</v>
      </c>
    </row>
    <row r="283" spans="12:72" x14ac:dyDescent="0.3">
      <c r="N283" t="str">
        <f>VLOOKUP(P283,Sheet1!A$6:A$378,1,FALSE)</f>
        <v>Devon</v>
      </c>
      <c r="O283" t="s">
        <v>491</v>
      </c>
      <c r="P283" t="s">
        <v>344</v>
      </c>
      <c r="Q283" t="str">
        <f>VLOOKUP(P283,classifications!A$1:B$357,2,FALSE)</f>
        <v>Predominantly Rural</v>
      </c>
      <c r="R283" t="str">
        <f>VLOOKUP(P283,classifications!A$1:D$357,4,FALSE)</f>
        <v>Shire County</v>
      </c>
      <c r="S283">
        <v>18</v>
      </c>
      <c r="T283" t="s">
        <v>648</v>
      </c>
      <c r="U283">
        <v>85.8</v>
      </c>
      <c r="V283">
        <v>12.9</v>
      </c>
      <c r="W283">
        <v>1.3</v>
      </c>
      <c r="X283">
        <v>63.5</v>
      </c>
      <c r="Y283">
        <v>7.9</v>
      </c>
      <c r="Z283">
        <v>28.6</v>
      </c>
      <c r="AA283">
        <v>97.8</v>
      </c>
      <c r="AB283">
        <v>2.2000000000000002</v>
      </c>
      <c r="AC283">
        <v>0</v>
      </c>
      <c r="AE283" t="s">
        <v>491</v>
      </c>
      <c r="AF283" t="s">
        <v>344</v>
      </c>
      <c r="AG283">
        <v>18</v>
      </c>
      <c r="AH283" t="s">
        <v>648</v>
      </c>
      <c r="AI283">
        <v>87</v>
      </c>
      <c r="AJ283">
        <v>13</v>
      </c>
      <c r="AK283">
        <v>89</v>
      </c>
      <c r="AL283">
        <v>11</v>
      </c>
      <c r="AM283">
        <v>97.8</v>
      </c>
      <c r="AN283">
        <v>2.2000000000000002</v>
      </c>
      <c r="AP283" t="s">
        <v>491</v>
      </c>
      <c r="AQ283" t="s">
        <v>344</v>
      </c>
      <c r="AR283">
        <v>18</v>
      </c>
      <c r="AS283" t="s">
        <v>648</v>
      </c>
      <c r="AT283">
        <v>82.8</v>
      </c>
      <c r="AU283">
        <v>87</v>
      </c>
      <c r="AV283">
        <v>91.1</v>
      </c>
      <c r="AW283">
        <v>84.3</v>
      </c>
      <c r="AX283">
        <v>89</v>
      </c>
      <c r="AY283">
        <v>93.7</v>
      </c>
      <c r="AZ283">
        <v>95.8</v>
      </c>
      <c r="BA283">
        <v>97.8</v>
      </c>
      <c r="BB283">
        <v>99.8</v>
      </c>
      <c r="BF283" t="b">
        <f t="shared" si="4"/>
        <v>1</v>
      </c>
    </row>
    <row r="284" spans="12:72" x14ac:dyDescent="0.3">
      <c r="N284" t="str">
        <f>VLOOKUP(P284,Sheet1!A$6:A$378,1,FALSE)</f>
        <v>Dorset</v>
      </c>
      <c r="O284" t="s">
        <v>491</v>
      </c>
      <c r="P284" t="s">
        <v>317</v>
      </c>
      <c r="Q284" t="str">
        <f>VLOOKUP(P284,classifications!A$1:B$357,2,FALSE)</f>
        <v>Predominantly Rural</v>
      </c>
      <c r="R284" t="str">
        <f>VLOOKUP(P284,classifications!A$1:D$357,4,FALSE)</f>
        <v>Unitary Authority</v>
      </c>
      <c r="S284">
        <v>19</v>
      </c>
      <c r="T284" t="s">
        <v>648</v>
      </c>
      <c r="U284">
        <v>87.8</v>
      </c>
      <c r="V284">
        <v>11.9</v>
      </c>
      <c r="W284">
        <v>0.4</v>
      </c>
      <c r="X284">
        <v>77.3</v>
      </c>
      <c r="Y284">
        <v>4.5</v>
      </c>
      <c r="Z284">
        <v>18.2</v>
      </c>
      <c r="AA284" t="s">
        <v>417</v>
      </c>
      <c r="AB284" t="s">
        <v>417</v>
      </c>
      <c r="AC284" t="s">
        <v>417</v>
      </c>
      <c r="AE284" t="s">
        <v>491</v>
      </c>
      <c r="AF284" t="s">
        <v>317</v>
      </c>
      <c r="AG284">
        <v>19</v>
      </c>
      <c r="AH284" t="s">
        <v>648</v>
      </c>
      <c r="AI284">
        <v>88.1</v>
      </c>
      <c r="AJ284">
        <v>11.9</v>
      </c>
      <c r="AK284">
        <v>94.4</v>
      </c>
      <c r="AL284">
        <v>5.6</v>
      </c>
      <c r="AM284" t="s">
        <v>417</v>
      </c>
      <c r="AN284" t="s">
        <v>417</v>
      </c>
      <c r="AP284" t="s">
        <v>491</v>
      </c>
      <c r="AQ284" t="s">
        <v>317</v>
      </c>
      <c r="AR284">
        <v>19</v>
      </c>
      <c r="AS284" t="s">
        <v>648</v>
      </c>
      <c r="AT284">
        <v>83.4</v>
      </c>
      <c r="AU284">
        <v>88.1</v>
      </c>
      <c r="AV284">
        <v>92.8</v>
      </c>
      <c r="AW284">
        <v>90.4</v>
      </c>
      <c r="AX284">
        <v>94.4</v>
      </c>
      <c r="AY284">
        <v>98.4</v>
      </c>
      <c r="AZ284" t="s">
        <v>417</v>
      </c>
      <c r="BA284" t="s">
        <v>417</v>
      </c>
      <c r="BB284" t="s">
        <v>417</v>
      </c>
      <c r="BF284" t="b">
        <f t="shared" si="4"/>
        <v>1</v>
      </c>
    </row>
    <row r="285" spans="12:72" x14ac:dyDescent="0.3">
      <c r="N285" t="str">
        <f>VLOOKUP(P285,Sheet1!A$6:A$378,1,FALSE)</f>
        <v>County Durham</v>
      </c>
      <c r="O285" t="s">
        <v>491</v>
      </c>
      <c r="P285" t="s">
        <v>266</v>
      </c>
      <c r="Q285" t="str">
        <f>VLOOKUP(P285,classifications!A$1:B$357,2,FALSE)</f>
        <v>Predominantly Rural</v>
      </c>
      <c r="R285" t="str">
        <f>VLOOKUP(P285,classifications!A$1:D$357,4,FALSE)</f>
        <v>Unitary Authority</v>
      </c>
      <c r="S285">
        <v>20</v>
      </c>
      <c r="T285" t="s">
        <v>648</v>
      </c>
      <c r="U285">
        <v>83</v>
      </c>
      <c r="V285">
        <v>16.600000000000001</v>
      </c>
      <c r="W285">
        <v>0.4</v>
      </c>
      <c r="X285">
        <v>69.599999999999994</v>
      </c>
      <c r="Y285">
        <v>8.4</v>
      </c>
      <c r="Z285">
        <v>22</v>
      </c>
      <c r="AA285">
        <v>98.9</v>
      </c>
      <c r="AB285">
        <v>1.1000000000000001</v>
      </c>
      <c r="AC285">
        <v>0</v>
      </c>
      <c r="AE285" t="s">
        <v>491</v>
      </c>
      <c r="AF285" t="s">
        <v>266</v>
      </c>
      <c r="AG285">
        <v>20</v>
      </c>
      <c r="AH285" t="s">
        <v>648</v>
      </c>
      <c r="AI285">
        <v>83.3</v>
      </c>
      <c r="AJ285">
        <v>16.7</v>
      </c>
      <c r="AK285">
        <v>89.2</v>
      </c>
      <c r="AL285">
        <v>10.8</v>
      </c>
      <c r="AM285">
        <v>98.9</v>
      </c>
      <c r="AN285">
        <v>1.1000000000000001</v>
      </c>
      <c r="AP285" t="s">
        <v>491</v>
      </c>
      <c r="AQ285" t="s">
        <v>266</v>
      </c>
      <c r="AR285">
        <v>20</v>
      </c>
      <c r="AS285" t="s">
        <v>648</v>
      </c>
      <c r="AT285">
        <v>78.599999999999994</v>
      </c>
      <c r="AU285">
        <v>83.3</v>
      </c>
      <c r="AV285">
        <v>88.1</v>
      </c>
      <c r="AW285">
        <v>84.7</v>
      </c>
      <c r="AX285">
        <v>89.2</v>
      </c>
      <c r="AY285">
        <v>93.7</v>
      </c>
      <c r="AZ285">
        <v>97.6</v>
      </c>
      <c r="BA285">
        <v>98.9</v>
      </c>
      <c r="BB285">
        <v>100</v>
      </c>
      <c r="BF285" t="b">
        <f t="shared" si="4"/>
        <v>1</v>
      </c>
    </row>
    <row r="286" spans="12:72" x14ac:dyDescent="0.3">
      <c r="N286" t="str">
        <f>VLOOKUP(P286,Sheet1!A$6:A$378,1,FALSE)</f>
        <v>East Sussex</v>
      </c>
      <c r="O286" t="s">
        <v>491</v>
      </c>
      <c r="P286" t="s">
        <v>345</v>
      </c>
      <c r="Q286" t="str">
        <f>VLOOKUP(P286,classifications!A$1:B$357,2,FALSE)</f>
        <v>Urban with Significant Rural</v>
      </c>
      <c r="R286" t="str">
        <f>VLOOKUP(P286,classifications!A$1:D$357,4,FALSE)</f>
        <v>Shire County</v>
      </c>
      <c r="S286">
        <v>21</v>
      </c>
      <c r="T286" t="s">
        <v>648</v>
      </c>
      <c r="U286">
        <v>75.599999999999994</v>
      </c>
      <c r="V286">
        <v>23.8</v>
      </c>
      <c r="W286">
        <v>0.6</v>
      </c>
      <c r="X286">
        <v>72.599999999999994</v>
      </c>
      <c r="Y286">
        <v>8.8000000000000007</v>
      </c>
      <c r="Z286">
        <v>18.600000000000001</v>
      </c>
      <c r="AA286">
        <v>98.1</v>
      </c>
      <c r="AB286">
        <v>1.9</v>
      </c>
      <c r="AC286">
        <v>0</v>
      </c>
      <c r="AE286" t="s">
        <v>491</v>
      </c>
      <c r="AF286" t="s">
        <v>345</v>
      </c>
      <c r="AG286">
        <v>21</v>
      </c>
      <c r="AH286" t="s">
        <v>648</v>
      </c>
      <c r="AI286">
        <v>76.099999999999994</v>
      </c>
      <c r="AJ286">
        <v>23.9</v>
      </c>
      <c r="AK286">
        <v>89.2</v>
      </c>
      <c r="AL286">
        <v>10.8</v>
      </c>
      <c r="AM286">
        <v>98.1</v>
      </c>
      <c r="AN286">
        <v>1.9</v>
      </c>
      <c r="AP286" t="s">
        <v>491</v>
      </c>
      <c r="AQ286" t="s">
        <v>345</v>
      </c>
      <c r="AR286">
        <v>21</v>
      </c>
      <c r="AS286" t="s">
        <v>648</v>
      </c>
      <c r="AT286">
        <v>68.8</v>
      </c>
      <c r="AU286">
        <v>76.099999999999994</v>
      </c>
      <c r="AV286">
        <v>83.3</v>
      </c>
      <c r="AW286">
        <v>83.5</v>
      </c>
      <c r="AX286">
        <v>89.2</v>
      </c>
      <c r="AY286">
        <v>94.9</v>
      </c>
      <c r="AZ286">
        <v>95</v>
      </c>
      <c r="BA286">
        <v>98.1</v>
      </c>
      <c r="BB286">
        <v>100</v>
      </c>
      <c r="BF286" t="b">
        <f t="shared" si="4"/>
        <v>1</v>
      </c>
    </row>
    <row r="287" spans="12:72" x14ac:dyDescent="0.3">
      <c r="N287" t="str">
        <f>VLOOKUP(P287,Sheet1!A$6:A$378,1,FALSE)</f>
        <v>Essex</v>
      </c>
      <c r="O287" t="s">
        <v>491</v>
      </c>
      <c r="P287" t="s">
        <v>346</v>
      </c>
      <c r="Q287" t="str">
        <f>VLOOKUP(P287,classifications!A$1:B$357,2,FALSE)</f>
        <v>Urban with Significant Rural</v>
      </c>
      <c r="R287" t="str">
        <f>VLOOKUP(P287,classifications!A$1:D$357,4,FALSE)</f>
        <v>Shire County</v>
      </c>
      <c r="S287">
        <v>22</v>
      </c>
      <c r="T287" t="s">
        <v>648</v>
      </c>
      <c r="U287">
        <v>81.400000000000006</v>
      </c>
      <c r="V287">
        <v>17.7</v>
      </c>
      <c r="W287">
        <v>0.9</v>
      </c>
      <c r="X287">
        <v>75.599999999999994</v>
      </c>
      <c r="Y287">
        <v>6.6</v>
      </c>
      <c r="Z287">
        <v>17.8</v>
      </c>
      <c r="AA287" t="s">
        <v>417</v>
      </c>
      <c r="AB287" t="s">
        <v>417</v>
      </c>
      <c r="AC287" t="s">
        <v>417</v>
      </c>
      <c r="AE287" t="s">
        <v>491</v>
      </c>
      <c r="AF287" t="s">
        <v>346</v>
      </c>
      <c r="AG287">
        <v>22</v>
      </c>
      <c r="AH287" t="s">
        <v>648</v>
      </c>
      <c r="AI287">
        <v>82.1</v>
      </c>
      <c r="AJ287">
        <v>17.899999999999999</v>
      </c>
      <c r="AK287">
        <v>91.9</v>
      </c>
      <c r="AL287">
        <v>8.1</v>
      </c>
      <c r="AM287" t="s">
        <v>417</v>
      </c>
      <c r="AN287" t="s">
        <v>417</v>
      </c>
      <c r="AP287" t="s">
        <v>491</v>
      </c>
      <c r="AQ287" t="s">
        <v>346</v>
      </c>
      <c r="AR287">
        <v>22</v>
      </c>
      <c r="AS287" t="s">
        <v>648</v>
      </c>
      <c r="AT287">
        <v>78.3</v>
      </c>
      <c r="AU287">
        <v>82.1</v>
      </c>
      <c r="AV287">
        <v>86</v>
      </c>
      <c r="AW287">
        <v>88.9</v>
      </c>
      <c r="AX287">
        <v>91.9</v>
      </c>
      <c r="AY287">
        <v>94.9</v>
      </c>
      <c r="AZ287" t="s">
        <v>417</v>
      </c>
      <c r="BA287" t="s">
        <v>417</v>
      </c>
      <c r="BB287" t="s">
        <v>417</v>
      </c>
      <c r="BF287" t="b">
        <f t="shared" si="4"/>
        <v>1</v>
      </c>
    </row>
    <row r="288" spans="12:72" x14ac:dyDescent="0.3">
      <c r="N288" t="str">
        <f>VLOOKUP(P288,Sheet1!A$6:A$378,1,FALSE)</f>
        <v>Gloucestershire</v>
      </c>
      <c r="O288" t="s">
        <v>491</v>
      </c>
      <c r="P288" t="s">
        <v>347</v>
      </c>
      <c r="Q288" t="str">
        <f>VLOOKUP(P288,classifications!A$1:B$357,2,FALSE)</f>
        <v>Urban with Significant Rural</v>
      </c>
      <c r="R288" t="str">
        <f>VLOOKUP(P288,classifications!A$1:D$357,4,FALSE)</f>
        <v>Shire County</v>
      </c>
      <c r="S288">
        <v>23</v>
      </c>
      <c r="T288" t="s">
        <v>648</v>
      </c>
      <c r="U288">
        <v>88.4</v>
      </c>
      <c r="V288">
        <v>10.9</v>
      </c>
      <c r="W288">
        <v>0.7</v>
      </c>
      <c r="X288">
        <v>74.599999999999994</v>
      </c>
      <c r="Y288">
        <v>9.3000000000000007</v>
      </c>
      <c r="Z288">
        <v>16.100000000000001</v>
      </c>
      <c r="AA288">
        <v>98.9</v>
      </c>
      <c r="AB288">
        <v>1.1000000000000001</v>
      </c>
      <c r="AC288">
        <v>0</v>
      </c>
      <c r="AE288" t="s">
        <v>491</v>
      </c>
      <c r="AF288" t="s">
        <v>347</v>
      </c>
      <c r="AG288">
        <v>23</v>
      </c>
      <c r="AH288" t="s">
        <v>648</v>
      </c>
      <c r="AI288">
        <v>89</v>
      </c>
      <c r="AJ288">
        <v>11</v>
      </c>
      <c r="AK288">
        <v>88.9</v>
      </c>
      <c r="AL288">
        <v>11.1</v>
      </c>
      <c r="AM288">
        <v>98.9</v>
      </c>
      <c r="AN288">
        <v>1.1000000000000001</v>
      </c>
      <c r="AP288" t="s">
        <v>491</v>
      </c>
      <c r="AQ288" t="s">
        <v>347</v>
      </c>
      <c r="AR288">
        <v>23</v>
      </c>
      <c r="AS288" t="s">
        <v>648</v>
      </c>
      <c r="AT288">
        <v>84.6</v>
      </c>
      <c r="AU288">
        <v>89</v>
      </c>
      <c r="AV288">
        <v>93.5</v>
      </c>
      <c r="AW288">
        <v>83.6</v>
      </c>
      <c r="AX288">
        <v>88.9</v>
      </c>
      <c r="AY288">
        <v>94.2</v>
      </c>
      <c r="AZ288">
        <v>97.3</v>
      </c>
      <c r="BA288">
        <v>98.9</v>
      </c>
      <c r="BB288">
        <v>100</v>
      </c>
      <c r="BF288" t="b">
        <f t="shared" si="4"/>
        <v>1</v>
      </c>
    </row>
    <row r="289" spans="14:58" x14ac:dyDescent="0.3">
      <c r="N289" t="str">
        <f>VLOOKUP(P289,Sheet1!A$6:A$378,1,FALSE)</f>
        <v>Hampshire</v>
      </c>
      <c r="O289" t="s">
        <v>491</v>
      </c>
      <c r="P289" t="s">
        <v>348</v>
      </c>
      <c r="Q289" t="str">
        <f>VLOOKUP(P289,classifications!A$1:B$357,2,FALSE)</f>
        <v>Urban with Significant Rural</v>
      </c>
      <c r="R289" t="str">
        <f>VLOOKUP(P289,classifications!A$1:D$357,4,FALSE)</f>
        <v>Shire County</v>
      </c>
      <c r="S289">
        <v>24</v>
      </c>
      <c r="T289" t="s">
        <v>648</v>
      </c>
      <c r="U289">
        <v>87</v>
      </c>
      <c r="V289">
        <v>12</v>
      </c>
      <c r="W289">
        <v>1</v>
      </c>
      <c r="X289">
        <v>76.7</v>
      </c>
      <c r="Y289">
        <v>6.4</v>
      </c>
      <c r="Z289">
        <v>16.8</v>
      </c>
      <c r="AA289">
        <v>98.6</v>
      </c>
      <c r="AB289">
        <v>1.4</v>
      </c>
      <c r="AC289">
        <v>0</v>
      </c>
      <c r="AE289" t="s">
        <v>491</v>
      </c>
      <c r="AF289" t="s">
        <v>348</v>
      </c>
      <c r="AG289">
        <v>24</v>
      </c>
      <c r="AH289" t="s">
        <v>648</v>
      </c>
      <c r="AI289">
        <v>87.9</v>
      </c>
      <c r="AJ289">
        <v>12.1</v>
      </c>
      <c r="AK289">
        <v>92.3</v>
      </c>
      <c r="AL289">
        <v>7.7</v>
      </c>
      <c r="AM289">
        <v>98.6</v>
      </c>
      <c r="AN289">
        <v>1.4</v>
      </c>
      <c r="AP289" t="s">
        <v>491</v>
      </c>
      <c r="AQ289" t="s">
        <v>348</v>
      </c>
      <c r="AR289">
        <v>24</v>
      </c>
      <c r="AS289" t="s">
        <v>648</v>
      </c>
      <c r="AT289">
        <v>84.7</v>
      </c>
      <c r="AU289">
        <v>87.9</v>
      </c>
      <c r="AV289">
        <v>91.1</v>
      </c>
      <c r="AW289">
        <v>89.2</v>
      </c>
      <c r="AX289">
        <v>92.3</v>
      </c>
      <c r="AY289">
        <v>95.4</v>
      </c>
      <c r="AZ289">
        <v>97.3</v>
      </c>
      <c r="BA289">
        <v>98.6</v>
      </c>
      <c r="BB289">
        <v>100</v>
      </c>
      <c r="BF289" t="b">
        <f t="shared" si="4"/>
        <v>1</v>
      </c>
    </row>
    <row r="290" spans="14:58" x14ac:dyDescent="0.3">
      <c r="N290" t="str">
        <f>VLOOKUP(P290,Sheet1!A$6:A$378,1,FALSE)</f>
        <v>Hertfordshire</v>
      </c>
      <c r="O290" t="s">
        <v>491</v>
      </c>
      <c r="P290" t="s">
        <v>349</v>
      </c>
      <c r="Q290" t="str">
        <f>VLOOKUP(P290,classifications!A$1:B$357,2,FALSE)</f>
        <v>Predominantly Urban</v>
      </c>
      <c r="R290" t="str">
        <f>VLOOKUP(P290,classifications!A$1:D$357,4,FALSE)</f>
        <v>Shire County</v>
      </c>
      <c r="S290">
        <v>26</v>
      </c>
      <c r="T290" t="s">
        <v>648</v>
      </c>
      <c r="U290">
        <v>86.3</v>
      </c>
      <c r="V290">
        <v>13.6</v>
      </c>
      <c r="W290">
        <v>0.2</v>
      </c>
      <c r="X290">
        <v>80.900000000000006</v>
      </c>
      <c r="Y290">
        <v>2.8</v>
      </c>
      <c r="Z290">
        <v>16.3</v>
      </c>
      <c r="AA290">
        <v>99.7</v>
      </c>
      <c r="AB290">
        <v>0.3</v>
      </c>
      <c r="AC290">
        <v>0</v>
      </c>
      <c r="AE290" t="s">
        <v>491</v>
      </c>
      <c r="AF290" t="s">
        <v>349</v>
      </c>
      <c r="AG290">
        <v>26</v>
      </c>
      <c r="AH290" t="s">
        <v>648</v>
      </c>
      <c r="AI290">
        <v>86.4</v>
      </c>
      <c r="AJ290">
        <v>13.6</v>
      </c>
      <c r="AK290">
        <v>96.7</v>
      </c>
      <c r="AL290">
        <v>3.3</v>
      </c>
      <c r="AM290">
        <v>99.7</v>
      </c>
      <c r="AN290">
        <v>0.3</v>
      </c>
      <c r="AP290" t="s">
        <v>491</v>
      </c>
      <c r="AQ290" t="s">
        <v>349</v>
      </c>
      <c r="AR290">
        <v>26</v>
      </c>
      <c r="AS290" t="s">
        <v>648</v>
      </c>
      <c r="AT290">
        <v>82.6</v>
      </c>
      <c r="AU290">
        <v>86.4</v>
      </c>
      <c r="AV290">
        <v>90.2</v>
      </c>
      <c r="AW290">
        <v>94.5</v>
      </c>
      <c r="AX290">
        <v>96.7</v>
      </c>
      <c r="AY290">
        <v>98.8</v>
      </c>
      <c r="AZ290">
        <v>99.2</v>
      </c>
      <c r="BA290">
        <v>99.7</v>
      </c>
      <c r="BB290">
        <v>100</v>
      </c>
      <c r="BF290" t="b">
        <f t="shared" si="4"/>
        <v>1</v>
      </c>
    </row>
    <row r="291" spans="14:58" x14ac:dyDescent="0.3">
      <c r="N291" t="str">
        <f>VLOOKUP(P291,Sheet1!A$6:A$378,1,FALSE)</f>
        <v>Kent</v>
      </c>
      <c r="O291" t="s">
        <v>491</v>
      </c>
      <c r="P291" t="s">
        <v>350</v>
      </c>
      <c r="Q291" t="str">
        <f>VLOOKUP(P291,classifications!A$1:B$357,2,FALSE)</f>
        <v>Urban with Significant Rural</v>
      </c>
      <c r="R291" t="str">
        <f>VLOOKUP(P291,classifications!A$1:D$357,4,FALSE)</f>
        <v>Shire County</v>
      </c>
      <c r="S291">
        <v>29</v>
      </c>
      <c r="T291" t="s">
        <v>648</v>
      </c>
      <c r="U291">
        <v>81.2</v>
      </c>
      <c r="V291">
        <v>17.899999999999999</v>
      </c>
      <c r="W291">
        <v>0.9</v>
      </c>
      <c r="X291">
        <v>70.400000000000006</v>
      </c>
      <c r="Y291">
        <v>7.7</v>
      </c>
      <c r="Z291">
        <v>21.8</v>
      </c>
      <c r="AA291">
        <v>98.3</v>
      </c>
      <c r="AB291">
        <v>1.7</v>
      </c>
      <c r="AC291">
        <v>0</v>
      </c>
      <c r="AE291" t="s">
        <v>491</v>
      </c>
      <c r="AF291" t="s">
        <v>350</v>
      </c>
      <c r="AG291">
        <v>29</v>
      </c>
      <c r="AH291" t="s">
        <v>648</v>
      </c>
      <c r="AI291">
        <v>81.900000000000006</v>
      </c>
      <c r="AJ291">
        <v>18.100000000000001</v>
      </c>
      <c r="AK291">
        <v>90.1</v>
      </c>
      <c r="AL291">
        <v>9.9</v>
      </c>
      <c r="AM291">
        <v>98.3</v>
      </c>
      <c r="AN291">
        <v>1.7</v>
      </c>
      <c r="AP291" t="s">
        <v>491</v>
      </c>
      <c r="AQ291" t="s">
        <v>350</v>
      </c>
      <c r="AR291">
        <v>29</v>
      </c>
      <c r="AS291" t="s">
        <v>648</v>
      </c>
      <c r="AT291">
        <v>78</v>
      </c>
      <c r="AU291">
        <v>81.900000000000006</v>
      </c>
      <c r="AV291">
        <v>85.9</v>
      </c>
      <c r="AW291">
        <v>86.4</v>
      </c>
      <c r="AX291">
        <v>90.1</v>
      </c>
      <c r="AY291">
        <v>93.8</v>
      </c>
      <c r="AZ291">
        <v>96.8</v>
      </c>
      <c r="BA291">
        <v>98.3</v>
      </c>
      <c r="BB291">
        <v>99.8</v>
      </c>
      <c r="BF291" t="b">
        <f t="shared" si="4"/>
        <v>1</v>
      </c>
    </row>
    <row r="292" spans="14:58" x14ac:dyDescent="0.3">
      <c r="N292" t="str">
        <f>VLOOKUP(P292,Sheet1!A$6:A$378,1,FALSE)</f>
        <v>Lancashire</v>
      </c>
      <c r="O292" t="s">
        <v>491</v>
      </c>
      <c r="P292" t="s">
        <v>351</v>
      </c>
      <c r="Q292" t="str">
        <f>VLOOKUP(P292,classifications!A$1:B$357,2,FALSE)</f>
        <v>Predominantly Urban</v>
      </c>
      <c r="R292" t="str">
        <f>VLOOKUP(P292,classifications!A$1:D$357,4,FALSE)</f>
        <v>Shire County</v>
      </c>
      <c r="S292">
        <v>30</v>
      </c>
      <c r="T292" t="s">
        <v>648</v>
      </c>
      <c r="U292">
        <v>84.6</v>
      </c>
      <c r="V292">
        <v>14.2</v>
      </c>
      <c r="W292">
        <v>1.2</v>
      </c>
      <c r="X292">
        <v>73.400000000000006</v>
      </c>
      <c r="Y292">
        <v>6.1</v>
      </c>
      <c r="Z292">
        <v>20.5</v>
      </c>
      <c r="AA292">
        <v>99.4</v>
      </c>
      <c r="AB292">
        <v>0.6</v>
      </c>
      <c r="AC292">
        <v>0</v>
      </c>
      <c r="AE292" t="s">
        <v>491</v>
      </c>
      <c r="AF292" t="s">
        <v>351</v>
      </c>
      <c r="AG292">
        <v>30</v>
      </c>
      <c r="AH292" t="s">
        <v>648</v>
      </c>
      <c r="AI292">
        <v>85.6</v>
      </c>
      <c r="AJ292">
        <v>14.4</v>
      </c>
      <c r="AK292">
        <v>92.3</v>
      </c>
      <c r="AL292">
        <v>7.7</v>
      </c>
      <c r="AM292">
        <v>99.4</v>
      </c>
      <c r="AN292">
        <v>0.6</v>
      </c>
      <c r="AP292" t="s">
        <v>491</v>
      </c>
      <c r="AQ292" t="s">
        <v>351</v>
      </c>
      <c r="AR292">
        <v>30</v>
      </c>
      <c r="AS292" t="s">
        <v>648</v>
      </c>
      <c r="AT292">
        <v>82</v>
      </c>
      <c r="AU292">
        <v>85.6</v>
      </c>
      <c r="AV292">
        <v>89.3</v>
      </c>
      <c r="AW292">
        <v>89.3</v>
      </c>
      <c r="AX292">
        <v>92.3</v>
      </c>
      <c r="AY292">
        <v>95.3</v>
      </c>
      <c r="AZ292">
        <v>98.6</v>
      </c>
      <c r="BA292">
        <v>99.4</v>
      </c>
      <c r="BB292">
        <v>100</v>
      </c>
      <c r="BF292" t="b">
        <f t="shared" si="4"/>
        <v>1</v>
      </c>
    </row>
    <row r="293" spans="14:58" x14ac:dyDescent="0.3">
      <c r="N293" t="str">
        <f>VLOOKUP(P293,Sheet1!A$6:A$378,1,FALSE)</f>
        <v>Leicestershire</v>
      </c>
      <c r="O293" t="s">
        <v>491</v>
      </c>
      <c r="P293" t="s">
        <v>352</v>
      </c>
      <c r="Q293" t="str">
        <f>VLOOKUP(P293,classifications!A$1:B$357,2,FALSE)</f>
        <v>Urban with Significant Rural</v>
      </c>
      <c r="R293" t="str">
        <f>VLOOKUP(P293,classifications!A$1:D$357,4,FALSE)</f>
        <v>Shire County</v>
      </c>
      <c r="S293">
        <v>31</v>
      </c>
      <c r="T293" t="s">
        <v>648</v>
      </c>
      <c r="U293">
        <v>88</v>
      </c>
      <c r="V293">
        <v>11.3</v>
      </c>
      <c r="W293">
        <v>0.7</v>
      </c>
      <c r="X293">
        <v>72.099999999999994</v>
      </c>
      <c r="Y293">
        <v>7</v>
      </c>
      <c r="Z293">
        <v>20.8</v>
      </c>
      <c r="AA293">
        <v>98.4</v>
      </c>
      <c r="AB293">
        <v>1.6</v>
      </c>
      <c r="AC293">
        <v>0</v>
      </c>
      <c r="AE293" t="s">
        <v>491</v>
      </c>
      <c r="AF293" t="s">
        <v>352</v>
      </c>
      <c r="AG293">
        <v>31</v>
      </c>
      <c r="AH293" t="s">
        <v>648</v>
      </c>
      <c r="AI293">
        <v>88.6</v>
      </c>
      <c r="AJ293">
        <v>11.4</v>
      </c>
      <c r="AK293">
        <v>91.1</v>
      </c>
      <c r="AL293">
        <v>8.9</v>
      </c>
      <c r="AM293">
        <v>98.4</v>
      </c>
      <c r="AN293">
        <v>1.6</v>
      </c>
      <c r="AP293" t="s">
        <v>491</v>
      </c>
      <c r="AQ293" t="s">
        <v>352</v>
      </c>
      <c r="AR293">
        <v>31</v>
      </c>
      <c r="AS293" t="s">
        <v>648</v>
      </c>
      <c r="AT293">
        <v>84.4</v>
      </c>
      <c r="AU293">
        <v>88.6</v>
      </c>
      <c r="AV293">
        <v>92.8</v>
      </c>
      <c r="AW293">
        <v>86.6</v>
      </c>
      <c r="AX293">
        <v>91.1</v>
      </c>
      <c r="AY293">
        <v>95.7</v>
      </c>
      <c r="AZ293">
        <v>96.8</v>
      </c>
      <c r="BA293">
        <v>98.4</v>
      </c>
      <c r="BB293">
        <v>100</v>
      </c>
      <c r="BF293" t="b">
        <f t="shared" si="4"/>
        <v>1</v>
      </c>
    </row>
    <row r="294" spans="14:58" x14ac:dyDescent="0.3">
      <c r="N294" t="str">
        <f>VLOOKUP(P294,Sheet1!A$6:A$378,1,FALSE)</f>
        <v>Lincolnshire</v>
      </c>
      <c r="O294" t="s">
        <v>491</v>
      </c>
      <c r="P294" t="s">
        <v>353</v>
      </c>
      <c r="Q294" t="str">
        <f>VLOOKUP(P294,classifications!A$1:B$357,2,FALSE)</f>
        <v>Predominantly Rural</v>
      </c>
      <c r="R294" t="str">
        <f>VLOOKUP(P294,classifications!A$1:D$357,4,FALSE)</f>
        <v>Shire County</v>
      </c>
      <c r="S294">
        <v>32</v>
      </c>
      <c r="T294" t="s">
        <v>648</v>
      </c>
      <c r="U294">
        <v>77.900000000000006</v>
      </c>
      <c r="V294">
        <v>21.3</v>
      </c>
      <c r="W294">
        <v>0.7</v>
      </c>
      <c r="X294">
        <v>68</v>
      </c>
      <c r="Y294">
        <v>8.1</v>
      </c>
      <c r="Z294">
        <v>23.9</v>
      </c>
      <c r="AA294">
        <v>95.7</v>
      </c>
      <c r="AB294">
        <v>4</v>
      </c>
      <c r="AC294">
        <v>0.4</v>
      </c>
      <c r="AE294" t="s">
        <v>491</v>
      </c>
      <c r="AF294" t="s">
        <v>353</v>
      </c>
      <c r="AG294">
        <v>32</v>
      </c>
      <c r="AH294" t="s">
        <v>648</v>
      </c>
      <c r="AI294">
        <v>78.5</v>
      </c>
      <c r="AJ294">
        <v>21.5</v>
      </c>
      <c r="AK294">
        <v>89.4</v>
      </c>
      <c r="AL294">
        <v>10.6</v>
      </c>
      <c r="AM294">
        <v>96</v>
      </c>
      <c r="AN294">
        <v>4</v>
      </c>
      <c r="AP294" t="s">
        <v>491</v>
      </c>
      <c r="AQ294" t="s">
        <v>353</v>
      </c>
      <c r="AR294">
        <v>32</v>
      </c>
      <c r="AS294" t="s">
        <v>648</v>
      </c>
      <c r="AT294">
        <v>73.099999999999994</v>
      </c>
      <c r="AU294">
        <v>78.5</v>
      </c>
      <c r="AV294">
        <v>83.9</v>
      </c>
      <c r="AW294">
        <v>84</v>
      </c>
      <c r="AX294">
        <v>89.4</v>
      </c>
      <c r="AY294">
        <v>94.8</v>
      </c>
      <c r="AZ294">
        <v>93.1</v>
      </c>
      <c r="BA294">
        <v>96</v>
      </c>
      <c r="BB294">
        <v>99</v>
      </c>
      <c r="BF294" t="b">
        <f t="shared" si="4"/>
        <v>1</v>
      </c>
    </row>
    <row r="295" spans="14:58" x14ac:dyDescent="0.3">
      <c r="N295" t="str">
        <f>VLOOKUP(P295,Sheet1!A$6:A$378,1,FALSE)</f>
        <v>Norfolk</v>
      </c>
      <c r="O295" t="s">
        <v>491</v>
      </c>
      <c r="P295" t="s">
        <v>354</v>
      </c>
      <c r="Q295" t="str">
        <f>VLOOKUP(P295,classifications!A$1:B$357,2,FALSE)</f>
        <v>Predominantly Rural</v>
      </c>
      <c r="R295" t="str">
        <f>VLOOKUP(P295,classifications!A$1:D$357,4,FALSE)</f>
        <v>Shire County</v>
      </c>
      <c r="S295">
        <v>33</v>
      </c>
      <c r="T295" t="s">
        <v>648</v>
      </c>
      <c r="U295">
        <v>87.6</v>
      </c>
      <c r="V295">
        <v>11.6</v>
      </c>
      <c r="W295">
        <v>0.8</v>
      </c>
      <c r="X295">
        <v>67.3</v>
      </c>
      <c r="Y295">
        <v>10.8</v>
      </c>
      <c r="Z295">
        <v>21.9</v>
      </c>
      <c r="AA295">
        <v>99.2</v>
      </c>
      <c r="AB295">
        <v>0.8</v>
      </c>
      <c r="AC295">
        <v>0</v>
      </c>
      <c r="AE295" t="s">
        <v>491</v>
      </c>
      <c r="AF295" t="s">
        <v>354</v>
      </c>
      <c r="AG295">
        <v>33</v>
      </c>
      <c r="AH295" t="s">
        <v>648</v>
      </c>
      <c r="AI295">
        <v>88.3</v>
      </c>
      <c r="AJ295">
        <v>11.7</v>
      </c>
      <c r="AK295">
        <v>86.2</v>
      </c>
      <c r="AL295">
        <v>13.8</v>
      </c>
      <c r="AM295">
        <v>99.2</v>
      </c>
      <c r="AN295">
        <v>0.8</v>
      </c>
      <c r="AP295" t="s">
        <v>491</v>
      </c>
      <c r="AQ295" t="s">
        <v>354</v>
      </c>
      <c r="AR295">
        <v>33</v>
      </c>
      <c r="AS295" t="s">
        <v>648</v>
      </c>
      <c r="AT295">
        <v>84.2</v>
      </c>
      <c r="AU295">
        <v>88.3</v>
      </c>
      <c r="AV295">
        <v>92.3</v>
      </c>
      <c r="AW295">
        <v>81</v>
      </c>
      <c r="AX295">
        <v>86.2</v>
      </c>
      <c r="AY295">
        <v>91.4</v>
      </c>
      <c r="AZ295">
        <v>98</v>
      </c>
      <c r="BA295">
        <v>99.2</v>
      </c>
      <c r="BB295">
        <v>100</v>
      </c>
      <c r="BF295" t="b">
        <f t="shared" si="4"/>
        <v>1</v>
      </c>
    </row>
    <row r="296" spans="14:58" x14ac:dyDescent="0.3">
      <c r="N296" t="str">
        <f>VLOOKUP(P296,Sheet1!A$6:A$378,1,FALSE)</f>
        <v>Northamptonshire</v>
      </c>
      <c r="O296" t="s">
        <v>491</v>
      </c>
      <c r="P296" t="s">
        <v>355</v>
      </c>
      <c r="Q296" t="str">
        <f>VLOOKUP(P296,classifications!A$1:B$357,2,FALSE)</f>
        <v>Urban with Significant Rural</v>
      </c>
      <c r="R296" t="str">
        <f>VLOOKUP(P296,classifications!A$1:D$357,4,FALSE)</f>
        <v>Shire County</v>
      </c>
      <c r="S296">
        <v>34</v>
      </c>
      <c r="T296" t="s">
        <v>648</v>
      </c>
      <c r="U296">
        <v>86.1</v>
      </c>
      <c r="V296">
        <v>12.7</v>
      </c>
      <c r="W296">
        <v>1.2</v>
      </c>
      <c r="X296">
        <v>74.8</v>
      </c>
      <c r="Y296">
        <v>6.2</v>
      </c>
      <c r="Z296">
        <v>19</v>
      </c>
      <c r="AA296" t="s">
        <v>417</v>
      </c>
      <c r="AB296" t="s">
        <v>417</v>
      </c>
      <c r="AC296" t="s">
        <v>417</v>
      </c>
      <c r="AE296" t="s">
        <v>491</v>
      </c>
      <c r="AF296" t="s">
        <v>355</v>
      </c>
      <c r="AG296">
        <v>34</v>
      </c>
      <c r="AH296" t="s">
        <v>648</v>
      </c>
      <c r="AI296">
        <v>87.1</v>
      </c>
      <c r="AJ296">
        <v>12.9</v>
      </c>
      <c r="AK296">
        <v>92.4</v>
      </c>
      <c r="AL296">
        <v>7.6</v>
      </c>
      <c r="AM296" t="s">
        <v>417</v>
      </c>
      <c r="AN296" t="s">
        <v>417</v>
      </c>
      <c r="AP296" t="s">
        <v>491</v>
      </c>
      <c r="AQ296" t="s">
        <v>355</v>
      </c>
      <c r="AR296">
        <v>34</v>
      </c>
      <c r="AS296" t="s">
        <v>648</v>
      </c>
      <c r="AT296">
        <v>82.8</v>
      </c>
      <c r="AU296">
        <v>87.1</v>
      </c>
      <c r="AV296">
        <v>91.4</v>
      </c>
      <c r="AW296">
        <v>88.7</v>
      </c>
      <c r="AX296">
        <v>92.4</v>
      </c>
      <c r="AY296">
        <v>96</v>
      </c>
      <c r="AZ296" t="s">
        <v>417</v>
      </c>
      <c r="BA296" t="s">
        <v>417</v>
      </c>
      <c r="BB296" t="s">
        <v>417</v>
      </c>
      <c r="BF296" t="b">
        <f t="shared" si="4"/>
        <v>1</v>
      </c>
    </row>
    <row r="297" spans="14:58" x14ac:dyDescent="0.3">
      <c r="N297" t="str">
        <f>VLOOKUP(P297,Sheet1!A$6:A$378,1,FALSE)</f>
        <v>North Yorkshire</v>
      </c>
      <c r="O297" t="s">
        <v>491</v>
      </c>
      <c r="P297" t="s">
        <v>356</v>
      </c>
      <c r="Q297" t="str">
        <f>VLOOKUP(P297,classifications!A$1:B$357,2,FALSE)</f>
        <v>Predominantly Rural</v>
      </c>
      <c r="R297" t="str">
        <f>VLOOKUP(P297,classifications!A$1:D$357,4,FALSE)</f>
        <v>Shire County</v>
      </c>
      <c r="S297">
        <v>36</v>
      </c>
      <c r="T297" t="s">
        <v>648</v>
      </c>
      <c r="U297">
        <v>83.5</v>
      </c>
      <c r="V297">
        <v>16.5</v>
      </c>
      <c r="W297">
        <v>0</v>
      </c>
      <c r="X297">
        <v>68.5</v>
      </c>
      <c r="Y297">
        <v>6.1</v>
      </c>
      <c r="Z297">
        <v>25.3</v>
      </c>
      <c r="AA297" t="s">
        <v>417</v>
      </c>
      <c r="AB297" t="s">
        <v>417</v>
      </c>
      <c r="AC297" t="s">
        <v>417</v>
      </c>
      <c r="AE297" t="s">
        <v>491</v>
      </c>
      <c r="AF297" t="s">
        <v>356</v>
      </c>
      <c r="AG297">
        <v>36</v>
      </c>
      <c r="AH297" t="s">
        <v>648</v>
      </c>
      <c r="AI297">
        <v>83.5</v>
      </c>
      <c r="AJ297">
        <v>16.5</v>
      </c>
      <c r="AK297">
        <v>91.8</v>
      </c>
      <c r="AL297">
        <v>8.1999999999999993</v>
      </c>
      <c r="AM297" t="s">
        <v>417</v>
      </c>
      <c r="AN297" t="s">
        <v>417</v>
      </c>
      <c r="AP297" t="s">
        <v>491</v>
      </c>
      <c r="AQ297" t="s">
        <v>356</v>
      </c>
      <c r="AR297">
        <v>36</v>
      </c>
      <c r="AS297" t="s">
        <v>648</v>
      </c>
      <c r="AT297">
        <v>78.400000000000006</v>
      </c>
      <c r="AU297">
        <v>83.5</v>
      </c>
      <c r="AV297">
        <v>88.5</v>
      </c>
      <c r="AW297">
        <v>87.3</v>
      </c>
      <c r="AX297">
        <v>91.8</v>
      </c>
      <c r="AY297">
        <v>96.3</v>
      </c>
      <c r="AZ297" t="s">
        <v>417</v>
      </c>
      <c r="BA297" t="s">
        <v>417</v>
      </c>
      <c r="BB297" t="s">
        <v>417</v>
      </c>
      <c r="BF297" t="b">
        <f t="shared" si="4"/>
        <v>1</v>
      </c>
    </row>
    <row r="298" spans="14:58" x14ac:dyDescent="0.3">
      <c r="N298" t="str">
        <f>VLOOKUP(P298,Sheet1!A$6:A$378,1,FALSE)</f>
        <v>Nottinghamshire</v>
      </c>
      <c r="O298" t="s">
        <v>491</v>
      </c>
      <c r="P298" t="s">
        <v>357</v>
      </c>
      <c r="Q298" t="str">
        <f>VLOOKUP(P298,classifications!A$1:B$357,2,FALSE)</f>
        <v>Urban with Significant Rural</v>
      </c>
      <c r="R298" t="str">
        <f>VLOOKUP(P298,classifications!A$1:D$357,4,FALSE)</f>
        <v>Shire County</v>
      </c>
      <c r="S298">
        <v>37</v>
      </c>
      <c r="T298" t="s">
        <v>648</v>
      </c>
      <c r="U298">
        <v>82.9</v>
      </c>
      <c r="V298">
        <v>16.600000000000001</v>
      </c>
      <c r="W298">
        <v>0.6</v>
      </c>
      <c r="X298">
        <v>73.599999999999994</v>
      </c>
      <c r="Y298">
        <v>11</v>
      </c>
      <c r="Z298">
        <v>15.4</v>
      </c>
      <c r="AA298" t="s">
        <v>417</v>
      </c>
      <c r="AB298" t="s">
        <v>417</v>
      </c>
      <c r="AC298" t="s">
        <v>417</v>
      </c>
      <c r="AE298" t="s">
        <v>491</v>
      </c>
      <c r="AF298" t="s">
        <v>357</v>
      </c>
      <c r="AG298">
        <v>37</v>
      </c>
      <c r="AH298" t="s">
        <v>648</v>
      </c>
      <c r="AI298">
        <v>83.3</v>
      </c>
      <c r="AJ298">
        <v>16.7</v>
      </c>
      <c r="AK298">
        <v>87</v>
      </c>
      <c r="AL298">
        <v>13</v>
      </c>
      <c r="AM298" t="s">
        <v>417</v>
      </c>
      <c r="AN298" t="s">
        <v>417</v>
      </c>
      <c r="AP298" t="s">
        <v>491</v>
      </c>
      <c r="AQ298" t="s">
        <v>357</v>
      </c>
      <c r="AR298">
        <v>37</v>
      </c>
      <c r="AS298" t="s">
        <v>648</v>
      </c>
      <c r="AT298">
        <v>77.7</v>
      </c>
      <c r="AU298">
        <v>83.3</v>
      </c>
      <c r="AV298">
        <v>88.9</v>
      </c>
      <c r="AW298">
        <v>81.400000000000006</v>
      </c>
      <c r="AX298">
        <v>87</v>
      </c>
      <c r="AY298">
        <v>92.5</v>
      </c>
      <c r="AZ298" t="s">
        <v>417</v>
      </c>
      <c r="BA298" t="s">
        <v>417</v>
      </c>
      <c r="BB298" t="s">
        <v>417</v>
      </c>
      <c r="BF298" t="b">
        <f t="shared" si="4"/>
        <v>1</v>
      </c>
    </row>
    <row r="299" spans="14:58" x14ac:dyDescent="0.3">
      <c r="N299" t="str">
        <f>VLOOKUP(P299,Sheet1!A$6:A$378,1,FALSE)</f>
        <v>Oxfordshire</v>
      </c>
      <c r="O299" t="s">
        <v>491</v>
      </c>
      <c r="P299" t="s">
        <v>358</v>
      </c>
      <c r="Q299" t="str">
        <f>VLOOKUP(P299,classifications!A$1:B$357,2,FALSE)</f>
        <v>Predominantly Rural</v>
      </c>
      <c r="R299" t="str">
        <f>VLOOKUP(P299,classifications!A$1:D$357,4,FALSE)</f>
        <v>Shire County</v>
      </c>
      <c r="S299">
        <v>38</v>
      </c>
      <c r="T299" t="s">
        <v>648</v>
      </c>
      <c r="U299">
        <v>86</v>
      </c>
      <c r="V299">
        <v>13.5</v>
      </c>
      <c r="W299">
        <v>0.6</v>
      </c>
      <c r="X299">
        <v>80.900000000000006</v>
      </c>
      <c r="Y299">
        <v>4.5</v>
      </c>
      <c r="Z299">
        <v>14.7</v>
      </c>
      <c r="AA299">
        <v>98.5</v>
      </c>
      <c r="AB299">
        <v>1.5</v>
      </c>
      <c r="AC299">
        <v>0</v>
      </c>
      <c r="AE299" t="s">
        <v>491</v>
      </c>
      <c r="AF299" t="s">
        <v>358</v>
      </c>
      <c r="AG299">
        <v>38</v>
      </c>
      <c r="AH299" t="s">
        <v>648</v>
      </c>
      <c r="AI299">
        <v>86.4</v>
      </c>
      <c r="AJ299">
        <v>13.6</v>
      </c>
      <c r="AK299">
        <v>94.8</v>
      </c>
      <c r="AL299">
        <v>5.2</v>
      </c>
      <c r="AM299">
        <v>98.5</v>
      </c>
      <c r="AN299">
        <v>1.5</v>
      </c>
      <c r="AP299" t="s">
        <v>491</v>
      </c>
      <c r="AQ299" t="s">
        <v>358</v>
      </c>
      <c r="AR299">
        <v>38</v>
      </c>
      <c r="AS299" t="s">
        <v>648</v>
      </c>
      <c r="AT299">
        <v>81.8</v>
      </c>
      <c r="AU299">
        <v>86.4</v>
      </c>
      <c r="AV299">
        <v>91.1</v>
      </c>
      <c r="AW299">
        <v>91</v>
      </c>
      <c r="AX299">
        <v>94.8</v>
      </c>
      <c r="AY299">
        <v>98.5</v>
      </c>
      <c r="AZ299">
        <v>96.7</v>
      </c>
      <c r="BA299">
        <v>98.5</v>
      </c>
      <c r="BB299">
        <v>100</v>
      </c>
      <c r="BF299" t="b">
        <f t="shared" si="4"/>
        <v>1</v>
      </c>
    </row>
    <row r="300" spans="14:58" x14ac:dyDescent="0.3">
      <c r="N300" t="str">
        <f>VLOOKUP(P300,Sheet1!A$6:A$378,1,FALSE)</f>
        <v>Shropshire</v>
      </c>
      <c r="O300" t="s">
        <v>491</v>
      </c>
      <c r="P300" t="s">
        <v>286</v>
      </c>
      <c r="Q300" t="str">
        <f>VLOOKUP(P300,classifications!A$1:B$357,2,FALSE)</f>
        <v>Predominantly Rural</v>
      </c>
      <c r="R300" t="str">
        <f>VLOOKUP(P300,classifications!A$1:D$357,4,FALSE)</f>
        <v>Unitary Authority</v>
      </c>
      <c r="S300">
        <v>39</v>
      </c>
      <c r="T300" t="s">
        <v>648</v>
      </c>
      <c r="U300">
        <v>87.5</v>
      </c>
      <c r="V300">
        <v>11.2</v>
      </c>
      <c r="W300">
        <v>1.3</v>
      </c>
      <c r="X300">
        <v>74.7</v>
      </c>
      <c r="Y300">
        <v>3.5</v>
      </c>
      <c r="Z300">
        <v>21.8</v>
      </c>
      <c r="AA300" t="s">
        <v>417</v>
      </c>
      <c r="AB300" t="s">
        <v>417</v>
      </c>
      <c r="AC300" t="s">
        <v>417</v>
      </c>
      <c r="AE300" t="s">
        <v>491</v>
      </c>
      <c r="AF300" t="s">
        <v>286</v>
      </c>
      <c r="AG300">
        <v>39</v>
      </c>
      <c r="AH300" t="s">
        <v>648</v>
      </c>
      <c r="AI300">
        <v>88.6</v>
      </c>
      <c r="AJ300">
        <v>11.4</v>
      </c>
      <c r="AK300">
        <v>95.5</v>
      </c>
      <c r="AL300">
        <v>4.5</v>
      </c>
      <c r="AM300" t="s">
        <v>417</v>
      </c>
      <c r="AN300" t="s">
        <v>417</v>
      </c>
      <c r="AP300" t="s">
        <v>491</v>
      </c>
      <c r="AQ300" t="s">
        <v>286</v>
      </c>
      <c r="AR300">
        <v>39</v>
      </c>
      <c r="AS300" t="s">
        <v>648</v>
      </c>
      <c r="AT300">
        <v>84.4</v>
      </c>
      <c r="AU300">
        <v>88.6</v>
      </c>
      <c r="AV300">
        <v>92.9</v>
      </c>
      <c r="AW300">
        <v>92.4</v>
      </c>
      <c r="AX300">
        <v>95.5</v>
      </c>
      <c r="AY300">
        <v>98.7</v>
      </c>
      <c r="AZ300" t="s">
        <v>417</v>
      </c>
      <c r="BA300" t="s">
        <v>417</v>
      </c>
      <c r="BB300" t="s">
        <v>417</v>
      </c>
      <c r="BF300" t="b">
        <f t="shared" si="4"/>
        <v>1</v>
      </c>
    </row>
    <row r="301" spans="14:58" x14ac:dyDescent="0.3">
      <c r="N301" t="str">
        <f>VLOOKUP(P301,Sheet1!A$6:A$378,1,FALSE)</f>
        <v>Somerset</v>
      </c>
      <c r="O301" t="s">
        <v>491</v>
      </c>
      <c r="P301" t="s">
        <v>359</v>
      </c>
      <c r="Q301" t="str">
        <f>VLOOKUP(P301,classifications!A$1:B$357,2,FALSE)</f>
        <v>Predominantly Rural</v>
      </c>
      <c r="R301" t="str">
        <f>VLOOKUP(P301,classifications!A$1:D$357,4,FALSE)</f>
        <v>Shire County</v>
      </c>
      <c r="S301">
        <v>40</v>
      </c>
      <c r="T301" t="s">
        <v>648</v>
      </c>
      <c r="U301">
        <v>86.6</v>
      </c>
      <c r="V301">
        <v>12</v>
      </c>
      <c r="W301">
        <v>1.4</v>
      </c>
      <c r="X301">
        <v>63.3</v>
      </c>
      <c r="Y301">
        <v>14.6</v>
      </c>
      <c r="Z301">
        <v>22.1</v>
      </c>
      <c r="AA301" t="s">
        <v>417</v>
      </c>
      <c r="AB301" t="s">
        <v>417</v>
      </c>
      <c r="AC301" t="s">
        <v>417</v>
      </c>
      <c r="AE301" t="s">
        <v>491</v>
      </c>
      <c r="AF301" t="s">
        <v>359</v>
      </c>
      <c r="AG301">
        <v>40</v>
      </c>
      <c r="AH301" t="s">
        <v>648</v>
      </c>
      <c r="AI301">
        <v>87.8</v>
      </c>
      <c r="AJ301">
        <v>12.2</v>
      </c>
      <c r="AK301">
        <v>81.2</v>
      </c>
      <c r="AL301">
        <v>18.8</v>
      </c>
      <c r="AM301" t="s">
        <v>417</v>
      </c>
      <c r="AN301" t="s">
        <v>417</v>
      </c>
      <c r="AP301" t="s">
        <v>491</v>
      </c>
      <c r="AQ301" t="s">
        <v>359</v>
      </c>
      <c r="AR301">
        <v>40</v>
      </c>
      <c r="AS301" t="s">
        <v>648</v>
      </c>
      <c r="AT301">
        <v>83.4</v>
      </c>
      <c r="AU301">
        <v>87.8</v>
      </c>
      <c r="AV301">
        <v>92.2</v>
      </c>
      <c r="AW301">
        <v>74.599999999999994</v>
      </c>
      <c r="AX301">
        <v>81.2</v>
      </c>
      <c r="AY301">
        <v>87.9</v>
      </c>
      <c r="AZ301" t="s">
        <v>417</v>
      </c>
      <c r="BA301" t="s">
        <v>417</v>
      </c>
      <c r="BB301" t="s">
        <v>417</v>
      </c>
      <c r="BF301" t="b">
        <f t="shared" si="4"/>
        <v>1</v>
      </c>
    </row>
    <row r="302" spans="14:58" x14ac:dyDescent="0.3">
      <c r="N302" t="str">
        <f>VLOOKUP(P302,Sheet1!A$6:A$378,1,FALSE)</f>
        <v>Staffordshire</v>
      </c>
      <c r="O302" t="s">
        <v>491</v>
      </c>
      <c r="P302" t="s">
        <v>360</v>
      </c>
      <c r="Q302" t="str">
        <f>VLOOKUP(P302,classifications!A$1:B$357,2,FALSE)</f>
        <v>Urban with Significant Rural</v>
      </c>
      <c r="R302" t="str">
        <f>VLOOKUP(P302,classifications!A$1:D$357,4,FALSE)</f>
        <v>Shire County</v>
      </c>
      <c r="S302">
        <v>41</v>
      </c>
      <c r="T302" t="s">
        <v>648</v>
      </c>
      <c r="U302">
        <v>84.9</v>
      </c>
      <c r="V302">
        <v>13.7</v>
      </c>
      <c r="W302">
        <v>1.4</v>
      </c>
      <c r="X302">
        <v>73.5</v>
      </c>
      <c r="Y302">
        <v>5.8</v>
      </c>
      <c r="Z302">
        <v>20.7</v>
      </c>
      <c r="AA302">
        <v>99.2</v>
      </c>
      <c r="AB302">
        <v>0.8</v>
      </c>
      <c r="AC302">
        <v>0</v>
      </c>
      <c r="AE302" t="s">
        <v>491</v>
      </c>
      <c r="AF302" t="s">
        <v>360</v>
      </c>
      <c r="AG302">
        <v>41</v>
      </c>
      <c r="AH302" t="s">
        <v>648</v>
      </c>
      <c r="AI302">
        <v>86.1</v>
      </c>
      <c r="AJ302">
        <v>13.9</v>
      </c>
      <c r="AK302">
        <v>92.7</v>
      </c>
      <c r="AL302">
        <v>7.3</v>
      </c>
      <c r="AM302">
        <v>99.2</v>
      </c>
      <c r="AN302">
        <v>0.8</v>
      </c>
      <c r="AP302" t="s">
        <v>491</v>
      </c>
      <c r="AQ302" t="s">
        <v>360</v>
      </c>
      <c r="AR302">
        <v>41</v>
      </c>
      <c r="AS302" t="s">
        <v>648</v>
      </c>
      <c r="AT302">
        <v>82.1</v>
      </c>
      <c r="AU302">
        <v>86.1</v>
      </c>
      <c r="AV302">
        <v>90</v>
      </c>
      <c r="AW302">
        <v>89.1</v>
      </c>
      <c r="AX302">
        <v>92.7</v>
      </c>
      <c r="AY302">
        <v>96.2</v>
      </c>
      <c r="AZ302">
        <v>98.4</v>
      </c>
      <c r="BA302">
        <v>99.2</v>
      </c>
      <c r="BB302">
        <v>100</v>
      </c>
      <c r="BF302" t="b">
        <f t="shared" si="4"/>
        <v>1</v>
      </c>
    </row>
    <row r="303" spans="14:58" x14ac:dyDescent="0.3">
      <c r="N303" t="str">
        <f>VLOOKUP(P303,Sheet1!A$6:A$378,1,FALSE)</f>
        <v>Suffolk</v>
      </c>
      <c r="O303" t="s">
        <v>491</v>
      </c>
      <c r="P303" t="s">
        <v>361</v>
      </c>
      <c r="Q303" t="str">
        <f>VLOOKUP(P303,classifications!A$1:B$357,2,FALSE)</f>
        <v>Predominantly Rural</v>
      </c>
      <c r="R303" t="str">
        <f>VLOOKUP(P303,classifications!A$1:D$357,4,FALSE)</f>
        <v>Shire County</v>
      </c>
      <c r="S303">
        <v>42</v>
      </c>
      <c r="T303" t="s">
        <v>648</v>
      </c>
      <c r="U303">
        <v>83.6</v>
      </c>
      <c r="V303">
        <v>14.1</v>
      </c>
      <c r="W303">
        <v>2.2999999999999998</v>
      </c>
      <c r="X303">
        <v>67</v>
      </c>
      <c r="Y303">
        <v>9.6</v>
      </c>
      <c r="Z303">
        <v>23.4</v>
      </c>
      <c r="AA303">
        <v>98.8</v>
      </c>
      <c r="AB303">
        <v>1.2</v>
      </c>
      <c r="AC303">
        <v>0</v>
      </c>
      <c r="AE303" t="s">
        <v>491</v>
      </c>
      <c r="AF303" t="s">
        <v>361</v>
      </c>
      <c r="AG303">
        <v>42</v>
      </c>
      <c r="AH303" t="s">
        <v>648</v>
      </c>
      <c r="AI303">
        <v>85.6</v>
      </c>
      <c r="AJ303">
        <v>14.4</v>
      </c>
      <c r="AK303">
        <v>87.5</v>
      </c>
      <c r="AL303">
        <v>12.5</v>
      </c>
      <c r="AM303">
        <v>98.8</v>
      </c>
      <c r="AN303">
        <v>1.2</v>
      </c>
      <c r="AP303" t="s">
        <v>491</v>
      </c>
      <c r="AQ303" t="s">
        <v>361</v>
      </c>
      <c r="AR303">
        <v>42</v>
      </c>
      <c r="AS303" t="s">
        <v>648</v>
      </c>
      <c r="AT303">
        <v>81.400000000000006</v>
      </c>
      <c r="AU303">
        <v>85.6</v>
      </c>
      <c r="AV303">
        <v>89.7</v>
      </c>
      <c r="AW303">
        <v>82.1</v>
      </c>
      <c r="AX303">
        <v>87.5</v>
      </c>
      <c r="AY303">
        <v>92.9</v>
      </c>
      <c r="AZ303">
        <v>97.3</v>
      </c>
      <c r="BA303">
        <v>98.8</v>
      </c>
      <c r="BB303">
        <v>100</v>
      </c>
      <c r="BF303" t="b">
        <f t="shared" si="4"/>
        <v>1</v>
      </c>
    </row>
    <row r="304" spans="14:58" x14ac:dyDescent="0.3">
      <c r="N304" t="str">
        <f>VLOOKUP(P304,Sheet1!A$6:A$378,1,FALSE)</f>
        <v>Surrey</v>
      </c>
      <c r="O304" t="s">
        <v>491</v>
      </c>
      <c r="P304" t="s">
        <v>362</v>
      </c>
      <c r="Q304" t="str">
        <f>VLOOKUP(P304,classifications!A$1:B$357,2,FALSE)</f>
        <v>Predominantly Urban</v>
      </c>
      <c r="R304" t="str">
        <f>VLOOKUP(P304,classifications!A$1:D$357,4,FALSE)</f>
        <v>Shire County</v>
      </c>
      <c r="S304">
        <v>43</v>
      </c>
      <c r="T304" t="s">
        <v>648</v>
      </c>
      <c r="U304">
        <v>83</v>
      </c>
      <c r="V304">
        <v>15.3</v>
      </c>
      <c r="W304">
        <v>1.7</v>
      </c>
      <c r="X304">
        <v>82.2</v>
      </c>
      <c r="Y304">
        <v>2</v>
      </c>
      <c r="Z304">
        <v>15.9</v>
      </c>
      <c r="AA304">
        <v>98.6</v>
      </c>
      <c r="AB304">
        <v>1.4</v>
      </c>
      <c r="AC304">
        <v>0</v>
      </c>
      <c r="AE304" t="s">
        <v>491</v>
      </c>
      <c r="AF304" t="s">
        <v>362</v>
      </c>
      <c r="AG304">
        <v>43</v>
      </c>
      <c r="AH304" t="s">
        <v>648</v>
      </c>
      <c r="AI304">
        <v>84.5</v>
      </c>
      <c r="AJ304">
        <v>15.5</v>
      </c>
      <c r="AK304">
        <v>97.7</v>
      </c>
      <c r="AL304">
        <v>2.2999999999999998</v>
      </c>
      <c r="AM304">
        <v>98.6</v>
      </c>
      <c r="AN304">
        <v>1.4</v>
      </c>
      <c r="AP304" t="s">
        <v>491</v>
      </c>
      <c r="AQ304" t="s">
        <v>362</v>
      </c>
      <c r="AR304">
        <v>43</v>
      </c>
      <c r="AS304" t="s">
        <v>648</v>
      </c>
      <c r="AT304">
        <v>80</v>
      </c>
      <c r="AU304">
        <v>84.5</v>
      </c>
      <c r="AV304">
        <v>88.9</v>
      </c>
      <c r="AW304">
        <v>95.4</v>
      </c>
      <c r="AX304">
        <v>97.7</v>
      </c>
      <c r="AY304">
        <v>100</v>
      </c>
      <c r="AZ304">
        <v>96.9</v>
      </c>
      <c r="BA304">
        <v>98.6</v>
      </c>
      <c r="BB304">
        <v>100</v>
      </c>
      <c r="BF304" t="b">
        <f t="shared" si="4"/>
        <v>1</v>
      </c>
    </row>
    <row r="305" spans="14:58" x14ac:dyDescent="0.3">
      <c r="N305" t="str">
        <f>VLOOKUP(P305,Sheet1!A$6:A$378,1,FALSE)</f>
        <v>Warwickshire</v>
      </c>
      <c r="O305" t="s">
        <v>491</v>
      </c>
      <c r="P305" t="s">
        <v>363</v>
      </c>
      <c r="Q305" t="str">
        <f>VLOOKUP(P305,classifications!A$1:B$357,2,FALSE)</f>
        <v>Urban with Significant Rural</v>
      </c>
      <c r="R305" t="str">
        <f>VLOOKUP(P305,classifications!A$1:D$357,4,FALSE)</f>
        <v>Shire County</v>
      </c>
      <c r="S305">
        <v>44</v>
      </c>
      <c r="T305" t="s">
        <v>648</v>
      </c>
      <c r="U305">
        <v>87.4</v>
      </c>
      <c r="V305">
        <v>12.1</v>
      </c>
      <c r="W305">
        <v>0.5</v>
      </c>
      <c r="X305">
        <v>73.2</v>
      </c>
      <c r="Y305">
        <v>5.0999999999999996</v>
      </c>
      <c r="Z305">
        <v>21.7</v>
      </c>
      <c r="AA305">
        <v>98.9</v>
      </c>
      <c r="AB305">
        <v>1.1000000000000001</v>
      </c>
      <c r="AC305">
        <v>0</v>
      </c>
      <c r="AE305" t="s">
        <v>491</v>
      </c>
      <c r="AF305" t="s">
        <v>363</v>
      </c>
      <c r="AG305">
        <v>44</v>
      </c>
      <c r="AH305" t="s">
        <v>648</v>
      </c>
      <c r="AI305">
        <v>87.8</v>
      </c>
      <c r="AJ305">
        <v>12.2</v>
      </c>
      <c r="AK305">
        <v>93.5</v>
      </c>
      <c r="AL305">
        <v>6.5</v>
      </c>
      <c r="AM305">
        <v>98.9</v>
      </c>
      <c r="AN305">
        <v>1.1000000000000001</v>
      </c>
      <c r="AP305" t="s">
        <v>491</v>
      </c>
      <c r="AQ305" t="s">
        <v>363</v>
      </c>
      <c r="AR305">
        <v>44</v>
      </c>
      <c r="AS305" t="s">
        <v>648</v>
      </c>
      <c r="AT305">
        <v>82.8</v>
      </c>
      <c r="AU305">
        <v>87.8</v>
      </c>
      <c r="AV305">
        <v>92.8</v>
      </c>
      <c r="AW305">
        <v>89.4</v>
      </c>
      <c r="AX305">
        <v>93.5</v>
      </c>
      <c r="AY305">
        <v>97.6</v>
      </c>
      <c r="AZ305">
        <v>97.3</v>
      </c>
      <c r="BA305">
        <v>98.9</v>
      </c>
      <c r="BB305">
        <v>100</v>
      </c>
      <c r="BF305" t="b">
        <f t="shared" si="4"/>
        <v>1</v>
      </c>
    </row>
    <row r="306" spans="14:58" x14ac:dyDescent="0.3">
      <c r="N306" t="str">
        <f>VLOOKUP(P306,Sheet1!A$6:A$378,1,FALSE)</f>
        <v>West Sussex</v>
      </c>
      <c r="O306" t="s">
        <v>491</v>
      </c>
      <c r="P306" t="s">
        <v>364</v>
      </c>
      <c r="Q306" t="str">
        <f>VLOOKUP(P306,classifications!A$1:B$357,2,FALSE)</f>
        <v>Predominantly Urban</v>
      </c>
      <c r="R306" t="str">
        <f>VLOOKUP(P306,classifications!A$1:D$357,4,FALSE)</f>
        <v>Shire County</v>
      </c>
      <c r="S306">
        <v>45</v>
      </c>
      <c r="T306" t="s">
        <v>648</v>
      </c>
      <c r="U306">
        <v>83</v>
      </c>
      <c r="V306">
        <v>15.3</v>
      </c>
      <c r="W306">
        <v>1.7</v>
      </c>
      <c r="X306">
        <v>78.7</v>
      </c>
      <c r="Y306">
        <v>6.2</v>
      </c>
      <c r="Z306">
        <v>15.2</v>
      </c>
      <c r="AA306">
        <v>99.2</v>
      </c>
      <c r="AB306">
        <v>0.8</v>
      </c>
      <c r="AC306">
        <v>0</v>
      </c>
      <c r="AE306" t="s">
        <v>491</v>
      </c>
      <c r="AF306" t="s">
        <v>364</v>
      </c>
      <c r="AG306">
        <v>45</v>
      </c>
      <c r="AH306" t="s">
        <v>648</v>
      </c>
      <c r="AI306">
        <v>84.4</v>
      </c>
      <c r="AJ306">
        <v>15.6</v>
      </c>
      <c r="AK306">
        <v>92.7</v>
      </c>
      <c r="AL306">
        <v>7.3</v>
      </c>
      <c r="AM306">
        <v>99.2</v>
      </c>
      <c r="AN306">
        <v>0.8</v>
      </c>
      <c r="AP306" t="s">
        <v>491</v>
      </c>
      <c r="AQ306" t="s">
        <v>364</v>
      </c>
      <c r="AR306">
        <v>45</v>
      </c>
      <c r="AS306" t="s">
        <v>648</v>
      </c>
      <c r="AT306">
        <v>79.599999999999994</v>
      </c>
      <c r="AU306">
        <v>84.4</v>
      </c>
      <c r="AV306">
        <v>89.3</v>
      </c>
      <c r="AW306">
        <v>88.8</v>
      </c>
      <c r="AX306">
        <v>92.7</v>
      </c>
      <c r="AY306">
        <v>96.7</v>
      </c>
      <c r="AZ306">
        <v>98.2</v>
      </c>
      <c r="BA306">
        <v>99.2</v>
      </c>
      <c r="BB306">
        <v>100</v>
      </c>
      <c r="BF306" t="b">
        <f t="shared" si="4"/>
        <v>1</v>
      </c>
    </row>
    <row r="307" spans="14:58" x14ac:dyDescent="0.3">
      <c r="N307" t="str">
        <f>VLOOKUP(P307,Sheet1!A$6:A$378,1,FALSE)</f>
        <v>Wiltshire</v>
      </c>
      <c r="O307" t="s">
        <v>491</v>
      </c>
      <c r="P307" t="s">
        <v>315</v>
      </c>
      <c r="Q307" t="str">
        <f>VLOOKUP(P307,classifications!A$1:B$357,2,FALSE)</f>
        <v>Predominantly Rural</v>
      </c>
      <c r="R307" t="str">
        <f>VLOOKUP(P307,classifications!A$1:D$357,4,FALSE)</f>
        <v>Unitary Authority</v>
      </c>
      <c r="S307">
        <v>46</v>
      </c>
      <c r="T307" t="s">
        <v>648</v>
      </c>
      <c r="U307">
        <v>83.3</v>
      </c>
      <c r="V307">
        <v>15.5</v>
      </c>
      <c r="W307">
        <v>1.2</v>
      </c>
      <c r="X307">
        <v>73.7</v>
      </c>
      <c r="Y307">
        <v>6.9</v>
      </c>
      <c r="Z307">
        <v>19.5</v>
      </c>
      <c r="AA307">
        <v>98.8</v>
      </c>
      <c r="AB307">
        <v>1.2</v>
      </c>
      <c r="AC307">
        <v>0</v>
      </c>
      <c r="AE307" t="s">
        <v>491</v>
      </c>
      <c r="AF307" t="s">
        <v>315</v>
      </c>
      <c r="AG307">
        <v>46</v>
      </c>
      <c r="AH307" t="s">
        <v>648</v>
      </c>
      <c r="AI307">
        <v>84.3</v>
      </c>
      <c r="AJ307">
        <v>15.7</v>
      </c>
      <c r="AK307">
        <v>91.5</v>
      </c>
      <c r="AL307">
        <v>8.5</v>
      </c>
      <c r="AM307">
        <v>98.8</v>
      </c>
      <c r="AN307">
        <v>1.2</v>
      </c>
      <c r="AP307" t="s">
        <v>491</v>
      </c>
      <c r="AQ307" t="s">
        <v>315</v>
      </c>
      <c r="AR307">
        <v>46</v>
      </c>
      <c r="AS307" t="s">
        <v>648</v>
      </c>
      <c r="AT307">
        <v>79.8</v>
      </c>
      <c r="AU307">
        <v>84.3</v>
      </c>
      <c r="AV307">
        <v>88.8</v>
      </c>
      <c r="AW307">
        <v>87.8</v>
      </c>
      <c r="AX307">
        <v>91.5</v>
      </c>
      <c r="AY307">
        <v>95.2</v>
      </c>
      <c r="AZ307">
        <v>97.5</v>
      </c>
      <c r="BA307">
        <v>98.8</v>
      </c>
      <c r="BB307">
        <v>100</v>
      </c>
      <c r="BF307" t="b">
        <f t="shared" si="4"/>
        <v>1</v>
      </c>
    </row>
    <row r="308" spans="14:58" x14ac:dyDescent="0.3">
      <c r="N308" t="str">
        <f>VLOOKUP(P308,Sheet1!A$6:A$378,1,FALSE)</f>
        <v>Worcestershire</v>
      </c>
      <c r="O308" t="s">
        <v>491</v>
      </c>
      <c r="P308" t="s">
        <v>365</v>
      </c>
      <c r="Q308" t="str">
        <f>VLOOKUP(P308,classifications!A$1:B$357,2,FALSE)</f>
        <v>Urban with Significant Rural</v>
      </c>
      <c r="R308" t="str">
        <f>VLOOKUP(P308,classifications!A$1:D$357,4,FALSE)</f>
        <v>Shire County</v>
      </c>
      <c r="S308">
        <v>47</v>
      </c>
      <c r="T308" t="s">
        <v>648</v>
      </c>
      <c r="U308">
        <v>88.5</v>
      </c>
      <c r="V308">
        <v>10.7</v>
      </c>
      <c r="W308">
        <v>0.8</v>
      </c>
      <c r="X308">
        <v>74.3</v>
      </c>
      <c r="Y308">
        <v>9.1999999999999993</v>
      </c>
      <c r="Z308">
        <v>16.5</v>
      </c>
      <c r="AA308">
        <v>96.4</v>
      </c>
      <c r="AB308">
        <v>3.6</v>
      </c>
      <c r="AC308">
        <v>0</v>
      </c>
      <c r="AE308" t="s">
        <v>491</v>
      </c>
      <c r="AF308" t="s">
        <v>365</v>
      </c>
      <c r="AG308">
        <v>47</v>
      </c>
      <c r="AH308" t="s">
        <v>648</v>
      </c>
      <c r="AI308">
        <v>89.2</v>
      </c>
      <c r="AJ308">
        <v>10.8</v>
      </c>
      <c r="AK308">
        <v>89</v>
      </c>
      <c r="AL308">
        <v>11</v>
      </c>
      <c r="AM308">
        <v>96.4</v>
      </c>
      <c r="AN308">
        <v>3.6</v>
      </c>
      <c r="AP308" t="s">
        <v>491</v>
      </c>
      <c r="AQ308" t="s">
        <v>365</v>
      </c>
      <c r="AR308">
        <v>47</v>
      </c>
      <c r="AS308" t="s">
        <v>648</v>
      </c>
      <c r="AT308">
        <v>85.1</v>
      </c>
      <c r="AU308">
        <v>89.2</v>
      </c>
      <c r="AV308">
        <v>93.3</v>
      </c>
      <c r="AW308">
        <v>83.8</v>
      </c>
      <c r="AX308">
        <v>89</v>
      </c>
      <c r="AY308">
        <v>94.3</v>
      </c>
      <c r="AZ308">
        <v>93.8</v>
      </c>
      <c r="BA308">
        <v>96.4</v>
      </c>
      <c r="BB308">
        <v>99.1</v>
      </c>
      <c r="BF308" t="b">
        <f t="shared" si="4"/>
        <v>1</v>
      </c>
    </row>
    <row r="309" spans="14:58" x14ac:dyDescent="0.3">
      <c r="N309" t="str">
        <f>VLOOKUP(P309,Sheet1!A$6:A$378,1,FALSE)</f>
        <v>Gateshead</v>
      </c>
      <c r="O309" t="s">
        <v>491</v>
      </c>
      <c r="P309" t="s">
        <v>41</v>
      </c>
      <c r="Q309" t="str">
        <f>VLOOKUP(P309,classifications!A$1:B$357,2,FALSE)</f>
        <v>Predominantly Urban</v>
      </c>
      <c r="R309" t="str">
        <f>VLOOKUP(P309,classifications!A$1:D$357,4,FALSE)</f>
        <v>Met District</v>
      </c>
      <c r="S309" t="s">
        <v>495</v>
      </c>
      <c r="T309" t="s">
        <v>648</v>
      </c>
      <c r="U309">
        <v>85.5</v>
      </c>
      <c r="V309">
        <v>13.8</v>
      </c>
      <c r="W309">
        <v>0.7</v>
      </c>
      <c r="X309">
        <v>71</v>
      </c>
      <c r="Y309">
        <v>8.9</v>
      </c>
      <c r="Z309">
        <v>20.100000000000001</v>
      </c>
      <c r="AA309" t="s">
        <v>417</v>
      </c>
      <c r="AB309" t="s">
        <v>417</v>
      </c>
      <c r="AC309" t="s">
        <v>417</v>
      </c>
      <c r="AE309" t="s">
        <v>491</v>
      </c>
      <c r="AF309" t="s">
        <v>41</v>
      </c>
      <c r="AG309" t="s">
        <v>495</v>
      </c>
      <c r="AH309" t="s">
        <v>648</v>
      </c>
      <c r="AI309">
        <v>86.1</v>
      </c>
      <c r="AJ309">
        <v>13.9</v>
      </c>
      <c r="AK309">
        <v>88.8</v>
      </c>
      <c r="AL309">
        <v>11.2</v>
      </c>
      <c r="AM309" t="s">
        <v>417</v>
      </c>
      <c r="AN309" t="s">
        <v>417</v>
      </c>
      <c r="AP309" t="s">
        <v>491</v>
      </c>
      <c r="AQ309" t="s">
        <v>41</v>
      </c>
      <c r="AR309" t="s">
        <v>495</v>
      </c>
      <c r="AS309" t="s">
        <v>648</v>
      </c>
      <c r="AT309">
        <v>81.2</v>
      </c>
      <c r="AU309">
        <v>86.1</v>
      </c>
      <c r="AV309">
        <v>91</v>
      </c>
      <c r="AW309">
        <v>83.8</v>
      </c>
      <c r="AX309">
        <v>88.8</v>
      </c>
      <c r="AY309">
        <v>93.8</v>
      </c>
      <c r="AZ309" t="s">
        <v>417</v>
      </c>
      <c r="BA309" t="s">
        <v>417</v>
      </c>
      <c r="BB309" t="s">
        <v>417</v>
      </c>
      <c r="BF309" t="b">
        <f t="shared" si="4"/>
        <v>1</v>
      </c>
    </row>
    <row r="310" spans="14:58" x14ac:dyDescent="0.3">
      <c r="N310" t="str">
        <f>VLOOKUP(P310,Sheet1!A$6:A$378,1,FALSE)</f>
        <v>South Tyneside</v>
      </c>
      <c r="O310" t="s">
        <v>491</v>
      </c>
      <c r="P310" t="s">
        <v>39</v>
      </c>
      <c r="Q310" t="str">
        <f>VLOOKUP(P310,classifications!A$1:B$357,2,FALSE)</f>
        <v>Predominantly Urban</v>
      </c>
      <c r="R310" t="str">
        <f>VLOOKUP(P310,classifications!A$1:D$357,4,FALSE)</f>
        <v>Met District</v>
      </c>
      <c r="S310" t="s">
        <v>496</v>
      </c>
      <c r="T310" t="s">
        <v>648</v>
      </c>
      <c r="U310">
        <v>78.599999999999994</v>
      </c>
      <c r="V310">
        <v>20.6</v>
      </c>
      <c r="W310">
        <v>0.7</v>
      </c>
      <c r="X310">
        <v>68.400000000000006</v>
      </c>
      <c r="Y310">
        <v>12.6</v>
      </c>
      <c r="Z310">
        <v>19.100000000000001</v>
      </c>
      <c r="AA310">
        <v>98.3</v>
      </c>
      <c r="AB310">
        <v>1.7</v>
      </c>
      <c r="AC310">
        <v>0</v>
      </c>
      <c r="AE310" t="s">
        <v>491</v>
      </c>
      <c r="AF310" t="s">
        <v>39</v>
      </c>
      <c r="AG310" t="s">
        <v>496</v>
      </c>
      <c r="AH310" t="s">
        <v>648</v>
      </c>
      <c r="AI310">
        <v>79.2</v>
      </c>
      <c r="AJ310">
        <v>20.8</v>
      </c>
      <c r="AK310">
        <v>84.5</v>
      </c>
      <c r="AL310">
        <v>15.5</v>
      </c>
      <c r="AM310">
        <v>98.3</v>
      </c>
      <c r="AN310">
        <v>1.7</v>
      </c>
      <c r="AP310" t="s">
        <v>491</v>
      </c>
      <c r="AQ310" t="s">
        <v>39</v>
      </c>
      <c r="AR310" t="s">
        <v>496</v>
      </c>
      <c r="AS310" t="s">
        <v>648</v>
      </c>
      <c r="AT310">
        <v>73.8</v>
      </c>
      <c r="AU310">
        <v>79.2</v>
      </c>
      <c r="AV310">
        <v>84.6</v>
      </c>
      <c r="AW310">
        <v>78.8</v>
      </c>
      <c r="AX310">
        <v>84.5</v>
      </c>
      <c r="AY310">
        <v>90.2</v>
      </c>
      <c r="AZ310">
        <v>96.5</v>
      </c>
      <c r="BA310">
        <v>98.3</v>
      </c>
      <c r="BB310">
        <v>100</v>
      </c>
      <c r="BF310" t="b">
        <f t="shared" si="4"/>
        <v>1</v>
      </c>
    </row>
    <row r="311" spans="14:58" x14ac:dyDescent="0.3">
      <c r="N311" t="str">
        <f>VLOOKUP(P311,Sheet1!A$6:A$378,1,FALSE)</f>
        <v>Sunderland</v>
      </c>
      <c r="O311" t="s">
        <v>491</v>
      </c>
      <c r="P311" t="s">
        <v>40</v>
      </c>
      <c r="Q311" t="str">
        <f>VLOOKUP(P311,classifications!A$1:B$357,2,FALSE)</f>
        <v>Predominantly Urban</v>
      </c>
      <c r="R311" t="str">
        <f>VLOOKUP(P311,classifications!A$1:D$357,4,FALSE)</f>
        <v>Met District</v>
      </c>
      <c r="S311" t="s">
        <v>497</v>
      </c>
      <c r="T311" t="s">
        <v>648</v>
      </c>
      <c r="U311">
        <v>86.4</v>
      </c>
      <c r="V311">
        <v>13.3</v>
      </c>
      <c r="W311">
        <v>0.3</v>
      </c>
      <c r="X311">
        <v>63.3</v>
      </c>
      <c r="Y311">
        <v>11.9</v>
      </c>
      <c r="Z311">
        <v>24.7</v>
      </c>
      <c r="AA311">
        <v>96.9</v>
      </c>
      <c r="AB311">
        <v>3.1</v>
      </c>
      <c r="AC311">
        <v>0</v>
      </c>
      <c r="AE311" t="s">
        <v>491</v>
      </c>
      <c r="AF311" t="s">
        <v>40</v>
      </c>
      <c r="AG311" t="s">
        <v>497</v>
      </c>
      <c r="AH311" t="s">
        <v>648</v>
      </c>
      <c r="AI311">
        <v>86.6</v>
      </c>
      <c r="AJ311">
        <v>13.4</v>
      </c>
      <c r="AK311">
        <v>84.1</v>
      </c>
      <c r="AL311">
        <v>15.9</v>
      </c>
      <c r="AM311">
        <v>96.9</v>
      </c>
      <c r="AN311">
        <v>3.1</v>
      </c>
      <c r="AP311" t="s">
        <v>491</v>
      </c>
      <c r="AQ311" t="s">
        <v>40</v>
      </c>
      <c r="AR311" t="s">
        <v>497</v>
      </c>
      <c r="AS311" t="s">
        <v>648</v>
      </c>
      <c r="AT311">
        <v>82.7</v>
      </c>
      <c r="AU311">
        <v>86.6</v>
      </c>
      <c r="AV311">
        <v>90.5</v>
      </c>
      <c r="AW311">
        <v>78.900000000000006</v>
      </c>
      <c r="AX311">
        <v>84.1</v>
      </c>
      <c r="AY311">
        <v>89.3</v>
      </c>
      <c r="AZ311">
        <v>94.6</v>
      </c>
      <c r="BA311">
        <v>96.9</v>
      </c>
      <c r="BB311">
        <v>99.2</v>
      </c>
      <c r="BF311" t="b">
        <f t="shared" si="4"/>
        <v>1</v>
      </c>
    </row>
    <row r="312" spans="14:58" x14ac:dyDescent="0.3">
      <c r="N312" t="str">
        <f>VLOOKUP(P312,Sheet1!A$6:A$378,1,FALSE)</f>
        <v>Bradford</v>
      </c>
      <c r="O312" t="s">
        <v>491</v>
      </c>
      <c r="P312" t="s">
        <v>61</v>
      </c>
      <c r="Q312" t="str">
        <f>VLOOKUP(P312,classifications!A$1:B$357,2,FALSE)</f>
        <v>Predominantly Urban</v>
      </c>
      <c r="R312" t="str">
        <f>VLOOKUP(P312,classifications!A$1:D$357,4,FALSE)</f>
        <v>Met District</v>
      </c>
      <c r="S312" t="s">
        <v>498</v>
      </c>
      <c r="T312" t="s">
        <v>648</v>
      </c>
      <c r="U312">
        <v>83.1</v>
      </c>
      <c r="V312">
        <v>15.4</v>
      </c>
      <c r="W312">
        <v>1.6</v>
      </c>
      <c r="X312">
        <v>65.3</v>
      </c>
      <c r="Y312">
        <v>7.5</v>
      </c>
      <c r="Z312">
        <v>27.1</v>
      </c>
      <c r="AA312">
        <v>97.2</v>
      </c>
      <c r="AB312">
        <v>2.8</v>
      </c>
      <c r="AC312">
        <v>0</v>
      </c>
      <c r="AE312" t="s">
        <v>491</v>
      </c>
      <c r="AF312" t="s">
        <v>61</v>
      </c>
      <c r="AG312" t="s">
        <v>498</v>
      </c>
      <c r="AH312" t="s">
        <v>648</v>
      </c>
      <c r="AI312">
        <v>84.4</v>
      </c>
      <c r="AJ312">
        <v>15.6</v>
      </c>
      <c r="AK312">
        <v>89.7</v>
      </c>
      <c r="AL312">
        <v>10.3</v>
      </c>
      <c r="AM312">
        <v>97.2</v>
      </c>
      <c r="AN312">
        <v>2.8</v>
      </c>
      <c r="AP312" t="s">
        <v>491</v>
      </c>
      <c r="AQ312" t="s">
        <v>61</v>
      </c>
      <c r="AR312" t="s">
        <v>498</v>
      </c>
      <c r="AS312" t="s">
        <v>648</v>
      </c>
      <c r="AT312">
        <v>78.599999999999994</v>
      </c>
      <c r="AU312">
        <v>84.4</v>
      </c>
      <c r="AV312">
        <v>90.2</v>
      </c>
      <c r="AW312">
        <v>83.6</v>
      </c>
      <c r="AX312">
        <v>89.7</v>
      </c>
      <c r="AY312">
        <v>95.8</v>
      </c>
      <c r="AZ312">
        <v>94</v>
      </c>
      <c r="BA312">
        <v>97.2</v>
      </c>
      <c r="BB312">
        <v>100</v>
      </c>
      <c r="BF312" t="b">
        <f t="shared" si="4"/>
        <v>1</v>
      </c>
    </row>
    <row r="313" spans="14:58" x14ac:dyDescent="0.3">
      <c r="N313" t="str">
        <f>VLOOKUP(P313,Sheet1!A$6:A$378,1,FALSE)</f>
        <v>Calderdale</v>
      </c>
      <c r="O313" t="s">
        <v>491</v>
      </c>
      <c r="P313" t="s">
        <v>62</v>
      </c>
      <c r="Q313" t="str">
        <f>VLOOKUP(P313,classifications!A$1:B$357,2,FALSE)</f>
        <v>Predominantly Urban</v>
      </c>
      <c r="R313" t="str">
        <f>VLOOKUP(P313,classifications!A$1:D$357,4,FALSE)</f>
        <v>Met District</v>
      </c>
      <c r="S313" t="s">
        <v>499</v>
      </c>
      <c r="T313" t="s">
        <v>648</v>
      </c>
      <c r="U313">
        <v>77.8</v>
      </c>
      <c r="V313">
        <v>17</v>
      </c>
      <c r="W313">
        <v>5.2</v>
      </c>
      <c r="X313">
        <v>73.099999999999994</v>
      </c>
      <c r="Y313">
        <v>7.7</v>
      </c>
      <c r="Z313">
        <v>19.100000000000001</v>
      </c>
      <c r="AA313">
        <v>98.7</v>
      </c>
      <c r="AB313">
        <v>1.3</v>
      </c>
      <c r="AC313">
        <v>0</v>
      </c>
      <c r="AE313" t="s">
        <v>491</v>
      </c>
      <c r="AF313" t="s">
        <v>62</v>
      </c>
      <c r="AG313" t="s">
        <v>499</v>
      </c>
      <c r="AH313" t="s">
        <v>648</v>
      </c>
      <c r="AI313">
        <v>82</v>
      </c>
      <c r="AJ313">
        <v>18</v>
      </c>
      <c r="AK313">
        <v>90.4</v>
      </c>
      <c r="AL313">
        <v>9.6</v>
      </c>
      <c r="AM313">
        <v>98.7</v>
      </c>
      <c r="AN313">
        <v>1.3</v>
      </c>
      <c r="AP313" t="s">
        <v>491</v>
      </c>
      <c r="AQ313" t="s">
        <v>62</v>
      </c>
      <c r="AR313" t="s">
        <v>499</v>
      </c>
      <c r="AS313" t="s">
        <v>648</v>
      </c>
      <c r="AT313">
        <v>76.5</v>
      </c>
      <c r="AU313">
        <v>82</v>
      </c>
      <c r="AV313">
        <v>87.6</v>
      </c>
      <c r="AW313">
        <v>85.2</v>
      </c>
      <c r="AX313">
        <v>90.4</v>
      </c>
      <c r="AY313">
        <v>95.6</v>
      </c>
      <c r="AZ313">
        <v>97.2</v>
      </c>
      <c r="BA313">
        <v>98.7</v>
      </c>
      <c r="BB313">
        <v>100</v>
      </c>
      <c r="BF313" t="b">
        <f t="shared" si="4"/>
        <v>1</v>
      </c>
    </row>
    <row r="314" spans="14:58" x14ac:dyDescent="0.3">
      <c r="N314" t="str">
        <f>VLOOKUP(P314,Sheet1!A$6:A$378,1,FALSE)</f>
        <v>Kirklees</v>
      </c>
      <c r="O314" t="s">
        <v>491</v>
      </c>
      <c r="P314" t="s">
        <v>63</v>
      </c>
      <c r="Q314" t="str">
        <f>VLOOKUP(P314,classifications!A$1:B$357,2,FALSE)</f>
        <v>Predominantly Urban</v>
      </c>
      <c r="R314" t="str">
        <f>VLOOKUP(P314,classifications!A$1:D$357,4,FALSE)</f>
        <v>Met District</v>
      </c>
      <c r="S314" t="s">
        <v>500</v>
      </c>
      <c r="T314" t="s">
        <v>648</v>
      </c>
      <c r="U314">
        <v>79.400000000000006</v>
      </c>
      <c r="V314">
        <v>18</v>
      </c>
      <c r="W314">
        <v>2.6</v>
      </c>
      <c r="X314">
        <v>77.2</v>
      </c>
      <c r="Y314">
        <v>4</v>
      </c>
      <c r="Z314">
        <v>18.8</v>
      </c>
      <c r="AA314">
        <v>98.1</v>
      </c>
      <c r="AB314">
        <v>1.9</v>
      </c>
      <c r="AC314">
        <v>0</v>
      </c>
      <c r="AE314" t="s">
        <v>491</v>
      </c>
      <c r="AF314" t="s">
        <v>63</v>
      </c>
      <c r="AG314" t="s">
        <v>500</v>
      </c>
      <c r="AH314" t="s">
        <v>648</v>
      </c>
      <c r="AI314">
        <v>81.5</v>
      </c>
      <c r="AJ314">
        <v>18.5</v>
      </c>
      <c r="AK314">
        <v>95.1</v>
      </c>
      <c r="AL314">
        <v>4.9000000000000004</v>
      </c>
      <c r="AM314">
        <v>98.1</v>
      </c>
      <c r="AN314">
        <v>1.9</v>
      </c>
      <c r="AP314" t="s">
        <v>491</v>
      </c>
      <c r="AQ314" t="s">
        <v>63</v>
      </c>
      <c r="AR314" t="s">
        <v>500</v>
      </c>
      <c r="AS314" t="s">
        <v>648</v>
      </c>
      <c r="AT314">
        <v>75.7</v>
      </c>
      <c r="AU314">
        <v>81.5</v>
      </c>
      <c r="AV314">
        <v>87.3</v>
      </c>
      <c r="AW314">
        <v>91</v>
      </c>
      <c r="AX314">
        <v>95.1</v>
      </c>
      <c r="AY314">
        <v>99.1</v>
      </c>
      <c r="AZ314">
        <v>96.2</v>
      </c>
      <c r="BA314">
        <v>98.1</v>
      </c>
      <c r="BB314">
        <v>100</v>
      </c>
      <c r="BF314" t="b">
        <f t="shared" si="4"/>
        <v>1</v>
      </c>
    </row>
    <row r="315" spans="14:58" x14ac:dyDescent="0.3">
      <c r="N315" t="str">
        <f>VLOOKUP(P315,Sheet1!A$6:A$378,1,FALSE)</f>
        <v>Leeds</v>
      </c>
      <c r="O315" t="s">
        <v>491</v>
      </c>
      <c r="P315" t="s">
        <v>64</v>
      </c>
      <c r="Q315" t="str">
        <f>VLOOKUP(P315,classifications!A$1:B$357,2,FALSE)</f>
        <v>Predominantly Urban</v>
      </c>
      <c r="R315" t="str">
        <f>VLOOKUP(P315,classifications!A$1:D$357,4,FALSE)</f>
        <v>Met District</v>
      </c>
      <c r="S315" t="s">
        <v>501</v>
      </c>
      <c r="T315" t="s">
        <v>648</v>
      </c>
      <c r="U315">
        <v>86.4</v>
      </c>
      <c r="V315">
        <v>11.3</v>
      </c>
      <c r="W315">
        <v>2.2999999999999998</v>
      </c>
      <c r="X315">
        <v>73</v>
      </c>
      <c r="Y315">
        <v>6.7</v>
      </c>
      <c r="Z315">
        <v>20.3</v>
      </c>
      <c r="AA315">
        <v>98.6</v>
      </c>
      <c r="AB315">
        <v>1.4</v>
      </c>
      <c r="AC315">
        <v>0</v>
      </c>
      <c r="AE315" t="s">
        <v>491</v>
      </c>
      <c r="AF315" t="s">
        <v>64</v>
      </c>
      <c r="AG315" t="s">
        <v>501</v>
      </c>
      <c r="AH315" t="s">
        <v>648</v>
      </c>
      <c r="AI315">
        <v>88.5</v>
      </c>
      <c r="AJ315">
        <v>11.5</v>
      </c>
      <c r="AK315">
        <v>91.5</v>
      </c>
      <c r="AL315">
        <v>8.5</v>
      </c>
      <c r="AM315">
        <v>98.6</v>
      </c>
      <c r="AN315">
        <v>1.4</v>
      </c>
      <c r="AP315" t="s">
        <v>491</v>
      </c>
      <c r="AQ315" t="s">
        <v>64</v>
      </c>
      <c r="AR315" t="s">
        <v>501</v>
      </c>
      <c r="AS315" t="s">
        <v>648</v>
      </c>
      <c r="AT315">
        <v>84.4</v>
      </c>
      <c r="AU315">
        <v>88.5</v>
      </c>
      <c r="AV315">
        <v>92.5</v>
      </c>
      <c r="AW315">
        <v>87.3</v>
      </c>
      <c r="AX315">
        <v>91.5</v>
      </c>
      <c r="AY315">
        <v>95.8</v>
      </c>
      <c r="AZ315">
        <v>97.2</v>
      </c>
      <c r="BA315">
        <v>98.6</v>
      </c>
      <c r="BB315">
        <v>100</v>
      </c>
      <c r="BF315" t="b">
        <f t="shared" si="4"/>
        <v>1</v>
      </c>
    </row>
    <row r="316" spans="14:58" x14ac:dyDescent="0.3">
      <c r="N316" t="str">
        <f>VLOOKUP(P316,Sheet1!A$6:A$378,1,FALSE)</f>
        <v>Wakefield</v>
      </c>
      <c r="O316" t="s">
        <v>491</v>
      </c>
      <c r="P316" t="s">
        <v>65</v>
      </c>
      <c r="Q316" t="str">
        <f>VLOOKUP(P316,classifications!A$1:B$357,2,FALSE)</f>
        <v>Predominantly Urban</v>
      </c>
      <c r="R316" t="str">
        <f>VLOOKUP(P316,classifications!A$1:D$357,4,FALSE)</f>
        <v>Met District</v>
      </c>
      <c r="S316" t="s">
        <v>502</v>
      </c>
      <c r="T316" t="s">
        <v>648</v>
      </c>
      <c r="U316">
        <v>85.4</v>
      </c>
      <c r="V316">
        <v>14.6</v>
      </c>
      <c r="W316">
        <v>0</v>
      </c>
      <c r="X316">
        <v>73.900000000000006</v>
      </c>
      <c r="Y316">
        <v>8.5</v>
      </c>
      <c r="Z316">
        <v>17.600000000000001</v>
      </c>
      <c r="AA316">
        <v>98.1</v>
      </c>
      <c r="AB316">
        <v>1.9</v>
      </c>
      <c r="AC316">
        <v>0</v>
      </c>
      <c r="AE316" t="s">
        <v>491</v>
      </c>
      <c r="AF316" t="s">
        <v>65</v>
      </c>
      <c r="AG316" t="s">
        <v>502</v>
      </c>
      <c r="AH316" t="s">
        <v>648</v>
      </c>
      <c r="AI316">
        <v>85.4</v>
      </c>
      <c r="AJ316">
        <v>14.6</v>
      </c>
      <c r="AK316">
        <v>89.7</v>
      </c>
      <c r="AL316">
        <v>10.3</v>
      </c>
      <c r="AM316">
        <v>98.1</v>
      </c>
      <c r="AN316">
        <v>1.9</v>
      </c>
      <c r="AP316" t="s">
        <v>491</v>
      </c>
      <c r="AQ316" t="s">
        <v>65</v>
      </c>
      <c r="AR316" t="s">
        <v>502</v>
      </c>
      <c r="AS316" t="s">
        <v>648</v>
      </c>
      <c r="AT316">
        <v>80.599999999999994</v>
      </c>
      <c r="AU316">
        <v>85.4</v>
      </c>
      <c r="AV316">
        <v>90.2</v>
      </c>
      <c r="AW316">
        <v>84.9</v>
      </c>
      <c r="AX316">
        <v>89.7</v>
      </c>
      <c r="AY316">
        <v>94.4</v>
      </c>
      <c r="AZ316">
        <v>96</v>
      </c>
      <c r="BA316">
        <v>98.1</v>
      </c>
      <c r="BB316">
        <v>100</v>
      </c>
      <c r="BF316" t="b">
        <f t="shared" si="4"/>
        <v>1</v>
      </c>
    </row>
    <row r="317" spans="14:58" x14ac:dyDescent="0.3">
      <c r="N317" t="str">
        <f>VLOOKUP(P317,Sheet1!A$6:A$378,1,FALSE)</f>
        <v>Warrington</v>
      </c>
      <c r="O317" t="s">
        <v>491</v>
      </c>
      <c r="P317" t="s">
        <v>269</v>
      </c>
      <c r="Q317" t="str">
        <f>VLOOKUP(P317,classifications!A$1:B$357,2,FALSE)</f>
        <v>Predominantly Urban</v>
      </c>
      <c r="R317" t="str">
        <f>VLOOKUP(P317,classifications!A$1:D$357,4,FALSE)</f>
        <v>Unitary Authority</v>
      </c>
      <c r="S317" t="s">
        <v>503</v>
      </c>
      <c r="T317" t="s">
        <v>648</v>
      </c>
      <c r="U317">
        <v>85.9</v>
      </c>
      <c r="V317">
        <v>10.5</v>
      </c>
      <c r="W317">
        <v>3.6</v>
      </c>
      <c r="X317">
        <v>75.5</v>
      </c>
      <c r="Y317">
        <v>6.2</v>
      </c>
      <c r="Z317">
        <v>18.2</v>
      </c>
      <c r="AA317" t="s">
        <v>417</v>
      </c>
      <c r="AB317" t="s">
        <v>417</v>
      </c>
      <c r="AC317" t="s">
        <v>417</v>
      </c>
      <c r="AE317" t="s">
        <v>491</v>
      </c>
      <c r="AF317" t="s">
        <v>269</v>
      </c>
      <c r="AG317" t="s">
        <v>503</v>
      </c>
      <c r="AH317" t="s">
        <v>648</v>
      </c>
      <c r="AI317">
        <v>89.1</v>
      </c>
      <c r="AJ317">
        <v>10.9</v>
      </c>
      <c r="AK317">
        <v>92.4</v>
      </c>
      <c r="AL317">
        <v>7.6</v>
      </c>
      <c r="AM317" t="s">
        <v>417</v>
      </c>
      <c r="AN317" t="s">
        <v>417</v>
      </c>
      <c r="AP317" t="s">
        <v>491</v>
      </c>
      <c r="AQ317" t="s">
        <v>269</v>
      </c>
      <c r="AR317" t="s">
        <v>503</v>
      </c>
      <c r="AS317" t="s">
        <v>648</v>
      </c>
      <c r="AT317">
        <v>84.6</v>
      </c>
      <c r="AU317">
        <v>89.1</v>
      </c>
      <c r="AV317">
        <v>93.5</v>
      </c>
      <c r="AW317">
        <v>88.2</v>
      </c>
      <c r="AX317">
        <v>92.4</v>
      </c>
      <c r="AY317">
        <v>96.6</v>
      </c>
      <c r="AZ317" t="s">
        <v>417</v>
      </c>
      <c r="BA317" t="s">
        <v>417</v>
      </c>
      <c r="BB317" t="s">
        <v>417</v>
      </c>
      <c r="BF317" t="b">
        <f t="shared" si="4"/>
        <v>1</v>
      </c>
    </row>
    <row r="318" spans="14:58" x14ac:dyDescent="0.3">
      <c r="N318" t="str">
        <f>VLOOKUP(P318,Sheet1!A$6:A$378,1,FALSE)</f>
        <v>Blackburn with Darwen</v>
      </c>
      <c r="O318" t="s">
        <v>491</v>
      </c>
      <c r="P318" t="s">
        <v>270</v>
      </c>
      <c r="Q318" t="str">
        <f>VLOOKUP(P318,classifications!A$1:B$357,2,FALSE)</f>
        <v>Predominantly Urban</v>
      </c>
      <c r="R318" t="str">
        <f>VLOOKUP(P318,classifications!A$1:D$357,4,FALSE)</f>
        <v>Unitary Authority</v>
      </c>
      <c r="S318" t="s">
        <v>504</v>
      </c>
      <c r="T318" t="s">
        <v>648</v>
      </c>
      <c r="U318">
        <v>86.8</v>
      </c>
      <c r="V318">
        <v>12.7</v>
      </c>
      <c r="W318">
        <v>0.5</v>
      </c>
      <c r="X318">
        <v>64.599999999999994</v>
      </c>
      <c r="Y318">
        <v>11.2</v>
      </c>
      <c r="Z318">
        <v>24.3</v>
      </c>
      <c r="AA318">
        <v>98.2</v>
      </c>
      <c r="AB318">
        <v>1.8</v>
      </c>
      <c r="AC318">
        <v>0</v>
      </c>
      <c r="AE318" t="s">
        <v>491</v>
      </c>
      <c r="AF318" t="s">
        <v>270</v>
      </c>
      <c r="AG318" t="s">
        <v>504</v>
      </c>
      <c r="AH318" t="s">
        <v>648</v>
      </c>
      <c r="AI318">
        <v>87.3</v>
      </c>
      <c r="AJ318">
        <v>12.7</v>
      </c>
      <c r="AK318">
        <v>85.3</v>
      </c>
      <c r="AL318">
        <v>14.7</v>
      </c>
      <c r="AM318">
        <v>98.2</v>
      </c>
      <c r="AN318">
        <v>1.8</v>
      </c>
      <c r="AP318" t="s">
        <v>491</v>
      </c>
      <c r="AQ318" t="s">
        <v>270</v>
      </c>
      <c r="AR318" t="s">
        <v>504</v>
      </c>
      <c r="AS318" t="s">
        <v>648</v>
      </c>
      <c r="AT318">
        <v>82.8</v>
      </c>
      <c r="AU318">
        <v>87.3</v>
      </c>
      <c r="AV318">
        <v>91.8</v>
      </c>
      <c r="AW318">
        <v>79.599999999999994</v>
      </c>
      <c r="AX318">
        <v>85.3</v>
      </c>
      <c r="AY318">
        <v>91</v>
      </c>
      <c r="AZ318">
        <v>96.6</v>
      </c>
      <c r="BA318">
        <v>98.2</v>
      </c>
      <c r="BB318">
        <v>99.8</v>
      </c>
      <c r="BF318" t="b">
        <f t="shared" si="4"/>
        <v>1</v>
      </c>
    </row>
    <row r="319" spans="14:58" x14ac:dyDescent="0.3">
      <c r="N319" t="str">
        <f>VLOOKUP(P319,Sheet1!A$6:A$378,1,FALSE)</f>
        <v>Blackpool</v>
      </c>
      <c r="O319" t="s">
        <v>491</v>
      </c>
      <c r="P319" t="s">
        <v>271</v>
      </c>
      <c r="Q319" t="str">
        <f>VLOOKUP(P319,classifications!A$1:B$357,2,FALSE)</f>
        <v>Predominantly Urban</v>
      </c>
      <c r="R319" t="str">
        <f>VLOOKUP(P319,classifications!A$1:D$357,4,FALSE)</f>
        <v>Unitary Authority</v>
      </c>
      <c r="S319" t="s">
        <v>505</v>
      </c>
      <c r="T319" t="s">
        <v>648</v>
      </c>
      <c r="U319">
        <v>83</v>
      </c>
      <c r="V319">
        <v>17</v>
      </c>
      <c r="W319">
        <v>0</v>
      </c>
      <c r="X319">
        <v>71.900000000000006</v>
      </c>
      <c r="Y319">
        <v>6.1</v>
      </c>
      <c r="Z319">
        <v>22</v>
      </c>
      <c r="AA319">
        <v>97.7</v>
      </c>
      <c r="AB319">
        <v>2.2999999999999998</v>
      </c>
      <c r="AC319">
        <v>0</v>
      </c>
      <c r="AE319" t="s">
        <v>491</v>
      </c>
      <c r="AF319" t="s">
        <v>271</v>
      </c>
      <c r="AG319" t="s">
        <v>505</v>
      </c>
      <c r="AH319" t="s">
        <v>648</v>
      </c>
      <c r="AI319">
        <v>83</v>
      </c>
      <c r="AJ319">
        <v>17</v>
      </c>
      <c r="AK319">
        <v>92.2</v>
      </c>
      <c r="AL319">
        <v>7.8</v>
      </c>
      <c r="AM319">
        <v>97.7</v>
      </c>
      <c r="AN319">
        <v>2.2999999999999998</v>
      </c>
      <c r="AP319" t="s">
        <v>491</v>
      </c>
      <c r="AQ319" t="s">
        <v>271</v>
      </c>
      <c r="AR319" t="s">
        <v>505</v>
      </c>
      <c r="AS319" t="s">
        <v>648</v>
      </c>
      <c r="AT319">
        <v>78.400000000000006</v>
      </c>
      <c r="AU319">
        <v>83</v>
      </c>
      <c r="AV319">
        <v>87.6</v>
      </c>
      <c r="AW319">
        <v>88.4</v>
      </c>
      <c r="AX319">
        <v>92.2</v>
      </c>
      <c r="AY319">
        <v>96</v>
      </c>
      <c r="AZ319">
        <v>95.6</v>
      </c>
      <c r="BA319">
        <v>97.7</v>
      </c>
      <c r="BB319">
        <v>99.7</v>
      </c>
      <c r="BF319" t="b">
        <f t="shared" si="4"/>
        <v>1</v>
      </c>
    </row>
    <row r="320" spans="14:58" x14ac:dyDescent="0.3">
      <c r="N320" t="str">
        <f>VLOOKUP(P320,Sheet1!A$6:A$378,1,FALSE)</f>
        <v>Kingston upon Hull, City of</v>
      </c>
      <c r="O320" t="s">
        <v>491</v>
      </c>
      <c r="P320" t="s">
        <v>274</v>
      </c>
      <c r="Q320" t="str">
        <f>VLOOKUP(P320,classifications!A$1:B$357,2,FALSE)</f>
        <v>Predominantly Urban</v>
      </c>
      <c r="R320" t="str">
        <f>VLOOKUP(P320,classifications!A$1:D$357,4,FALSE)</f>
        <v>Unitary Authority</v>
      </c>
      <c r="S320" t="s">
        <v>506</v>
      </c>
      <c r="T320" t="s">
        <v>648</v>
      </c>
      <c r="U320">
        <v>80.8</v>
      </c>
      <c r="V320">
        <v>18.3</v>
      </c>
      <c r="W320">
        <v>0.9</v>
      </c>
      <c r="X320">
        <v>65.3</v>
      </c>
      <c r="Y320">
        <v>9.5</v>
      </c>
      <c r="Z320">
        <v>25.2</v>
      </c>
      <c r="AA320">
        <v>98.5</v>
      </c>
      <c r="AB320">
        <v>1.5</v>
      </c>
      <c r="AC320">
        <v>0</v>
      </c>
      <c r="AE320" t="s">
        <v>491</v>
      </c>
      <c r="AF320" t="s">
        <v>274</v>
      </c>
      <c r="AG320" t="s">
        <v>506</v>
      </c>
      <c r="AH320" t="s">
        <v>648</v>
      </c>
      <c r="AI320">
        <v>81.5</v>
      </c>
      <c r="AJ320">
        <v>18.5</v>
      </c>
      <c r="AK320">
        <v>87.3</v>
      </c>
      <c r="AL320">
        <v>12.7</v>
      </c>
      <c r="AM320">
        <v>98.5</v>
      </c>
      <c r="AN320">
        <v>1.5</v>
      </c>
      <c r="AP320" t="s">
        <v>491</v>
      </c>
      <c r="AQ320" t="s">
        <v>274</v>
      </c>
      <c r="AR320" t="s">
        <v>506</v>
      </c>
      <c r="AS320" t="s">
        <v>648</v>
      </c>
      <c r="AT320">
        <v>75.8</v>
      </c>
      <c r="AU320">
        <v>81.5</v>
      </c>
      <c r="AV320">
        <v>87.2</v>
      </c>
      <c r="AW320">
        <v>81.5</v>
      </c>
      <c r="AX320">
        <v>87.3</v>
      </c>
      <c r="AY320">
        <v>93.1</v>
      </c>
      <c r="AZ320">
        <v>96.9</v>
      </c>
      <c r="BA320">
        <v>98.5</v>
      </c>
      <c r="BB320">
        <v>100</v>
      </c>
      <c r="BF320" t="b">
        <f t="shared" si="4"/>
        <v>1</v>
      </c>
    </row>
    <row r="321" spans="14:58" x14ac:dyDescent="0.3">
      <c r="N321" t="str">
        <f>VLOOKUP(P321,Sheet1!A$6:A$378,1,FALSE)</f>
        <v>East Riding of Yorkshire</v>
      </c>
      <c r="O321" t="s">
        <v>491</v>
      </c>
      <c r="P321" t="s">
        <v>275</v>
      </c>
      <c r="Q321" t="str">
        <f>VLOOKUP(P321,classifications!A$1:B$357,2,FALSE)</f>
        <v>Predominantly Rural</v>
      </c>
      <c r="R321" t="str">
        <f>VLOOKUP(P321,classifications!A$1:D$357,4,FALSE)</f>
        <v>Unitary Authority</v>
      </c>
      <c r="S321" t="s">
        <v>507</v>
      </c>
      <c r="T321" t="s">
        <v>648</v>
      </c>
      <c r="U321">
        <v>88.2</v>
      </c>
      <c r="V321">
        <v>11.8</v>
      </c>
      <c r="W321">
        <v>0</v>
      </c>
      <c r="X321">
        <v>72.2</v>
      </c>
      <c r="Y321">
        <v>10.1</v>
      </c>
      <c r="Z321">
        <v>17.8</v>
      </c>
      <c r="AA321">
        <v>97.3</v>
      </c>
      <c r="AB321">
        <v>2.7</v>
      </c>
      <c r="AC321">
        <v>0</v>
      </c>
      <c r="AE321" t="s">
        <v>491</v>
      </c>
      <c r="AF321" t="s">
        <v>275</v>
      </c>
      <c r="AG321" t="s">
        <v>507</v>
      </c>
      <c r="AH321" t="s">
        <v>648</v>
      </c>
      <c r="AI321">
        <v>88.2</v>
      </c>
      <c r="AJ321">
        <v>11.8</v>
      </c>
      <c r="AK321">
        <v>87.8</v>
      </c>
      <c r="AL321">
        <v>12.2</v>
      </c>
      <c r="AM321">
        <v>97.3</v>
      </c>
      <c r="AN321">
        <v>2.7</v>
      </c>
      <c r="AP321" t="s">
        <v>491</v>
      </c>
      <c r="AQ321" t="s">
        <v>275</v>
      </c>
      <c r="AR321" t="s">
        <v>507</v>
      </c>
      <c r="AS321" t="s">
        <v>648</v>
      </c>
      <c r="AT321">
        <v>83.9</v>
      </c>
      <c r="AU321">
        <v>88.2</v>
      </c>
      <c r="AV321">
        <v>92.4</v>
      </c>
      <c r="AW321">
        <v>82.4</v>
      </c>
      <c r="AX321">
        <v>87.8</v>
      </c>
      <c r="AY321">
        <v>93.2</v>
      </c>
      <c r="AZ321">
        <v>95.1</v>
      </c>
      <c r="BA321">
        <v>97.3</v>
      </c>
      <c r="BB321">
        <v>99.5</v>
      </c>
      <c r="BF321" t="b">
        <f t="shared" si="4"/>
        <v>1</v>
      </c>
    </row>
    <row r="322" spans="14:58" x14ac:dyDescent="0.3">
      <c r="N322" t="str">
        <f>VLOOKUP(P322,Sheet1!A$6:A$378,1,FALSE)</f>
        <v>North East Lincolnshire</v>
      </c>
      <c r="O322" t="s">
        <v>491</v>
      </c>
      <c r="P322" t="s">
        <v>276</v>
      </c>
      <c r="Q322" t="str">
        <f>VLOOKUP(P322,classifications!A$1:B$357,2,FALSE)</f>
        <v>Predominantly Urban</v>
      </c>
      <c r="R322" t="str">
        <f>VLOOKUP(P322,classifications!A$1:D$357,4,FALSE)</f>
        <v>Unitary Authority</v>
      </c>
      <c r="S322" t="s">
        <v>508</v>
      </c>
      <c r="T322" t="s">
        <v>648</v>
      </c>
      <c r="U322">
        <v>82.8</v>
      </c>
      <c r="V322">
        <v>16.399999999999999</v>
      </c>
      <c r="W322">
        <v>0.8</v>
      </c>
      <c r="X322">
        <v>64.599999999999994</v>
      </c>
      <c r="Y322">
        <v>10.1</v>
      </c>
      <c r="Z322">
        <v>25.3</v>
      </c>
      <c r="AA322" t="s">
        <v>417</v>
      </c>
      <c r="AB322" t="s">
        <v>417</v>
      </c>
      <c r="AC322" t="s">
        <v>417</v>
      </c>
      <c r="AE322" t="s">
        <v>491</v>
      </c>
      <c r="AF322" t="s">
        <v>276</v>
      </c>
      <c r="AG322" t="s">
        <v>508</v>
      </c>
      <c r="AH322" t="s">
        <v>648</v>
      </c>
      <c r="AI322">
        <v>83.5</v>
      </c>
      <c r="AJ322">
        <v>16.5</v>
      </c>
      <c r="AK322">
        <v>86.4</v>
      </c>
      <c r="AL322">
        <v>13.6</v>
      </c>
      <c r="AM322" t="s">
        <v>417</v>
      </c>
      <c r="AN322" t="s">
        <v>417</v>
      </c>
      <c r="AP322" t="s">
        <v>491</v>
      </c>
      <c r="AQ322" t="s">
        <v>276</v>
      </c>
      <c r="AR322" t="s">
        <v>508</v>
      </c>
      <c r="AS322" t="s">
        <v>648</v>
      </c>
      <c r="AT322">
        <v>78.400000000000006</v>
      </c>
      <c r="AU322">
        <v>83.5</v>
      </c>
      <c r="AV322">
        <v>88.5</v>
      </c>
      <c r="AW322">
        <v>80.900000000000006</v>
      </c>
      <c r="AX322">
        <v>86.4</v>
      </c>
      <c r="AY322">
        <v>92</v>
      </c>
      <c r="AZ322" t="s">
        <v>417</v>
      </c>
      <c r="BA322" t="s">
        <v>417</v>
      </c>
      <c r="BB322" t="s">
        <v>417</v>
      </c>
      <c r="BF322" t="b">
        <f t="shared" si="4"/>
        <v>1</v>
      </c>
    </row>
    <row r="323" spans="14:58" x14ac:dyDescent="0.3">
      <c r="N323" t="str">
        <f>VLOOKUP(P323,Sheet1!A$6:A$378,1,FALSE)</f>
        <v>North Lincolnshire</v>
      </c>
      <c r="O323" t="s">
        <v>491</v>
      </c>
      <c r="P323" t="s">
        <v>277</v>
      </c>
      <c r="Q323" t="str">
        <f>VLOOKUP(P323,classifications!A$1:B$357,2,FALSE)</f>
        <v>Urban with Significant Rural</v>
      </c>
      <c r="R323" t="str">
        <f>VLOOKUP(P323,classifications!A$1:D$357,4,FALSE)</f>
        <v>Unitary Authority</v>
      </c>
      <c r="S323" t="s">
        <v>509</v>
      </c>
      <c r="T323" t="s">
        <v>648</v>
      </c>
      <c r="U323">
        <v>83.3</v>
      </c>
      <c r="V323">
        <v>16.3</v>
      </c>
      <c r="W323">
        <v>0.4</v>
      </c>
      <c r="X323">
        <v>69.5</v>
      </c>
      <c r="Y323">
        <v>6.5</v>
      </c>
      <c r="Z323">
        <v>24</v>
      </c>
      <c r="AA323">
        <v>98</v>
      </c>
      <c r="AB323">
        <v>2</v>
      </c>
      <c r="AC323">
        <v>0</v>
      </c>
      <c r="AE323" t="s">
        <v>491</v>
      </c>
      <c r="AF323" t="s">
        <v>277</v>
      </c>
      <c r="AG323" t="s">
        <v>509</v>
      </c>
      <c r="AH323" t="s">
        <v>648</v>
      </c>
      <c r="AI323">
        <v>83.7</v>
      </c>
      <c r="AJ323">
        <v>16.3</v>
      </c>
      <c r="AK323">
        <v>91.5</v>
      </c>
      <c r="AL323">
        <v>8.5</v>
      </c>
      <c r="AM323">
        <v>98</v>
      </c>
      <c r="AN323">
        <v>2</v>
      </c>
      <c r="AP323" t="s">
        <v>491</v>
      </c>
      <c r="AQ323" t="s">
        <v>277</v>
      </c>
      <c r="AR323" t="s">
        <v>509</v>
      </c>
      <c r="AS323" t="s">
        <v>648</v>
      </c>
      <c r="AT323">
        <v>77.8</v>
      </c>
      <c r="AU323">
        <v>83.7</v>
      </c>
      <c r="AV323">
        <v>89.5</v>
      </c>
      <c r="AW323">
        <v>86.4</v>
      </c>
      <c r="AX323">
        <v>91.5</v>
      </c>
      <c r="AY323">
        <v>96.6</v>
      </c>
      <c r="AZ323">
        <v>96</v>
      </c>
      <c r="BA323">
        <v>98</v>
      </c>
      <c r="BB323">
        <v>99.9</v>
      </c>
      <c r="BF323" t="b">
        <f t="shared" si="4"/>
        <v>1</v>
      </c>
    </row>
    <row r="324" spans="14:58" x14ac:dyDescent="0.3">
      <c r="N324" t="str">
        <f>VLOOKUP(P324,Sheet1!A$6:A$378,1,FALSE)</f>
        <v>York</v>
      </c>
      <c r="O324" t="s">
        <v>491</v>
      </c>
      <c r="P324" t="s">
        <v>278</v>
      </c>
      <c r="Q324" t="str">
        <f>VLOOKUP(P324,classifications!A$1:B$357,2,FALSE)</f>
        <v>Predominantly Urban</v>
      </c>
      <c r="R324" t="str">
        <f>VLOOKUP(P324,classifications!A$1:D$357,4,FALSE)</f>
        <v>Unitary Authority</v>
      </c>
      <c r="S324" t="s">
        <v>510</v>
      </c>
      <c r="T324" t="s">
        <v>648</v>
      </c>
      <c r="U324">
        <v>86.3</v>
      </c>
      <c r="V324">
        <v>12.6</v>
      </c>
      <c r="W324">
        <v>1.1000000000000001</v>
      </c>
      <c r="X324">
        <v>72.5</v>
      </c>
      <c r="Y324">
        <v>11.1</v>
      </c>
      <c r="Z324">
        <v>16.399999999999999</v>
      </c>
      <c r="AA324">
        <v>98.6</v>
      </c>
      <c r="AB324">
        <v>1.4</v>
      </c>
      <c r="AC324">
        <v>0</v>
      </c>
      <c r="AE324" t="s">
        <v>491</v>
      </c>
      <c r="AF324" t="s">
        <v>278</v>
      </c>
      <c r="AG324" t="s">
        <v>510</v>
      </c>
      <c r="AH324" t="s">
        <v>648</v>
      </c>
      <c r="AI324">
        <v>87.2</v>
      </c>
      <c r="AJ324">
        <v>12.8</v>
      </c>
      <c r="AK324">
        <v>86.7</v>
      </c>
      <c r="AL324">
        <v>13.3</v>
      </c>
      <c r="AM324">
        <v>98.6</v>
      </c>
      <c r="AN324">
        <v>1.4</v>
      </c>
      <c r="AP324" t="s">
        <v>491</v>
      </c>
      <c r="AQ324" t="s">
        <v>278</v>
      </c>
      <c r="AR324" t="s">
        <v>510</v>
      </c>
      <c r="AS324" t="s">
        <v>648</v>
      </c>
      <c r="AT324">
        <v>83.1</v>
      </c>
      <c r="AU324">
        <v>87.2</v>
      </c>
      <c r="AV324">
        <v>91.4</v>
      </c>
      <c r="AW324">
        <v>81.5</v>
      </c>
      <c r="AX324">
        <v>86.7</v>
      </c>
      <c r="AY324">
        <v>91.9</v>
      </c>
      <c r="AZ324">
        <v>97.2</v>
      </c>
      <c r="BA324">
        <v>98.6</v>
      </c>
      <c r="BB324">
        <v>100</v>
      </c>
      <c r="BF324" t="b">
        <f t="shared" ref="BF324:BF387" si="5">IF(AQ324=AF324,IF(AF324=P324,TRUE,FALSE),FALSE)</f>
        <v>1</v>
      </c>
    </row>
    <row r="325" spans="14:58" x14ac:dyDescent="0.3">
      <c r="N325" t="str">
        <f>VLOOKUP(P325,Sheet1!A$6:A$378,1,FALSE)</f>
        <v>Derby</v>
      </c>
      <c r="O325" t="s">
        <v>491</v>
      </c>
      <c r="P325" t="s">
        <v>279</v>
      </c>
      <c r="Q325" t="str">
        <f>VLOOKUP(P325,classifications!A$1:B$357,2,FALSE)</f>
        <v>Predominantly Urban</v>
      </c>
      <c r="R325" t="str">
        <f>VLOOKUP(P325,classifications!A$1:D$357,4,FALSE)</f>
        <v>Unitary Authority</v>
      </c>
      <c r="S325" t="s">
        <v>511</v>
      </c>
      <c r="T325" t="s">
        <v>648</v>
      </c>
      <c r="U325">
        <v>80.900000000000006</v>
      </c>
      <c r="V325">
        <v>18</v>
      </c>
      <c r="W325">
        <v>1.1000000000000001</v>
      </c>
      <c r="X325">
        <v>70</v>
      </c>
      <c r="Y325">
        <v>8.6</v>
      </c>
      <c r="Z325">
        <v>21.4</v>
      </c>
      <c r="AA325">
        <v>97.7</v>
      </c>
      <c r="AB325">
        <v>2.2999999999999998</v>
      </c>
      <c r="AC325">
        <v>0</v>
      </c>
      <c r="AE325" t="s">
        <v>491</v>
      </c>
      <c r="AF325" t="s">
        <v>279</v>
      </c>
      <c r="AG325" t="s">
        <v>511</v>
      </c>
      <c r="AH325" t="s">
        <v>648</v>
      </c>
      <c r="AI325">
        <v>81.8</v>
      </c>
      <c r="AJ325">
        <v>18.2</v>
      </c>
      <c r="AK325">
        <v>89</v>
      </c>
      <c r="AL325">
        <v>11</v>
      </c>
      <c r="AM325">
        <v>97.7</v>
      </c>
      <c r="AN325">
        <v>2.2999999999999998</v>
      </c>
      <c r="AP325" t="s">
        <v>491</v>
      </c>
      <c r="AQ325" t="s">
        <v>279</v>
      </c>
      <c r="AR325" t="s">
        <v>511</v>
      </c>
      <c r="AS325" t="s">
        <v>648</v>
      </c>
      <c r="AT325">
        <v>76.8</v>
      </c>
      <c r="AU325">
        <v>81.8</v>
      </c>
      <c r="AV325">
        <v>86.8</v>
      </c>
      <c r="AW325">
        <v>84.3</v>
      </c>
      <c r="AX325">
        <v>89</v>
      </c>
      <c r="AY325">
        <v>93.8</v>
      </c>
      <c r="AZ325">
        <v>95.7</v>
      </c>
      <c r="BA325">
        <v>97.7</v>
      </c>
      <c r="BB325">
        <v>99.7</v>
      </c>
      <c r="BF325" t="b">
        <f t="shared" si="5"/>
        <v>1</v>
      </c>
    </row>
    <row r="326" spans="14:58" x14ac:dyDescent="0.3">
      <c r="N326" t="str">
        <f>VLOOKUP(P326,Sheet1!A$6:A$378,1,FALSE)</f>
        <v>Leicester</v>
      </c>
      <c r="O326" t="s">
        <v>491</v>
      </c>
      <c r="P326" t="s">
        <v>280</v>
      </c>
      <c r="Q326" t="str">
        <f>VLOOKUP(P326,classifications!A$1:B$357,2,FALSE)</f>
        <v>Predominantly Urban</v>
      </c>
      <c r="R326" t="str">
        <f>VLOOKUP(P326,classifications!A$1:D$357,4,FALSE)</f>
        <v>Unitary Authority</v>
      </c>
      <c r="S326" t="s">
        <v>512</v>
      </c>
      <c r="T326" t="s">
        <v>648</v>
      </c>
      <c r="U326">
        <v>82.9</v>
      </c>
      <c r="V326">
        <v>16.3</v>
      </c>
      <c r="W326">
        <v>0.8</v>
      </c>
      <c r="X326">
        <v>61.2</v>
      </c>
      <c r="Y326">
        <v>9.1999999999999993</v>
      </c>
      <c r="Z326">
        <v>29.6</v>
      </c>
      <c r="AA326">
        <v>96.2</v>
      </c>
      <c r="AB326">
        <v>3.8</v>
      </c>
      <c r="AC326">
        <v>0</v>
      </c>
      <c r="AE326" t="s">
        <v>491</v>
      </c>
      <c r="AF326" t="s">
        <v>280</v>
      </c>
      <c r="AG326" t="s">
        <v>512</v>
      </c>
      <c r="AH326" t="s">
        <v>648</v>
      </c>
      <c r="AI326">
        <v>83.6</v>
      </c>
      <c r="AJ326">
        <v>16.399999999999999</v>
      </c>
      <c r="AK326">
        <v>87</v>
      </c>
      <c r="AL326">
        <v>13</v>
      </c>
      <c r="AM326">
        <v>96.2</v>
      </c>
      <c r="AN326">
        <v>3.8</v>
      </c>
      <c r="AP326" t="s">
        <v>491</v>
      </c>
      <c r="AQ326" t="s">
        <v>280</v>
      </c>
      <c r="AR326" t="s">
        <v>512</v>
      </c>
      <c r="AS326" t="s">
        <v>648</v>
      </c>
      <c r="AT326">
        <v>78</v>
      </c>
      <c r="AU326">
        <v>83.6</v>
      </c>
      <c r="AV326">
        <v>89.1</v>
      </c>
      <c r="AW326">
        <v>80.900000000000006</v>
      </c>
      <c r="AX326">
        <v>87</v>
      </c>
      <c r="AY326">
        <v>93.1</v>
      </c>
      <c r="AZ326">
        <v>93.3</v>
      </c>
      <c r="BA326">
        <v>96.2</v>
      </c>
      <c r="BB326">
        <v>99</v>
      </c>
      <c r="BF326" t="b">
        <f t="shared" si="5"/>
        <v>1</v>
      </c>
    </row>
    <row r="327" spans="14:58" x14ac:dyDescent="0.3">
      <c r="N327" t="str">
        <f>VLOOKUP(P327,Sheet1!A$6:A$378,1,FALSE)</f>
        <v>Rutland</v>
      </c>
      <c r="O327" t="s">
        <v>491</v>
      </c>
      <c r="P327" t="s">
        <v>281</v>
      </c>
      <c r="Q327" t="str">
        <f>VLOOKUP(P327,classifications!A$1:B$357,2,FALSE)</f>
        <v>Predominantly Rural</v>
      </c>
      <c r="R327" t="str">
        <f>VLOOKUP(P327,classifications!A$1:D$357,4,FALSE)</f>
        <v>Unitary Authority</v>
      </c>
      <c r="S327" t="s">
        <v>513</v>
      </c>
      <c r="T327" t="s">
        <v>648</v>
      </c>
      <c r="U327" t="s">
        <v>417</v>
      </c>
      <c r="V327" t="s">
        <v>417</v>
      </c>
      <c r="W327" t="s">
        <v>417</v>
      </c>
      <c r="X327" t="s">
        <v>417</v>
      </c>
      <c r="Y327" t="s">
        <v>417</v>
      </c>
      <c r="Z327" t="s">
        <v>417</v>
      </c>
      <c r="AA327" t="s">
        <v>417</v>
      </c>
      <c r="AB327" t="s">
        <v>417</v>
      </c>
      <c r="AC327" t="s">
        <v>417</v>
      </c>
      <c r="AE327" t="s">
        <v>491</v>
      </c>
      <c r="AF327" t="s">
        <v>281</v>
      </c>
      <c r="AG327" t="s">
        <v>513</v>
      </c>
      <c r="AH327" t="s">
        <v>648</v>
      </c>
      <c r="AI327" t="s">
        <v>417</v>
      </c>
      <c r="AJ327" t="s">
        <v>417</v>
      </c>
      <c r="AK327" t="s">
        <v>417</v>
      </c>
      <c r="AL327" t="s">
        <v>417</v>
      </c>
      <c r="AM327" t="s">
        <v>417</v>
      </c>
      <c r="AN327" t="s">
        <v>417</v>
      </c>
      <c r="AP327" t="s">
        <v>491</v>
      </c>
      <c r="AQ327" t="s">
        <v>281</v>
      </c>
      <c r="AR327" t="s">
        <v>513</v>
      </c>
      <c r="AS327" t="s">
        <v>648</v>
      </c>
      <c r="AT327" t="s">
        <v>417</v>
      </c>
      <c r="AU327" t="s">
        <v>417</v>
      </c>
      <c r="AV327" t="s">
        <v>417</v>
      </c>
      <c r="AW327" t="s">
        <v>417</v>
      </c>
      <c r="AX327" t="s">
        <v>417</v>
      </c>
      <c r="AY327" t="s">
        <v>417</v>
      </c>
      <c r="AZ327" t="s">
        <v>417</v>
      </c>
      <c r="BA327" t="s">
        <v>417</v>
      </c>
      <c r="BB327" t="s">
        <v>417</v>
      </c>
      <c r="BF327" t="b">
        <f t="shared" si="5"/>
        <v>1</v>
      </c>
    </row>
    <row r="328" spans="14:58" x14ac:dyDescent="0.3">
      <c r="N328" t="str">
        <f>VLOOKUP(P328,Sheet1!A$6:A$378,1,FALSE)</f>
        <v>Nottingham</v>
      </c>
      <c r="O328" t="s">
        <v>491</v>
      </c>
      <c r="P328" t="s">
        <v>282</v>
      </c>
      <c r="Q328" t="str">
        <f>VLOOKUP(P328,classifications!A$1:B$357,2,FALSE)</f>
        <v>Predominantly Urban</v>
      </c>
      <c r="R328" t="str">
        <f>VLOOKUP(P328,classifications!A$1:D$357,4,FALSE)</f>
        <v>Unitary Authority</v>
      </c>
      <c r="S328" t="s">
        <v>514</v>
      </c>
      <c r="T328" t="s">
        <v>648</v>
      </c>
      <c r="U328">
        <v>83.1</v>
      </c>
      <c r="V328">
        <v>14.7</v>
      </c>
      <c r="W328">
        <v>2.2000000000000002</v>
      </c>
      <c r="X328">
        <v>60.6</v>
      </c>
      <c r="Y328">
        <v>13.5</v>
      </c>
      <c r="Z328">
        <v>25.9</v>
      </c>
      <c r="AA328">
        <v>95.8</v>
      </c>
      <c r="AB328">
        <v>4.2</v>
      </c>
      <c r="AC328">
        <v>0</v>
      </c>
      <c r="AE328" t="s">
        <v>491</v>
      </c>
      <c r="AF328" t="s">
        <v>282</v>
      </c>
      <c r="AG328" t="s">
        <v>514</v>
      </c>
      <c r="AH328" t="s">
        <v>648</v>
      </c>
      <c r="AI328">
        <v>85</v>
      </c>
      <c r="AJ328">
        <v>15</v>
      </c>
      <c r="AK328">
        <v>81.7</v>
      </c>
      <c r="AL328">
        <v>18.3</v>
      </c>
      <c r="AM328">
        <v>95.8</v>
      </c>
      <c r="AN328">
        <v>4.2</v>
      </c>
      <c r="AP328" t="s">
        <v>491</v>
      </c>
      <c r="AQ328" t="s">
        <v>282</v>
      </c>
      <c r="AR328" t="s">
        <v>514</v>
      </c>
      <c r="AS328" t="s">
        <v>648</v>
      </c>
      <c r="AT328">
        <v>79.7</v>
      </c>
      <c r="AU328">
        <v>85</v>
      </c>
      <c r="AV328">
        <v>90.2</v>
      </c>
      <c r="AW328">
        <v>74.400000000000006</v>
      </c>
      <c r="AX328">
        <v>81.7</v>
      </c>
      <c r="AY328">
        <v>89.1</v>
      </c>
      <c r="AZ328">
        <v>92.7</v>
      </c>
      <c r="BA328">
        <v>95.8</v>
      </c>
      <c r="BB328">
        <v>99</v>
      </c>
      <c r="BF328" t="b">
        <f t="shared" si="5"/>
        <v>1</v>
      </c>
    </row>
    <row r="329" spans="14:58" x14ac:dyDescent="0.3">
      <c r="N329" t="str">
        <f>VLOOKUP(P329,Sheet1!A$6:A$378,1,FALSE)</f>
        <v>Herefordshire, County of</v>
      </c>
      <c r="O329" t="s">
        <v>491</v>
      </c>
      <c r="P329" t="s">
        <v>283</v>
      </c>
      <c r="Q329" t="str">
        <f>VLOOKUP(P329,classifications!A$1:B$357,2,FALSE)</f>
        <v>Predominantly Rural</v>
      </c>
      <c r="R329" t="str">
        <f>VLOOKUP(P329,classifications!A$1:D$357,4,FALSE)</f>
        <v>Unitary Authority</v>
      </c>
      <c r="S329" t="s">
        <v>515</v>
      </c>
      <c r="T329" t="s">
        <v>648</v>
      </c>
      <c r="U329">
        <v>84.8</v>
      </c>
      <c r="V329">
        <v>14.2</v>
      </c>
      <c r="W329">
        <v>1.1000000000000001</v>
      </c>
      <c r="X329">
        <v>71.400000000000006</v>
      </c>
      <c r="Y329">
        <v>6.7</v>
      </c>
      <c r="Z329">
        <v>21.9</v>
      </c>
      <c r="AA329" t="s">
        <v>417</v>
      </c>
      <c r="AB329" t="s">
        <v>417</v>
      </c>
      <c r="AC329" t="s">
        <v>417</v>
      </c>
      <c r="AE329" t="s">
        <v>491</v>
      </c>
      <c r="AF329" t="s">
        <v>283</v>
      </c>
      <c r="AG329" t="s">
        <v>515</v>
      </c>
      <c r="AH329" t="s">
        <v>648</v>
      </c>
      <c r="AI329">
        <v>85.7</v>
      </c>
      <c r="AJ329">
        <v>14.3</v>
      </c>
      <c r="AK329">
        <v>91.5</v>
      </c>
      <c r="AL329">
        <v>8.5</v>
      </c>
      <c r="AM329" t="s">
        <v>417</v>
      </c>
      <c r="AN329" t="s">
        <v>417</v>
      </c>
      <c r="AP329" t="s">
        <v>491</v>
      </c>
      <c r="AQ329" t="s">
        <v>283</v>
      </c>
      <c r="AR329" t="s">
        <v>515</v>
      </c>
      <c r="AS329" t="s">
        <v>648</v>
      </c>
      <c r="AT329">
        <v>80.8</v>
      </c>
      <c r="AU329">
        <v>85.7</v>
      </c>
      <c r="AV329">
        <v>90.5</v>
      </c>
      <c r="AW329">
        <v>86.2</v>
      </c>
      <c r="AX329">
        <v>91.5</v>
      </c>
      <c r="AY329">
        <v>96.7</v>
      </c>
      <c r="AZ329" t="s">
        <v>417</v>
      </c>
      <c r="BA329" t="s">
        <v>417</v>
      </c>
      <c r="BB329" t="s">
        <v>417</v>
      </c>
      <c r="BF329" t="b">
        <f t="shared" si="5"/>
        <v>1</v>
      </c>
    </row>
    <row r="330" spans="14:58" x14ac:dyDescent="0.3">
      <c r="N330" t="str">
        <f>VLOOKUP(P330,Sheet1!A$6:A$378,1,FALSE)</f>
        <v>Telford and Wrekin</v>
      </c>
      <c r="O330" t="s">
        <v>491</v>
      </c>
      <c r="P330" t="s">
        <v>284</v>
      </c>
      <c r="Q330" t="str">
        <f>VLOOKUP(P330,classifications!A$1:B$357,2,FALSE)</f>
        <v>Predominantly Urban</v>
      </c>
      <c r="R330" t="str">
        <f>VLOOKUP(P330,classifications!A$1:D$357,4,FALSE)</f>
        <v>Unitary Authority</v>
      </c>
      <c r="S330" t="s">
        <v>516</v>
      </c>
      <c r="T330" t="s">
        <v>648</v>
      </c>
      <c r="U330">
        <v>83.8</v>
      </c>
      <c r="V330">
        <v>15.4</v>
      </c>
      <c r="W330">
        <v>0.8</v>
      </c>
      <c r="X330">
        <v>71.099999999999994</v>
      </c>
      <c r="Y330">
        <v>5.9</v>
      </c>
      <c r="Z330">
        <v>23</v>
      </c>
      <c r="AA330">
        <v>98.7</v>
      </c>
      <c r="AB330">
        <v>1.3</v>
      </c>
      <c r="AC330">
        <v>0</v>
      </c>
      <c r="AE330" t="s">
        <v>491</v>
      </c>
      <c r="AF330" t="s">
        <v>284</v>
      </c>
      <c r="AG330" t="s">
        <v>516</v>
      </c>
      <c r="AH330" t="s">
        <v>648</v>
      </c>
      <c r="AI330">
        <v>84.5</v>
      </c>
      <c r="AJ330">
        <v>15.5</v>
      </c>
      <c r="AK330">
        <v>92.4</v>
      </c>
      <c r="AL330">
        <v>7.6</v>
      </c>
      <c r="AM330">
        <v>98.7</v>
      </c>
      <c r="AN330">
        <v>1.3</v>
      </c>
      <c r="AP330" t="s">
        <v>491</v>
      </c>
      <c r="AQ330" t="s">
        <v>284</v>
      </c>
      <c r="AR330" t="s">
        <v>516</v>
      </c>
      <c r="AS330" t="s">
        <v>648</v>
      </c>
      <c r="AT330">
        <v>79.5</v>
      </c>
      <c r="AU330">
        <v>84.5</v>
      </c>
      <c r="AV330">
        <v>89.5</v>
      </c>
      <c r="AW330">
        <v>87.8</v>
      </c>
      <c r="AX330">
        <v>92.4</v>
      </c>
      <c r="AY330">
        <v>97</v>
      </c>
      <c r="AZ330">
        <v>96.7</v>
      </c>
      <c r="BA330">
        <v>98.7</v>
      </c>
      <c r="BB330">
        <v>100</v>
      </c>
      <c r="BF330" t="b">
        <f t="shared" si="5"/>
        <v>1</v>
      </c>
    </row>
    <row r="331" spans="14:58" x14ac:dyDescent="0.3">
      <c r="N331" t="str">
        <f>VLOOKUP(P331,Sheet1!A$6:A$378,1,FALSE)</f>
        <v>Stoke-on-Trent</v>
      </c>
      <c r="O331" t="s">
        <v>491</v>
      </c>
      <c r="P331" t="s">
        <v>285</v>
      </c>
      <c r="Q331" t="str">
        <f>VLOOKUP(P331,classifications!A$1:B$357,2,FALSE)</f>
        <v>Predominantly Urban</v>
      </c>
      <c r="R331" t="str">
        <f>VLOOKUP(P331,classifications!A$1:D$357,4,FALSE)</f>
        <v>Unitary Authority</v>
      </c>
      <c r="S331" t="s">
        <v>517</v>
      </c>
      <c r="T331" t="s">
        <v>648</v>
      </c>
      <c r="U331">
        <v>85.3</v>
      </c>
      <c r="V331">
        <v>14.7</v>
      </c>
      <c r="W331">
        <v>0</v>
      </c>
      <c r="X331">
        <v>68.900000000000006</v>
      </c>
      <c r="Y331">
        <v>6.9</v>
      </c>
      <c r="Z331">
        <v>24.2</v>
      </c>
      <c r="AA331">
        <v>99.3</v>
      </c>
      <c r="AB331">
        <v>0.7</v>
      </c>
      <c r="AC331">
        <v>0</v>
      </c>
      <c r="AE331" t="s">
        <v>491</v>
      </c>
      <c r="AF331" t="s">
        <v>285</v>
      </c>
      <c r="AG331" t="s">
        <v>517</v>
      </c>
      <c r="AH331" t="s">
        <v>648</v>
      </c>
      <c r="AI331">
        <v>85.3</v>
      </c>
      <c r="AJ331">
        <v>14.7</v>
      </c>
      <c r="AK331">
        <v>90.9</v>
      </c>
      <c r="AL331">
        <v>9.1</v>
      </c>
      <c r="AM331">
        <v>99.3</v>
      </c>
      <c r="AN331">
        <v>0.7</v>
      </c>
      <c r="AP331" t="s">
        <v>491</v>
      </c>
      <c r="AQ331" t="s">
        <v>285</v>
      </c>
      <c r="AR331" t="s">
        <v>517</v>
      </c>
      <c r="AS331" t="s">
        <v>648</v>
      </c>
      <c r="AT331">
        <v>80.7</v>
      </c>
      <c r="AU331">
        <v>85.3</v>
      </c>
      <c r="AV331">
        <v>90</v>
      </c>
      <c r="AW331">
        <v>86.6</v>
      </c>
      <c r="AX331">
        <v>90.9</v>
      </c>
      <c r="AY331">
        <v>95.2</v>
      </c>
      <c r="AZ331">
        <v>97.9</v>
      </c>
      <c r="BA331">
        <v>99.3</v>
      </c>
      <c r="BB331">
        <v>100</v>
      </c>
      <c r="BF331" t="b">
        <f t="shared" si="5"/>
        <v>1</v>
      </c>
    </row>
    <row r="332" spans="14:58" x14ac:dyDescent="0.3">
      <c r="N332" t="str">
        <f>VLOOKUP(P332,Sheet1!A$6:A$378,1,FALSE)</f>
        <v>North Somerset</v>
      </c>
      <c r="O332" t="s">
        <v>491</v>
      </c>
      <c r="P332" t="s">
        <v>308</v>
      </c>
      <c r="Q332" t="str">
        <f>VLOOKUP(P332,classifications!A$1:B$357,2,FALSE)</f>
        <v>Urban with Significant Rural</v>
      </c>
      <c r="R332" t="str">
        <f>VLOOKUP(P332,classifications!A$1:D$357,4,FALSE)</f>
        <v>Unitary Authority</v>
      </c>
      <c r="S332" t="s">
        <v>518</v>
      </c>
      <c r="T332" t="s">
        <v>648</v>
      </c>
      <c r="U332">
        <v>86.6</v>
      </c>
      <c r="V332">
        <v>13.4</v>
      </c>
      <c r="W332">
        <v>0</v>
      </c>
      <c r="X332">
        <v>78.099999999999994</v>
      </c>
      <c r="Y332">
        <v>4.4000000000000004</v>
      </c>
      <c r="Z332">
        <v>17.5</v>
      </c>
      <c r="AA332" t="s">
        <v>417</v>
      </c>
      <c r="AB332" t="s">
        <v>417</v>
      </c>
      <c r="AC332" t="s">
        <v>417</v>
      </c>
      <c r="AE332" t="s">
        <v>491</v>
      </c>
      <c r="AF332" t="s">
        <v>308</v>
      </c>
      <c r="AG332" t="s">
        <v>518</v>
      </c>
      <c r="AH332" t="s">
        <v>648</v>
      </c>
      <c r="AI332">
        <v>86.6</v>
      </c>
      <c r="AJ332">
        <v>13.4</v>
      </c>
      <c r="AK332">
        <v>94.7</v>
      </c>
      <c r="AL332">
        <v>5.3</v>
      </c>
      <c r="AM332" t="s">
        <v>417</v>
      </c>
      <c r="AN332" t="s">
        <v>417</v>
      </c>
      <c r="AP332" t="s">
        <v>491</v>
      </c>
      <c r="AQ332" t="s">
        <v>308</v>
      </c>
      <c r="AR332" t="s">
        <v>518</v>
      </c>
      <c r="AS332" t="s">
        <v>648</v>
      </c>
      <c r="AT332">
        <v>82.1</v>
      </c>
      <c r="AU332">
        <v>86.6</v>
      </c>
      <c r="AV332">
        <v>91.1</v>
      </c>
      <c r="AW332">
        <v>91.5</v>
      </c>
      <c r="AX332">
        <v>94.7</v>
      </c>
      <c r="AY332">
        <v>97.8</v>
      </c>
      <c r="AZ332" t="s">
        <v>417</v>
      </c>
      <c r="BA332" t="s">
        <v>417</v>
      </c>
      <c r="BB332" t="s">
        <v>417</v>
      </c>
      <c r="BF332" t="b">
        <f t="shared" si="5"/>
        <v>1</v>
      </c>
    </row>
    <row r="333" spans="14:58" x14ac:dyDescent="0.3">
      <c r="N333" t="str">
        <f>VLOOKUP(P333,Sheet1!A$6:A$378,1,FALSE)</f>
        <v>Plymouth</v>
      </c>
      <c r="O333" t="s">
        <v>491</v>
      </c>
      <c r="P333" t="s">
        <v>310</v>
      </c>
      <c r="Q333" t="str">
        <f>VLOOKUP(P333,classifications!A$1:B$357,2,FALSE)</f>
        <v>Predominantly Urban</v>
      </c>
      <c r="R333" t="str">
        <f>VLOOKUP(P333,classifications!A$1:D$357,4,FALSE)</f>
        <v>Unitary Authority</v>
      </c>
      <c r="S333" t="s">
        <v>519</v>
      </c>
      <c r="T333" t="s">
        <v>648</v>
      </c>
      <c r="U333">
        <v>85.4</v>
      </c>
      <c r="V333">
        <v>14</v>
      </c>
      <c r="W333">
        <v>0.6</v>
      </c>
      <c r="X333">
        <v>65.3</v>
      </c>
      <c r="Y333">
        <v>10.1</v>
      </c>
      <c r="Z333">
        <v>24.6</v>
      </c>
      <c r="AA333">
        <v>99.4</v>
      </c>
      <c r="AB333">
        <v>0.6</v>
      </c>
      <c r="AC333">
        <v>0</v>
      </c>
      <c r="AE333" t="s">
        <v>491</v>
      </c>
      <c r="AF333" t="s">
        <v>310</v>
      </c>
      <c r="AG333" t="s">
        <v>519</v>
      </c>
      <c r="AH333" t="s">
        <v>648</v>
      </c>
      <c r="AI333">
        <v>86</v>
      </c>
      <c r="AJ333">
        <v>14</v>
      </c>
      <c r="AK333">
        <v>86.7</v>
      </c>
      <c r="AL333">
        <v>13.3</v>
      </c>
      <c r="AM333">
        <v>99.4</v>
      </c>
      <c r="AN333">
        <v>0.6</v>
      </c>
      <c r="AP333" t="s">
        <v>491</v>
      </c>
      <c r="AQ333" t="s">
        <v>310</v>
      </c>
      <c r="AR333" t="s">
        <v>519</v>
      </c>
      <c r="AS333" t="s">
        <v>648</v>
      </c>
      <c r="AT333">
        <v>81.5</v>
      </c>
      <c r="AU333">
        <v>86</v>
      </c>
      <c r="AV333">
        <v>90.4</v>
      </c>
      <c r="AW333">
        <v>81.400000000000006</v>
      </c>
      <c r="AX333">
        <v>86.7</v>
      </c>
      <c r="AY333">
        <v>91.9</v>
      </c>
      <c r="AZ333">
        <v>98.5</v>
      </c>
      <c r="BA333">
        <v>99.4</v>
      </c>
      <c r="BB333">
        <v>100</v>
      </c>
      <c r="BF333" t="b">
        <f t="shared" si="5"/>
        <v>1</v>
      </c>
    </row>
    <row r="334" spans="14:58" x14ac:dyDescent="0.3">
      <c r="N334" t="str">
        <f>VLOOKUP(P334,Sheet1!A$6:A$378,1,FALSE)</f>
        <v>Torbay</v>
      </c>
      <c r="O334" t="s">
        <v>491</v>
      </c>
      <c r="P334" t="s">
        <v>311</v>
      </c>
      <c r="Q334" t="str">
        <f>VLOOKUP(P334,classifications!A$1:B$357,2,FALSE)</f>
        <v>Predominantly Urban</v>
      </c>
      <c r="R334" t="str">
        <f>VLOOKUP(P334,classifications!A$1:D$357,4,FALSE)</f>
        <v>Unitary Authority</v>
      </c>
      <c r="S334" t="s">
        <v>520</v>
      </c>
      <c r="T334" t="s">
        <v>648</v>
      </c>
      <c r="U334">
        <v>85.2</v>
      </c>
      <c r="V334">
        <v>13.7</v>
      </c>
      <c r="W334">
        <v>1.1000000000000001</v>
      </c>
      <c r="X334">
        <v>65.400000000000006</v>
      </c>
      <c r="Y334">
        <v>12.3</v>
      </c>
      <c r="Z334">
        <v>22.3</v>
      </c>
      <c r="AA334">
        <v>98.4</v>
      </c>
      <c r="AB334">
        <v>1.6</v>
      </c>
      <c r="AC334">
        <v>0</v>
      </c>
      <c r="AE334" t="s">
        <v>491</v>
      </c>
      <c r="AF334" t="s">
        <v>311</v>
      </c>
      <c r="AG334" t="s">
        <v>520</v>
      </c>
      <c r="AH334" t="s">
        <v>648</v>
      </c>
      <c r="AI334">
        <v>86.1</v>
      </c>
      <c r="AJ334">
        <v>13.9</v>
      </c>
      <c r="AK334">
        <v>84.1</v>
      </c>
      <c r="AL334">
        <v>15.9</v>
      </c>
      <c r="AM334">
        <v>98.4</v>
      </c>
      <c r="AN334">
        <v>1.6</v>
      </c>
      <c r="AP334" t="s">
        <v>491</v>
      </c>
      <c r="AQ334" t="s">
        <v>311</v>
      </c>
      <c r="AR334" t="s">
        <v>520</v>
      </c>
      <c r="AS334" t="s">
        <v>648</v>
      </c>
      <c r="AT334">
        <v>81.7</v>
      </c>
      <c r="AU334">
        <v>86.1</v>
      </c>
      <c r="AV334">
        <v>90.6</v>
      </c>
      <c r="AW334">
        <v>78.400000000000006</v>
      </c>
      <c r="AX334">
        <v>84.1</v>
      </c>
      <c r="AY334">
        <v>89.9</v>
      </c>
      <c r="AZ334">
        <v>96.8</v>
      </c>
      <c r="BA334">
        <v>98.4</v>
      </c>
      <c r="BB334">
        <v>100</v>
      </c>
      <c r="BF334" t="b">
        <f t="shared" si="5"/>
        <v>1</v>
      </c>
    </row>
    <row r="335" spans="14:58" x14ac:dyDescent="0.3">
      <c r="N335" t="e">
        <f>VLOOKUP(P335,Sheet1!A$6:A$378,1,FALSE)</f>
        <v>#N/A</v>
      </c>
      <c r="O335" t="s">
        <v>491</v>
      </c>
      <c r="P335" t="s">
        <v>827</v>
      </c>
      <c r="Q335" t="str">
        <f>VLOOKUP(P335,classifications!A$1:B$357,2,FALSE)</f>
        <v>Predominantly Urban</v>
      </c>
      <c r="R335" t="str">
        <f>VLOOKUP(P335,classifications!A$1:D$357,4,FALSE)</f>
        <v>Unitary Authority</v>
      </c>
      <c r="S335" t="s">
        <v>521</v>
      </c>
      <c r="T335" t="s">
        <v>648</v>
      </c>
      <c r="U335">
        <v>85.2</v>
      </c>
      <c r="V335">
        <v>13.9</v>
      </c>
      <c r="W335">
        <v>0.8</v>
      </c>
      <c r="X335">
        <v>73.599999999999994</v>
      </c>
      <c r="Y335">
        <v>7</v>
      </c>
      <c r="Z335">
        <v>19.399999999999999</v>
      </c>
      <c r="AA335" t="s">
        <v>417</v>
      </c>
      <c r="AB335" t="s">
        <v>417</v>
      </c>
      <c r="AC335" t="s">
        <v>417</v>
      </c>
      <c r="AE335" t="s">
        <v>491</v>
      </c>
      <c r="AF335" t="s">
        <v>827</v>
      </c>
      <c r="AG335" t="s">
        <v>521</v>
      </c>
      <c r="AH335" t="s">
        <v>648</v>
      </c>
      <c r="AI335">
        <v>85.9</v>
      </c>
      <c r="AJ335">
        <v>14.1</v>
      </c>
      <c r="AK335">
        <v>91.3</v>
      </c>
      <c r="AL335">
        <v>8.6999999999999993</v>
      </c>
      <c r="AM335" t="s">
        <v>417</v>
      </c>
      <c r="AN335" t="s">
        <v>417</v>
      </c>
      <c r="AP335" t="s">
        <v>491</v>
      </c>
      <c r="AQ335" t="s">
        <v>827</v>
      </c>
      <c r="AR335" t="s">
        <v>521</v>
      </c>
      <c r="AS335" t="s">
        <v>648</v>
      </c>
      <c r="AT335">
        <v>81.099999999999994</v>
      </c>
      <c r="AU335">
        <v>85.9</v>
      </c>
      <c r="AV335">
        <v>90.8</v>
      </c>
      <c r="AW335">
        <v>86.9</v>
      </c>
      <c r="AX335">
        <v>91.3</v>
      </c>
      <c r="AY335">
        <v>95.7</v>
      </c>
      <c r="AZ335" t="s">
        <v>417</v>
      </c>
      <c r="BA335" t="s">
        <v>417</v>
      </c>
      <c r="BB335" t="s">
        <v>417</v>
      </c>
      <c r="BF335" t="b">
        <f t="shared" si="5"/>
        <v>1</v>
      </c>
    </row>
    <row r="336" spans="14:58" x14ac:dyDescent="0.3">
      <c r="N336" t="e">
        <f>VLOOKUP(P336,Sheet1!A$6:A$378,1,FALSE)</f>
        <v>#N/A</v>
      </c>
      <c r="O336" t="s">
        <v>491</v>
      </c>
      <c r="P336" t="s">
        <v>828</v>
      </c>
      <c r="Q336" t="str">
        <f>VLOOKUP(P336,classifications!A$1:B$357,2,FALSE)</f>
        <v>Predominantly Urban</v>
      </c>
      <c r="R336" t="str">
        <f>VLOOKUP(P336,classifications!A$1:D$357,4,FALSE)</f>
        <v>Unitary Authority</v>
      </c>
      <c r="S336" t="s">
        <v>522</v>
      </c>
      <c r="T336" t="s">
        <v>648</v>
      </c>
      <c r="U336">
        <v>85</v>
      </c>
      <c r="V336">
        <v>15</v>
      </c>
      <c r="W336">
        <v>0</v>
      </c>
      <c r="X336">
        <v>78.900000000000006</v>
      </c>
      <c r="Y336">
        <v>5.9</v>
      </c>
      <c r="Z336">
        <v>15.2</v>
      </c>
      <c r="AA336">
        <v>98.9</v>
      </c>
      <c r="AB336">
        <v>1.1000000000000001</v>
      </c>
      <c r="AC336">
        <v>0</v>
      </c>
      <c r="AE336" t="s">
        <v>491</v>
      </c>
      <c r="AF336" t="s">
        <v>828</v>
      </c>
      <c r="AG336" t="s">
        <v>522</v>
      </c>
      <c r="AH336" t="s">
        <v>648</v>
      </c>
      <c r="AI336">
        <v>85</v>
      </c>
      <c r="AJ336">
        <v>15</v>
      </c>
      <c r="AK336">
        <v>93</v>
      </c>
      <c r="AL336">
        <v>7</v>
      </c>
      <c r="AM336">
        <v>98.9</v>
      </c>
      <c r="AN336">
        <v>1.1000000000000001</v>
      </c>
      <c r="AP336" t="s">
        <v>491</v>
      </c>
      <c r="AQ336" t="s">
        <v>828</v>
      </c>
      <c r="AR336" t="s">
        <v>522</v>
      </c>
      <c r="AS336" t="s">
        <v>648</v>
      </c>
      <c r="AT336">
        <v>80.2</v>
      </c>
      <c r="AU336">
        <v>85</v>
      </c>
      <c r="AV336">
        <v>89.9</v>
      </c>
      <c r="AW336">
        <v>89</v>
      </c>
      <c r="AX336">
        <v>93</v>
      </c>
      <c r="AY336">
        <v>97</v>
      </c>
      <c r="AZ336">
        <v>97.4</v>
      </c>
      <c r="BA336">
        <v>98.9</v>
      </c>
      <c r="BB336">
        <v>100</v>
      </c>
      <c r="BF336" t="b">
        <f t="shared" si="5"/>
        <v>1</v>
      </c>
    </row>
    <row r="337" spans="14:58" x14ac:dyDescent="0.3">
      <c r="N337" t="str">
        <f>VLOOKUP(P337,Sheet1!A$6:A$378,1,FALSE)</f>
        <v>Swindon</v>
      </c>
      <c r="O337" t="s">
        <v>491</v>
      </c>
      <c r="P337" t="s">
        <v>312</v>
      </c>
      <c r="Q337" t="str">
        <f>VLOOKUP(P337,classifications!A$1:B$357,2,FALSE)</f>
        <v>Predominantly Urban</v>
      </c>
      <c r="R337" t="str">
        <f>VLOOKUP(P337,classifications!A$1:D$357,4,FALSE)</f>
        <v>Unitary Authority</v>
      </c>
      <c r="S337" t="s">
        <v>523</v>
      </c>
      <c r="T337" t="s">
        <v>648</v>
      </c>
      <c r="U337">
        <v>82.6</v>
      </c>
      <c r="V337">
        <v>15.1</v>
      </c>
      <c r="W337">
        <v>2.2999999999999998</v>
      </c>
      <c r="X337">
        <v>73.7</v>
      </c>
      <c r="Y337">
        <v>4.5</v>
      </c>
      <c r="Z337">
        <v>21.8</v>
      </c>
      <c r="AA337">
        <v>98.9</v>
      </c>
      <c r="AB337">
        <v>1.1000000000000001</v>
      </c>
      <c r="AC337">
        <v>0</v>
      </c>
      <c r="AE337" t="s">
        <v>491</v>
      </c>
      <c r="AF337" t="s">
        <v>312</v>
      </c>
      <c r="AG337" t="s">
        <v>523</v>
      </c>
      <c r="AH337" t="s">
        <v>648</v>
      </c>
      <c r="AI337">
        <v>84.5</v>
      </c>
      <c r="AJ337">
        <v>15.5</v>
      </c>
      <c r="AK337">
        <v>94.2</v>
      </c>
      <c r="AL337">
        <v>5.8</v>
      </c>
      <c r="AM337">
        <v>98.9</v>
      </c>
      <c r="AN337">
        <v>1.1000000000000001</v>
      </c>
      <c r="AP337" t="s">
        <v>491</v>
      </c>
      <c r="AQ337" t="s">
        <v>312</v>
      </c>
      <c r="AR337" t="s">
        <v>523</v>
      </c>
      <c r="AS337" t="s">
        <v>648</v>
      </c>
      <c r="AT337">
        <v>79.900000000000006</v>
      </c>
      <c r="AU337">
        <v>84.5</v>
      </c>
      <c r="AV337">
        <v>89.2</v>
      </c>
      <c r="AW337">
        <v>91</v>
      </c>
      <c r="AX337">
        <v>94.2</v>
      </c>
      <c r="AY337">
        <v>97.5</v>
      </c>
      <c r="AZ337">
        <v>97.7</v>
      </c>
      <c r="BA337">
        <v>98.9</v>
      </c>
      <c r="BB337">
        <v>100</v>
      </c>
      <c r="BF337" t="b">
        <f t="shared" si="5"/>
        <v>1</v>
      </c>
    </row>
    <row r="338" spans="14:58" x14ac:dyDescent="0.3">
      <c r="N338" t="str">
        <f>VLOOKUP(P338,Sheet1!A$6:A$378,1,FALSE)</f>
        <v>Luton</v>
      </c>
      <c r="O338" t="s">
        <v>491</v>
      </c>
      <c r="P338" t="s">
        <v>288</v>
      </c>
      <c r="Q338" t="str">
        <f>VLOOKUP(P338,classifications!A$1:B$357,2,FALSE)</f>
        <v>Predominantly Urban</v>
      </c>
      <c r="R338" t="str">
        <f>VLOOKUP(P338,classifications!A$1:D$357,4,FALSE)</f>
        <v>Unitary Authority</v>
      </c>
      <c r="S338" t="s">
        <v>524</v>
      </c>
      <c r="T338" t="s">
        <v>648</v>
      </c>
      <c r="U338">
        <v>80</v>
      </c>
      <c r="V338">
        <v>19.2</v>
      </c>
      <c r="W338">
        <v>0.8</v>
      </c>
      <c r="X338">
        <v>72.400000000000006</v>
      </c>
      <c r="Y338">
        <v>6</v>
      </c>
      <c r="Z338">
        <v>21.7</v>
      </c>
      <c r="AA338">
        <v>98.8</v>
      </c>
      <c r="AB338">
        <v>1.2</v>
      </c>
      <c r="AC338">
        <v>0</v>
      </c>
      <c r="AE338" t="s">
        <v>491</v>
      </c>
      <c r="AF338" t="s">
        <v>288</v>
      </c>
      <c r="AG338" t="s">
        <v>524</v>
      </c>
      <c r="AH338" t="s">
        <v>648</v>
      </c>
      <c r="AI338">
        <v>80.599999999999994</v>
      </c>
      <c r="AJ338">
        <v>19.399999999999999</v>
      </c>
      <c r="AK338">
        <v>92.4</v>
      </c>
      <c r="AL338">
        <v>7.6</v>
      </c>
      <c r="AM338">
        <v>98.8</v>
      </c>
      <c r="AN338">
        <v>1.2</v>
      </c>
      <c r="AP338" t="s">
        <v>491</v>
      </c>
      <c r="AQ338" t="s">
        <v>288</v>
      </c>
      <c r="AR338" t="s">
        <v>524</v>
      </c>
      <c r="AS338" t="s">
        <v>648</v>
      </c>
      <c r="AT338">
        <v>75</v>
      </c>
      <c r="AU338">
        <v>80.599999999999994</v>
      </c>
      <c r="AV338">
        <v>86.2</v>
      </c>
      <c r="AW338">
        <v>87.9</v>
      </c>
      <c r="AX338">
        <v>92.4</v>
      </c>
      <c r="AY338">
        <v>96.8</v>
      </c>
      <c r="AZ338">
        <v>97.1</v>
      </c>
      <c r="BA338">
        <v>98.8</v>
      </c>
      <c r="BB338">
        <v>100</v>
      </c>
      <c r="BF338" t="b">
        <f t="shared" si="5"/>
        <v>1</v>
      </c>
    </row>
    <row r="339" spans="14:58" x14ac:dyDescent="0.3">
      <c r="N339" t="str">
        <f>VLOOKUP(P339,Sheet1!A$6:A$378,1,FALSE)</f>
        <v>Southend-on-Sea</v>
      </c>
      <c r="O339" t="s">
        <v>491</v>
      </c>
      <c r="P339" t="s">
        <v>289</v>
      </c>
      <c r="Q339" t="str">
        <f>VLOOKUP(P339,classifications!A$1:B$357,2,FALSE)</f>
        <v>Predominantly Urban</v>
      </c>
      <c r="R339" t="str">
        <f>VLOOKUP(P339,classifications!A$1:D$357,4,FALSE)</f>
        <v>Unitary Authority</v>
      </c>
      <c r="S339" t="s">
        <v>525</v>
      </c>
      <c r="T339" t="s">
        <v>648</v>
      </c>
      <c r="U339">
        <v>83.6</v>
      </c>
      <c r="V339">
        <v>14.8</v>
      </c>
      <c r="W339">
        <v>1.6</v>
      </c>
      <c r="X339">
        <v>77.3</v>
      </c>
      <c r="Y339">
        <v>5.9</v>
      </c>
      <c r="Z339">
        <v>16.8</v>
      </c>
      <c r="AA339">
        <v>98.8</v>
      </c>
      <c r="AB339">
        <v>1.2</v>
      </c>
      <c r="AC339">
        <v>0</v>
      </c>
      <c r="AE339" t="s">
        <v>491</v>
      </c>
      <c r="AF339" t="s">
        <v>289</v>
      </c>
      <c r="AG339" t="s">
        <v>525</v>
      </c>
      <c r="AH339" t="s">
        <v>648</v>
      </c>
      <c r="AI339">
        <v>84.9</v>
      </c>
      <c r="AJ339">
        <v>15.1</v>
      </c>
      <c r="AK339">
        <v>93</v>
      </c>
      <c r="AL339">
        <v>7</v>
      </c>
      <c r="AM339">
        <v>98.8</v>
      </c>
      <c r="AN339">
        <v>1.2</v>
      </c>
      <c r="AP339" t="s">
        <v>491</v>
      </c>
      <c r="AQ339" t="s">
        <v>289</v>
      </c>
      <c r="AR339" t="s">
        <v>525</v>
      </c>
      <c r="AS339" t="s">
        <v>648</v>
      </c>
      <c r="AT339">
        <v>80.400000000000006</v>
      </c>
      <c r="AU339">
        <v>84.9</v>
      </c>
      <c r="AV339">
        <v>89.4</v>
      </c>
      <c r="AW339">
        <v>89.2</v>
      </c>
      <c r="AX339">
        <v>93</v>
      </c>
      <c r="AY339">
        <v>96.7</v>
      </c>
      <c r="AZ339">
        <v>97.3</v>
      </c>
      <c r="BA339">
        <v>98.8</v>
      </c>
      <c r="BB339">
        <v>100</v>
      </c>
      <c r="BF339" t="b">
        <f t="shared" si="5"/>
        <v>1</v>
      </c>
    </row>
    <row r="340" spans="14:58" x14ac:dyDescent="0.3">
      <c r="N340" t="str">
        <f>VLOOKUP(P340,Sheet1!A$6:A$378,1,FALSE)</f>
        <v>Thurrock</v>
      </c>
      <c r="O340" t="s">
        <v>491</v>
      </c>
      <c r="P340" t="s">
        <v>290</v>
      </c>
      <c r="Q340" t="str">
        <f>VLOOKUP(P340,classifications!A$1:B$357,2,FALSE)</f>
        <v>Predominantly Urban</v>
      </c>
      <c r="R340" t="str">
        <f>VLOOKUP(P340,classifications!A$1:D$357,4,FALSE)</f>
        <v>Unitary Authority</v>
      </c>
      <c r="S340" t="s">
        <v>526</v>
      </c>
      <c r="T340" t="s">
        <v>648</v>
      </c>
      <c r="U340">
        <v>82.9</v>
      </c>
      <c r="V340">
        <v>16.600000000000001</v>
      </c>
      <c r="W340">
        <v>0.5</v>
      </c>
      <c r="X340">
        <v>77.900000000000006</v>
      </c>
      <c r="Y340">
        <v>6.4</v>
      </c>
      <c r="Z340">
        <v>15.7</v>
      </c>
      <c r="AA340">
        <v>97.9</v>
      </c>
      <c r="AB340">
        <v>1.7</v>
      </c>
      <c r="AC340">
        <v>0.4</v>
      </c>
      <c r="AE340" t="s">
        <v>491</v>
      </c>
      <c r="AF340" t="s">
        <v>290</v>
      </c>
      <c r="AG340" t="s">
        <v>526</v>
      </c>
      <c r="AH340" t="s">
        <v>648</v>
      </c>
      <c r="AI340">
        <v>83.3</v>
      </c>
      <c r="AJ340">
        <v>16.7</v>
      </c>
      <c r="AK340">
        <v>92.4</v>
      </c>
      <c r="AL340">
        <v>7.6</v>
      </c>
      <c r="AM340">
        <v>98.2</v>
      </c>
      <c r="AN340">
        <v>1.8</v>
      </c>
      <c r="AP340" t="s">
        <v>491</v>
      </c>
      <c r="AQ340" t="s">
        <v>290</v>
      </c>
      <c r="AR340" t="s">
        <v>526</v>
      </c>
      <c r="AS340" t="s">
        <v>648</v>
      </c>
      <c r="AT340">
        <v>78.2</v>
      </c>
      <c r="AU340">
        <v>83.3</v>
      </c>
      <c r="AV340">
        <v>88.5</v>
      </c>
      <c r="AW340">
        <v>88.3</v>
      </c>
      <c r="AX340">
        <v>92.4</v>
      </c>
      <c r="AY340">
        <v>96.5</v>
      </c>
      <c r="AZ340">
        <v>96.5</v>
      </c>
      <c r="BA340">
        <v>98.2</v>
      </c>
      <c r="BB340">
        <v>100</v>
      </c>
      <c r="BF340" t="b">
        <f t="shared" si="5"/>
        <v>1</v>
      </c>
    </row>
    <row r="341" spans="14:58" x14ac:dyDescent="0.3">
      <c r="N341" t="str">
        <f>VLOOKUP(P341,Sheet1!A$6:A$378,1,FALSE)</f>
        <v>Medway</v>
      </c>
      <c r="O341" t="s">
        <v>491</v>
      </c>
      <c r="P341" t="s">
        <v>293</v>
      </c>
      <c r="Q341" t="str">
        <f>VLOOKUP(P341,classifications!A$1:B$357,2,FALSE)</f>
        <v>Predominantly Urban</v>
      </c>
      <c r="R341" t="str">
        <f>VLOOKUP(P341,classifications!A$1:D$357,4,FALSE)</f>
        <v>Unitary Authority</v>
      </c>
      <c r="S341" t="s">
        <v>527</v>
      </c>
      <c r="T341" t="s">
        <v>648</v>
      </c>
      <c r="U341">
        <v>86.8</v>
      </c>
      <c r="V341">
        <v>12.6</v>
      </c>
      <c r="W341">
        <v>0.6</v>
      </c>
      <c r="X341">
        <v>70</v>
      </c>
      <c r="Y341">
        <v>7</v>
      </c>
      <c r="Z341">
        <v>23</v>
      </c>
      <c r="AA341" t="s">
        <v>417</v>
      </c>
      <c r="AB341" t="s">
        <v>417</v>
      </c>
      <c r="AC341" t="s">
        <v>417</v>
      </c>
      <c r="AE341" t="s">
        <v>491</v>
      </c>
      <c r="AF341" t="s">
        <v>293</v>
      </c>
      <c r="AG341" t="s">
        <v>527</v>
      </c>
      <c r="AH341" t="s">
        <v>648</v>
      </c>
      <c r="AI341">
        <v>87.3</v>
      </c>
      <c r="AJ341">
        <v>12.7</v>
      </c>
      <c r="AK341">
        <v>90.9</v>
      </c>
      <c r="AL341">
        <v>9.1</v>
      </c>
      <c r="AM341" t="s">
        <v>417</v>
      </c>
      <c r="AN341" t="s">
        <v>417</v>
      </c>
      <c r="AP341" t="s">
        <v>491</v>
      </c>
      <c r="AQ341" t="s">
        <v>293</v>
      </c>
      <c r="AR341" t="s">
        <v>527</v>
      </c>
      <c r="AS341" t="s">
        <v>648</v>
      </c>
      <c r="AT341">
        <v>82.2</v>
      </c>
      <c r="AU341">
        <v>87.3</v>
      </c>
      <c r="AV341">
        <v>92.5</v>
      </c>
      <c r="AW341">
        <v>85.3</v>
      </c>
      <c r="AX341">
        <v>90.9</v>
      </c>
      <c r="AY341">
        <v>96.5</v>
      </c>
      <c r="AZ341" t="s">
        <v>417</v>
      </c>
      <c r="BA341" t="s">
        <v>417</v>
      </c>
      <c r="BB341" t="s">
        <v>417</v>
      </c>
      <c r="BF341" t="b">
        <f t="shared" si="5"/>
        <v>1</v>
      </c>
    </row>
    <row r="342" spans="14:58" x14ac:dyDescent="0.3">
      <c r="N342" t="str">
        <f>VLOOKUP(P342,Sheet1!A$6:A$378,1,FALSE)</f>
        <v>Bracknell Forest</v>
      </c>
      <c r="O342" t="s">
        <v>491</v>
      </c>
      <c r="P342" t="s">
        <v>294</v>
      </c>
      <c r="Q342" t="str">
        <f>VLOOKUP(P342,classifications!A$1:B$357,2,FALSE)</f>
        <v>Predominantly Urban</v>
      </c>
      <c r="R342" t="str">
        <f>VLOOKUP(P342,classifications!A$1:D$357,4,FALSE)</f>
        <v>Unitary Authority</v>
      </c>
      <c r="S342" t="s">
        <v>528</v>
      </c>
      <c r="T342" t="s">
        <v>648</v>
      </c>
      <c r="U342">
        <v>85</v>
      </c>
      <c r="V342">
        <v>13.8</v>
      </c>
      <c r="W342">
        <v>1.2</v>
      </c>
      <c r="X342">
        <v>78.400000000000006</v>
      </c>
      <c r="Y342">
        <v>4.9000000000000004</v>
      </c>
      <c r="Z342">
        <v>16.7</v>
      </c>
      <c r="AA342" t="s">
        <v>417</v>
      </c>
      <c r="AB342" t="s">
        <v>417</v>
      </c>
      <c r="AC342" t="s">
        <v>417</v>
      </c>
      <c r="AE342" t="s">
        <v>491</v>
      </c>
      <c r="AF342" t="s">
        <v>294</v>
      </c>
      <c r="AG342" t="s">
        <v>528</v>
      </c>
      <c r="AH342" t="s">
        <v>648</v>
      </c>
      <c r="AI342">
        <v>86.1</v>
      </c>
      <c r="AJ342">
        <v>13.9</v>
      </c>
      <c r="AK342">
        <v>94.2</v>
      </c>
      <c r="AL342">
        <v>5.8</v>
      </c>
      <c r="AM342" t="s">
        <v>417</v>
      </c>
      <c r="AN342" t="s">
        <v>417</v>
      </c>
      <c r="AP342" t="s">
        <v>491</v>
      </c>
      <c r="AQ342" t="s">
        <v>294</v>
      </c>
      <c r="AR342" t="s">
        <v>528</v>
      </c>
      <c r="AS342" t="s">
        <v>648</v>
      </c>
      <c r="AT342">
        <v>81.599999999999994</v>
      </c>
      <c r="AU342">
        <v>86.1</v>
      </c>
      <c r="AV342">
        <v>90.5</v>
      </c>
      <c r="AW342">
        <v>90.8</v>
      </c>
      <c r="AX342">
        <v>94.2</v>
      </c>
      <c r="AY342">
        <v>97.6</v>
      </c>
      <c r="AZ342" t="s">
        <v>417</v>
      </c>
      <c r="BA342" t="s">
        <v>417</v>
      </c>
      <c r="BB342" t="s">
        <v>417</v>
      </c>
      <c r="BF342" t="b">
        <f t="shared" si="5"/>
        <v>1</v>
      </c>
    </row>
    <row r="343" spans="14:58" x14ac:dyDescent="0.3">
      <c r="N343" t="str">
        <f>VLOOKUP(P343,Sheet1!A$6:A$378,1,FALSE)</f>
        <v>West Berkshire</v>
      </c>
      <c r="O343" t="s">
        <v>491</v>
      </c>
      <c r="P343" t="s">
        <v>295</v>
      </c>
      <c r="Q343" t="str">
        <f>VLOOKUP(P343,classifications!A$1:B$357,2,FALSE)</f>
        <v>Urban with Significant Rural</v>
      </c>
      <c r="R343" t="str">
        <f>VLOOKUP(P343,classifications!A$1:D$357,4,FALSE)</f>
        <v>Unitary Authority</v>
      </c>
      <c r="S343" t="s">
        <v>529</v>
      </c>
      <c r="T343" t="s">
        <v>648</v>
      </c>
      <c r="U343">
        <v>85.3</v>
      </c>
      <c r="V343">
        <v>14.7</v>
      </c>
      <c r="W343">
        <v>0</v>
      </c>
      <c r="X343">
        <v>77</v>
      </c>
      <c r="Y343">
        <v>5.9</v>
      </c>
      <c r="Z343">
        <v>17.2</v>
      </c>
      <c r="AA343">
        <v>97.9</v>
      </c>
      <c r="AB343">
        <v>1.5</v>
      </c>
      <c r="AC343">
        <v>0.6</v>
      </c>
      <c r="AE343" t="s">
        <v>491</v>
      </c>
      <c r="AF343" t="s">
        <v>295</v>
      </c>
      <c r="AG343" t="s">
        <v>529</v>
      </c>
      <c r="AH343" t="s">
        <v>648</v>
      </c>
      <c r="AI343">
        <v>85.3</v>
      </c>
      <c r="AJ343">
        <v>14.7</v>
      </c>
      <c r="AK343">
        <v>92.9</v>
      </c>
      <c r="AL343">
        <v>7.1</v>
      </c>
      <c r="AM343">
        <v>98.5</v>
      </c>
      <c r="AN343">
        <v>1.5</v>
      </c>
      <c r="AP343" t="s">
        <v>491</v>
      </c>
      <c r="AQ343" t="s">
        <v>295</v>
      </c>
      <c r="AR343" t="s">
        <v>529</v>
      </c>
      <c r="AS343" t="s">
        <v>648</v>
      </c>
      <c r="AT343">
        <v>80.3</v>
      </c>
      <c r="AU343">
        <v>85.3</v>
      </c>
      <c r="AV343">
        <v>90.2</v>
      </c>
      <c r="AW343">
        <v>88.8</v>
      </c>
      <c r="AX343">
        <v>92.9</v>
      </c>
      <c r="AY343">
        <v>97</v>
      </c>
      <c r="AZ343">
        <v>96.8</v>
      </c>
      <c r="BA343">
        <v>98.5</v>
      </c>
      <c r="BB343">
        <v>100</v>
      </c>
      <c r="BF343" t="b">
        <f t="shared" si="5"/>
        <v>1</v>
      </c>
    </row>
    <row r="344" spans="14:58" x14ac:dyDescent="0.3">
      <c r="N344" t="str">
        <f>VLOOKUP(P344,Sheet1!A$6:A$378,1,FALSE)</f>
        <v>Reading</v>
      </c>
      <c r="O344" t="s">
        <v>491</v>
      </c>
      <c r="P344" t="s">
        <v>296</v>
      </c>
      <c r="Q344" t="str">
        <f>VLOOKUP(P344,classifications!A$1:B$357,2,FALSE)</f>
        <v>Predominantly Urban</v>
      </c>
      <c r="R344" t="str">
        <f>VLOOKUP(P344,classifications!A$1:D$357,4,FALSE)</f>
        <v>Unitary Authority</v>
      </c>
      <c r="S344" t="s">
        <v>530</v>
      </c>
      <c r="T344" t="s">
        <v>648</v>
      </c>
      <c r="U344">
        <v>89.9</v>
      </c>
      <c r="V344">
        <v>10.1</v>
      </c>
      <c r="W344">
        <v>0</v>
      </c>
      <c r="X344">
        <v>82.2</v>
      </c>
      <c r="Y344">
        <v>3.3</v>
      </c>
      <c r="Z344">
        <v>14.5</v>
      </c>
      <c r="AA344" t="s">
        <v>417</v>
      </c>
      <c r="AB344" t="s">
        <v>417</v>
      </c>
      <c r="AC344" t="s">
        <v>417</v>
      </c>
      <c r="AE344" t="s">
        <v>491</v>
      </c>
      <c r="AF344" t="s">
        <v>296</v>
      </c>
      <c r="AG344" t="s">
        <v>530</v>
      </c>
      <c r="AH344" t="s">
        <v>648</v>
      </c>
      <c r="AI344">
        <v>89.9</v>
      </c>
      <c r="AJ344">
        <v>10.1</v>
      </c>
      <c r="AK344">
        <v>96.1</v>
      </c>
      <c r="AL344">
        <v>3.9</v>
      </c>
      <c r="AM344" t="s">
        <v>417</v>
      </c>
      <c r="AN344" t="s">
        <v>417</v>
      </c>
      <c r="AP344" t="s">
        <v>491</v>
      </c>
      <c r="AQ344" t="s">
        <v>296</v>
      </c>
      <c r="AR344" t="s">
        <v>530</v>
      </c>
      <c r="AS344" t="s">
        <v>648</v>
      </c>
      <c r="AT344">
        <v>84.3</v>
      </c>
      <c r="AU344">
        <v>89.9</v>
      </c>
      <c r="AV344">
        <v>95.5</v>
      </c>
      <c r="AW344">
        <v>92.6</v>
      </c>
      <c r="AX344">
        <v>96.1</v>
      </c>
      <c r="AY344">
        <v>99.7</v>
      </c>
      <c r="AZ344" t="s">
        <v>417</v>
      </c>
      <c r="BA344" t="s">
        <v>417</v>
      </c>
      <c r="BB344" t="s">
        <v>417</v>
      </c>
      <c r="BF344" t="b">
        <f t="shared" si="5"/>
        <v>1</v>
      </c>
    </row>
    <row r="345" spans="14:58" x14ac:dyDescent="0.3">
      <c r="N345" t="str">
        <f>VLOOKUP(P345,Sheet1!A$6:A$378,1,FALSE)</f>
        <v>Slough</v>
      </c>
      <c r="O345" t="s">
        <v>491</v>
      </c>
      <c r="P345" t="s">
        <v>297</v>
      </c>
      <c r="Q345" t="str">
        <f>VLOOKUP(P345,classifications!A$1:B$357,2,FALSE)</f>
        <v>Predominantly Urban</v>
      </c>
      <c r="R345" t="str">
        <f>VLOOKUP(P345,classifications!A$1:D$357,4,FALSE)</f>
        <v>Unitary Authority</v>
      </c>
      <c r="S345" t="s">
        <v>531</v>
      </c>
      <c r="T345" t="s">
        <v>648</v>
      </c>
      <c r="U345">
        <v>83.6</v>
      </c>
      <c r="V345">
        <v>16</v>
      </c>
      <c r="W345">
        <v>0.4</v>
      </c>
      <c r="X345">
        <v>73.599999999999994</v>
      </c>
      <c r="Y345">
        <v>6.9</v>
      </c>
      <c r="Z345">
        <v>19.600000000000001</v>
      </c>
      <c r="AA345">
        <v>97.9</v>
      </c>
      <c r="AB345">
        <v>2.1</v>
      </c>
      <c r="AC345">
        <v>0</v>
      </c>
      <c r="AE345" t="s">
        <v>491</v>
      </c>
      <c r="AF345" t="s">
        <v>297</v>
      </c>
      <c r="AG345" t="s">
        <v>531</v>
      </c>
      <c r="AH345" t="s">
        <v>648</v>
      </c>
      <c r="AI345">
        <v>83.9</v>
      </c>
      <c r="AJ345">
        <v>16.100000000000001</v>
      </c>
      <c r="AK345">
        <v>91.5</v>
      </c>
      <c r="AL345">
        <v>8.5</v>
      </c>
      <c r="AM345">
        <v>97.9</v>
      </c>
      <c r="AN345">
        <v>2.1</v>
      </c>
      <c r="AP345" t="s">
        <v>491</v>
      </c>
      <c r="AQ345" t="s">
        <v>297</v>
      </c>
      <c r="AR345" t="s">
        <v>531</v>
      </c>
      <c r="AS345" t="s">
        <v>648</v>
      </c>
      <c r="AT345">
        <v>79.3</v>
      </c>
      <c r="AU345">
        <v>83.9</v>
      </c>
      <c r="AV345">
        <v>88.6</v>
      </c>
      <c r="AW345">
        <v>86.9</v>
      </c>
      <c r="AX345">
        <v>91.5</v>
      </c>
      <c r="AY345">
        <v>96</v>
      </c>
      <c r="AZ345">
        <v>96</v>
      </c>
      <c r="BA345">
        <v>97.9</v>
      </c>
      <c r="BB345">
        <v>99.8</v>
      </c>
      <c r="BF345" t="b">
        <f t="shared" si="5"/>
        <v>1</v>
      </c>
    </row>
    <row r="346" spans="14:58" x14ac:dyDescent="0.3">
      <c r="N346" t="str">
        <f>VLOOKUP(P346,Sheet1!A$6:A$378,1,FALSE)</f>
        <v>Windsor and Maidenhead</v>
      </c>
      <c r="O346" t="s">
        <v>491</v>
      </c>
      <c r="P346" t="s">
        <v>298</v>
      </c>
      <c r="Q346" t="str">
        <f>VLOOKUP(P346,classifications!A$1:B$357,2,FALSE)</f>
        <v>Predominantly Urban</v>
      </c>
      <c r="R346" t="str">
        <f>VLOOKUP(P346,classifications!A$1:D$357,4,FALSE)</f>
        <v>Unitary Authority</v>
      </c>
      <c r="S346" t="s">
        <v>532</v>
      </c>
      <c r="T346" t="s">
        <v>648</v>
      </c>
      <c r="U346">
        <v>82.6</v>
      </c>
      <c r="V346">
        <v>15.6</v>
      </c>
      <c r="W346">
        <v>1.8</v>
      </c>
      <c r="X346">
        <v>81.5</v>
      </c>
      <c r="Y346">
        <v>5.0999999999999996</v>
      </c>
      <c r="Z346">
        <v>13.4</v>
      </c>
      <c r="AA346">
        <v>100</v>
      </c>
      <c r="AB346">
        <v>0</v>
      </c>
      <c r="AC346">
        <v>0</v>
      </c>
      <c r="AE346" t="s">
        <v>491</v>
      </c>
      <c r="AF346" t="s">
        <v>298</v>
      </c>
      <c r="AG346" t="s">
        <v>532</v>
      </c>
      <c r="AH346" t="s">
        <v>648</v>
      </c>
      <c r="AI346">
        <v>84.1</v>
      </c>
      <c r="AJ346">
        <v>15.9</v>
      </c>
      <c r="AK346">
        <v>94.1</v>
      </c>
      <c r="AL346">
        <v>5.9</v>
      </c>
      <c r="AM346">
        <v>100</v>
      </c>
      <c r="AN346">
        <v>0</v>
      </c>
      <c r="AP346" t="s">
        <v>491</v>
      </c>
      <c r="AQ346" t="s">
        <v>298</v>
      </c>
      <c r="AR346" t="s">
        <v>532</v>
      </c>
      <c r="AS346" t="s">
        <v>648</v>
      </c>
      <c r="AT346">
        <v>80</v>
      </c>
      <c r="AU346">
        <v>84.1</v>
      </c>
      <c r="AV346">
        <v>88.3</v>
      </c>
      <c r="AW346">
        <v>90.7</v>
      </c>
      <c r="AX346">
        <v>94.1</v>
      </c>
      <c r="AY346">
        <v>97.6</v>
      </c>
      <c r="AZ346">
        <v>100</v>
      </c>
      <c r="BA346">
        <v>100</v>
      </c>
      <c r="BB346">
        <v>100</v>
      </c>
      <c r="BF346" t="b">
        <f t="shared" si="5"/>
        <v>1</v>
      </c>
    </row>
    <row r="347" spans="14:58" x14ac:dyDescent="0.3">
      <c r="N347" t="str">
        <f>VLOOKUP(P347,Sheet1!A$6:A$378,1,FALSE)</f>
        <v>Wokingham</v>
      </c>
      <c r="O347" t="s">
        <v>491</v>
      </c>
      <c r="P347" t="s">
        <v>299</v>
      </c>
      <c r="Q347" t="str">
        <f>VLOOKUP(P347,classifications!A$1:B$357,2,FALSE)</f>
        <v>Predominantly Urban</v>
      </c>
      <c r="R347" t="str">
        <f>VLOOKUP(P347,classifications!A$1:D$357,4,FALSE)</f>
        <v>Unitary Authority</v>
      </c>
      <c r="S347" t="s">
        <v>533</v>
      </c>
      <c r="T347" t="s">
        <v>648</v>
      </c>
      <c r="U347">
        <v>86.2</v>
      </c>
      <c r="V347">
        <v>12.5</v>
      </c>
      <c r="W347">
        <v>1.3</v>
      </c>
      <c r="X347">
        <v>83.7</v>
      </c>
      <c r="Y347">
        <v>3</v>
      </c>
      <c r="Z347">
        <v>13.3</v>
      </c>
      <c r="AA347" t="s">
        <v>417</v>
      </c>
      <c r="AB347" t="s">
        <v>417</v>
      </c>
      <c r="AC347" t="s">
        <v>417</v>
      </c>
      <c r="AE347" t="s">
        <v>491</v>
      </c>
      <c r="AF347" t="s">
        <v>299</v>
      </c>
      <c r="AG347" t="s">
        <v>533</v>
      </c>
      <c r="AH347" t="s">
        <v>648</v>
      </c>
      <c r="AI347">
        <v>87.3</v>
      </c>
      <c r="AJ347">
        <v>12.7</v>
      </c>
      <c r="AK347">
        <v>96.5</v>
      </c>
      <c r="AL347">
        <v>3.5</v>
      </c>
      <c r="AM347" t="s">
        <v>417</v>
      </c>
      <c r="AN347" t="s">
        <v>417</v>
      </c>
      <c r="AP347" t="s">
        <v>491</v>
      </c>
      <c r="AQ347" t="s">
        <v>299</v>
      </c>
      <c r="AR347" t="s">
        <v>533</v>
      </c>
      <c r="AS347" t="s">
        <v>648</v>
      </c>
      <c r="AT347">
        <v>82.8</v>
      </c>
      <c r="AU347">
        <v>87.3</v>
      </c>
      <c r="AV347">
        <v>91.9</v>
      </c>
      <c r="AW347">
        <v>93.7</v>
      </c>
      <c r="AX347">
        <v>96.5</v>
      </c>
      <c r="AY347">
        <v>99.4</v>
      </c>
      <c r="AZ347" t="s">
        <v>417</v>
      </c>
      <c r="BA347" t="s">
        <v>417</v>
      </c>
      <c r="BB347" t="s">
        <v>417</v>
      </c>
      <c r="BF347" t="b">
        <f t="shared" si="5"/>
        <v>1</v>
      </c>
    </row>
    <row r="348" spans="14:58" x14ac:dyDescent="0.3">
      <c r="N348" t="str">
        <f>VLOOKUP(P348,Sheet1!A$6:A$378,1,FALSE)</f>
        <v>Milton Keynes</v>
      </c>
      <c r="O348" t="s">
        <v>491</v>
      </c>
      <c r="P348" t="s">
        <v>300</v>
      </c>
      <c r="Q348" t="str">
        <f>VLOOKUP(P348,classifications!A$1:B$357,2,FALSE)</f>
        <v>Predominantly Urban</v>
      </c>
      <c r="R348" t="str">
        <f>VLOOKUP(P348,classifications!A$1:D$357,4,FALSE)</f>
        <v>Unitary Authority</v>
      </c>
      <c r="S348" t="s">
        <v>534</v>
      </c>
      <c r="T348" t="s">
        <v>648</v>
      </c>
      <c r="U348">
        <v>86.2</v>
      </c>
      <c r="V348">
        <v>12</v>
      </c>
      <c r="W348">
        <v>1.8</v>
      </c>
      <c r="X348">
        <v>77.099999999999994</v>
      </c>
      <c r="Y348">
        <v>8.6</v>
      </c>
      <c r="Z348">
        <v>14.2</v>
      </c>
      <c r="AA348">
        <v>96.9</v>
      </c>
      <c r="AB348">
        <v>3.1</v>
      </c>
      <c r="AC348">
        <v>0</v>
      </c>
      <c r="AE348" t="s">
        <v>491</v>
      </c>
      <c r="AF348" t="s">
        <v>300</v>
      </c>
      <c r="AG348" t="s">
        <v>534</v>
      </c>
      <c r="AH348" t="s">
        <v>648</v>
      </c>
      <c r="AI348">
        <v>87.8</v>
      </c>
      <c r="AJ348">
        <v>12.2</v>
      </c>
      <c r="AK348">
        <v>89.9</v>
      </c>
      <c r="AL348">
        <v>10.1</v>
      </c>
      <c r="AM348">
        <v>96.9</v>
      </c>
      <c r="AN348">
        <v>3.1</v>
      </c>
      <c r="AP348" t="s">
        <v>491</v>
      </c>
      <c r="AQ348" t="s">
        <v>300</v>
      </c>
      <c r="AR348" t="s">
        <v>534</v>
      </c>
      <c r="AS348" t="s">
        <v>648</v>
      </c>
      <c r="AT348">
        <v>83.6</v>
      </c>
      <c r="AU348">
        <v>87.8</v>
      </c>
      <c r="AV348">
        <v>92</v>
      </c>
      <c r="AW348">
        <v>85.1</v>
      </c>
      <c r="AX348">
        <v>89.9</v>
      </c>
      <c r="AY348">
        <v>94.8</v>
      </c>
      <c r="AZ348">
        <v>94.3</v>
      </c>
      <c r="BA348">
        <v>96.9</v>
      </c>
      <c r="BB348">
        <v>99.5</v>
      </c>
      <c r="BF348" t="b">
        <f t="shared" si="5"/>
        <v>1</v>
      </c>
    </row>
    <row r="349" spans="14:58" x14ac:dyDescent="0.3">
      <c r="N349" t="str">
        <f>VLOOKUP(P349,Sheet1!A$6:A$378,1,FALSE)</f>
        <v>Brighton and Hove</v>
      </c>
      <c r="O349" t="s">
        <v>491</v>
      </c>
      <c r="P349" t="s">
        <v>301</v>
      </c>
      <c r="Q349" t="str">
        <f>VLOOKUP(P349,classifications!A$1:B$357,2,FALSE)</f>
        <v>Predominantly Urban</v>
      </c>
      <c r="R349" t="str">
        <f>VLOOKUP(P349,classifications!A$1:D$357,4,FALSE)</f>
        <v>Unitary Authority</v>
      </c>
      <c r="S349" t="s">
        <v>535</v>
      </c>
      <c r="T349" t="s">
        <v>648</v>
      </c>
      <c r="U349">
        <v>85.7</v>
      </c>
      <c r="V349">
        <v>13.9</v>
      </c>
      <c r="W349">
        <v>0.4</v>
      </c>
      <c r="X349">
        <v>82.7</v>
      </c>
      <c r="Y349">
        <v>1.5</v>
      </c>
      <c r="Z349">
        <v>15.8</v>
      </c>
      <c r="AA349">
        <v>97.9</v>
      </c>
      <c r="AB349">
        <v>2.1</v>
      </c>
      <c r="AC349">
        <v>0</v>
      </c>
      <c r="AE349" t="s">
        <v>491</v>
      </c>
      <c r="AF349" t="s">
        <v>301</v>
      </c>
      <c r="AG349" t="s">
        <v>535</v>
      </c>
      <c r="AH349" t="s">
        <v>648</v>
      </c>
      <c r="AI349">
        <v>86</v>
      </c>
      <c r="AJ349">
        <v>14</v>
      </c>
      <c r="AK349">
        <v>98.2</v>
      </c>
      <c r="AL349">
        <v>1.8</v>
      </c>
      <c r="AM349">
        <v>97.9</v>
      </c>
      <c r="AN349">
        <v>2.1</v>
      </c>
      <c r="AP349" t="s">
        <v>491</v>
      </c>
      <c r="AQ349" t="s">
        <v>301</v>
      </c>
      <c r="AR349" t="s">
        <v>535</v>
      </c>
      <c r="AS349" t="s">
        <v>648</v>
      </c>
      <c r="AT349">
        <v>81.099999999999994</v>
      </c>
      <c r="AU349">
        <v>86</v>
      </c>
      <c r="AV349">
        <v>90.9</v>
      </c>
      <c r="AW349">
        <v>96</v>
      </c>
      <c r="AX349">
        <v>98.2</v>
      </c>
      <c r="AY349">
        <v>100</v>
      </c>
      <c r="AZ349">
        <v>95.8</v>
      </c>
      <c r="BA349">
        <v>97.9</v>
      </c>
      <c r="BB349">
        <v>100</v>
      </c>
      <c r="BF349" t="b">
        <f t="shared" si="5"/>
        <v>1</v>
      </c>
    </row>
    <row r="350" spans="14:58" x14ac:dyDescent="0.3">
      <c r="N350" t="str">
        <f>VLOOKUP(P350,Sheet1!A$6:A$378,1,FALSE)</f>
        <v>Portsmouth</v>
      </c>
      <c r="O350" t="s">
        <v>491</v>
      </c>
      <c r="P350" t="s">
        <v>302</v>
      </c>
      <c r="Q350" t="str">
        <f>VLOOKUP(P350,classifications!A$1:B$357,2,FALSE)</f>
        <v>Predominantly Urban</v>
      </c>
      <c r="R350" t="str">
        <f>VLOOKUP(P350,classifications!A$1:D$357,4,FALSE)</f>
        <v>Unitary Authority</v>
      </c>
      <c r="S350" t="s">
        <v>536</v>
      </c>
      <c r="T350" t="s">
        <v>648</v>
      </c>
      <c r="U350">
        <v>80.3</v>
      </c>
      <c r="V350">
        <v>19</v>
      </c>
      <c r="W350">
        <v>0.7</v>
      </c>
      <c r="X350">
        <v>68.2</v>
      </c>
      <c r="Y350">
        <v>7.2</v>
      </c>
      <c r="Z350">
        <v>24.6</v>
      </c>
      <c r="AA350">
        <v>97.5</v>
      </c>
      <c r="AB350">
        <v>1.5</v>
      </c>
      <c r="AC350">
        <v>1</v>
      </c>
      <c r="AE350" t="s">
        <v>491</v>
      </c>
      <c r="AF350" t="s">
        <v>302</v>
      </c>
      <c r="AG350" t="s">
        <v>536</v>
      </c>
      <c r="AH350" t="s">
        <v>648</v>
      </c>
      <c r="AI350">
        <v>80.900000000000006</v>
      </c>
      <c r="AJ350">
        <v>19.100000000000001</v>
      </c>
      <c r="AK350">
        <v>90.5</v>
      </c>
      <c r="AL350">
        <v>9.5</v>
      </c>
      <c r="AM350">
        <v>98.5</v>
      </c>
      <c r="AN350">
        <v>1.5</v>
      </c>
      <c r="AP350" t="s">
        <v>491</v>
      </c>
      <c r="AQ350" t="s">
        <v>302</v>
      </c>
      <c r="AR350" t="s">
        <v>536</v>
      </c>
      <c r="AS350" t="s">
        <v>648</v>
      </c>
      <c r="AT350">
        <v>74.5</v>
      </c>
      <c r="AU350">
        <v>80.900000000000006</v>
      </c>
      <c r="AV350">
        <v>87.2</v>
      </c>
      <c r="AW350">
        <v>84.6</v>
      </c>
      <c r="AX350">
        <v>90.5</v>
      </c>
      <c r="AY350">
        <v>96.4</v>
      </c>
      <c r="AZ350">
        <v>96.8</v>
      </c>
      <c r="BA350">
        <v>98.5</v>
      </c>
      <c r="BB350">
        <v>100</v>
      </c>
      <c r="BF350" t="b">
        <f t="shared" si="5"/>
        <v>1</v>
      </c>
    </row>
    <row r="351" spans="14:58" x14ac:dyDescent="0.3">
      <c r="N351" t="str">
        <f>VLOOKUP(P351,Sheet1!A$6:A$378,1,FALSE)</f>
        <v>Southampton</v>
      </c>
      <c r="O351" t="s">
        <v>491</v>
      </c>
      <c r="P351" t="s">
        <v>303</v>
      </c>
      <c r="Q351" t="str">
        <f>VLOOKUP(P351,classifications!A$1:B$357,2,FALSE)</f>
        <v>Predominantly Urban</v>
      </c>
      <c r="R351" t="str">
        <f>VLOOKUP(P351,classifications!A$1:D$357,4,FALSE)</f>
        <v>Unitary Authority</v>
      </c>
      <c r="S351" t="s">
        <v>537</v>
      </c>
      <c r="T351" t="s">
        <v>648</v>
      </c>
      <c r="U351">
        <v>83.6</v>
      </c>
      <c r="V351">
        <v>14.4</v>
      </c>
      <c r="W351">
        <v>2</v>
      </c>
      <c r="X351">
        <v>70.599999999999994</v>
      </c>
      <c r="Y351">
        <v>9.6999999999999993</v>
      </c>
      <c r="Z351">
        <v>19.7</v>
      </c>
      <c r="AA351">
        <v>97.6</v>
      </c>
      <c r="AB351">
        <v>2.4</v>
      </c>
      <c r="AC351">
        <v>0</v>
      </c>
      <c r="AE351" t="s">
        <v>491</v>
      </c>
      <c r="AF351" t="s">
        <v>303</v>
      </c>
      <c r="AG351" t="s">
        <v>537</v>
      </c>
      <c r="AH351" t="s">
        <v>648</v>
      </c>
      <c r="AI351">
        <v>85.3</v>
      </c>
      <c r="AJ351">
        <v>14.7</v>
      </c>
      <c r="AK351">
        <v>87.9</v>
      </c>
      <c r="AL351">
        <v>12.1</v>
      </c>
      <c r="AM351">
        <v>97.6</v>
      </c>
      <c r="AN351">
        <v>2.4</v>
      </c>
      <c r="AP351" t="s">
        <v>491</v>
      </c>
      <c r="AQ351" t="s">
        <v>303</v>
      </c>
      <c r="AR351" t="s">
        <v>537</v>
      </c>
      <c r="AS351" t="s">
        <v>648</v>
      </c>
      <c r="AT351">
        <v>81</v>
      </c>
      <c r="AU351">
        <v>85.3</v>
      </c>
      <c r="AV351">
        <v>89.6</v>
      </c>
      <c r="AW351">
        <v>82.6</v>
      </c>
      <c r="AX351">
        <v>87.9</v>
      </c>
      <c r="AY351">
        <v>93.3</v>
      </c>
      <c r="AZ351">
        <v>95.8</v>
      </c>
      <c r="BA351">
        <v>97.6</v>
      </c>
      <c r="BB351">
        <v>99.5</v>
      </c>
      <c r="BF351" t="b">
        <f t="shared" si="5"/>
        <v>1</v>
      </c>
    </row>
    <row r="352" spans="14:58" x14ac:dyDescent="0.3">
      <c r="N352" t="str">
        <f>VLOOKUP(P352,Sheet1!A$6:A$378,1,FALSE)</f>
        <v>Isle of Wight</v>
      </c>
      <c r="O352" t="s">
        <v>491</v>
      </c>
      <c r="P352" t="s">
        <v>304</v>
      </c>
      <c r="Q352" t="str">
        <f>VLOOKUP(P352,classifications!A$1:B$357,2,FALSE)</f>
        <v>Predominantly Rural</v>
      </c>
      <c r="R352" t="str">
        <f>VLOOKUP(P352,classifications!A$1:D$357,4,FALSE)</f>
        <v>Unitary Authority</v>
      </c>
      <c r="S352" t="s">
        <v>538</v>
      </c>
      <c r="T352" t="s">
        <v>648</v>
      </c>
      <c r="U352">
        <v>84.1</v>
      </c>
      <c r="V352">
        <v>13.6</v>
      </c>
      <c r="W352">
        <v>2.2999999999999998</v>
      </c>
      <c r="X352">
        <v>71.2</v>
      </c>
      <c r="Y352">
        <v>6.1</v>
      </c>
      <c r="Z352">
        <v>22.7</v>
      </c>
      <c r="AA352">
        <v>96.8</v>
      </c>
      <c r="AB352">
        <v>3.2</v>
      </c>
      <c r="AC352">
        <v>0</v>
      </c>
      <c r="AE352" t="s">
        <v>491</v>
      </c>
      <c r="AF352" t="s">
        <v>304</v>
      </c>
      <c r="AG352" t="s">
        <v>538</v>
      </c>
      <c r="AH352" t="s">
        <v>648</v>
      </c>
      <c r="AI352">
        <v>86.1</v>
      </c>
      <c r="AJ352">
        <v>13.9</v>
      </c>
      <c r="AK352">
        <v>92.1</v>
      </c>
      <c r="AL352">
        <v>7.9</v>
      </c>
      <c r="AM352">
        <v>96.8</v>
      </c>
      <c r="AN352">
        <v>3.2</v>
      </c>
      <c r="AP352" t="s">
        <v>491</v>
      </c>
      <c r="AQ352" t="s">
        <v>304</v>
      </c>
      <c r="AR352" t="s">
        <v>538</v>
      </c>
      <c r="AS352" t="s">
        <v>648</v>
      </c>
      <c r="AT352">
        <v>81.599999999999994</v>
      </c>
      <c r="AU352">
        <v>86.1</v>
      </c>
      <c r="AV352">
        <v>90.6</v>
      </c>
      <c r="AW352">
        <v>87.5</v>
      </c>
      <c r="AX352">
        <v>92.1</v>
      </c>
      <c r="AY352">
        <v>96.6</v>
      </c>
      <c r="AZ352">
        <v>94.3</v>
      </c>
      <c r="BA352">
        <v>96.8</v>
      </c>
      <c r="BB352">
        <v>99.4</v>
      </c>
      <c r="BF352" t="b">
        <f t="shared" si="5"/>
        <v>1</v>
      </c>
    </row>
    <row r="353" spans="14:58" x14ac:dyDescent="0.3">
      <c r="N353" t="e">
        <f>VLOOKUP(P353,Sheet1!A$6:A$378,1,FALSE)</f>
        <v>#N/A</v>
      </c>
      <c r="O353" t="s">
        <v>539</v>
      </c>
      <c r="P353" t="s">
        <v>540</v>
      </c>
      <c r="Q353" t="e">
        <f>VLOOKUP(P353,classifications!A$1:B$357,2,FALSE)</f>
        <v>#N/A</v>
      </c>
      <c r="R353" t="e">
        <f>VLOOKUP(P353,classifications!A$1:D$357,4,FALSE)</f>
        <v>#N/A</v>
      </c>
      <c r="S353" t="s">
        <v>541</v>
      </c>
      <c r="T353" t="s">
        <v>648</v>
      </c>
      <c r="U353">
        <v>80.400000000000006</v>
      </c>
      <c r="V353">
        <v>18.2</v>
      </c>
      <c r="W353">
        <v>1.4</v>
      </c>
      <c r="X353">
        <v>65.8</v>
      </c>
      <c r="Y353">
        <v>10.6</v>
      </c>
      <c r="Z353">
        <v>23.7</v>
      </c>
      <c r="AA353">
        <v>95.3</v>
      </c>
      <c r="AB353">
        <v>4.7</v>
      </c>
      <c r="AC353">
        <v>0</v>
      </c>
      <c r="AE353" t="s">
        <v>539</v>
      </c>
      <c r="AF353" t="s">
        <v>540</v>
      </c>
      <c r="AG353" t="s">
        <v>541</v>
      </c>
      <c r="AH353" t="s">
        <v>648</v>
      </c>
      <c r="AI353">
        <v>81.5</v>
      </c>
      <c r="AJ353">
        <v>18.5</v>
      </c>
      <c r="AK353">
        <v>86.2</v>
      </c>
      <c r="AL353">
        <v>13.8</v>
      </c>
      <c r="AM353">
        <v>95.3</v>
      </c>
      <c r="AN353">
        <v>4.7</v>
      </c>
      <c r="AP353" t="s">
        <v>539</v>
      </c>
      <c r="AQ353" t="s">
        <v>540</v>
      </c>
      <c r="AR353" t="s">
        <v>541</v>
      </c>
      <c r="AS353" t="s">
        <v>648</v>
      </c>
      <c r="AT353">
        <v>74.5</v>
      </c>
      <c r="AU353">
        <v>81.5</v>
      </c>
      <c r="AV353">
        <v>88.5</v>
      </c>
      <c r="AW353">
        <v>78.099999999999994</v>
      </c>
      <c r="AX353">
        <v>86.2</v>
      </c>
      <c r="AY353">
        <v>94.2</v>
      </c>
      <c r="AZ353">
        <v>91.7</v>
      </c>
      <c r="BA353">
        <v>95.3</v>
      </c>
      <c r="BB353">
        <v>98.8</v>
      </c>
      <c r="BF353" t="b">
        <f t="shared" si="5"/>
        <v>1</v>
      </c>
    </row>
    <row r="354" spans="14:58" x14ac:dyDescent="0.3">
      <c r="N354" t="e">
        <f>VLOOKUP(P354,Sheet1!A$6:A$378,1,FALSE)</f>
        <v>#N/A</v>
      </c>
      <c r="O354" t="s">
        <v>539</v>
      </c>
      <c r="P354" t="s">
        <v>542</v>
      </c>
      <c r="Q354" t="e">
        <f>VLOOKUP(P354,classifications!A$1:B$357,2,FALSE)</f>
        <v>#N/A</v>
      </c>
      <c r="R354" t="e">
        <f>VLOOKUP(P354,classifications!A$1:D$357,4,FALSE)</f>
        <v>#N/A</v>
      </c>
      <c r="S354" t="s">
        <v>543</v>
      </c>
      <c r="T354" t="s">
        <v>648</v>
      </c>
      <c r="U354">
        <v>83.3</v>
      </c>
      <c r="V354">
        <v>16.2</v>
      </c>
      <c r="W354">
        <v>0.5</v>
      </c>
      <c r="X354">
        <v>78.099999999999994</v>
      </c>
      <c r="Y354">
        <v>7.4</v>
      </c>
      <c r="Z354">
        <v>14.5</v>
      </c>
      <c r="AA354" t="s">
        <v>417</v>
      </c>
      <c r="AB354" t="s">
        <v>417</v>
      </c>
      <c r="AC354" t="s">
        <v>417</v>
      </c>
      <c r="AE354" t="s">
        <v>539</v>
      </c>
      <c r="AF354" t="s">
        <v>542</v>
      </c>
      <c r="AG354" t="s">
        <v>543</v>
      </c>
      <c r="AH354" t="s">
        <v>648</v>
      </c>
      <c r="AI354">
        <v>83.7</v>
      </c>
      <c r="AJ354">
        <v>16.3</v>
      </c>
      <c r="AK354">
        <v>91.4</v>
      </c>
      <c r="AL354">
        <v>8.6</v>
      </c>
      <c r="AM354" t="s">
        <v>417</v>
      </c>
      <c r="AN354" t="s">
        <v>417</v>
      </c>
      <c r="AP354" t="s">
        <v>539</v>
      </c>
      <c r="AQ354" t="s">
        <v>542</v>
      </c>
      <c r="AR354" t="s">
        <v>543</v>
      </c>
      <c r="AS354" t="s">
        <v>648</v>
      </c>
      <c r="AT354">
        <v>77.900000000000006</v>
      </c>
      <c r="AU354">
        <v>83.7</v>
      </c>
      <c r="AV354">
        <v>89.5</v>
      </c>
      <c r="AW354">
        <v>86.5</v>
      </c>
      <c r="AX354">
        <v>91.4</v>
      </c>
      <c r="AY354">
        <v>96.2</v>
      </c>
      <c r="AZ354" t="s">
        <v>417</v>
      </c>
      <c r="BA354" t="s">
        <v>417</v>
      </c>
      <c r="BB354" t="s">
        <v>417</v>
      </c>
      <c r="BF354" t="b">
        <f t="shared" si="5"/>
        <v>1</v>
      </c>
    </row>
    <row r="355" spans="14:58" x14ac:dyDescent="0.3">
      <c r="N355" t="e">
        <f>VLOOKUP(P355,Sheet1!A$6:A$378,1,FALSE)</f>
        <v>#N/A</v>
      </c>
      <c r="O355" t="s">
        <v>539</v>
      </c>
      <c r="P355" t="s">
        <v>544</v>
      </c>
      <c r="Q355" t="e">
        <f>VLOOKUP(P355,classifications!A$1:B$357,2,FALSE)</f>
        <v>#N/A</v>
      </c>
      <c r="R355" t="e">
        <f>VLOOKUP(P355,classifications!A$1:D$357,4,FALSE)</f>
        <v>#N/A</v>
      </c>
      <c r="S355" t="s">
        <v>545</v>
      </c>
      <c r="T355" t="s">
        <v>648</v>
      </c>
      <c r="U355">
        <v>89.6</v>
      </c>
      <c r="V355">
        <v>9.6999999999999993</v>
      </c>
      <c r="W355">
        <v>0.7</v>
      </c>
      <c r="X355">
        <v>76.7</v>
      </c>
      <c r="Y355">
        <v>4.5999999999999996</v>
      </c>
      <c r="Z355">
        <v>18.7</v>
      </c>
      <c r="AA355">
        <v>98</v>
      </c>
      <c r="AB355">
        <v>2</v>
      </c>
      <c r="AC355">
        <v>0</v>
      </c>
      <c r="AE355" t="s">
        <v>539</v>
      </c>
      <c r="AF355" t="s">
        <v>544</v>
      </c>
      <c r="AG355" t="s">
        <v>545</v>
      </c>
      <c r="AH355" t="s">
        <v>648</v>
      </c>
      <c r="AI355">
        <v>90.2</v>
      </c>
      <c r="AJ355">
        <v>9.8000000000000007</v>
      </c>
      <c r="AK355">
        <v>94.3</v>
      </c>
      <c r="AL355">
        <v>5.7</v>
      </c>
      <c r="AM355">
        <v>98</v>
      </c>
      <c r="AN355">
        <v>2</v>
      </c>
      <c r="AP355" t="s">
        <v>539</v>
      </c>
      <c r="AQ355" t="s">
        <v>544</v>
      </c>
      <c r="AR355" t="s">
        <v>545</v>
      </c>
      <c r="AS355" t="s">
        <v>648</v>
      </c>
      <c r="AT355">
        <v>86.1</v>
      </c>
      <c r="AU355">
        <v>90.2</v>
      </c>
      <c r="AV355">
        <v>94.3</v>
      </c>
      <c r="AW355">
        <v>90.2</v>
      </c>
      <c r="AX355">
        <v>94.3</v>
      </c>
      <c r="AY355">
        <v>98.3</v>
      </c>
      <c r="AZ355">
        <v>96</v>
      </c>
      <c r="BA355">
        <v>98</v>
      </c>
      <c r="BB355">
        <v>100</v>
      </c>
      <c r="BF355" t="b">
        <f t="shared" si="5"/>
        <v>1</v>
      </c>
    </row>
    <row r="356" spans="14:58" x14ac:dyDescent="0.3">
      <c r="N356" t="e">
        <f>VLOOKUP(P356,Sheet1!A$6:A$378,1,FALSE)</f>
        <v>#N/A</v>
      </c>
      <c r="O356" t="s">
        <v>539</v>
      </c>
      <c r="P356" t="s">
        <v>546</v>
      </c>
      <c r="Q356" t="e">
        <f>VLOOKUP(P356,classifications!A$1:B$357,2,FALSE)</f>
        <v>#N/A</v>
      </c>
      <c r="R356" t="e">
        <f>VLOOKUP(P356,classifications!A$1:D$357,4,FALSE)</f>
        <v>#N/A</v>
      </c>
      <c r="S356" t="s">
        <v>547</v>
      </c>
      <c r="T356" t="s">
        <v>648</v>
      </c>
      <c r="U356">
        <v>80.5</v>
      </c>
      <c r="V356">
        <v>18.399999999999999</v>
      </c>
      <c r="W356">
        <v>1.1000000000000001</v>
      </c>
      <c r="X356">
        <v>69.7</v>
      </c>
      <c r="Y356">
        <v>6.3</v>
      </c>
      <c r="Z356">
        <v>24</v>
      </c>
      <c r="AA356">
        <v>95.5</v>
      </c>
      <c r="AB356">
        <v>4.5</v>
      </c>
      <c r="AC356">
        <v>0</v>
      </c>
      <c r="AE356" t="s">
        <v>539</v>
      </c>
      <c r="AF356" t="s">
        <v>546</v>
      </c>
      <c r="AG356" t="s">
        <v>547</v>
      </c>
      <c r="AH356" t="s">
        <v>648</v>
      </c>
      <c r="AI356">
        <v>81.400000000000006</v>
      </c>
      <c r="AJ356">
        <v>18.600000000000001</v>
      </c>
      <c r="AK356">
        <v>91.7</v>
      </c>
      <c r="AL356">
        <v>8.3000000000000007</v>
      </c>
      <c r="AM356">
        <v>95.5</v>
      </c>
      <c r="AN356">
        <v>4.5</v>
      </c>
      <c r="AP356" t="s">
        <v>539</v>
      </c>
      <c r="AQ356" t="s">
        <v>546</v>
      </c>
      <c r="AR356" t="s">
        <v>547</v>
      </c>
      <c r="AS356" t="s">
        <v>648</v>
      </c>
      <c r="AT356">
        <v>73.8</v>
      </c>
      <c r="AU356">
        <v>81.400000000000006</v>
      </c>
      <c r="AV356">
        <v>89</v>
      </c>
      <c r="AW356">
        <v>85.7</v>
      </c>
      <c r="AX356">
        <v>91.7</v>
      </c>
      <c r="AY356">
        <v>97.7</v>
      </c>
      <c r="AZ356">
        <v>91.5</v>
      </c>
      <c r="BA356">
        <v>95.5</v>
      </c>
      <c r="BB356">
        <v>99.5</v>
      </c>
      <c r="BF356" t="b">
        <f t="shared" si="5"/>
        <v>1</v>
      </c>
    </row>
    <row r="357" spans="14:58" x14ac:dyDescent="0.3">
      <c r="N357" t="e">
        <f>VLOOKUP(P357,Sheet1!A$6:A$378,1,FALSE)</f>
        <v>#N/A</v>
      </c>
      <c r="O357" t="s">
        <v>539</v>
      </c>
      <c r="P357" t="s">
        <v>548</v>
      </c>
      <c r="Q357" t="e">
        <f>VLOOKUP(P357,classifications!A$1:B$357,2,FALSE)</f>
        <v>#N/A</v>
      </c>
      <c r="R357" t="e">
        <f>VLOOKUP(P357,classifications!A$1:D$357,4,FALSE)</f>
        <v>#N/A</v>
      </c>
      <c r="S357" t="s">
        <v>549</v>
      </c>
      <c r="T357" t="s">
        <v>648</v>
      </c>
      <c r="U357">
        <v>83.8</v>
      </c>
      <c r="V357">
        <v>14.9</v>
      </c>
      <c r="W357">
        <v>1.3</v>
      </c>
      <c r="X357">
        <v>70.5</v>
      </c>
      <c r="Y357">
        <v>6</v>
      </c>
      <c r="Z357">
        <v>23.4</v>
      </c>
      <c r="AA357">
        <v>96.6</v>
      </c>
      <c r="AB357">
        <v>3.4</v>
      </c>
      <c r="AC357">
        <v>0</v>
      </c>
      <c r="AE357" t="s">
        <v>539</v>
      </c>
      <c r="AF357" t="s">
        <v>548</v>
      </c>
      <c r="AG357" t="s">
        <v>549</v>
      </c>
      <c r="AH357" t="s">
        <v>648</v>
      </c>
      <c r="AI357">
        <v>84.9</v>
      </c>
      <c r="AJ357">
        <v>15.1</v>
      </c>
      <c r="AK357">
        <v>92.1</v>
      </c>
      <c r="AL357">
        <v>7.9</v>
      </c>
      <c r="AM357">
        <v>96.6</v>
      </c>
      <c r="AN357">
        <v>3.4</v>
      </c>
      <c r="AP357" t="s">
        <v>539</v>
      </c>
      <c r="AQ357" t="s">
        <v>548</v>
      </c>
      <c r="AR357" t="s">
        <v>549</v>
      </c>
      <c r="AS357" t="s">
        <v>648</v>
      </c>
      <c r="AT357">
        <v>80.2</v>
      </c>
      <c r="AU357">
        <v>84.9</v>
      </c>
      <c r="AV357">
        <v>89.6</v>
      </c>
      <c r="AW357">
        <v>88</v>
      </c>
      <c r="AX357">
        <v>92.1</v>
      </c>
      <c r="AY357">
        <v>96.2</v>
      </c>
      <c r="AZ357">
        <v>94.3</v>
      </c>
      <c r="BA357">
        <v>96.6</v>
      </c>
      <c r="BB357">
        <v>99</v>
      </c>
      <c r="BF357" t="b">
        <f t="shared" si="5"/>
        <v>1</v>
      </c>
    </row>
    <row r="358" spans="14:58" x14ac:dyDescent="0.3">
      <c r="N358" t="e">
        <f>VLOOKUP(P358,Sheet1!A$6:A$378,1,FALSE)</f>
        <v>#N/A</v>
      </c>
      <c r="O358" t="s">
        <v>539</v>
      </c>
      <c r="P358" t="s">
        <v>550</v>
      </c>
      <c r="Q358" t="e">
        <f>VLOOKUP(P358,classifications!A$1:B$357,2,FALSE)</f>
        <v>#N/A</v>
      </c>
      <c r="R358" t="e">
        <f>VLOOKUP(P358,classifications!A$1:D$357,4,FALSE)</f>
        <v>#N/A</v>
      </c>
      <c r="S358" t="s">
        <v>551</v>
      </c>
      <c r="T358" t="s">
        <v>648</v>
      </c>
      <c r="U358">
        <v>80.400000000000006</v>
      </c>
      <c r="V358">
        <v>18.3</v>
      </c>
      <c r="W358">
        <v>1.3</v>
      </c>
      <c r="X358">
        <v>74.2</v>
      </c>
      <c r="Y358">
        <v>6.1</v>
      </c>
      <c r="Z358">
        <v>19.600000000000001</v>
      </c>
      <c r="AA358" t="s">
        <v>417</v>
      </c>
      <c r="AB358" t="s">
        <v>417</v>
      </c>
      <c r="AC358" t="s">
        <v>417</v>
      </c>
      <c r="AE358" t="s">
        <v>539</v>
      </c>
      <c r="AF358" t="s">
        <v>550</v>
      </c>
      <c r="AG358" t="s">
        <v>551</v>
      </c>
      <c r="AH358" t="s">
        <v>648</v>
      </c>
      <c r="AI358">
        <v>81.5</v>
      </c>
      <c r="AJ358">
        <v>18.5</v>
      </c>
      <c r="AK358">
        <v>92.4</v>
      </c>
      <c r="AL358">
        <v>7.6</v>
      </c>
      <c r="AM358" t="s">
        <v>417</v>
      </c>
      <c r="AN358" t="s">
        <v>417</v>
      </c>
      <c r="AP358" t="s">
        <v>539</v>
      </c>
      <c r="AQ358" t="s">
        <v>550</v>
      </c>
      <c r="AR358" t="s">
        <v>551</v>
      </c>
      <c r="AS358" t="s">
        <v>648</v>
      </c>
      <c r="AT358">
        <v>75.099999999999994</v>
      </c>
      <c r="AU358">
        <v>81.5</v>
      </c>
      <c r="AV358">
        <v>87.9</v>
      </c>
      <c r="AW358">
        <v>86.8</v>
      </c>
      <c r="AX358">
        <v>92.4</v>
      </c>
      <c r="AY358">
        <v>98</v>
      </c>
      <c r="AZ358" t="s">
        <v>417</v>
      </c>
      <c r="BA358" t="s">
        <v>417</v>
      </c>
      <c r="BB358" t="s">
        <v>417</v>
      </c>
      <c r="BF358" t="b">
        <f t="shared" si="5"/>
        <v>1</v>
      </c>
    </row>
    <row r="359" spans="14:58" x14ac:dyDescent="0.3">
      <c r="N359" t="e">
        <f>VLOOKUP(P359,Sheet1!A$6:A$378,1,FALSE)</f>
        <v>#N/A</v>
      </c>
      <c r="O359" t="s">
        <v>539</v>
      </c>
      <c r="P359" t="s">
        <v>552</v>
      </c>
      <c r="Q359" t="e">
        <f>VLOOKUP(P359,classifications!A$1:B$357,2,FALSE)</f>
        <v>#N/A</v>
      </c>
      <c r="R359" t="e">
        <f>VLOOKUP(P359,classifications!A$1:D$357,4,FALSE)</f>
        <v>#N/A</v>
      </c>
      <c r="S359" t="s">
        <v>553</v>
      </c>
      <c r="T359" t="s">
        <v>648</v>
      </c>
      <c r="U359">
        <v>82.3</v>
      </c>
      <c r="V359">
        <v>16.8</v>
      </c>
      <c r="W359">
        <v>0.9</v>
      </c>
      <c r="X359">
        <v>73</v>
      </c>
      <c r="Y359">
        <v>6.4</v>
      </c>
      <c r="Z359">
        <v>20.6</v>
      </c>
      <c r="AA359">
        <v>97.7</v>
      </c>
      <c r="AB359">
        <v>1.7</v>
      </c>
      <c r="AC359">
        <v>0.6</v>
      </c>
      <c r="AE359" t="s">
        <v>539</v>
      </c>
      <c r="AF359" t="s">
        <v>552</v>
      </c>
      <c r="AG359" t="s">
        <v>553</v>
      </c>
      <c r="AH359" t="s">
        <v>648</v>
      </c>
      <c r="AI359">
        <v>83</v>
      </c>
      <c r="AJ359">
        <v>17</v>
      </c>
      <c r="AK359">
        <v>92</v>
      </c>
      <c r="AL359">
        <v>8</v>
      </c>
      <c r="AM359">
        <v>98.3</v>
      </c>
      <c r="AN359">
        <v>1.7</v>
      </c>
      <c r="AP359" t="s">
        <v>539</v>
      </c>
      <c r="AQ359" t="s">
        <v>552</v>
      </c>
      <c r="AR359" t="s">
        <v>553</v>
      </c>
      <c r="AS359" t="s">
        <v>648</v>
      </c>
      <c r="AT359">
        <v>77.599999999999994</v>
      </c>
      <c r="AU359">
        <v>83</v>
      </c>
      <c r="AV359">
        <v>88.4</v>
      </c>
      <c r="AW359">
        <v>87.3</v>
      </c>
      <c r="AX359">
        <v>92</v>
      </c>
      <c r="AY359">
        <v>96.6</v>
      </c>
      <c r="AZ359">
        <v>96.6</v>
      </c>
      <c r="BA359">
        <v>98.3</v>
      </c>
      <c r="BB359">
        <v>100</v>
      </c>
      <c r="BF359" t="b">
        <f t="shared" si="5"/>
        <v>1</v>
      </c>
    </row>
    <row r="360" spans="14:58" x14ac:dyDescent="0.3">
      <c r="N360" t="e">
        <f>VLOOKUP(P360,Sheet1!A$6:A$378,1,FALSE)</f>
        <v>#N/A</v>
      </c>
      <c r="O360" t="s">
        <v>539</v>
      </c>
      <c r="P360" t="s">
        <v>554</v>
      </c>
      <c r="Q360" t="e">
        <f>VLOOKUP(P360,classifications!A$1:B$357,2,FALSE)</f>
        <v>#N/A</v>
      </c>
      <c r="R360" t="e">
        <f>VLOOKUP(P360,classifications!A$1:D$357,4,FALSE)</f>
        <v>#N/A</v>
      </c>
      <c r="S360" t="s">
        <v>555</v>
      </c>
      <c r="T360" t="s">
        <v>648</v>
      </c>
      <c r="U360">
        <v>82.8</v>
      </c>
      <c r="V360">
        <v>15.3</v>
      </c>
      <c r="W360">
        <v>1.9</v>
      </c>
      <c r="X360">
        <v>73.900000000000006</v>
      </c>
      <c r="Y360">
        <v>9.1</v>
      </c>
      <c r="Z360">
        <v>17</v>
      </c>
      <c r="AA360">
        <v>99</v>
      </c>
      <c r="AB360">
        <v>0.4</v>
      </c>
      <c r="AC360">
        <v>0.6</v>
      </c>
      <c r="AE360" t="s">
        <v>539</v>
      </c>
      <c r="AF360" t="s">
        <v>554</v>
      </c>
      <c r="AG360" t="s">
        <v>555</v>
      </c>
      <c r="AH360" t="s">
        <v>648</v>
      </c>
      <c r="AI360">
        <v>84.4</v>
      </c>
      <c r="AJ360">
        <v>15.6</v>
      </c>
      <c r="AK360">
        <v>89</v>
      </c>
      <c r="AL360">
        <v>11</v>
      </c>
      <c r="AM360">
        <v>99.6</v>
      </c>
      <c r="AN360">
        <v>0.4</v>
      </c>
      <c r="AP360" t="s">
        <v>539</v>
      </c>
      <c r="AQ360" t="s">
        <v>554</v>
      </c>
      <c r="AR360" t="s">
        <v>555</v>
      </c>
      <c r="AS360" t="s">
        <v>648</v>
      </c>
      <c r="AT360">
        <v>79.5</v>
      </c>
      <c r="AU360">
        <v>84.4</v>
      </c>
      <c r="AV360">
        <v>89.3</v>
      </c>
      <c r="AW360">
        <v>83.9</v>
      </c>
      <c r="AX360">
        <v>89</v>
      </c>
      <c r="AY360">
        <v>94.1</v>
      </c>
      <c r="AZ360">
        <v>98.7</v>
      </c>
      <c r="BA360">
        <v>99.6</v>
      </c>
      <c r="BB360">
        <v>100</v>
      </c>
      <c r="BF360" t="b">
        <f t="shared" si="5"/>
        <v>1</v>
      </c>
    </row>
    <row r="361" spans="14:58" x14ac:dyDescent="0.3">
      <c r="N361" t="e">
        <f>VLOOKUP(P361,Sheet1!A$6:A$378,1,FALSE)</f>
        <v>#N/A</v>
      </c>
      <c r="O361" t="s">
        <v>539</v>
      </c>
      <c r="P361" t="s">
        <v>556</v>
      </c>
      <c r="Q361" t="e">
        <f>VLOOKUP(P361,classifications!A$1:B$357,2,FALSE)</f>
        <v>#N/A</v>
      </c>
      <c r="R361" t="e">
        <f>VLOOKUP(P361,classifications!A$1:D$357,4,FALSE)</f>
        <v>#N/A</v>
      </c>
      <c r="S361" t="s">
        <v>557</v>
      </c>
      <c r="T361" t="s">
        <v>648</v>
      </c>
      <c r="U361">
        <v>82</v>
      </c>
      <c r="V361">
        <v>16.899999999999999</v>
      </c>
      <c r="W361">
        <v>1.1000000000000001</v>
      </c>
      <c r="X361">
        <v>72.099999999999994</v>
      </c>
      <c r="Y361">
        <v>11.2</v>
      </c>
      <c r="Z361">
        <v>16.7</v>
      </c>
      <c r="AA361">
        <v>98.9</v>
      </c>
      <c r="AB361">
        <v>1.1000000000000001</v>
      </c>
      <c r="AC361">
        <v>0</v>
      </c>
      <c r="AE361" t="s">
        <v>539</v>
      </c>
      <c r="AF361" t="s">
        <v>556</v>
      </c>
      <c r="AG361" t="s">
        <v>557</v>
      </c>
      <c r="AH361" t="s">
        <v>648</v>
      </c>
      <c r="AI361">
        <v>82.9</v>
      </c>
      <c r="AJ361">
        <v>17.100000000000001</v>
      </c>
      <c r="AK361">
        <v>86.6</v>
      </c>
      <c r="AL361">
        <v>13.4</v>
      </c>
      <c r="AM361">
        <v>98.9</v>
      </c>
      <c r="AN361">
        <v>1.1000000000000001</v>
      </c>
      <c r="AP361" t="s">
        <v>539</v>
      </c>
      <c r="AQ361" t="s">
        <v>556</v>
      </c>
      <c r="AR361" t="s">
        <v>557</v>
      </c>
      <c r="AS361" t="s">
        <v>648</v>
      </c>
      <c r="AT361">
        <v>77.5</v>
      </c>
      <c r="AU361">
        <v>82.9</v>
      </c>
      <c r="AV361">
        <v>88.3</v>
      </c>
      <c r="AW361">
        <v>80.5</v>
      </c>
      <c r="AX361">
        <v>86.6</v>
      </c>
      <c r="AY361">
        <v>92.7</v>
      </c>
      <c r="AZ361">
        <v>97.3</v>
      </c>
      <c r="BA361">
        <v>98.9</v>
      </c>
      <c r="BB361">
        <v>100</v>
      </c>
      <c r="BF361" t="b">
        <f t="shared" si="5"/>
        <v>1</v>
      </c>
    </row>
    <row r="362" spans="14:58" x14ac:dyDescent="0.3">
      <c r="N362" t="e">
        <f>VLOOKUP(P362,Sheet1!A$6:A$378,1,FALSE)</f>
        <v>#N/A</v>
      </c>
      <c r="O362" t="s">
        <v>539</v>
      </c>
      <c r="P362" t="s">
        <v>558</v>
      </c>
      <c r="Q362" t="e">
        <f>VLOOKUP(P362,classifications!A$1:B$357,2,FALSE)</f>
        <v>#N/A</v>
      </c>
      <c r="R362" t="e">
        <f>VLOOKUP(P362,classifications!A$1:D$357,4,FALSE)</f>
        <v>#N/A</v>
      </c>
      <c r="S362" t="s">
        <v>559</v>
      </c>
      <c r="T362" t="s">
        <v>648</v>
      </c>
      <c r="U362">
        <v>87.2</v>
      </c>
      <c r="V362">
        <v>11.4</v>
      </c>
      <c r="W362">
        <v>1.5</v>
      </c>
      <c r="X362">
        <v>74.599999999999994</v>
      </c>
      <c r="Y362">
        <v>5</v>
      </c>
      <c r="Z362">
        <v>20.3</v>
      </c>
      <c r="AA362">
        <v>96.9</v>
      </c>
      <c r="AB362">
        <v>3.1</v>
      </c>
      <c r="AC362">
        <v>0</v>
      </c>
      <c r="AE362" t="s">
        <v>539</v>
      </c>
      <c r="AF362" t="s">
        <v>558</v>
      </c>
      <c r="AG362" t="s">
        <v>559</v>
      </c>
      <c r="AH362" t="s">
        <v>648</v>
      </c>
      <c r="AI362">
        <v>88.5</v>
      </c>
      <c r="AJ362">
        <v>11.5</v>
      </c>
      <c r="AK362">
        <v>93.7</v>
      </c>
      <c r="AL362">
        <v>6.3</v>
      </c>
      <c r="AM362">
        <v>96.9</v>
      </c>
      <c r="AN362">
        <v>3.1</v>
      </c>
      <c r="AP362" t="s">
        <v>539</v>
      </c>
      <c r="AQ362" t="s">
        <v>558</v>
      </c>
      <c r="AR362" t="s">
        <v>559</v>
      </c>
      <c r="AS362" t="s">
        <v>648</v>
      </c>
      <c r="AT362">
        <v>84.2</v>
      </c>
      <c r="AU362">
        <v>88.5</v>
      </c>
      <c r="AV362">
        <v>92.7</v>
      </c>
      <c r="AW362">
        <v>89.6</v>
      </c>
      <c r="AX362">
        <v>93.7</v>
      </c>
      <c r="AY362">
        <v>97.8</v>
      </c>
      <c r="AZ362">
        <v>94.2</v>
      </c>
      <c r="BA362">
        <v>96.9</v>
      </c>
      <c r="BB362">
        <v>99.6</v>
      </c>
      <c r="BF362" t="b">
        <f t="shared" si="5"/>
        <v>1</v>
      </c>
    </row>
    <row r="363" spans="14:58" x14ac:dyDescent="0.3">
      <c r="N363" t="e">
        <f>VLOOKUP(P363,Sheet1!A$6:A$378,1,FALSE)</f>
        <v>#N/A</v>
      </c>
      <c r="O363" t="s">
        <v>560</v>
      </c>
      <c r="P363" t="s">
        <v>561</v>
      </c>
      <c r="Q363" t="e">
        <f>VLOOKUP(P363,classifications!A$1:B$357,2,FALSE)</f>
        <v>#N/A</v>
      </c>
      <c r="R363" t="e">
        <f>VLOOKUP(P363,classifications!A$1:D$357,4,FALSE)</f>
        <v>#N/A</v>
      </c>
      <c r="S363" t="s">
        <v>562</v>
      </c>
      <c r="T363" t="s">
        <v>648</v>
      </c>
      <c r="U363">
        <v>86.6</v>
      </c>
      <c r="V363">
        <v>12.8</v>
      </c>
      <c r="W363">
        <v>0.5</v>
      </c>
      <c r="X363">
        <v>69.5</v>
      </c>
      <c r="Y363">
        <v>6.2</v>
      </c>
      <c r="Z363">
        <v>24.3</v>
      </c>
      <c r="AA363">
        <v>97.3</v>
      </c>
      <c r="AB363">
        <v>2.7</v>
      </c>
      <c r="AC363">
        <v>0</v>
      </c>
      <c r="AE363" t="s">
        <v>560</v>
      </c>
      <c r="AF363" t="s">
        <v>561</v>
      </c>
      <c r="AG363" t="s">
        <v>562</v>
      </c>
      <c r="AH363" t="s">
        <v>648</v>
      </c>
      <c r="AI363">
        <v>87.1</v>
      </c>
      <c r="AJ363">
        <v>12.9</v>
      </c>
      <c r="AK363">
        <v>91.8</v>
      </c>
      <c r="AL363">
        <v>8.1999999999999993</v>
      </c>
      <c r="AM363">
        <v>97.3</v>
      </c>
      <c r="AN363">
        <v>2.7</v>
      </c>
      <c r="AP363" t="s">
        <v>560</v>
      </c>
      <c r="AQ363" t="s">
        <v>561</v>
      </c>
      <c r="AR363" t="s">
        <v>562</v>
      </c>
      <c r="AS363" t="s">
        <v>648</v>
      </c>
      <c r="AT363">
        <v>81.900000000000006</v>
      </c>
      <c r="AU363">
        <v>87.1</v>
      </c>
      <c r="AV363">
        <v>92.3</v>
      </c>
      <c r="AW363">
        <v>86.8</v>
      </c>
      <c r="AX363">
        <v>91.8</v>
      </c>
      <c r="AY363">
        <v>96.9</v>
      </c>
      <c r="AZ363">
        <v>95</v>
      </c>
      <c r="BA363">
        <v>97.3</v>
      </c>
      <c r="BB363">
        <v>99.7</v>
      </c>
      <c r="BF363" t="b">
        <f t="shared" si="5"/>
        <v>1</v>
      </c>
    </row>
    <row r="364" spans="14:58" x14ac:dyDescent="0.3">
      <c r="N364" t="e">
        <f>VLOOKUP(P364,Sheet1!A$6:A$378,1,FALSE)</f>
        <v>#N/A</v>
      </c>
      <c r="O364" t="s">
        <v>560</v>
      </c>
      <c r="P364" t="s">
        <v>563</v>
      </c>
      <c r="Q364" t="e">
        <f>VLOOKUP(P364,classifications!A$1:B$357,2,FALSE)</f>
        <v>#N/A</v>
      </c>
      <c r="R364" t="e">
        <f>VLOOKUP(P364,classifications!A$1:D$357,4,FALSE)</f>
        <v>#N/A</v>
      </c>
      <c r="S364" t="s">
        <v>564</v>
      </c>
      <c r="T364" t="s">
        <v>648</v>
      </c>
      <c r="U364">
        <v>78.7</v>
      </c>
      <c r="V364">
        <v>19.5</v>
      </c>
      <c r="W364">
        <v>1.8</v>
      </c>
      <c r="X364">
        <v>70.599999999999994</v>
      </c>
      <c r="Y364">
        <v>8.5</v>
      </c>
      <c r="Z364">
        <v>20.9</v>
      </c>
      <c r="AA364">
        <v>98.9</v>
      </c>
      <c r="AB364">
        <v>1.1000000000000001</v>
      </c>
      <c r="AC364">
        <v>0</v>
      </c>
      <c r="AE364" t="s">
        <v>560</v>
      </c>
      <c r="AF364" t="s">
        <v>563</v>
      </c>
      <c r="AG364" t="s">
        <v>564</v>
      </c>
      <c r="AH364" t="s">
        <v>648</v>
      </c>
      <c r="AI364">
        <v>80.099999999999994</v>
      </c>
      <c r="AJ364">
        <v>19.899999999999999</v>
      </c>
      <c r="AK364">
        <v>89.2</v>
      </c>
      <c r="AL364">
        <v>10.8</v>
      </c>
      <c r="AM364">
        <v>98.9</v>
      </c>
      <c r="AN364">
        <v>1.1000000000000001</v>
      </c>
      <c r="AP364" t="s">
        <v>560</v>
      </c>
      <c r="AQ364" t="s">
        <v>563</v>
      </c>
      <c r="AR364" t="s">
        <v>564</v>
      </c>
      <c r="AS364" t="s">
        <v>648</v>
      </c>
      <c r="AT364">
        <v>74.599999999999994</v>
      </c>
      <c r="AU364">
        <v>80.099999999999994</v>
      </c>
      <c r="AV364">
        <v>85.6</v>
      </c>
      <c r="AW364">
        <v>84</v>
      </c>
      <c r="AX364">
        <v>89.2</v>
      </c>
      <c r="AY364">
        <v>94.5</v>
      </c>
      <c r="AZ364">
        <v>97.7</v>
      </c>
      <c r="BA364">
        <v>98.9</v>
      </c>
      <c r="BB364">
        <v>100</v>
      </c>
      <c r="BF364" t="b">
        <f t="shared" si="5"/>
        <v>1</v>
      </c>
    </row>
    <row r="365" spans="14:58" x14ac:dyDescent="0.3">
      <c r="N365" t="e">
        <f>VLOOKUP(P365,Sheet1!A$6:A$378,1,FALSE)</f>
        <v>#N/A</v>
      </c>
      <c r="O365" t="s">
        <v>560</v>
      </c>
      <c r="P365" t="s">
        <v>565</v>
      </c>
      <c r="Q365" t="e">
        <f>VLOOKUP(P365,classifications!A$1:B$357,2,FALSE)</f>
        <v>#N/A</v>
      </c>
      <c r="R365" t="e">
        <f>VLOOKUP(P365,classifications!A$1:D$357,4,FALSE)</f>
        <v>#N/A</v>
      </c>
      <c r="S365" t="s">
        <v>566</v>
      </c>
      <c r="T365" t="s">
        <v>648</v>
      </c>
      <c r="U365">
        <v>81.900000000000006</v>
      </c>
      <c r="V365">
        <v>16</v>
      </c>
      <c r="W365">
        <v>2.1</v>
      </c>
      <c r="X365">
        <v>73.3</v>
      </c>
      <c r="Y365">
        <v>6.8</v>
      </c>
      <c r="Z365">
        <v>19.899999999999999</v>
      </c>
      <c r="AA365">
        <v>98.4</v>
      </c>
      <c r="AB365">
        <v>1.6</v>
      </c>
      <c r="AC365">
        <v>0</v>
      </c>
      <c r="AE365" t="s">
        <v>560</v>
      </c>
      <c r="AF365" t="s">
        <v>565</v>
      </c>
      <c r="AG365" t="s">
        <v>566</v>
      </c>
      <c r="AH365" t="s">
        <v>648</v>
      </c>
      <c r="AI365">
        <v>83.7</v>
      </c>
      <c r="AJ365">
        <v>16.3</v>
      </c>
      <c r="AK365">
        <v>91.5</v>
      </c>
      <c r="AL365">
        <v>8.5</v>
      </c>
      <c r="AM365">
        <v>98.4</v>
      </c>
      <c r="AN365">
        <v>1.6</v>
      </c>
      <c r="AP365" t="s">
        <v>560</v>
      </c>
      <c r="AQ365" t="s">
        <v>565</v>
      </c>
      <c r="AR365" t="s">
        <v>566</v>
      </c>
      <c r="AS365" t="s">
        <v>648</v>
      </c>
      <c r="AT365">
        <v>78.599999999999994</v>
      </c>
      <c r="AU365">
        <v>83.7</v>
      </c>
      <c r="AV365">
        <v>88.8</v>
      </c>
      <c r="AW365">
        <v>87.1</v>
      </c>
      <c r="AX365">
        <v>91.5</v>
      </c>
      <c r="AY365">
        <v>95.8</v>
      </c>
      <c r="AZ365">
        <v>96.5</v>
      </c>
      <c r="BA365">
        <v>98.4</v>
      </c>
      <c r="BB365">
        <v>100</v>
      </c>
      <c r="BF365" t="b">
        <f t="shared" si="5"/>
        <v>1</v>
      </c>
    </row>
    <row r="366" spans="14:58" x14ac:dyDescent="0.3">
      <c r="N366" t="e">
        <f>VLOOKUP(P366,Sheet1!A$6:A$378,1,FALSE)</f>
        <v>#N/A</v>
      </c>
      <c r="O366" t="s">
        <v>560</v>
      </c>
      <c r="P366" t="s">
        <v>567</v>
      </c>
      <c r="Q366" t="e">
        <f>VLOOKUP(P366,classifications!A$1:B$357,2,FALSE)</f>
        <v>#N/A</v>
      </c>
      <c r="R366" t="e">
        <f>VLOOKUP(P366,classifications!A$1:D$357,4,FALSE)</f>
        <v>#N/A</v>
      </c>
      <c r="S366" t="s">
        <v>568</v>
      </c>
      <c r="T366" t="s">
        <v>648</v>
      </c>
      <c r="U366">
        <v>88.6</v>
      </c>
      <c r="V366">
        <v>9.9</v>
      </c>
      <c r="W366">
        <v>1.5</v>
      </c>
      <c r="X366">
        <v>66.5</v>
      </c>
      <c r="Y366">
        <v>8.3000000000000007</v>
      </c>
      <c r="Z366">
        <v>25.2</v>
      </c>
      <c r="AA366">
        <v>99.5</v>
      </c>
      <c r="AB366">
        <v>0.5</v>
      </c>
      <c r="AC366">
        <v>0</v>
      </c>
      <c r="AE366" t="s">
        <v>560</v>
      </c>
      <c r="AF366" t="s">
        <v>567</v>
      </c>
      <c r="AG366" t="s">
        <v>568</v>
      </c>
      <c r="AH366" t="s">
        <v>648</v>
      </c>
      <c r="AI366">
        <v>90</v>
      </c>
      <c r="AJ366">
        <v>10</v>
      </c>
      <c r="AK366">
        <v>88.9</v>
      </c>
      <c r="AL366">
        <v>11.1</v>
      </c>
      <c r="AM366">
        <v>99.5</v>
      </c>
      <c r="AN366">
        <v>0.5</v>
      </c>
      <c r="AP366" t="s">
        <v>560</v>
      </c>
      <c r="AQ366" t="s">
        <v>567</v>
      </c>
      <c r="AR366" t="s">
        <v>568</v>
      </c>
      <c r="AS366" t="s">
        <v>648</v>
      </c>
      <c r="AT366">
        <v>85.2</v>
      </c>
      <c r="AU366">
        <v>90</v>
      </c>
      <c r="AV366">
        <v>94.7</v>
      </c>
      <c r="AW366">
        <v>82.7</v>
      </c>
      <c r="AX366">
        <v>88.9</v>
      </c>
      <c r="AY366">
        <v>95.1</v>
      </c>
      <c r="AZ366">
        <v>98.4</v>
      </c>
      <c r="BA366">
        <v>99.5</v>
      </c>
      <c r="BB366">
        <v>100</v>
      </c>
      <c r="BF366" t="b">
        <f t="shared" si="5"/>
        <v>1</v>
      </c>
    </row>
    <row r="367" spans="14:58" x14ac:dyDescent="0.3">
      <c r="N367" t="e">
        <f>VLOOKUP(P367,Sheet1!A$6:A$378,1,FALSE)</f>
        <v>#N/A</v>
      </c>
      <c r="O367" t="s">
        <v>491</v>
      </c>
      <c r="P367" t="s">
        <v>569</v>
      </c>
      <c r="Q367" t="e">
        <f>VLOOKUP(P367,classifications!A$1:B$357,2,FALSE)</f>
        <v>#N/A</v>
      </c>
      <c r="R367" t="e">
        <f>VLOOKUP(P367,classifications!A$1:D$357,4,FALSE)</f>
        <v>#N/A</v>
      </c>
      <c r="S367" t="s">
        <v>570</v>
      </c>
      <c r="T367" t="s">
        <v>648</v>
      </c>
      <c r="U367">
        <v>75.8</v>
      </c>
      <c r="V367">
        <v>22.9</v>
      </c>
      <c r="W367">
        <v>1.3</v>
      </c>
      <c r="X367">
        <v>66.099999999999994</v>
      </c>
      <c r="Y367">
        <v>15.1</v>
      </c>
      <c r="Z367">
        <v>18.899999999999999</v>
      </c>
      <c r="AA367">
        <v>98.8</v>
      </c>
      <c r="AB367">
        <v>1.2</v>
      </c>
      <c r="AC367">
        <v>0</v>
      </c>
      <c r="AE367" t="s">
        <v>491</v>
      </c>
      <c r="AF367" t="s">
        <v>569</v>
      </c>
      <c r="AG367" t="s">
        <v>570</v>
      </c>
      <c r="AH367" t="s">
        <v>648</v>
      </c>
      <c r="AI367">
        <v>76.8</v>
      </c>
      <c r="AJ367">
        <v>23.2</v>
      </c>
      <c r="AK367">
        <v>81.400000000000006</v>
      </c>
      <c r="AL367">
        <v>18.600000000000001</v>
      </c>
      <c r="AM367">
        <v>98.8</v>
      </c>
      <c r="AN367">
        <v>1.2</v>
      </c>
      <c r="AP367" t="s">
        <v>491</v>
      </c>
      <c r="AQ367" t="s">
        <v>569</v>
      </c>
      <c r="AR367" t="s">
        <v>570</v>
      </c>
      <c r="AS367" t="s">
        <v>648</v>
      </c>
      <c r="AT367">
        <v>70.8</v>
      </c>
      <c r="AU367">
        <v>76.8</v>
      </c>
      <c r="AV367">
        <v>82.8</v>
      </c>
      <c r="AW367">
        <v>74.8</v>
      </c>
      <c r="AX367">
        <v>81.400000000000006</v>
      </c>
      <c r="AY367">
        <v>88.1</v>
      </c>
      <c r="AZ367">
        <v>97</v>
      </c>
      <c r="BA367">
        <v>98.8</v>
      </c>
      <c r="BB367">
        <v>100</v>
      </c>
      <c r="BF367" t="b">
        <f t="shared" si="5"/>
        <v>1</v>
      </c>
    </row>
    <row r="368" spans="14:58" x14ac:dyDescent="0.3">
      <c r="N368" t="e">
        <f>VLOOKUP(P368,Sheet1!A$6:A$378,1,FALSE)</f>
        <v>#N/A</v>
      </c>
      <c r="O368" t="s">
        <v>491</v>
      </c>
      <c r="P368" t="s">
        <v>571</v>
      </c>
      <c r="Q368" t="e">
        <f>VLOOKUP(P368,classifications!A$1:B$357,2,FALSE)</f>
        <v>#N/A</v>
      </c>
      <c r="R368" t="e">
        <f>VLOOKUP(P368,classifications!A$1:D$357,4,FALSE)</f>
        <v>#N/A</v>
      </c>
      <c r="S368" t="s">
        <v>572</v>
      </c>
      <c r="T368" t="s">
        <v>648</v>
      </c>
      <c r="U368">
        <v>87.8</v>
      </c>
      <c r="V368">
        <v>11.9</v>
      </c>
      <c r="W368">
        <v>0.4</v>
      </c>
      <c r="X368">
        <v>63.9</v>
      </c>
      <c r="Y368">
        <v>9.1999999999999993</v>
      </c>
      <c r="Z368">
        <v>26.9</v>
      </c>
      <c r="AA368">
        <v>98.4</v>
      </c>
      <c r="AB368">
        <v>1.1000000000000001</v>
      </c>
      <c r="AC368">
        <v>0.5</v>
      </c>
      <c r="AE368" t="s">
        <v>491</v>
      </c>
      <c r="AF368" t="s">
        <v>571</v>
      </c>
      <c r="AG368" t="s">
        <v>572</v>
      </c>
      <c r="AH368" t="s">
        <v>648</v>
      </c>
      <c r="AI368">
        <v>88.1</v>
      </c>
      <c r="AJ368">
        <v>11.9</v>
      </c>
      <c r="AK368">
        <v>87.4</v>
      </c>
      <c r="AL368">
        <v>12.6</v>
      </c>
      <c r="AM368">
        <v>98.9</v>
      </c>
      <c r="AN368">
        <v>1.1000000000000001</v>
      </c>
      <c r="AP368" t="s">
        <v>491</v>
      </c>
      <c r="AQ368" t="s">
        <v>571</v>
      </c>
      <c r="AR368" t="s">
        <v>572</v>
      </c>
      <c r="AS368" t="s">
        <v>648</v>
      </c>
      <c r="AT368">
        <v>83.1</v>
      </c>
      <c r="AU368">
        <v>88.1</v>
      </c>
      <c r="AV368">
        <v>93.1</v>
      </c>
      <c r="AW368">
        <v>81.400000000000006</v>
      </c>
      <c r="AX368">
        <v>87.4</v>
      </c>
      <c r="AY368">
        <v>93.4</v>
      </c>
      <c r="AZ368">
        <v>97.3</v>
      </c>
      <c r="BA368">
        <v>98.9</v>
      </c>
      <c r="BB368">
        <v>100</v>
      </c>
      <c r="BF368" t="b">
        <f t="shared" si="5"/>
        <v>1</v>
      </c>
    </row>
    <row r="369" spans="14:58" x14ac:dyDescent="0.3">
      <c r="N369" t="e">
        <f>VLOOKUP(P369,Sheet1!A$6:A$378,1,FALSE)</f>
        <v>#N/A</v>
      </c>
      <c r="O369" t="s">
        <v>491</v>
      </c>
      <c r="P369" t="s">
        <v>573</v>
      </c>
      <c r="Q369" t="e">
        <f>VLOOKUP(P369,classifications!A$1:B$357,2,FALSE)</f>
        <v>#N/A</v>
      </c>
      <c r="R369" t="e">
        <f>VLOOKUP(P369,classifications!A$1:D$357,4,FALSE)</f>
        <v>#N/A</v>
      </c>
      <c r="S369" t="s">
        <v>574</v>
      </c>
      <c r="T369" t="s">
        <v>648</v>
      </c>
      <c r="U369">
        <v>83.8</v>
      </c>
      <c r="V369">
        <v>16.2</v>
      </c>
      <c r="W369">
        <v>0</v>
      </c>
      <c r="X369">
        <v>66.3</v>
      </c>
      <c r="Y369">
        <v>7</v>
      </c>
      <c r="Z369">
        <v>26.8</v>
      </c>
      <c r="AA369">
        <v>97.2</v>
      </c>
      <c r="AB369">
        <v>2.8</v>
      </c>
      <c r="AC369">
        <v>0</v>
      </c>
      <c r="AE369" t="s">
        <v>491</v>
      </c>
      <c r="AF369" t="s">
        <v>573</v>
      </c>
      <c r="AG369" t="s">
        <v>574</v>
      </c>
      <c r="AH369" t="s">
        <v>648</v>
      </c>
      <c r="AI369">
        <v>83.8</v>
      </c>
      <c r="AJ369">
        <v>16.2</v>
      </c>
      <c r="AK369">
        <v>90.5</v>
      </c>
      <c r="AL369">
        <v>9.5</v>
      </c>
      <c r="AM369">
        <v>97.2</v>
      </c>
      <c r="AN369">
        <v>2.8</v>
      </c>
      <c r="AP369" t="s">
        <v>491</v>
      </c>
      <c r="AQ369" t="s">
        <v>573</v>
      </c>
      <c r="AR369" t="s">
        <v>574</v>
      </c>
      <c r="AS369" t="s">
        <v>648</v>
      </c>
      <c r="AT369">
        <v>78.2</v>
      </c>
      <c r="AU369">
        <v>83.8</v>
      </c>
      <c r="AV369">
        <v>89.5</v>
      </c>
      <c r="AW369">
        <v>84.9</v>
      </c>
      <c r="AX369">
        <v>90.5</v>
      </c>
      <c r="AY369">
        <v>96.1</v>
      </c>
      <c r="AZ369">
        <v>94.7</v>
      </c>
      <c r="BA369">
        <v>97.2</v>
      </c>
      <c r="BB369">
        <v>99.7</v>
      </c>
      <c r="BF369" t="b">
        <f t="shared" si="5"/>
        <v>1</v>
      </c>
    </row>
    <row r="370" spans="14:58" x14ac:dyDescent="0.3">
      <c r="N370" t="e">
        <f>VLOOKUP(P370,Sheet1!A$6:A$378,1,FALSE)</f>
        <v>#N/A</v>
      </c>
      <c r="O370" t="s">
        <v>491</v>
      </c>
      <c r="P370" t="s">
        <v>575</v>
      </c>
      <c r="Q370" t="e">
        <f>VLOOKUP(P370,classifications!A$1:B$357,2,FALSE)</f>
        <v>#N/A</v>
      </c>
      <c r="R370" t="e">
        <f>VLOOKUP(P370,classifications!A$1:D$357,4,FALSE)</f>
        <v>#N/A</v>
      </c>
      <c r="S370" t="s">
        <v>576</v>
      </c>
      <c r="T370" t="s">
        <v>648</v>
      </c>
      <c r="U370">
        <v>86.9</v>
      </c>
      <c r="V370">
        <v>11.7</v>
      </c>
      <c r="W370">
        <v>1.4</v>
      </c>
      <c r="X370">
        <v>68.599999999999994</v>
      </c>
      <c r="Y370">
        <v>6</v>
      </c>
      <c r="Z370">
        <v>25.4</v>
      </c>
      <c r="AA370">
        <v>98.3</v>
      </c>
      <c r="AB370">
        <v>1.7</v>
      </c>
      <c r="AC370">
        <v>0</v>
      </c>
      <c r="AE370" t="s">
        <v>491</v>
      </c>
      <c r="AF370" t="s">
        <v>575</v>
      </c>
      <c r="AG370" t="s">
        <v>576</v>
      </c>
      <c r="AH370" t="s">
        <v>648</v>
      </c>
      <c r="AI370">
        <v>88.2</v>
      </c>
      <c r="AJ370">
        <v>11.8</v>
      </c>
      <c r="AK370">
        <v>92</v>
      </c>
      <c r="AL370">
        <v>8</v>
      </c>
      <c r="AM370">
        <v>98.3</v>
      </c>
      <c r="AN370">
        <v>1.7</v>
      </c>
      <c r="AP370" t="s">
        <v>491</v>
      </c>
      <c r="AQ370" t="s">
        <v>575</v>
      </c>
      <c r="AR370" t="s">
        <v>576</v>
      </c>
      <c r="AS370" t="s">
        <v>648</v>
      </c>
      <c r="AT370">
        <v>83.6</v>
      </c>
      <c r="AU370">
        <v>88.2</v>
      </c>
      <c r="AV370">
        <v>92.7</v>
      </c>
      <c r="AW370">
        <v>87</v>
      </c>
      <c r="AX370">
        <v>92</v>
      </c>
      <c r="AY370">
        <v>97</v>
      </c>
      <c r="AZ370">
        <v>96.4</v>
      </c>
      <c r="BA370">
        <v>98.3</v>
      </c>
      <c r="BB370">
        <v>100</v>
      </c>
      <c r="BF370" t="b">
        <f t="shared" si="5"/>
        <v>1</v>
      </c>
    </row>
    <row r="371" spans="14:58" x14ac:dyDescent="0.3">
      <c r="N371" t="e">
        <f>VLOOKUP(P371,Sheet1!A$6:A$378,1,FALSE)</f>
        <v>#N/A</v>
      </c>
      <c r="O371" t="s">
        <v>491</v>
      </c>
      <c r="P371" t="s">
        <v>577</v>
      </c>
      <c r="Q371" t="e">
        <f>VLOOKUP(P371,classifications!A$1:B$357,2,FALSE)</f>
        <v>#N/A</v>
      </c>
      <c r="R371" t="e">
        <f>VLOOKUP(P371,classifications!A$1:D$357,4,FALSE)</f>
        <v>#N/A</v>
      </c>
      <c r="S371" t="s">
        <v>578</v>
      </c>
      <c r="T371" t="s">
        <v>648</v>
      </c>
      <c r="U371">
        <v>85.8</v>
      </c>
      <c r="V371">
        <v>13.2</v>
      </c>
      <c r="W371">
        <v>0.9</v>
      </c>
      <c r="X371">
        <v>72.400000000000006</v>
      </c>
      <c r="Y371">
        <v>6.3</v>
      </c>
      <c r="Z371">
        <v>21.3</v>
      </c>
      <c r="AA371">
        <v>97.5</v>
      </c>
      <c r="AB371">
        <v>2.5</v>
      </c>
      <c r="AC371">
        <v>0</v>
      </c>
      <c r="AE371" t="s">
        <v>491</v>
      </c>
      <c r="AF371" t="s">
        <v>577</v>
      </c>
      <c r="AG371" t="s">
        <v>578</v>
      </c>
      <c r="AH371" t="s">
        <v>648</v>
      </c>
      <c r="AI371">
        <v>86.6</v>
      </c>
      <c r="AJ371">
        <v>13.4</v>
      </c>
      <c r="AK371">
        <v>92</v>
      </c>
      <c r="AL371">
        <v>8</v>
      </c>
      <c r="AM371">
        <v>97.5</v>
      </c>
      <c r="AN371">
        <v>2.5</v>
      </c>
      <c r="AP371" t="s">
        <v>491</v>
      </c>
      <c r="AQ371" t="s">
        <v>577</v>
      </c>
      <c r="AR371" t="s">
        <v>578</v>
      </c>
      <c r="AS371" t="s">
        <v>648</v>
      </c>
      <c r="AT371">
        <v>81.599999999999994</v>
      </c>
      <c r="AU371">
        <v>86.6</v>
      </c>
      <c r="AV371">
        <v>91.7</v>
      </c>
      <c r="AW371">
        <v>87.2</v>
      </c>
      <c r="AX371">
        <v>92</v>
      </c>
      <c r="AY371">
        <v>96.8</v>
      </c>
      <c r="AZ371">
        <v>95.3</v>
      </c>
      <c r="BA371">
        <v>97.5</v>
      </c>
      <c r="BB371">
        <v>99.7</v>
      </c>
      <c r="BF371" t="b">
        <f t="shared" si="5"/>
        <v>1</v>
      </c>
    </row>
    <row r="372" spans="14:58" x14ac:dyDescent="0.3">
      <c r="N372" t="e">
        <f>VLOOKUP(P372,Sheet1!A$6:A$378,1,FALSE)</f>
        <v>#N/A</v>
      </c>
      <c r="O372" t="s">
        <v>491</v>
      </c>
      <c r="P372" t="s">
        <v>579</v>
      </c>
      <c r="Q372" t="e">
        <f>VLOOKUP(P372,classifications!A$1:B$357,2,FALSE)</f>
        <v>#N/A</v>
      </c>
      <c r="R372" t="e">
        <f>VLOOKUP(P372,classifications!A$1:D$357,4,FALSE)</f>
        <v>#N/A</v>
      </c>
      <c r="S372" t="s">
        <v>580</v>
      </c>
      <c r="T372" t="s">
        <v>648</v>
      </c>
      <c r="U372">
        <v>83.6</v>
      </c>
      <c r="V372">
        <v>15.2</v>
      </c>
      <c r="W372">
        <v>1.3</v>
      </c>
      <c r="X372">
        <v>70</v>
      </c>
      <c r="Y372">
        <v>6.5</v>
      </c>
      <c r="Z372">
        <v>23.4</v>
      </c>
      <c r="AA372">
        <v>97</v>
      </c>
      <c r="AB372">
        <v>3</v>
      </c>
      <c r="AC372">
        <v>0</v>
      </c>
      <c r="AE372" t="s">
        <v>491</v>
      </c>
      <c r="AF372" t="s">
        <v>579</v>
      </c>
      <c r="AG372" t="s">
        <v>580</v>
      </c>
      <c r="AH372" t="s">
        <v>648</v>
      </c>
      <c r="AI372">
        <v>84.6</v>
      </c>
      <c r="AJ372">
        <v>15.4</v>
      </c>
      <c r="AK372">
        <v>91.5</v>
      </c>
      <c r="AL372">
        <v>8.5</v>
      </c>
      <c r="AM372">
        <v>97</v>
      </c>
      <c r="AN372">
        <v>3</v>
      </c>
      <c r="AP372" t="s">
        <v>491</v>
      </c>
      <c r="AQ372" t="s">
        <v>579</v>
      </c>
      <c r="AR372" t="s">
        <v>580</v>
      </c>
      <c r="AS372" t="s">
        <v>648</v>
      </c>
      <c r="AT372">
        <v>79.5</v>
      </c>
      <c r="AU372">
        <v>84.6</v>
      </c>
      <c r="AV372">
        <v>89.8</v>
      </c>
      <c r="AW372">
        <v>87</v>
      </c>
      <c r="AX372">
        <v>91.5</v>
      </c>
      <c r="AY372">
        <v>96</v>
      </c>
      <c r="AZ372">
        <v>94.3</v>
      </c>
      <c r="BA372">
        <v>97</v>
      </c>
      <c r="BB372">
        <v>99.6</v>
      </c>
      <c r="BF372" t="b">
        <f t="shared" si="5"/>
        <v>1</v>
      </c>
    </row>
    <row r="373" spans="14:58" x14ac:dyDescent="0.3">
      <c r="N373" t="e">
        <f>VLOOKUP(P373,Sheet1!A$6:A$378,1,FALSE)</f>
        <v>#N/A</v>
      </c>
      <c r="O373" t="s">
        <v>491</v>
      </c>
      <c r="P373" t="s">
        <v>581</v>
      </c>
      <c r="Q373" t="e">
        <f>VLOOKUP(P373,classifications!A$1:B$357,2,FALSE)</f>
        <v>#N/A</v>
      </c>
      <c r="R373" t="e">
        <f>VLOOKUP(P373,classifications!A$1:D$357,4,FALSE)</f>
        <v>#N/A</v>
      </c>
      <c r="S373" t="s">
        <v>582</v>
      </c>
      <c r="T373" t="s">
        <v>648</v>
      </c>
      <c r="U373">
        <v>80.5</v>
      </c>
      <c r="V373">
        <v>18.8</v>
      </c>
      <c r="W373">
        <v>0.7</v>
      </c>
      <c r="X373">
        <v>71.900000000000006</v>
      </c>
      <c r="Y373">
        <v>8.6999999999999993</v>
      </c>
      <c r="Z373">
        <v>19.399999999999999</v>
      </c>
      <c r="AA373" t="s">
        <v>417</v>
      </c>
      <c r="AB373" t="s">
        <v>417</v>
      </c>
      <c r="AC373" t="s">
        <v>417</v>
      </c>
      <c r="AE373" t="s">
        <v>491</v>
      </c>
      <c r="AF373" t="s">
        <v>581</v>
      </c>
      <c r="AG373" t="s">
        <v>582</v>
      </c>
      <c r="AH373" t="s">
        <v>648</v>
      </c>
      <c r="AI373">
        <v>81</v>
      </c>
      <c r="AJ373">
        <v>19</v>
      </c>
      <c r="AK373">
        <v>89.2</v>
      </c>
      <c r="AL373">
        <v>10.8</v>
      </c>
      <c r="AM373" t="s">
        <v>417</v>
      </c>
      <c r="AN373" t="s">
        <v>417</v>
      </c>
      <c r="AP373" t="s">
        <v>491</v>
      </c>
      <c r="AQ373" t="s">
        <v>581</v>
      </c>
      <c r="AR373" t="s">
        <v>582</v>
      </c>
      <c r="AS373" t="s">
        <v>648</v>
      </c>
      <c r="AT373">
        <v>74.599999999999994</v>
      </c>
      <c r="AU373">
        <v>81</v>
      </c>
      <c r="AV373">
        <v>87.5</v>
      </c>
      <c r="AW373">
        <v>83.4</v>
      </c>
      <c r="AX373">
        <v>89.2</v>
      </c>
      <c r="AY373">
        <v>95.1</v>
      </c>
      <c r="AZ373" t="s">
        <v>417</v>
      </c>
      <c r="BA373" t="s">
        <v>417</v>
      </c>
      <c r="BB373" t="s">
        <v>417</v>
      </c>
      <c r="BF373" t="b">
        <f t="shared" si="5"/>
        <v>1</v>
      </c>
    </row>
    <row r="374" spans="14:58" x14ac:dyDescent="0.3">
      <c r="N374" t="e">
        <f>VLOOKUP(P374,Sheet1!A$6:A$378,1,FALSE)</f>
        <v>#N/A</v>
      </c>
      <c r="O374" t="s">
        <v>491</v>
      </c>
      <c r="P374" t="s">
        <v>583</v>
      </c>
      <c r="Q374" t="e">
        <f>VLOOKUP(P374,classifications!A$1:B$357,2,FALSE)</f>
        <v>#N/A</v>
      </c>
      <c r="R374" t="e">
        <f>VLOOKUP(P374,classifications!A$1:D$357,4,FALSE)</f>
        <v>#N/A</v>
      </c>
      <c r="S374" t="s">
        <v>584</v>
      </c>
      <c r="T374" t="s">
        <v>648</v>
      </c>
      <c r="U374">
        <v>79.900000000000006</v>
      </c>
      <c r="V374">
        <v>19.3</v>
      </c>
      <c r="W374">
        <v>0.8</v>
      </c>
      <c r="X374">
        <v>71.599999999999994</v>
      </c>
      <c r="Y374">
        <v>8.5</v>
      </c>
      <c r="Z374">
        <v>19.8</v>
      </c>
      <c r="AA374">
        <v>96.4</v>
      </c>
      <c r="AB374">
        <v>2.8</v>
      </c>
      <c r="AC374">
        <v>0.8</v>
      </c>
      <c r="AE374" t="s">
        <v>491</v>
      </c>
      <c r="AF374" t="s">
        <v>583</v>
      </c>
      <c r="AG374" t="s">
        <v>584</v>
      </c>
      <c r="AH374" t="s">
        <v>648</v>
      </c>
      <c r="AI374">
        <v>80.5</v>
      </c>
      <c r="AJ374">
        <v>19.5</v>
      </c>
      <c r="AK374">
        <v>89.4</v>
      </c>
      <c r="AL374">
        <v>10.6</v>
      </c>
      <c r="AM374">
        <v>97.2</v>
      </c>
      <c r="AN374">
        <v>2.8</v>
      </c>
      <c r="AP374" t="s">
        <v>491</v>
      </c>
      <c r="AQ374" t="s">
        <v>583</v>
      </c>
      <c r="AR374" t="s">
        <v>584</v>
      </c>
      <c r="AS374" t="s">
        <v>648</v>
      </c>
      <c r="AT374">
        <v>74.599999999999994</v>
      </c>
      <c r="AU374">
        <v>80.5</v>
      </c>
      <c r="AV374">
        <v>86.5</v>
      </c>
      <c r="AW374">
        <v>83.2</v>
      </c>
      <c r="AX374">
        <v>89.4</v>
      </c>
      <c r="AY374">
        <v>95.5</v>
      </c>
      <c r="AZ374">
        <v>94.2</v>
      </c>
      <c r="BA374">
        <v>97.2</v>
      </c>
      <c r="BB374">
        <v>100</v>
      </c>
      <c r="BF374" t="b">
        <f t="shared" si="5"/>
        <v>1</v>
      </c>
    </row>
    <row r="375" spans="14:58" x14ac:dyDescent="0.3">
      <c r="N375" t="e">
        <f>VLOOKUP(P375,Sheet1!A$6:A$378,1,FALSE)</f>
        <v>#N/A</v>
      </c>
      <c r="O375" t="s">
        <v>585</v>
      </c>
      <c r="P375" t="s">
        <v>586</v>
      </c>
      <c r="Q375" t="e">
        <f>VLOOKUP(P375,classifications!A$1:B$357,2,FALSE)</f>
        <v>#N/A</v>
      </c>
      <c r="R375" t="e">
        <f>VLOOKUP(P375,classifications!A$1:D$357,4,FALSE)</f>
        <v>#N/A</v>
      </c>
      <c r="S375" t="s">
        <v>587</v>
      </c>
      <c r="T375" t="s">
        <v>648</v>
      </c>
      <c r="U375">
        <v>86.3</v>
      </c>
      <c r="V375">
        <v>12.8</v>
      </c>
      <c r="W375">
        <v>0.9</v>
      </c>
      <c r="X375">
        <v>77</v>
      </c>
      <c r="Y375">
        <v>4.5999999999999996</v>
      </c>
      <c r="Z375">
        <v>18.399999999999999</v>
      </c>
      <c r="AA375">
        <v>98.6</v>
      </c>
      <c r="AB375">
        <v>1.4</v>
      </c>
      <c r="AC375">
        <v>0</v>
      </c>
      <c r="AE375" t="s">
        <v>585</v>
      </c>
      <c r="AF375" t="s">
        <v>586</v>
      </c>
      <c r="AG375" t="s">
        <v>587</v>
      </c>
      <c r="AH375" t="s">
        <v>648</v>
      </c>
      <c r="AI375">
        <v>87.1</v>
      </c>
      <c r="AJ375">
        <v>12.9</v>
      </c>
      <c r="AK375">
        <v>94.4</v>
      </c>
      <c r="AL375">
        <v>5.6</v>
      </c>
      <c r="AM375">
        <v>98.6</v>
      </c>
      <c r="AN375">
        <v>1.4</v>
      </c>
      <c r="AP375" t="s">
        <v>585</v>
      </c>
      <c r="AQ375" t="s">
        <v>586</v>
      </c>
      <c r="AR375" t="s">
        <v>587</v>
      </c>
      <c r="AS375" t="s">
        <v>648</v>
      </c>
      <c r="AT375">
        <v>82.2</v>
      </c>
      <c r="AU375">
        <v>87.1</v>
      </c>
      <c r="AV375">
        <v>92</v>
      </c>
      <c r="AW375">
        <v>90.5</v>
      </c>
      <c r="AX375">
        <v>94.4</v>
      </c>
      <c r="AY375">
        <v>98.3</v>
      </c>
      <c r="AZ375">
        <v>97</v>
      </c>
      <c r="BA375">
        <v>98.6</v>
      </c>
      <c r="BB375">
        <v>100</v>
      </c>
      <c r="BF375" t="b">
        <f t="shared" si="5"/>
        <v>1</v>
      </c>
    </row>
    <row r="376" spans="14:58" x14ac:dyDescent="0.3">
      <c r="N376" t="e">
        <f>VLOOKUP(P376,Sheet1!A$6:A$378,1,FALSE)</f>
        <v>#N/A</v>
      </c>
      <c r="O376" t="s">
        <v>585</v>
      </c>
      <c r="P376" t="s">
        <v>588</v>
      </c>
      <c r="Q376" t="e">
        <f>VLOOKUP(P376,classifications!A$1:B$357,2,FALSE)</f>
        <v>#N/A</v>
      </c>
      <c r="R376" t="e">
        <f>VLOOKUP(P376,classifications!A$1:D$357,4,FALSE)</f>
        <v>#N/A</v>
      </c>
      <c r="S376" t="s">
        <v>589</v>
      </c>
      <c r="T376" t="s">
        <v>648</v>
      </c>
      <c r="U376">
        <v>85</v>
      </c>
      <c r="V376">
        <v>15</v>
      </c>
      <c r="W376">
        <v>0</v>
      </c>
      <c r="X376">
        <v>78.599999999999994</v>
      </c>
      <c r="Y376">
        <v>4.5</v>
      </c>
      <c r="Z376">
        <v>16.899999999999999</v>
      </c>
      <c r="AA376">
        <v>98.7</v>
      </c>
      <c r="AB376">
        <v>1.3</v>
      </c>
      <c r="AC376">
        <v>0</v>
      </c>
      <c r="AE376" t="s">
        <v>585</v>
      </c>
      <c r="AF376" t="s">
        <v>588</v>
      </c>
      <c r="AG376" t="s">
        <v>589</v>
      </c>
      <c r="AH376" t="s">
        <v>648</v>
      </c>
      <c r="AI376">
        <v>85</v>
      </c>
      <c r="AJ376">
        <v>15</v>
      </c>
      <c r="AK376">
        <v>94.6</v>
      </c>
      <c r="AL376">
        <v>5.4</v>
      </c>
      <c r="AM376">
        <v>98.7</v>
      </c>
      <c r="AN376">
        <v>1.3</v>
      </c>
      <c r="AP376" t="s">
        <v>585</v>
      </c>
      <c r="AQ376" t="s">
        <v>588</v>
      </c>
      <c r="AR376" t="s">
        <v>589</v>
      </c>
      <c r="AS376" t="s">
        <v>648</v>
      </c>
      <c r="AT376">
        <v>78</v>
      </c>
      <c r="AU376">
        <v>85</v>
      </c>
      <c r="AV376">
        <v>92</v>
      </c>
      <c r="AW376">
        <v>89.2</v>
      </c>
      <c r="AX376">
        <v>94.6</v>
      </c>
      <c r="AY376">
        <v>99.9</v>
      </c>
      <c r="AZ376">
        <v>96.8</v>
      </c>
      <c r="BA376">
        <v>98.7</v>
      </c>
      <c r="BB376">
        <v>100</v>
      </c>
      <c r="BF376" t="b">
        <f t="shared" si="5"/>
        <v>1</v>
      </c>
    </row>
    <row r="377" spans="14:58" x14ac:dyDescent="0.3">
      <c r="N377" t="e">
        <f>VLOOKUP(P377,Sheet1!A$6:A$378,1,FALSE)</f>
        <v>#N/A</v>
      </c>
      <c r="O377" t="s">
        <v>590</v>
      </c>
      <c r="P377" t="s">
        <v>591</v>
      </c>
      <c r="Q377" t="e">
        <f>VLOOKUP(P377,classifications!A$1:B$357,2,FALSE)</f>
        <v>#N/A</v>
      </c>
      <c r="R377" t="e">
        <f>VLOOKUP(P377,classifications!A$1:D$357,4,FALSE)</f>
        <v>#N/A</v>
      </c>
      <c r="S377" t="s">
        <v>592</v>
      </c>
      <c r="T377" t="s">
        <v>648</v>
      </c>
      <c r="U377">
        <v>85.8</v>
      </c>
      <c r="V377">
        <v>13.3</v>
      </c>
      <c r="W377">
        <v>0.9</v>
      </c>
      <c r="X377">
        <v>75.3</v>
      </c>
      <c r="Y377">
        <v>9.1</v>
      </c>
      <c r="Z377">
        <v>15.7</v>
      </c>
      <c r="AA377" t="s">
        <v>417</v>
      </c>
      <c r="AB377" t="s">
        <v>417</v>
      </c>
      <c r="AC377" t="s">
        <v>417</v>
      </c>
      <c r="AE377" t="s">
        <v>590</v>
      </c>
      <c r="AF377" t="s">
        <v>591</v>
      </c>
      <c r="AG377" t="s">
        <v>592</v>
      </c>
      <c r="AH377" t="s">
        <v>648</v>
      </c>
      <c r="AI377">
        <v>86.6</v>
      </c>
      <c r="AJ377">
        <v>13.4</v>
      </c>
      <c r="AK377">
        <v>89.3</v>
      </c>
      <c r="AL377">
        <v>10.7</v>
      </c>
      <c r="AM377" t="s">
        <v>417</v>
      </c>
      <c r="AN377" t="s">
        <v>417</v>
      </c>
      <c r="AP377" t="s">
        <v>590</v>
      </c>
      <c r="AQ377" t="s">
        <v>591</v>
      </c>
      <c r="AR377" t="s">
        <v>592</v>
      </c>
      <c r="AS377" t="s">
        <v>648</v>
      </c>
      <c r="AT377">
        <v>81</v>
      </c>
      <c r="AU377">
        <v>86.6</v>
      </c>
      <c r="AV377">
        <v>92.1</v>
      </c>
      <c r="AW377">
        <v>83.2</v>
      </c>
      <c r="AX377">
        <v>89.3</v>
      </c>
      <c r="AY377">
        <v>95.4</v>
      </c>
      <c r="AZ377" t="s">
        <v>417</v>
      </c>
      <c r="BA377" t="s">
        <v>417</v>
      </c>
      <c r="BB377" t="s">
        <v>417</v>
      </c>
      <c r="BF377" t="b">
        <f t="shared" si="5"/>
        <v>1</v>
      </c>
    </row>
    <row r="378" spans="14:58" x14ac:dyDescent="0.3">
      <c r="N378" t="e">
        <f>VLOOKUP(P378,Sheet1!A$6:A$378,1,FALSE)</f>
        <v>#N/A</v>
      </c>
      <c r="O378" t="s">
        <v>590</v>
      </c>
      <c r="P378" t="s">
        <v>593</v>
      </c>
      <c r="Q378" t="e">
        <f>VLOOKUP(P378,classifications!A$1:B$357,2,FALSE)</f>
        <v>#N/A</v>
      </c>
      <c r="R378" t="e">
        <f>VLOOKUP(P378,classifications!A$1:D$357,4,FALSE)</f>
        <v>#N/A</v>
      </c>
      <c r="S378" t="s">
        <v>594</v>
      </c>
      <c r="T378" t="s">
        <v>648</v>
      </c>
      <c r="U378">
        <v>87.3</v>
      </c>
      <c r="V378">
        <v>12.2</v>
      </c>
      <c r="W378">
        <v>0.5</v>
      </c>
      <c r="X378">
        <v>81.099999999999994</v>
      </c>
      <c r="Y378">
        <v>5.5</v>
      </c>
      <c r="Z378">
        <v>13.5</v>
      </c>
      <c r="AA378">
        <v>98</v>
      </c>
      <c r="AB378">
        <v>2</v>
      </c>
      <c r="AC378">
        <v>0</v>
      </c>
      <c r="AE378" t="s">
        <v>590</v>
      </c>
      <c r="AF378" t="s">
        <v>593</v>
      </c>
      <c r="AG378" t="s">
        <v>594</v>
      </c>
      <c r="AH378" t="s">
        <v>648</v>
      </c>
      <c r="AI378">
        <v>87.8</v>
      </c>
      <c r="AJ378">
        <v>12.2</v>
      </c>
      <c r="AK378">
        <v>93.7</v>
      </c>
      <c r="AL378">
        <v>6.3</v>
      </c>
      <c r="AM378">
        <v>98</v>
      </c>
      <c r="AN378">
        <v>2</v>
      </c>
      <c r="AP378" t="s">
        <v>590</v>
      </c>
      <c r="AQ378" t="s">
        <v>593</v>
      </c>
      <c r="AR378" t="s">
        <v>594</v>
      </c>
      <c r="AS378" t="s">
        <v>648</v>
      </c>
      <c r="AT378">
        <v>82.9</v>
      </c>
      <c r="AU378">
        <v>87.8</v>
      </c>
      <c r="AV378">
        <v>92.6</v>
      </c>
      <c r="AW378">
        <v>89</v>
      </c>
      <c r="AX378">
        <v>93.7</v>
      </c>
      <c r="AY378">
        <v>98.4</v>
      </c>
      <c r="AZ378">
        <v>96.1</v>
      </c>
      <c r="BA378">
        <v>98</v>
      </c>
      <c r="BB378">
        <v>100</v>
      </c>
      <c r="BF378" t="b">
        <f t="shared" si="5"/>
        <v>1</v>
      </c>
    </row>
    <row r="379" spans="14:58" x14ac:dyDescent="0.3">
      <c r="N379" t="e">
        <f>VLOOKUP(P379,Sheet1!A$6:A$378,1,FALSE)</f>
        <v>#N/A</v>
      </c>
      <c r="O379" t="s">
        <v>590</v>
      </c>
      <c r="P379" t="s">
        <v>595</v>
      </c>
      <c r="Q379" t="e">
        <f>VLOOKUP(P379,classifications!A$1:B$357,2,FALSE)</f>
        <v>#N/A</v>
      </c>
      <c r="R379" t="e">
        <f>VLOOKUP(P379,classifications!A$1:D$357,4,FALSE)</f>
        <v>#N/A</v>
      </c>
      <c r="S379" t="s">
        <v>596</v>
      </c>
      <c r="T379" t="s">
        <v>648</v>
      </c>
      <c r="U379">
        <v>84.9</v>
      </c>
      <c r="V379">
        <v>15.1</v>
      </c>
      <c r="W379">
        <v>0</v>
      </c>
      <c r="X379">
        <v>80.400000000000006</v>
      </c>
      <c r="Y379">
        <v>8</v>
      </c>
      <c r="Z379">
        <v>11.5</v>
      </c>
      <c r="AA379" t="s">
        <v>417</v>
      </c>
      <c r="AB379" t="s">
        <v>417</v>
      </c>
      <c r="AC379" t="s">
        <v>417</v>
      </c>
      <c r="AE379" t="s">
        <v>590</v>
      </c>
      <c r="AF379" t="s">
        <v>595</v>
      </c>
      <c r="AG379" t="s">
        <v>596</v>
      </c>
      <c r="AH379" t="s">
        <v>648</v>
      </c>
      <c r="AI379">
        <v>84.9</v>
      </c>
      <c r="AJ379">
        <v>15.1</v>
      </c>
      <c r="AK379">
        <v>90.9</v>
      </c>
      <c r="AL379">
        <v>9.1</v>
      </c>
      <c r="AM379" t="s">
        <v>417</v>
      </c>
      <c r="AN379" t="s">
        <v>417</v>
      </c>
      <c r="AP379" t="s">
        <v>590</v>
      </c>
      <c r="AQ379" t="s">
        <v>595</v>
      </c>
      <c r="AR379" t="s">
        <v>596</v>
      </c>
      <c r="AS379" t="s">
        <v>648</v>
      </c>
      <c r="AT379">
        <v>79.599999999999994</v>
      </c>
      <c r="AU379">
        <v>84.9</v>
      </c>
      <c r="AV379">
        <v>90.2</v>
      </c>
      <c r="AW379">
        <v>85.9</v>
      </c>
      <c r="AX379">
        <v>90.9</v>
      </c>
      <c r="AY379">
        <v>95.9</v>
      </c>
      <c r="AZ379" t="s">
        <v>417</v>
      </c>
      <c r="BA379" t="s">
        <v>417</v>
      </c>
      <c r="BB379" t="s">
        <v>417</v>
      </c>
      <c r="BF379" t="b">
        <f t="shared" si="5"/>
        <v>1</v>
      </c>
    </row>
    <row r="380" spans="14:58" x14ac:dyDescent="0.3">
      <c r="N380" t="e">
        <f>VLOOKUP(P380,Sheet1!A$6:A$378,1,FALSE)</f>
        <v>#N/A</v>
      </c>
      <c r="O380" t="s">
        <v>590</v>
      </c>
      <c r="P380" t="s">
        <v>597</v>
      </c>
      <c r="Q380" t="e">
        <f>VLOOKUP(P380,classifications!A$1:B$357,2,FALSE)</f>
        <v>#N/A</v>
      </c>
      <c r="R380" t="e">
        <f>VLOOKUP(P380,classifications!A$1:D$357,4,FALSE)</f>
        <v>#N/A</v>
      </c>
      <c r="S380" t="s">
        <v>598</v>
      </c>
      <c r="T380" t="s">
        <v>648</v>
      </c>
      <c r="U380">
        <v>83.9</v>
      </c>
      <c r="V380">
        <v>16.100000000000001</v>
      </c>
      <c r="W380">
        <v>0</v>
      </c>
      <c r="X380">
        <v>75.599999999999994</v>
      </c>
      <c r="Y380">
        <v>7.7</v>
      </c>
      <c r="Z380">
        <v>16.7</v>
      </c>
      <c r="AA380" t="s">
        <v>417</v>
      </c>
      <c r="AB380" t="s">
        <v>417</v>
      </c>
      <c r="AC380" t="s">
        <v>417</v>
      </c>
      <c r="AE380" t="s">
        <v>590</v>
      </c>
      <c r="AF380" t="s">
        <v>597</v>
      </c>
      <c r="AG380" t="s">
        <v>598</v>
      </c>
      <c r="AH380" t="s">
        <v>648</v>
      </c>
      <c r="AI380">
        <v>83.9</v>
      </c>
      <c r="AJ380">
        <v>16.100000000000001</v>
      </c>
      <c r="AK380">
        <v>90.8</v>
      </c>
      <c r="AL380">
        <v>9.1999999999999993</v>
      </c>
      <c r="AM380" t="s">
        <v>417</v>
      </c>
      <c r="AN380" t="s">
        <v>417</v>
      </c>
      <c r="AP380" t="s">
        <v>590</v>
      </c>
      <c r="AQ380" t="s">
        <v>597</v>
      </c>
      <c r="AR380" t="s">
        <v>598</v>
      </c>
      <c r="AS380" t="s">
        <v>648</v>
      </c>
      <c r="AT380">
        <v>78.2</v>
      </c>
      <c r="AU380">
        <v>83.9</v>
      </c>
      <c r="AV380">
        <v>89.6</v>
      </c>
      <c r="AW380">
        <v>85.9</v>
      </c>
      <c r="AX380">
        <v>90.8</v>
      </c>
      <c r="AY380">
        <v>95.6</v>
      </c>
      <c r="AZ380" t="s">
        <v>417</v>
      </c>
      <c r="BA380" t="s">
        <v>417</v>
      </c>
      <c r="BB380" t="s">
        <v>417</v>
      </c>
      <c r="BF380" t="b">
        <f t="shared" si="5"/>
        <v>1</v>
      </c>
    </row>
    <row r="381" spans="14:58" x14ac:dyDescent="0.3">
      <c r="N381" t="e">
        <f>VLOOKUP(P381,Sheet1!A$6:A$378,1,FALSE)</f>
        <v>#N/A</v>
      </c>
      <c r="O381" t="s">
        <v>590</v>
      </c>
      <c r="P381" t="s">
        <v>599</v>
      </c>
      <c r="Q381" t="e">
        <f>VLOOKUP(P381,classifications!A$1:B$357,2,FALSE)</f>
        <v>#N/A</v>
      </c>
      <c r="R381" t="e">
        <f>VLOOKUP(P381,classifications!A$1:D$357,4,FALSE)</f>
        <v>#N/A</v>
      </c>
      <c r="S381" t="s">
        <v>600</v>
      </c>
      <c r="T381" t="s">
        <v>648</v>
      </c>
      <c r="U381">
        <v>86.2</v>
      </c>
      <c r="V381">
        <v>13.3</v>
      </c>
      <c r="W381">
        <v>0.5</v>
      </c>
      <c r="X381">
        <v>78.900000000000006</v>
      </c>
      <c r="Y381">
        <v>7.3</v>
      </c>
      <c r="Z381">
        <v>13.8</v>
      </c>
      <c r="AA381">
        <v>98.3</v>
      </c>
      <c r="AB381">
        <v>1.7</v>
      </c>
      <c r="AC381">
        <v>0</v>
      </c>
      <c r="AE381" t="s">
        <v>590</v>
      </c>
      <c r="AF381" t="s">
        <v>599</v>
      </c>
      <c r="AG381" t="s">
        <v>600</v>
      </c>
      <c r="AH381" t="s">
        <v>648</v>
      </c>
      <c r="AI381">
        <v>86.6</v>
      </c>
      <c r="AJ381">
        <v>13.4</v>
      </c>
      <c r="AK381">
        <v>91.6</v>
      </c>
      <c r="AL381">
        <v>8.4</v>
      </c>
      <c r="AM381">
        <v>98.3</v>
      </c>
      <c r="AN381">
        <v>1.7</v>
      </c>
      <c r="AP381" t="s">
        <v>590</v>
      </c>
      <c r="AQ381" t="s">
        <v>599</v>
      </c>
      <c r="AR381" t="s">
        <v>600</v>
      </c>
      <c r="AS381" t="s">
        <v>648</v>
      </c>
      <c r="AT381">
        <v>81</v>
      </c>
      <c r="AU381">
        <v>86.6</v>
      </c>
      <c r="AV381">
        <v>92.3</v>
      </c>
      <c r="AW381">
        <v>86.6</v>
      </c>
      <c r="AX381">
        <v>91.6</v>
      </c>
      <c r="AY381">
        <v>96.5</v>
      </c>
      <c r="AZ381">
        <v>96.4</v>
      </c>
      <c r="BA381">
        <v>98.3</v>
      </c>
      <c r="BB381">
        <v>100</v>
      </c>
      <c r="BF381" t="b">
        <f t="shared" si="5"/>
        <v>1</v>
      </c>
    </row>
    <row r="382" spans="14:58" x14ac:dyDescent="0.3">
      <c r="N382" t="e">
        <f>VLOOKUP(P382,Sheet1!A$6:A$378,1,FALSE)</f>
        <v>#N/A</v>
      </c>
      <c r="O382" t="s">
        <v>590</v>
      </c>
      <c r="P382" t="s">
        <v>601</v>
      </c>
      <c r="Q382" t="e">
        <f>VLOOKUP(P382,classifications!A$1:B$357,2,FALSE)</f>
        <v>#N/A</v>
      </c>
      <c r="R382" t="e">
        <f>VLOOKUP(P382,classifications!A$1:D$357,4,FALSE)</f>
        <v>#N/A</v>
      </c>
      <c r="S382" t="s">
        <v>602</v>
      </c>
      <c r="T382" t="s">
        <v>648</v>
      </c>
      <c r="U382">
        <v>90.3</v>
      </c>
      <c r="V382">
        <v>8.6</v>
      </c>
      <c r="W382">
        <v>1.1000000000000001</v>
      </c>
      <c r="X382">
        <v>83</v>
      </c>
      <c r="Y382">
        <v>3.4</v>
      </c>
      <c r="Z382">
        <v>13.6</v>
      </c>
      <c r="AA382">
        <v>98.1</v>
      </c>
      <c r="AB382">
        <v>1.9</v>
      </c>
      <c r="AC382">
        <v>0</v>
      </c>
      <c r="AE382" t="s">
        <v>590</v>
      </c>
      <c r="AF382" t="s">
        <v>601</v>
      </c>
      <c r="AG382" t="s">
        <v>602</v>
      </c>
      <c r="AH382" t="s">
        <v>648</v>
      </c>
      <c r="AI382">
        <v>91.3</v>
      </c>
      <c r="AJ382">
        <v>8.6999999999999993</v>
      </c>
      <c r="AK382">
        <v>96</v>
      </c>
      <c r="AL382">
        <v>4</v>
      </c>
      <c r="AM382">
        <v>98.1</v>
      </c>
      <c r="AN382">
        <v>1.9</v>
      </c>
      <c r="AP382" t="s">
        <v>590</v>
      </c>
      <c r="AQ382" t="s">
        <v>601</v>
      </c>
      <c r="AR382" t="s">
        <v>602</v>
      </c>
      <c r="AS382" t="s">
        <v>648</v>
      </c>
      <c r="AT382">
        <v>87.1</v>
      </c>
      <c r="AU382">
        <v>91.3</v>
      </c>
      <c r="AV382">
        <v>95.5</v>
      </c>
      <c r="AW382">
        <v>92.6</v>
      </c>
      <c r="AX382">
        <v>96</v>
      </c>
      <c r="AY382">
        <v>99.5</v>
      </c>
      <c r="AZ382">
        <v>95.9</v>
      </c>
      <c r="BA382">
        <v>98.1</v>
      </c>
      <c r="BB382">
        <v>100</v>
      </c>
      <c r="BF382" t="b">
        <f t="shared" si="5"/>
        <v>1</v>
      </c>
    </row>
    <row r="383" spans="14:58" x14ac:dyDescent="0.3">
      <c r="N383" t="e">
        <f>VLOOKUP(P383,Sheet1!A$6:A$378,1,FALSE)</f>
        <v>#N/A</v>
      </c>
      <c r="O383" t="s">
        <v>603</v>
      </c>
      <c r="P383" t="s">
        <v>604</v>
      </c>
      <c r="Q383" t="e">
        <f>VLOOKUP(P383,classifications!A$1:B$357,2,FALSE)</f>
        <v>#N/A</v>
      </c>
      <c r="R383" t="e">
        <f>VLOOKUP(P383,classifications!A$1:D$357,4,FALSE)</f>
        <v>#N/A</v>
      </c>
      <c r="S383" t="s">
        <v>605</v>
      </c>
      <c r="T383" t="s">
        <v>648</v>
      </c>
      <c r="U383">
        <v>86.2</v>
      </c>
      <c r="V383">
        <v>12.2</v>
      </c>
      <c r="W383">
        <v>1.6</v>
      </c>
      <c r="X383">
        <v>84.8</v>
      </c>
      <c r="Y383">
        <v>2.6</v>
      </c>
      <c r="Z383">
        <v>12.6</v>
      </c>
      <c r="AA383" t="s">
        <v>417</v>
      </c>
      <c r="AB383" t="s">
        <v>417</v>
      </c>
      <c r="AC383" t="s">
        <v>417</v>
      </c>
      <c r="AE383" t="s">
        <v>603</v>
      </c>
      <c r="AF383" t="s">
        <v>604</v>
      </c>
      <c r="AG383" t="s">
        <v>605</v>
      </c>
      <c r="AH383" t="s">
        <v>648</v>
      </c>
      <c r="AI383">
        <v>87.6</v>
      </c>
      <c r="AJ383">
        <v>12.4</v>
      </c>
      <c r="AK383">
        <v>97</v>
      </c>
      <c r="AL383">
        <v>3</v>
      </c>
      <c r="AM383" t="s">
        <v>417</v>
      </c>
      <c r="AN383" t="s">
        <v>417</v>
      </c>
      <c r="AP383" t="s">
        <v>603</v>
      </c>
      <c r="AQ383" t="s">
        <v>604</v>
      </c>
      <c r="AR383" t="s">
        <v>605</v>
      </c>
      <c r="AS383" t="s">
        <v>648</v>
      </c>
      <c r="AT383">
        <v>82.6</v>
      </c>
      <c r="AU383">
        <v>87.6</v>
      </c>
      <c r="AV383">
        <v>92.7</v>
      </c>
      <c r="AW383">
        <v>94.4</v>
      </c>
      <c r="AX383">
        <v>97</v>
      </c>
      <c r="AY383">
        <v>99.7</v>
      </c>
      <c r="AZ383" t="s">
        <v>417</v>
      </c>
      <c r="BA383" t="s">
        <v>417</v>
      </c>
      <c r="BB383" t="s">
        <v>417</v>
      </c>
      <c r="BF383" t="b">
        <f t="shared" si="5"/>
        <v>1</v>
      </c>
    </row>
    <row r="384" spans="14:58" x14ac:dyDescent="0.3">
      <c r="N384" t="e">
        <f>VLOOKUP(P384,Sheet1!A$6:A$378,1,FALSE)</f>
        <v>#N/A</v>
      </c>
      <c r="O384" t="s">
        <v>603</v>
      </c>
      <c r="P384" t="s">
        <v>606</v>
      </c>
      <c r="Q384" t="e">
        <f>VLOOKUP(P384,classifications!A$1:B$357,2,FALSE)</f>
        <v>#N/A</v>
      </c>
      <c r="R384" t="e">
        <f>VLOOKUP(P384,classifications!A$1:D$357,4,FALSE)</f>
        <v>#N/A</v>
      </c>
      <c r="S384" t="s">
        <v>607</v>
      </c>
      <c r="T384" t="s">
        <v>648</v>
      </c>
      <c r="U384">
        <v>86.9</v>
      </c>
      <c r="V384">
        <v>11.7</v>
      </c>
      <c r="W384">
        <v>1.4</v>
      </c>
      <c r="X384">
        <v>81.8</v>
      </c>
      <c r="Y384">
        <v>6.3</v>
      </c>
      <c r="Z384">
        <v>11.9</v>
      </c>
      <c r="AA384" t="s">
        <v>417</v>
      </c>
      <c r="AB384" t="s">
        <v>417</v>
      </c>
      <c r="AC384" t="s">
        <v>417</v>
      </c>
      <c r="AE384" t="s">
        <v>603</v>
      </c>
      <c r="AF384" t="s">
        <v>606</v>
      </c>
      <c r="AG384" t="s">
        <v>607</v>
      </c>
      <c r="AH384" t="s">
        <v>648</v>
      </c>
      <c r="AI384">
        <v>88.2</v>
      </c>
      <c r="AJ384">
        <v>11.8</v>
      </c>
      <c r="AK384">
        <v>92.8</v>
      </c>
      <c r="AL384">
        <v>7.2</v>
      </c>
      <c r="AM384" t="s">
        <v>417</v>
      </c>
      <c r="AN384" t="s">
        <v>417</v>
      </c>
      <c r="AP384" t="s">
        <v>603</v>
      </c>
      <c r="AQ384" t="s">
        <v>606</v>
      </c>
      <c r="AR384" t="s">
        <v>607</v>
      </c>
      <c r="AS384" t="s">
        <v>648</v>
      </c>
      <c r="AT384">
        <v>83.1</v>
      </c>
      <c r="AU384">
        <v>88.2</v>
      </c>
      <c r="AV384">
        <v>93.2</v>
      </c>
      <c r="AW384">
        <v>88.1</v>
      </c>
      <c r="AX384">
        <v>92.8</v>
      </c>
      <c r="AY384">
        <v>97.5</v>
      </c>
      <c r="AZ384" t="s">
        <v>417</v>
      </c>
      <c r="BA384" t="s">
        <v>417</v>
      </c>
      <c r="BB384" t="s">
        <v>417</v>
      </c>
      <c r="BF384" t="b">
        <f t="shared" si="5"/>
        <v>1</v>
      </c>
    </row>
    <row r="385" spans="14:58" x14ac:dyDescent="0.3">
      <c r="N385" t="e">
        <f>VLOOKUP(P385,Sheet1!A$6:A$378,1,FALSE)</f>
        <v>#N/A</v>
      </c>
      <c r="O385" t="s">
        <v>603</v>
      </c>
      <c r="P385" t="s">
        <v>608</v>
      </c>
      <c r="Q385" t="e">
        <f>VLOOKUP(P385,classifications!A$1:B$357,2,FALSE)</f>
        <v>#N/A</v>
      </c>
      <c r="R385" t="e">
        <f>VLOOKUP(P385,classifications!A$1:D$357,4,FALSE)</f>
        <v>#N/A</v>
      </c>
      <c r="S385" t="s">
        <v>609</v>
      </c>
      <c r="T385" t="s">
        <v>648</v>
      </c>
      <c r="U385">
        <v>86.9</v>
      </c>
      <c r="V385">
        <v>11.3</v>
      </c>
      <c r="W385">
        <v>1.8</v>
      </c>
      <c r="X385">
        <v>83.4</v>
      </c>
      <c r="Y385">
        <v>5.9</v>
      </c>
      <c r="Z385">
        <v>10.8</v>
      </c>
      <c r="AA385">
        <v>98.1</v>
      </c>
      <c r="AB385">
        <v>1.3</v>
      </c>
      <c r="AC385">
        <v>0.6</v>
      </c>
      <c r="AE385" t="s">
        <v>603</v>
      </c>
      <c r="AF385" t="s">
        <v>608</v>
      </c>
      <c r="AG385" t="s">
        <v>609</v>
      </c>
      <c r="AH385" t="s">
        <v>648</v>
      </c>
      <c r="AI385">
        <v>88.5</v>
      </c>
      <c r="AJ385">
        <v>11.5</v>
      </c>
      <c r="AK385">
        <v>93.4</v>
      </c>
      <c r="AL385">
        <v>6.6</v>
      </c>
      <c r="AM385">
        <v>98.7</v>
      </c>
      <c r="AN385">
        <v>1.3</v>
      </c>
      <c r="AP385" t="s">
        <v>603</v>
      </c>
      <c r="AQ385" t="s">
        <v>608</v>
      </c>
      <c r="AR385" t="s">
        <v>609</v>
      </c>
      <c r="AS385" t="s">
        <v>648</v>
      </c>
      <c r="AT385">
        <v>83.4</v>
      </c>
      <c r="AU385">
        <v>88.5</v>
      </c>
      <c r="AV385">
        <v>93.6</v>
      </c>
      <c r="AW385">
        <v>88.7</v>
      </c>
      <c r="AX385">
        <v>93.4</v>
      </c>
      <c r="AY385">
        <v>98.2</v>
      </c>
      <c r="AZ385">
        <v>96.9</v>
      </c>
      <c r="BA385">
        <v>98.7</v>
      </c>
      <c r="BB385">
        <v>100</v>
      </c>
      <c r="BF385" t="b">
        <f t="shared" si="5"/>
        <v>1</v>
      </c>
    </row>
    <row r="386" spans="14:58" x14ac:dyDescent="0.3">
      <c r="N386" t="e">
        <f>VLOOKUP(P386,Sheet1!A$6:A$378,1,FALSE)</f>
        <v>#N/A</v>
      </c>
      <c r="O386" t="s">
        <v>603</v>
      </c>
      <c r="P386" t="s">
        <v>610</v>
      </c>
      <c r="Q386" t="e">
        <f>VLOOKUP(P386,classifications!A$1:B$357,2,FALSE)</f>
        <v>#N/A</v>
      </c>
      <c r="R386" t="e">
        <f>VLOOKUP(P386,classifications!A$1:D$357,4,FALSE)</f>
        <v>#N/A</v>
      </c>
      <c r="S386" t="s">
        <v>611</v>
      </c>
      <c r="T386" t="s">
        <v>648</v>
      </c>
      <c r="U386">
        <v>81.3</v>
      </c>
      <c r="V386">
        <v>18.2</v>
      </c>
      <c r="W386">
        <v>0.5</v>
      </c>
      <c r="X386">
        <v>81.7</v>
      </c>
      <c r="Y386">
        <v>6.2</v>
      </c>
      <c r="Z386">
        <v>12.1</v>
      </c>
      <c r="AA386">
        <v>98.2</v>
      </c>
      <c r="AB386">
        <v>1.8</v>
      </c>
      <c r="AC386">
        <v>0</v>
      </c>
      <c r="AE386" t="s">
        <v>603</v>
      </c>
      <c r="AF386" t="s">
        <v>610</v>
      </c>
      <c r="AG386" t="s">
        <v>611</v>
      </c>
      <c r="AH386" t="s">
        <v>648</v>
      </c>
      <c r="AI386">
        <v>81.8</v>
      </c>
      <c r="AJ386">
        <v>18.2</v>
      </c>
      <c r="AK386">
        <v>93</v>
      </c>
      <c r="AL386">
        <v>7</v>
      </c>
      <c r="AM386">
        <v>98.2</v>
      </c>
      <c r="AN386">
        <v>1.8</v>
      </c>
      <c r="AP386" t="s">
        <v>603</v>
      </c>
      <c r="AQ386" t="s">
        <v>610</v>
      </c>
      <c r="AR386" t="s">
        <v>611</v>
      </c>
      <c r="AS386" t="s">
        <v>648</v>
      </c>
      <c r="AT386">
        <v>75.400000000000006</v>
      </c>
      <c r="AU386">
        <v>81.8</v>
      </c>
      <c r="AV386">
        <v>88.1</v>
      </c>
      <c r="AW386">
        <v>88.3</v>
      </c>
      <c r="AX386">
        <v>93</v>
      </c>
      <c r="AY386">
        <v>97.7</v>
      </c>
      <c r="AZ386">
        <v>96.1</v>
      </c>
      <c r="BA386">
        <v>98.2</v>
      </c>
      <c r="BB386">
        <v>100</v>
      </c>
      <c r="BF386" t="b">
        <f t="shared" si="5"/>
        <v>1</v>
      </c>
    </row>
    <row r="387" spans="14:58" x14ac:dyDescent="0.3">
      <c r="N387" t="e">
        <f>VLOOKUP(P387,Sheet1!A$6:A$378,1,FALSE)</f>
        <v>#N/A</v>
      </c>
      <c r="O387" t="s">
        <v>603</v>
      </c>
      <c r="P387" t="s">
        <v>612</v>
      </c>
      <c r="Q387" t="e">
        <f>VLOOKUP(P387,classifications!A$1:B$357,2,FALSE)</f>
        <v>#N/A</v>
      </c>
      <c r="R387" t="e">
        <f>VLOOKUP(P387,classifications!A$1:D$357,4,FALSE)</f>
        <v>#N/A</v>
      </c>
      <c r="S387" t="s">
        <v>613</v>
      </c>
      <c r="T387" t="s">
        <v>648</v>
      </c>
      <c r="U387">
        <v>85.8</v>
      </c>
      <c r="V387">
        <v>13.8</v>
      </c>
      <c r="W387">
        <v>0.4</v>
      </c>
      <c r="X387">
        <v>78.400000000000006</v>
      </c>
      <c r="Y387">
        <v>5.7</v>
      </c>
      <c r="Z387">
        <v>15.9</v>
      </c>
      <c r="AA387" t="s">
        <v>417</v>
      </c>
      <c r="AB387" t="s">
        <v>417</v>
      </c>
      <c r="AC387" t="s">
        <v>417</v>
      </c>
      <c r="AE387" t="s">
        <v>603</v>
      </c>
      <c r="AF387" t="s">
        <v>612</v>
      </c>
      <c r="AG387" t="s">
        <v>613</v>
      </c>
      <c r="AH387" t="s">
        <v>648</v>
      </c>
      <c r="AI387">
        <v>86.1</v>
      </c>
      <c r="AJ387">
        <v>13.9</v>
      </c>
      <c r="AK387">
        <v>93.2</v>
      </c>
      <c r="AL387">
        <v>6.8</v>
      </c>
      <c r="AM387" t="s">
        <v>417</v>
      </c>
      <c r="AN387" t="s">
        <v>417</v>
      </c>
      <c r="AP387" t="s">
        <v>603</v>
      </c>
      <c r="AQ387" t="s">
        <v>612</v>
      </c>
      <c r="AR387" t="s">
        <v>613</v>
      </c>
      <c r="AS387" t="s">
        <v>648</v>
      </c>
      <c r="AT387">
        <v>81</v>
      </c>
      <c r="AU387">
        <v>86.1</v>
      </c>
      <c r="AV387">
        <v>91.3</v>
      </c>
      <c r="AW387">
        <v>87.8</v>
      </c>
      <c r="AX387">
        <v>93.2</v>
      </c>
      <c r="AY387">
        <v>98.6</v>
      </c>
      <c r="AZ387" t="s">
        <v>417</v>
      </c>
      <c r="BA387" t="s">
        <v>417</v>
      </c>
      <c r="BB387" t="s">
        <v>417</v>
      </c>
      <c r="BF387" t="b">
        <f t="shared" si="5"/>
        <v>1</v>
      </c>
    </row>
    <row r="388" spans="14:58" x14ac:dyDescent="0.3">
      <c r="N388" t="e">
        <f>VLOOKUP(P388,Sheet1!A$6:A$378,1,FALSE)</f>
        <v>#N/A</v>
      </c>
      <c r="O388" t="s">
        <v>603</v>
      </c>
      <c r="P388" t="s">
        <v>614</v>
      </c>
      <c r="Q388" t="e">
        <f>VLOOKUP(P388,classifications!A$1:B$357,2,FALSE)</f>
        <v>#N/A</v>
      </c>
      <c r="R388" t="e">
        <f>VLOOKUP(P388,classifications!A$1:D$357,4,FALSE)</f>
        <v>#N/A</v>
      </c>
      <c r="S388" t="s">
        <v>615</v>
      </c>
      <c r="T388" t="s">
        <v>648</v>
      </c>
      <c r="U388">
        <v>83.5</v>
      </c>
      <c r="V388">
        <v>14.3</v>
      </c>
      <c r="W388">
        <v>2.1</v>
      </c>
      <c r="X388">
        <v>78.2</v>
      </c>
      <c r="Y388">
        <v>7.3</v>
      </c>
      <c r="Z388">
        <v>14.5</v>
      </c>
      <c r="AA388">
        <v>98.2</v>
      </c>
      <c r="AB388">
        <v>1.8</v>
      </c>
      <c r="AC388">
        <v>0</v>
      </c>
      <c r="AE388" t="s">
        <v>603</v>
      </c>
      <c r="AF388" t="s">
        <v>614</v>
      </c>
      <c r="AG388" t="s">
        <v>615</v>
      </c>
      <c r="AH388" t="s">
        <v>648</v>
      </c>
      <c r="AI388">
        <v>85.4</v>
      </c>
      <c r="AJ388">
        <v>14.6</v>
      </c>
      <c r="AK388">
        <v>91.5</v>
      </c>
      <c r="AL388">
        <v>8.5</v>
      </c>
      <c r="AM388">
        <v>98.2</v>
      </c>
      <c r="AN388">
        <v>1.8</v>
      </c>
      <c r="AP388" t="s">
        <v>603</v>
      </c>
      <c r="AQ388" t="s">
        <v>614</v>
      </c>
      <c r="AR388" t="s">
        <v>615</v>
      </c>
      <c r="AS388" t="s">
        <v>648</v>
      </c>
      <c r="AT388">
        <v>79.900000000000006</v>
      </c>
      <c r="AU388">
        <v>85.4</v>
      </c>
      <c r="AV388">
        <v>90.8</v>
      </c>
      <c r="AW388">
        <v>86.5</v>
      </c>
      <c r="AX388">
        <v>91.5</v>
      </c>
      <c r="AY388">
        <v>96.5</v>
      </c>
      <c r="AZ388">
        <v>96.1</v>
      </c>
      <c r="BA388">
        <v>98.2</v>
      </c>
      <c r="BB388">
        <v>100</v>
      </c>
      <c r="BF388" t="b">
        <f t="shared" ref="BF388:BF451" si="6">IF(AQ388=AF388,IF(AF388=P388,TRUE,FALSE),FALSE)</f>
        <v>1</v>
      </c>
    </row>
    <row r="389" spans="14:58" x14ac:dyDescent="0.3">
      <c r="N389" t="e">
        <f>VLOOKUP(P389,Sheet1!A$6:A$378,1,FALSE)</f>
        <v>#N/A</v>
      </c>
      <c r="O389" t="s">
        <v>603</v>
      </c>
      <c r="P389" t="s">
        <v>616</v>
      </c>
      <c r="Q389" t="e">
        <f>VLOOKUP(P389,classifications!A$1:B$357,2,FALSE)</f>
        <v>#N/A</v>
      </c>
      <c r="R389" t="e">
        <f>VLOOKUP(P389,classifications!A$1:D$357,4,FALSE)</f>
        <v>#N/A</v>
      </c>
      <c r="S389" t="s">
        <v>617</v>
      </c>
      <c r="T389" t="s">
        <v>648</v>
      </c>
      <c r="U389">
        <v>90.3</v>
      </c>
      <c r="V389">
        <v>9.1</v>
      </c>
      <c r="W389">
        <v>0.6</v>
      </c>
      <c r="X389">
        <v>78.5</v>
      </c>
      <c r="Y389">
        <v>6</v>
      </c>
      <c r="Z389">
        <v>15.4</v>
      </c>
      <c r="AA389">
        <v>100</v>
      </c>
      <c r="AB389">
        <v>0</v>
      </c>
      <c r="AC389">
        <v>0</v>
      </c>
      <c r="AE389" t="s">
        <v>603</v>
      </c>
      <c r="AF389" t="s">
        <v>616</v>
      </c>
      <c r="AG389" t="s">
        <v>617</v>
      </c>
      <c r="AH389" t="s">
        <v>648</v>
      </c>
      <c r="AI389">
        <v>90.9</v>
      </c>
      <c r="AJ389">
        <v>9.1</v>
      </c>
      <c r="AK389">
        <v>92.9</v>
      </c>
      <c r="AL389">
        <v>7.1</v>
      </c>
      <c r="AM389">
        <v>100</v>
      </c>
      <c r="AN389">
        <v>0</v>
      </c>
      <c r="AP389" t="s">
        <v>603</v>
      </c>
      <c r="AQ389" t="s">
        <v>616</v>
      </c>
      <c r="AR389" t="s">
        <v>617</v>
      </c>
      <c r="AS389" t="s">
        <v>648</v>
      </c>
      <c r="AT389">
        <v>85.6</v>
      </c>
      <c r="AU389">
        <v>90.9</v>
      </c>
      <c r="AV389">
        <v>96.1</v>
      </c>
      <c r="AW389">
        <v>88.5</v>
      </c>
      <c r="AX389">
        <v>92.9</v>
      </c>
      <c r="AY389">
        <v>97.3</v>
      </c>
      <c r="AZ389">
        <v>100</v>
      </c>
      <c r="BA389">
        <v>100</v>
      </c>
      <c r="BB389">
        <v>100</v>
      </c>
      <c r="BF389" t="b">
        <f t="shared" si="6"/>
        <v>1</v>
      </c>
    </row>
    <row r="390" spans="14:58" x14ac:dyDescent="0.3">
      <c r="N390" t="e">
        <f>VLOOKUP(P390,Sheet1!A$6:A$378,1,FALSE)</f>
        <v>#N/A</v>
      </c>
      <c r="O390" t="s">
        <v>603</v>
      </c>
      <c r="P390" t="s">
        <v>618</v>
      </c>
      <c r="Q390" t="e">
        <f>VLOOKUP(P390,classifications!A$1:B$357,2,FALSE)</f>
        <v>#N/A</v>
      </c>
      <c r="R390" t="e">
        <f>VLOOKUP(P390,classifications!A$1:D$357,4,FALSE)</f>
        <v>#N/A</v>
      </c>
      <c r="S390" t="s">
        <v>619</v>
      </c>
      <c r="T390" t="s">
        <v>648</v>
      </c>
      <c r="U390">
        <v>89.3</v>
      </c>
      <c r="V390">
        <v>10.199999999999999</v>
      </c>
      <c r="W390">
        <v>0.5</v>
      </c>
      <c r="X390">
        <v>83.5</v>
      </c>
      <c r="Y390">
        <v>3.6</v>
      </c>
      <c r="Z390">
        <v>12.9</v>
      </c>
      <c r="AA390" t="s">
        <v>417</v>
      </c>
      <c r="AB390" t="s">
        <v>417</v>
      </c>
      <c r="AC390" t="s">
        <v>417</v>
      </c>
      <c r="AE390" t="s">
        <v>603</v>
      </c>
      <c r="AF390" t="s">
        <v>618</v>
      </c>
      <c r="AG390" t="s">
        <v>619</v>
      </c>
      <c r="AH390" t="s">
        <v>648</v>
      </c>
      <c r="AI390">
        <v>89.7</v>
      </c>
      <c r="AJ390">
        <v>10.3</v>
      </c>
      <c r="AK390">
        <v>95.8</v>
      </c>
      <c r="AL390">
        <v>4.2</v>
      </c>
      <c r="AM390" t="s">
        <v>417</v>
      </c>
      <c r="AN390" t="s">
        <v>417</v>
      </c>
      <c r="AP390" t="s">
        <v>603</v>
      </c>
      <c r="AQ390" t="s">
        <v>618</v>
      </c>
      <c r="AR390" t="s">
        <v>619</v>
      </c>
      <c r="AS390" t="s">
        <v>648</v>
      </c>
      <c r="AT390">
        <v>85.2</v>
      </c>
      <c r="AU390">
        <v>89.7</v>
      </c>
      <c r="AV390">
        <v>94.3</v>
      </c>
      <c r="AW390">
        <v>92.4</v>
      </c>
      <c r="AX390">
        <v>95.8</v>
      </c>
      <c r="AY390">
        <v>99.3</v>
      </c>
      <c r="AZ390" t="s">
        <v>417</v>
      </c>
      <c r="BA390" t="s">
        <v>417</v>
      </c>
      <c r="BB390" t="s">
        <v>417</v>
      </c>
      <c r="BF390" t="b">
        <f t="shared" si="6"/>
        <v>1</v>
      </c>
    </row>
    <row r="391" spans="14:58" x14ac:dyDescent="0.3">
      <c r="N391" t="e">
        <f>VLOOKUP(P391,Sheet1!A$6:A$378,1,FALSE)</f>
        <v>#N/A</v>
      </c>
      <c r="O391" t="s">
        <v>491</v>
      </c>
      <c r="P391" t="s">
        <v>620</v>
      </c>
      <c r="Q391" t="e">
        <f>VLOOKUP(P391,classifications!A$1:B$357,2,FALSE)</f>
        <v>#N/A</v>
      </c>
      <c r="R391" t="e">
        <f>VLOOKUP(P391,classifications!A$1:D$357,4,FALSE)</f>
        <v>#N/A</v>
      </c>
      <c r="S391" t="s">
        <v>621</v>
      </c>
      <c r="T391" t="s">
        <v>648</v>
      </c>
      <c r="U391">
        <v>86.5</v>
      </c>
      <c r="V391">
        <v>13.5</v>
      </c>
      <c r="W391">
        <v>0</v>
      </c>
      <c r="X391">
        <v>75.8</v>
      </c>
      <c r="Y391">
        <v>6.2</v>
      </c>
      <c r="Z391">
        <v>18.100000000000001</v>
      </c>
      <c r="AA391" t="s">
        <v>417</v>
      </c>
      <c r="AB391" t="s">
        <v>417</v>
      </c>
      <c r="AC391" t="s">
        <v>417</v>
      </c>
      <c r="AE391" t="s">
        <v>491</v>
      </c>
      <c r="AF391" t="s">
        <v>620</v>
      </c>
      <c r="AG391" t="s">
        <v>621</v>
      </c>
      <c r="AH391" t="s">
        <v>648</v>
      </c>
      <c r="AI391">
        <v>86.5</v>
      </c>
      <c r="AJ391">
        <v>13.5</v>
      </c>
      <c r="AK391">
        <v>92.5</v>
      </c>
      <c r="AL391">
        <v>7.5</v>
      </c>
      <c r="AM391" t="s">
        <v>417</v>
      </c>
      <c r="AN391" t="s">
        <v>417</v>
      </c>
      <c r="AP391" t="s">
        <v>491</v>
      </c>
      <c r="AQ391" t="s">
        <v>620</v>
      </c>
      <c r="AR391" t="s">
        <v>621</v>
      </c>
      <c r="AS391" t="s">
        <v>648</v>
      </c>
      <c r="AT391">
        <v>81.7</v>
      </c>
      <c r="AU391">
        <v>86.5</v>
      </c>
      <c r="AV391">
        <v>91.2</v>
      </c>
      <c r="AW391">
        <v>88.4</v>
      </c>
      <c r="AX391">
        <v>92.5</v>
      </c>
      <c r="AY391">
        <v>96.6</v>
      </c>
      <c r="AZ391" t="s">
        <v>417</v>
      </c>
      <c r="BA391" t="s">
        <v>417</v>
      </c>
      <c r="BB391" t="s">
        <v>417</v>
      </c>
      <c r="BF391" t="b">
        <f t="shared" si="6"/>
        <v>1</v>
      </c>
    </row>
    <row r="392" spans="14:58" x14ac:dyDescent="0.3">
      <c r="N392" t="e">
        <f>VLOOKUP(P392,Sheet1!A$6:A$378,1,FALSE)</f>
        <v>#N/A</v>
      </c>
      <c r="O392" t="s">
        <v>491</v>
      </c>
      <c r="P392" t="s">
        <v>622</v>
      </c>
      <c r="Q392" t="e">
        <f>VLOOKUP(P392,classifications!A$1:B$357,2,FALSE)</f>
        <v>#N/A</v>
      </c>
      <c r="R392" t="e">
        <f>VLOOKUP(P392,classifications!A$1:D$357,4,FALSE)</f>
        <v>#N/A</v>
      </c>
      <c r="S392" t="s">
        <v>623</v>
      </c>
      <c r="T392" t="s">
        <v>648</v>
      </c>
      <c r="U392">
        <v>85.5</v>
      </c>
      <c r="V392">
        <v>12.6</v>
      </c>
      <c r="W392">
        <v>1.8</v>
      </c>
      <c r="X392">
        <v>70.099999999999994</v>
      </c>
      <c r="Y392">
        <v>10.4</v>
      </c>
      <c r="Z392">
        <v>19.5</v>
      </c>
      <c r="AA392" t="s">
        <v>417</v>
      </c>
      <c r="AB392" t="s">
        <v>417</v>
      </c>
      <c r="AC392" t="s">
        <v>417</v>
      </c>
      <c r="AE392" t="s">
        <v>491</v>
      </c>
      <c r="AF392" t="s">
        <v>622</v>
      </c>
      <c r="AG392" t="s">
        <v>623</v>
      </c>
      <c r="AH392" t="s">
        <v>648</v>
      </c>
      <c r="AI392">
        <v>87.1</v>
      </c>
      <c r="AJ392">
        <v>12.9</v>
      </c>
      <c r="AK392">
        <v>87.1</v>
      </c>
      <c r="AL392">
        <v>12.9</v>
      </c>
      <c r="AM392" t="s">
        <v>417</v>
      </c>
      <c r="AN392" t="s">
        <v>417</v>
      </c>
      <c r="AP392" t="s">
        <v>491</v>
      </c>
      <c r="AQ392" t="s">
        <v>622</v>
      </c>
      <c r="AR392" t="s">
        <v>623</v>
      </c>
      <c r="AS392" t="s">
        <v>648</v>
      </c>
      <c r="AT392">
        <v>81.900000000000006</v>
      </c>
      <c r="AU392">
        <v>87.1</v>
      </c>
      <c r="AV392">
        <v>92.4</v>
      </c>
      <c r="AW392">
        <v>80.900000000000006</v>
      </c>
      <c r="AX392">
        <v>87.1</v>
      </c>
      <c r="AY392">
        <v>93.3</v>
      </c>
      <c r="AZ392" t="s">
        <v>417</v>
      </c>
      <c r="BA392" t="s">
        <v>417</v>
      </c>
      <c r="BB392" t="s">
        <v>417</v>
      </c>
      <c r="BF392" t="b">
        <f t="shared" si="6"/>
        <v>1</v>
      </c>
    </row>
    <row r="393" spans="14:58" x14ac:dyDescent="0.3">
      <c r="N393" t="e">
        <f>VLOOKUP(P393,Sheet1!A$6:A$378,1,FALSE)</f>
        <v>#N/A</v>
      </c>
      <c r="O393" t="s">
        <v>491</v>
      </c>
      <c r="P393" t="s">
        <v>624</v>
      </c>
      <c r="Q393" t="e">
        <f>VLOOKUP(P393,classifications!A$1:B$357,2,FALSE)</f>
        <v>#N/A</v>
      </c>
      <c r="R393" t="e">
        <f>VLOOKUP(P393,classifications!A$1:D$357,4,FALSE)</f>
        <v>#N/A</v>
      </c>
      <c r="S393" t="s">
        <v>625</v>
      </c>
      <c r="T393" t="s">
        <v>648</v>
      </c>
      <c r="U393">
        <v>85.5</v>
      </c>
      <c r="V393">
        <v>14.5</v>
      </c>
      <c r="W393">
        <v>0</v>
      </c>
      <c r="X393">
        <v>74.2</v>
      </c>
      <c r="Y393">
        <v>5.6</v>
      </c>
      <c r="Z393">
        <v>20.2</v>
      </c>
      <c r="AA393">
        <v>97.1</v>
      </c>
      <c r="AB393">
        <v>2.9</v>
      </c>
      <c r="AC393">
        <v>0</v>
      </c>
      <c r="AE393" t="s">
        <v>491</v>
      </c>
      <c r="AF393" t="s">
        <v>624</v>
      </c>
      <c r="AG393" t="s">
        <v>625</v>
      </c>
      <c r="AH393" t="s">
        <v>648</v>
      </c>
      <c r="AI393">
        <v>85.5</v>
      </c>
      <c r="AJ393">
        <v>14.5</v>
      </c>
      <c r="AK393">
        <v>93</v>
      </c>
      <c r="AL393">
        <v>7</v>
      </c>
      <c r="AM393">
        <v>97.1</v>
      </c>
      <c r="AN393">
        <v>2.9</v>
      </c>
      <c r="AP393" t="s">
        <v>491</v>
      </c>
      <c r="AQ393" t="s">
        <v>624</v>
      </c>
      <c r="AR393" t="s">
        <v>625</v>
      </c>
      <c r="AS393" t="s">
        <v>648</v>
      </c>
      <c r="AT393">
        <v>78.400000000000006</v>
      </c>
      <c r="AU393">
        <v>85.5</v>
      </c>
      <c r="AV393">
        <v>92.6</v>
      </c>
      <c r="AW393">
        <v>87</v>
      </c>
      <c r="AX393">
        <v>93</v>
      </c>
      <c r="AY393">
        <v>99</v>
      </c>
      <c r="AZ393">
        <v>93.6</v>
      </c>
      <c r="BA393">
        <v>97.1</v>
      </c>
      <c r="BB393">
        <v>100</v>
      </c>
      <c r="BF393" t="b">
        <f t="shared" si="6"/>
        <v>1</v>
      </c>
    </row>
    <row r="394" spans="14:58" x14ac:dyDescent="0.3">
      <c r="N394" t="e">
        <f>VLOOKUP(P394,Sheet1!A$6:A$378,1,FALSE)</f>
        <v>#N/A</v>
      </c>
      <c r="O394" t="s">
        <v>491</v>
      </c>
      <c r="P394" t="s">
        <v>626</v>
      </c>
      <c r="Q394" t="e">
        <f>VLOOKUP(P394,classifications!A$1:B$357,2,FALSE)</f>
        <v>#N/A</v>
      </c>
      <c r="R394" t="e">
        <f>VLOOKUP(P394,classifications!A$1:D$357,4,FALSE)</f>
        <v>#N/A</v>
      </c>
      <c r="S394" t="s">
        <v>627</v>
      </c>
      <c r="T394" t="s">
        <v>648</v>
      </c>
      <c r="U394">
        <v>81.8</v>
      </c>
      <c r="V394">
        <v>17.2</v>
      </c>
      <c r="W394">
        <v>0.9</v>
      </c>
      <c r="X394">
        <v>72.5</v>
      </c>
      <c r="Y394">
        <v>9</v>
      </c>
      <c r="Z394">
        <v>18.399999999999999</v>
      </c>
      <c r="AA394" t="s">
        <v>417</v>
      </c>
      <c r="AB394" t="s">
        <v>417</v>
      </c>
      <c r="AC394" t="s">
        <v>417</v>
      </c>
      <c r="AE394" t="s">
        <v>491</v>
      </c>
      <c r="AF394" t="s">
        <v>626</v>
      </c>
      <c r="AG394" t="s">
        <v>627</v>
      </c>
      <c r="AH394" t="s">
        <v>648</v>
      </c>
      <c r="AI394">
        <v>82.6</v>
      </c>
      <c r="AJ394">
        <v>17.399999999999999</v>
      </c>
      <c r="AK394">
        <v>88.9</v>
      </c>
      <c r="AL394">
        <v>11.1</v>
      </c>
      <c r="AM394" t="s">
        <v>417</v>
      </c>
      <c r="AN394" t="s">
        <v>417</v>
      </c>
      <c r="AP394" t="s">
        <v>491</v>
      </c>
      <c r="AQ394" t="s">
        <v>626</v>
      </c>
      <c r="AR394" t="s">
        <v>627</v>
      </c>
      <c r="AS394" t="s">
        <v>648</v>
      </c>
      <c r="AT394">
        <v>76.8</v>
      </c>
      <c r="AU394">
        <v>82.6</v>
      </c>
      <c r="AV394">
        <v>88.5</v>
      </c>
      <c r="AW394">
        <v>83.3</v>
      </c>
      <c r="AX394">
        <v>88.9</v>
      </c>
      <c r="AY394">
        <v>94.5</v>
      </c>
      <c r="AZ394" t="s">
        <v>417</v>
      </c>
      <c r="BA394" t="s">
        <v>417</v>
      </c>
      <c r="BB394" t="s">
        <v>417</v>
      </c>
      <c r="BF394" t="b">
        <f t="shared" si="6"/>
        <v>1</v>
      </c>
    </row>
    <row r="395" spans="14:58" x14ac:dyDescent="0.3">
      <c r="N395" t="e">
        <f>VLOOKUP(P395,Sheet1!A$6:A$378,1,FALSE)</f>
        <v>#N/A</v>
      </c>
      <c r="O395" t="s">
        <v>491</v>
      </c>
      <c r="P395" t="s">
        <v>628</v>
      </c>
      <c r="Q395" t="e">
        <f>VLOOKUP(P395,classifications!A$1:B$357,2,FALSE)</f>
        <v>#N/A</v>
      </c>
      <c r="R395" t="e">
        <f>VLOOKUP(P395,classifications!A$1:D$357,4,FALSE)</f>
        <v>#N/A</v>
      </c>
      <c r="S395" t="s">
        <v>629</v>
      </c>
      <c r="T395" t="s">
        <v>648</v>
      </c>
      <c r="U395">
        <v>88.3</v>
      </c>
      <c r="V395">
        <v>11.1</v>
      </c>
      <c r="W395">
        <v>0.6</v>
      </c>
      <c r="X395">
        <v>76.400000000000006</v>
      </c>
      <c r="Y395">
        <v>4.7</v>
      </c>
      <c r="Z395">
        <v>18.899999999999999</v>
      </c>
      <c r="AA395">
        <v>98.9</v>
      </c>
      <c r="AB395">
        <v>1.1000000000000001</v>
      </c>
      <c r="AC395">
        <v>0</v>
      </c>
      <c r="AE395" t="s">
        <v>491</v>
      </c>
      <c r="AF395" t="s">
        <v>628</v>
      </c>
      <c r="AG395" t="s">
        <v>629</v>
      </c>
      <c r="AH395" t="s">
        <v>648</v>
      </c>
      <c r="AI395">
        <v>88.8</v>
      </c>
      <c r="AJ395">
        <v>11.2</v>
      </c>
      <c r="AK395">
        <v>94.2</v>
      </c>
      <c r="AL395">
        <v>5.8</v>
      </c>
      <c r="AM395">
        <v>98.9</v>
      </c>
      <c r="AN395">
        <v>1.1000000000000001</v>
      </c>
      <c r="AP395" t="s">
        <v>491</v>
      </c>
      <c r="AQ395" t="s">
        <v>628</v>
      </c>
      <c r="AR395" t="s">
        <v>629</v>
      </c>
      <c r="AS395" t="s">
        <v>648</v>
      </c>
      <c r="AT395">
        <v>83.9</v>
      </c>
      <c r="AU395">
        <v>88.8</v>
      </c>
      <c r="AV395">
        <v>93.8</v>
      </c>
      <c r="AW395">
        <v>89.7</v>
      </c>
      <c r="AX395">
        <v>94.2</v>
      </c>
      <c r="AY395">
        <v>98.7</v>
      </c>
      <c r="AZ395">
        <v>97.5</v>
      </c>
      <c r="BA395">
        <v>98.9</v>
      </c>
      <c r="BB395">
        <v>100</v>
      </c>
      <c r="BF395" t="b">
        <f t="shared" si="6"/>
        <v>1</v>
      </c>
    </row>
    <row r="396" spans="14:58" x14ac:dyDescent="0.3">
      <c r="N396" t="e">
        <f>VLOOKUP(P396,Sheet1!A$6:A$378,1,FALSE)</f>
        <v>#N/A</v>
      </c>
      <c r="O396" t="s">
        <v>491</v>
      </c>
      <c r="P396" t="s">
        <v>630</v>
      </c>
      <c r="Q396" t="e">
        <f>VLOOKUP(P396,classifications!A$1:B$357,2,FALSE)</f>
        <v>#N/A</v>
      </c>
      <c r="R396" t="e">
        <f>VLOOKUP(P396,classifications!A$1:D$357,4,FALSE)</f>
        <v>#N/A</v>
      </c>
      <c r="S396" t="s">
        <v>631</v>
      </c>
      <c r="T396" t="s">
        <v>648</v>
      </c>
      <c r="U396">
        <v>82</v>
      </c>
      <c r="V396">
        <v>17.399999999999999</v>
      </c>
      <c r="W396">
        <v>0.6</v>
      </c>
      <c r="X396">
        <v>75.2</v>
      </c>
      <c r="Y396">
        <v>5.2</v>
      </c>
      <c r="Z396">
        <v>19.600000000000001</v>
      </c>
      <c r="AA396" t="s">
        <v>417</v>
      </c>
      <c r="AB396" t="s">
        <v>417</v>
      </c>
      <c r="AC396" t="s">
        <v>417</v>
      </c>
      <c r="AE396" t="s">
        <v>491</v>
      </c>
      <c r="AF396" t="s">
        <v>630</v>
      </c>
      <c r="AG396" t="s">
        <v>631</v>
      </c>
      <c r="AH396" t="s">
        <v>648</v>
      </c>
      <c r="AI396">
        <v>82.5</v>
      </c>
      <c r="AJ396">
        <v>17.5</v>
      </c>
      <c r="AK396">
        <v>93.5</v>
      </c>
      <c r="AL396">
        <v>6.5</v>
      </c>
      <c r="AM396" t="s">
        <v>417</v>
      </c>
      <c r="AN396" t="s">
        <v>417</v>
      </c>
      <c r="AP396" t="s">
        <v>491</v>
      </c>
      <c r="AQ396" t="s">
        <v>630</v>
      </c>
      <c r="AR396" t="s">
        <v>631</v>
      </c>
      <c r="AS396" t="s">
        <v>648</v>
      </c>
      <c r="AT396">
        <v>76.2</v>
      </c>
      <c r="AU396">
        <v>82.5</v>
      </c>
      <c r="AV396">
        <v>88.7</v>
      </c>
      <c r="AW396">
        <v>89.1</v>
      </c>
      <c r="AX396">
        <v>93.5</v>
      </c>
      <c r="AY396">
        <v>98</v>
      </c>
      <c r="AZ396" t="s">
        <v>417</v>
      </c>
      <c r="BA396" t="s">
        <v>417</v>
      </c>
      <c r="BB396" t="s">
        <v>417</v>
      </c>
      <c r="BF396" t="b">
        <f t="shared" si="6"/>
        <v>1</v>
      </c>
    </row>
    <row r="397" spans="14:58" x14ac:dyDescent="0.3">
      <c r="N397" t="e">
        <f>VLOOKUP(P397,Sheet1!A$6:A$378,1,FALSE)</f>
        <v>#N/A</v>
      </c>
      <c r="O397" t="s">
        <v>491</v>
      </c>
      <c r="P397" t="s">
        <v>632</v>
      </c>
      <c r="Q397" t="e">
        <f>VLOOKUP(P397,classifications!A$1:B$357,2,FALSE)</f>
        <v>#N/A</v>
      </c>
      <c r="R397" t="e">
        <f>VLOOKUP(P397,classifications!A$1:D$357,4,FALSE)</f>
        <v>#N/A</v>
      </c>
      <c r="S397">
        <v>48</v>
      </c>
      <c r="T397" t="s">
        <v>648</v>
      </c>
      <c r="U397">
        <v>82.5</v>
      </c>
      <c r="V397">
        <v>17.5</v>
      </c>
      <c r="W397">
        <v>0</v>
      </c>
      <c r="X397">
        <v>83.8</v>
      </c>
      <c r="Y397">
        <v>2.6</v>
      </c>
      <c r="Z397">
        <v>13.7</v>
      </c>
      <c r="AA397">
        <v>97.5</v>
      </c>
      <c r="AB397">
        <v>2</v>
      </c>
      <c r="AC397">
        <v>0.5</v>
      </c>
      <c r="AE397" t="s">
        <v>491</v>
      </c>
      <c r="AF397" t="s">
        <v>632</v>
      </c>
      <c r="AG397">
        <v>48</v>
      </c>
      <c r="AH397" t="s">
        <v>648</v>
      </c>
      <c r="AI397">
        <v>82.5</v>
      </c>
      <c r="AJ397">
        <v>17.5</v>
      </c>
      <c r="AK397">
        <v>97</v>
      </c>
      <c r="AL397">
        <v>3</v>
      </c>
      <c r="AM397">
        <v>98</v>
      </c>
      <c r="AN397">
        <v>2</v>
      </c>
      <c r="AP397" t="s">
        <v>491</v>
      </c>
      <c r="AQ397" t="s">
        <v>632</v>
      </c>
      <c r="AR397">
        <v>48</v>
      </c>
      <c r="AS397" t="s">
        <v>648</v>
      </c>
      <c r="AT397">
        <v>75.8</v>
      </c>
      <c r="AU397">
        <v>82.5</v>
      </c>
      <c r="AV397">
        <v>89.3</v>
      </c>
      <c r="AW397">
        <v>94.4</v>
      </c>
      <c r="AX397">
        <v>97</v>
      </c>
      <c r="AY397">
        <v>99.6</v>
      </c>
      <c r="AZ397">
        <v>95.5</v>
      </c>
      <c r="BA397">
        <v>98</v>
      </c>
      <c r="BB397">
        <v>100</v>
      </c>
      <c r="BF397" t="b">
        <f t="shared" si="6"/>
        <v>1</v>
      </c>
    </row>
    <row r="398" spans="14:58" x14ac:dyDescent="0.3">
      <c r="N398" t="e">
        <f>VLOOKUP(P398,Sheet1!A$6:A$378,1,FALSE)</f>
        <v>#N/A</v>
      </c>
      <c r="O398" t="s">
        <v>491</v>
      </c>
      <c r="P398" t="s">
        <v>633</v>
      </c>
      <c r="Q398" t="e">
        <f>VLOOKUP(P398,classifications!A$1:B$357,2,FALSE)</f>
        <v>#N/A</v>
      </c>
      <c r="R398" t="e">
        <f>VLOOKUP(P398,classifications!A$1:D$357,4,FALSE)</f>
        <v>#N/A</v>
      </c>
      <c r="S398" t="s">
        <v>634</v>
      </c>
      <c r="T398" t="s">
        <v>648</v>
      </c>
      <c r="U398">
        <v>84.8</v>
      </c>
      <c r="V398">
        <v>14.4</v>
      </c>
      <c r="W398">
        <v>0.9</v>
      </c>
      <c r="X398">
        <v>71.099999999999994</v>
      </c>
      <c r="Y398">
        <v>7.3</v>
      </c>
      <c r="Z398">
        <v>21.6</v>
      </c>
      <c r="AA398" t="s">
        <v>417</v>
      </c>
      <c r="AB398" t="s">
        <v>417</v>
      </c>
      <c r="AC398" t="s">
        <v>417</v>
      </c>
      <c r="AE398" t="s">
        <v>491</v>
      </c>
      <c r="AF398" t="s">
        <v>633</v>
      </c>
      <c r="AG398" t="s">
        <v>634</v>
      </c>
      <c r="AH398" t="s">
        <v>648</v>
      </c>
      <c r="AI398">
        <v>85.5</v>
      </c>
      <c r="AJ398">
        <v>14.5</v>
      </c>
      <c r="AK398">
        <v>90.6</v>
      </c>
      <c r="AL398">
        <v>9.4</v>
      </c>
      <c r="AM398" t="s">
        <v>417</v>
      </c>
      <c r="AN398" t="s">
        <v>417</v>
      </c>
      <c r="AP398" t="s">
        <v>491</v>
      </c>
      <c r="AQ398" t="s">
        <v>633</v>
      </c>
      <c r="AR398" t="s">
        <v>634</v>
      </c>
      <c r="AS398" t="s">
        <v>648</v>
      </c>
      <c r="AT398">
        <v>80.5</v>
      </c>
      <c r="AU398">
        <v>85.5</v>
      </c>
      <c r="AV398">
        <v>90.5</v>
      </c>
      <c r="AW398">
        <v>84.9</v>
      </c>
      <c r="AX398">
        <v>90.6</v>
      </c>
      <c r="AY398">
        <v>96.4</v>
      </c>
      <c r="AZ398" t="s">
        <v>417</v>
      </c>
      <c r="BA398" t="s">
        <v>417</v>
      </c>
      <c r="BB398" t="s">
        <v>417</v>
      </c>
      <c r="BF398" t="b">
        <f t="shared" si="6"/>
        <v>1</v>
      </c>
    </row>
    <row r="399" spans="14:58" x14ac:dyDescent="0.3">
      <c r="N399" t="e">
        <f>VLOOKUP(P399,Sheet1!A$6:A$378,1,FALSE)</f>
        <v>#N/A</v>
      </c>
      <c r="O399" t="s">
        <v>491</v>
      </c>
      <c r="P399" t="s">
        <v>635</v>
      </c>
      <c r="Q399" t="e">
        <f>VLOOKUP(P399,classifications!A$1:B$357,2,FALSE)</f>
        <v>#N/A</v>
      </c>
      <c r="R399" t="e">
        <f>VLOOKUP(P399,classifications!A$1:D$357,4,FALSE)</f>
        <v>#N/A</v>
      </c>
      <c r="S399" t="s">
        <v>636</v>
      </c>
      <c r="T399" t="s">
        <v>648</v>
      </c>
      <c r="U399">
        <v>85.9</v>
      </c>
      <c r="V399">
        <v>11.9</v>
      </c>
      <c r="W399">
        <v>2.1</v>
      </c>
      <c r="X399">
        <v>79.400000000000006</v>
      </c>
      <c r="Y399">
        <v>2.7</v>
      </c>
      <c r="Z399">
        <v>17.899999999999999</v>
      </c>
      <c r="AA399" t="s">
        <v>417</v>
      </c>
      <c r="AB399" t="s">
        <v>417</v>
      </c>
      <c r="AC399" t="s">
        <v>417</v>
      </c>
      <c r="AE399" t="s">
        <v>491</v>
      </c>
      <c r="AF399" t="s">
        <v>635</v>
      </c>
      <c r="AG399" t="s">
        <v>636</v>
      </c>
      <c r="AH399" t="s">
        <v>648</v>
      </c>
      <c r="AI399">
        <v>87.8</v>
      </c>
      <c r="AJ399">
        <v>12.2</v>
      </c>
      <c r="AK399">
        <v>96.7</v>
      </c>
      <c r="AL399">
        <v>3.3</v>
      </c>
      <c r="AM399" t="s">
        <v>417</v>
      </c>
      <c r="AN399" t="s">
        <v>417</v>
      </c>
      <c r="AP399" t="s">
        <v>491</v>
      </c>
      <c r="AQ399" t="s">
        <v>635</v>
      </c>
      <c r="AR399" t="s">
        <v>636</v>
      </c>
      <c r="AS399" t="s">
        <v>648</v>
      </c>
      <c r="AT399">
        <v>82.3</v>
      </c>
      <c r="AU399">
        <v>87.8</v>
      </c>
      <c r="AV399">
        <v>93.3</v>
      </c>
      <c r="AW399">
        <v>93.5</v>
      </c>
      <c r="AX399">
        <v>96.7</v>
      </c>
      <c r="AY399">
        <v>99.9</v>
      </c>
      <c r="AZ399" t="s">
        <v>417</v>
      </c>
      <c r="BA399" t="s">
        <v>417</v>
      </c>
      <c r="BB399" t="s">
        <v>417</v>
      </c>
      <c r="BF399" t="b">
        <f t="shared" si="6"/>
        <v>1</v>
      </c>
    </row>
    <row r="400" spans="14:58" x14ac:dyDescent="0.3">
      <c r="N400" t="e">
        <f>VLOOKUP(P400,Sheet1!A$6:A$378,1,FALSE)</f>
        <v>#N/A</v>
      </c>
      <c r="O400" t="s">
        <v>491</v>
      </c>
      <c r="P400" t="s">
        <v>637</v>
      </c>
      <c r="Q400" t="e">
        <f>VLOOKUP(P400,classifications!A$1:B$357,2,FALSE)</f>
        <v>#N/A</v>
      </c>
      <c r="R400" t="e">
        <f>VLOOKUP(P400,classifications!A$1:D$357,4,FALSE)</f>
        <v>#N/A</v>
      </c>
      <c r="S400" t="s">
        <v>638</v>
      </c>
      <c r="T400" t="s">
        <v>648</v>
      </c>
      <c r="U400">
        <v>92.5</v>
      </c>
      <c r="V400">
        <v>6.9</v>
      </c>
      <c r="W400">
        <v>0.6</v>
      </c>
      <c r="X400">
        <v>76.8</v>
      </c>
      <c r="Y400">
        <v>5.7</v>
      </c>
      <c r="Z400">
        <v>17.5</v>
      </c>
      <c r="AA400">
        <v>99.2</v>
      </c>
      <c r="AB400">
        <v>0.8</v>
      </c>
      <c r="AC400">
        <v>0</v>
      </c>
      <c r="AE400" t="s">
        <v>491</v>
      </c>
      <c r="AF400" t="s">
        <v>637</v>
      </c>
      <c r="AG400" t="s">
        <v>638</v>
      </c>
      <c r="AH400" t="s">
        <v>648</v>
      </c>
      <c r="AI400">
        <v>93.1</v>
      </c>
      <c r="AJ400">
        <v>6.9</v>
      </c>
      <c r="AK400">
        <v>93.1</v>
      </c>
      <c r="AL400">
        <v>6.9</v>
      </c>
      <c r="AM400">
        <v>99.2</v>
      </c>
      <c r="AN400">
        <v>0.8</v>
      </c>
      <c r="AP400" t="s">
        <v>491</v>
      </c>
      <c r="AQ400" t="s">
        <v>637</v>
      </c>
      <c r="AR400" t="s">
        <v>638</v>
      </c>
      <c r="AS400" t="s">
        <v>648</v>
      </c>
      <c r="AT400">
        <v>88.8</v>
      </c>
      <c r="AU400">
        <v>93.1</v>
      </c>
      <c r="AV400">
        <v>97.3</v>
      </c>
      <c r="AW400">
        <v>88.4</v>
      </c>
      <c r="AX400">
        <v>93.1</v>
      </c>
      <c r="AY400">
        <v>97.8</v>
      </c>
      <c r="AZ400">
        <v>97.6</v>
      </c>
      <c r="BA400">
        <v>99.2</v>
      </c>
      <c r="BB400">
        <v>100</v>
      </c>
      <c r="BF400" t="b">
        <f t="shared" si="6"/>
        <v>1</v>
      </c>
    </row>
    <row r="401" spans="14:58" x14ac:dyDescent="0.3">
      <c r="N401" t="e">
        <f>VLOOKUP(P401,Sheet1!A$6:A$378,1,FALSE)</f>
        <v>#N/A</v>
      </c>
      <c r="O401" t="s">
        <v>491</v>
      </c>
      <c r="P401" t="s">
        <v>639</v>
      </c>
      <c r="Q401" t="e">
        <f>VLOOKUP(P401,classifications!A$1:B$357,2,FALSE)</f>
        <v>#N/A</v>
      </c>
      <c r="R401" t="e">
        <f>VLOOKUP(P401,classifications!A$1:D$357,4,FALSE)</f>
        <v>#N/A</v>
      </c>
      <c r="S401" t="s">
        <v>640</v>
      </c>
      <c r="T401" t="s">
        <v>648</v>
      </c>
      <c r="U401">
        <v>81.099999999999994</v>
      </c>
      <c r="V401">
        <v>18.899999999999999</v>
      </c>
      <c r="W401">
        <v>0</v>
      </c>
      <c r="X401">
        <v>73.900000000000006</v>
      </c>
      <c r="Y401">
        <v>7.2</v>
      </c>
      <c r="Z401">
        <v>18.899999999999999</v>
      </c>
      <c r="AA401" t="s">
        <v>417</v>
      </c>
      <c r="AB401" t="s">
        <v>417</v>
      </c>
      <c r="AC401" t="s">
        <v>417</v>
      </c>
      <c r="AE401" t="s">
        <v>491</v>
      </c>
      <c r="AF401" t="s">
        <v>639</v>
      </c>
      <c r="AG401" t="s">
        <v>640</v>
      </c>
      <c r="AH401" t="s">
        <v>648</v>
      </c>
      <c r="AI401">
        <v>81.099999999999994</v>
      </c>
      <c r="AJ401">
        <v>18.899999999999999</v>
      </c>
      <c r="AK401">
        <v>91.2</v>
      </c>
      <c r="AL401">
        <v>8.8000000000000007</v>
      </c>
      <c r="AM401" t="s">
        <v>417</v>
      </c>
      <c r="AN401" t="s">
        <v>417</v>
      </c>
      <c r="AP401" t="s">
        <v>491</v>
      </c>
      <c r="AQ401" t="s">
        <v>639</v>
      </c>
      <c r="AR401" t="s">
        <v>640</v>
      </c>
      <c r="AS401" t="s">
        <v>648</v>
      </c>
      <c r="AT401">
        <v>74.900000000000006</v>
      </c>
      <c r="AU401">
        <v>81.099999999999994</v>
      </c>
      <c r="AV401">
        <v>87.2</v>
      </c>
      <c r="AW401">
        <v>86.4</v>
      </c>
      <c r="AX401">
        <v>91.2</v>
      </c>
      <c r="AY401">
        <v>96</v>
      </c>
      <c r="AZ401" t="s">
        <v>417</v>
      </c>
      <c r="BA401" t="s">
        <v>417</v>
      </c>
      <c r="BB401" t="s">
        <v>417</v>
      </c>
      <c r="BF401" t="b">
        <f t="shared" si="6"/>
        <v>1</v>
      </c>
    </row>
    <row r="402" spans="14:58" x14ac:dyDescent="0.3">
      <c r="N402" t="e">
        <f>VLOOKUP(P402,Sheet1!A$6:A$378,1,FALSE)</f>
        <v>#N/A</v>
      </c>
      <c r="O402" t="s">
        <v>491</v>
      </c>
      <c r="P402" t="s">
        <v>641</v>
      </c>
      <c r="Q402" t="e">
        <f>VLOOKUP(P402,classifications!A$1:B$357,2,FALSE)</f>
        <v>#N/A</v>
      </c>
      <c r="R402" t="e">
        <f>VLOOKUP(P402,classifications!A$1:D$357,4,FALSE)</f>
        <v>#N/A</v>
      </c>
      <c r="S402" t="s">
        <v>642</v>
      </c>
      <c r="T402" t="s">
        <v>648</v>
      </c>
      <c r="U402">
        <v>83</v>
      </c>
      <c r="V402">
        <v>17</v>
      </c>
      <c r="W402">
        <v>0</v>
      </c>
      <c r="X402">
        <v>72.7</v>
      </c>
      <c r="Y402">
        <v>11.5</v>
      </c>
      <c r="Z402">
        <v>15.8</v>
      </c>
      <c r="AA402" t="s">
        <v>417</v>
      </c>
      <c r="AB402" t="s">
        <v>417</v>
      </c>
      <c r="AC402" t="s">
        <v>417</v>
      </c>
      <c r="AE402" t="s">
        <v>491</v>
      </c>
      <c r="AF402" t="s">
        <v>641</v>
      </c>
      <c r="AG402" t="s">
        <v>642</v>
      </c>
      <c r="AH402" t="s">
        <v>648</v>
      </c>
      <c r="AI402">
        <v>83</v>
      </c>
      <c r="AJ402">
        <v>17</v>
      </c>
      <c r="AK402">
        <v>86.3</v>
      </c>
      <c r="AL402">
        <v>13.7</v>
      </c>
      <c r="AM402" t="s">
        <v>417</v>
      </c>
      <c r="AN402" t="s">
        <v>417</v>
      </c>
      <c r="AP402" t="s">
        <v>491</v>
      </c>
      <c r="AQ402" t="s">
        <v>641</v>
      </c>
      <c r="AR402" t="s">
        <v>642</v>
      </c>
      <c r="AS402" t="s">
        <v>648</v>
      </c>
      <c r="AT402">
        <v>77.3</v>
      </c>
      <c r="AU402">
        <v>83</v>
      </c>
      <c r="AV402">
        <v>88.8</v>
      </c>
      <c r="AW402">
        <v>78.8</v>
      </c>
      <c r="AX402">
        <v>86.3</v>
      </c>
      <c r="AY402">
        <v>93.9</v>
      </c>
      <c r="AZ402" t="s">
        <v>417</v>
      </c>
      <c r="BA402" t="s">
        <v>417</v>
      </c>
      <c r="BB402" t="s">
        <v>417</v>
      </c>
      <c r="BF402" t="b">
        <f t="shared" si="6"/>
        <v>1</v>
      </c>
    </row>
    <row r="403" spans="14:58" x14ac:dyDescent="0.3">
      <c r="N403" t="e">
        <f>VLOOKUP(P403,Sheet1!A$6:A$378,1,FALSE)</f>
        <v>#N/A</v>
      </c>
      <c r="O403" t="s">
        <v>491</v>
      </c>
      <c r="P403" t="s">
        <v>643</v>
      </c>
      <c r="Q403" t="e">
        <f>VLOOKUP(P403,classifications!A$1:B$357,2,FALSE)</f>
        <v>#N/A</v>
      </c>
      <c r="R403" t="e">
        <f>VLOOKUP(P403,classifications!A$1:D$357,4,FALSE)</f>
        <v>#N/A</v>
      </c>
      <c r="S403" t="s">
        <v>644</v>
      </c>
      <c r="T403" t="s">
        <v>648</v>
      </c>
      <c r="U403">
        <v>85.8</v>
      </c>
      <c r="V403">
        <v>13.6</v>
      </c>
      <c r="W403">
        <v>0.6</v>
      </c>
      <c r="X403">
        <v>82.8</v>
      </c>
      <c r="Y403">
        <v>2.5</v>
      </c>
      <c r="Z403">
        <v>14.6</v>
      </c>
      <c r="AA403">
        <v>97.8</v>
      </c>
      <c r="AB403">
        <v>2.2000000000000002</v>
      </c>
      <c r="AC403">
        <v>0</v>
      </c>
      <c r="AE403" t="s">
        <v>491</v>
      </c>
      <c r="AF403" t="s">
        <v>643</v>
      </c>
      <c r="AG403" t="s">
        <v>644</v>
      </c>
      <c r="AH403" t="s">
        <v>648</v>
      </c>
      <c r="AI403">
        <v>86.3</v>
      </c>
      <c r="AJ403">
        <v>13.7</v>
      </c>
      <c r="AK403">
        <v>97</v>
      </c>
      <c r="AL403">
        <v>3</v>
      </c>
      <c r="AM403">
        <v>97.8</v>
      </c>
      <c r="AN403">
        <v>2.2000000000000002</v>
      </c>
      <c r="AP403" t="s">
        <v>491</v>
      </c>
      <c r="AQ403" t="s">
        <v>643</v>
      </c>
      <c r="AR403" t="s">
        <v>644</v>
      </c>
      <c r="AS403" t="s">
        <v>648</v>
      </c>
      <c r="AT403">
        <v>80</v>
      </c>
      <c r="AU403">
        <v>86.3</v>
      </c>
      <c r="AV403">
        <v>92.6</v>
      </c>
      <c r="AW403">
        <v>94.2</v>
      </c>
      <c r="AX403">
        <v>97</v>
      </c>
      <c r="AY403">
        <v>99.9</v>
      </c>
      <c r="AZ403">
        <v>95.2</v>
      </c>
      <c r="BA403">
        <v>97.8</v>
      </c>
      <c r="BB403">
        <v>100</v>
      </c>
      <c r="BF403" t="b">
        <f t="shared" si="6"/>
        <v>1</v>
      </c>
    </row>
    <row r="404" spans="14:58" x14ac:dyDescent="0.3">
      <c r="N404" t="e">
        <f>VLOOKUP(P404,Sheet1!A$6:A$378,1,FALSE)</f>
        <v>#N/A</v>
      </c>
      <c r="O404" t="s">
        <v>491</v>
      </c>
      <c r="P404" t="s">
        <v>645</v>
      </c>
      <c r="Q404" t="e">
        <f>VLOOKUP(P404,classifications!A$1:B$357,2,FALSE)</f>
        <v>#N/A</v>
      </c>
      <c r="R404" t="e">
        <f>VLOOKUP(P404,classifications!A$1:D$357,4,FALSE)</f>
        <v>#N/A</v>
      </c>
      <c r="S404" t="s">
        <v>646</v>
      </c>
      <c r="T404" t="s">
        <v>648</v>
      </c>
      <c r="U404">
        <v>85</v>
      </c>
      <c r="V404">
        <v>14.3</v>
      </c>
      <c r="W404">
        <v>0.7</v>
      </c>
      <c r="X404">
        <v>69.7</v>
      </c>
      <c r="Y404">
        <v>9.3000000000000007</v>
      </c>
      <c r="Z404">
        <v>21</v>
      </c>
      <c r="AA404">
        <v>99</v>
      </c>
      <c r="AB404">
        <v>1</v>
      </c>
      <c r="AC404">
        <v>0</v>
      </c>
      <c r="AE404" t="s">
        <v>491</v>
      </c>
      <c r="AF404" t="s">
        <v>645</v>
      </c>
      <c r="AG404" t="s">
        <v>646</v>
      </c>
      <c r="AH404" t="s">
        <v>648</v>
      </c>
      <c r="AI404">
        <v>85.6</v>
      </c>
      <c r="AJ404">
        <v>14.4</v>
      </c>
      <c r="AK404">
        <v>88.2</v>
      </c>
      <c r="AL404">
        <v>11.8</v>
      </c>
      <c r="AM404">
        <v>99</v>
      </c>
      <c r="AN404">
        <v>1</v>
      </c>
      <c r="AP404" t="s">
        <v>491</v>
      </c>
      <c r="AQ404" t="s">
        <v>645</v>
      </c>
      <c r="AR404" t="s">
        <v>646</v>
      </c>
      <c r="AS404" t="s">
        <v>648</v>
      </c>
      <c r="AT404">
        <v>80.099999999999994</v>
      </c>
      <c r="AU404">
        <v>85.6</v>
      </c>
      <c r="AV404">
        <v>91.1</v>
      </c>
      <c r="AW404">
        <v>82</v>
      </c>
      <c r="AX404">
        <v>88.2</v>
      </c>
      <c r="AY404">
        <v>94.4</v>
      </c>
      <c r="AZ404">
        <v>97.7</v>
      </c>
      <c r="BA404">
        <v>99</v>
      </c>
      <c r="BB404">
        <v>100</v>
      </c>
      <c r="BF404" t="b">
        <f t="shared" si="6"/>
        <v>1</v>
      </c>
    </row>
    <row r="405" spans="14:58" x14ac:dyDescent="0.3">
      <c r="N405" t="e">
        <f>VLOOKUP(P405,Sheet1!A$6:A$378,1,FALSE)</f>
        <v>#N/A</v>
      </c>
      <c r="O405" t="s">
        <v>491</v>
      </c>
      <c r="P405" t="s">
        <v>647</v>
      </c>
      <c r="Q405" t="e">
        <f>VLOOKUP(P405,classifications!A$1:B$357,2,FALSE)</f>
        <v>#N/A</v>
      </c>
      <c r="R405" t="e">
        <f>VLOOKUP(P405,classifications!A$1:D$357,4,FALSE)</f>
        <v>#N/A</v>
      </c>
      <c r="S405">
        <v>460</v>
      </c>
      <c r="T405" t="s">
        <v>648</v>
      </c>
      <c r="U405">
        <v>88.4</v>
      </c>
      <c r="V405">
        <v>11.1</v>
      </c>
      <c r="W405">
        <v>0.5</v>
      </c>
      <c r="X405">
        <v>74.5</v>
      </c>
      <c r="Y405">
        <v>7.7</v>
      </c>
      <c r="Z405">
        <v>17.8</v>
      </c>
      <c r="AA405">
        <v>96.6</v>
      </c>
      <c r="AB405">
        <v>3.3</v>
      </c>
      <c r="AC405">
        <v>0.1</v>
      </c>
      <c r="AE405" t="s">
        <v>491</v>
      </c>
      <c r="AF405" t="s">
        <v>647</v>
      </c>
      <c r="AG405">
        <v>460</v>
      </c>
      <c r="AH405" t="s">
        <v>648</v>
      </c>
      <c r="AI405">
        <v>88.9</v>
      </c>
      <c r="AJ405">
        <v>11.1</v>
      </c>
      <c r="AK405">
        <v>90.7</v>
      </c>
      <c r="AL405">
        <v>9.3000000000000007</v>
      </c>
      <c r="AM405">
        <v>96.7</v>
      </c>
      <c r="AN405">
        <v>3.3</v>
      </c>
      <c r="AP405" t="s">
        <v>491</v>
      </c>
      <c r="AQ405" t="s">
        <v>647</v>
      </c>
      <c r="AR405">
        <v>460</v>
      </c>
      <c r="AS405" t="s">
        <v>648</v>
      </c>
      <c r="AT405">
        <v>86.9</v>
      </c>
      <c r="AU405">
        <v>88.9</v>
      </c>
      <c r="AV405">
        <v>90.9</v>
      </c>
      <c r="AW405">
        <v>88.3</v>
      </c>
      <c r="AX405">
        <v>90.7</v>
      </c>
      <c r="AY405">
        <v>93.1</v>
      </c>
      <c r="AZ405">
        <v>95.5</v>
      </c>
      <c r="BA405">
        <v>96.7</v>
      </c>
      <c r="BB405">
        <v>97.8</v>
      </c>
      <c r="BF405" t="b">
        <f t="shared" si="6"/>
        <v>1</v>
      </c>
    </row>
    <row r="406" spans="14:58" x14ac:dyDescent="0.3">
      <c r="N406" t="str">
        <f>VLOOKUP(P406,Sheet1!A$6:A$378,1,FALSE)</f>
        <v>Cambridgeshire</v>
      </c>
      <c r="O406" t="s">
        <v>409</v>
      </c>
      <c r="P406" t="s">
        <v>341</v>
      </c>
      <c r="Q406" t="str">
        <f>VLOOKUP(P406,classifications!A$1:B$357,2,FALSE)</f>
        <v>Predominantly Rural</v>
      </c>
      <c r="R406" t="str">
        <f>VLOOKUP(P406,classifications!A$1:D$357,4,FALSE)</f>
        <v>Shire County</v>
      </c>
      <c r="S406">
        <v>12</v>
      </c>
      <c r="T406" t="s">
        <v>649</v>
      </c>
      <c r="U406">
        <v>83.1</v>
      </c>
      <c r="V406">
        <v>16.3</v>
      </c>
      <c r="W406">
        <v>0.6</v>
      </c>
      <c r="X406">
        <v>84.3</v>
      </c>
      <c r="Y406">
        <v>5.8</v>
      </c>
      <c r="Z406">
        <v>10</v>
      </c>
      <c r="AA406">
        <v>98.3</v>
      </c>
      <c r="AB406">
        <v>1.1000000000000001</v>
      </c>
      <c r="AC406">
        <v>0.6</v>
      </c>
      <c r="AE406" t="s">
        <v>409</v>
      </c>
      <c r="AF406" t="s">
        <v>341</v>
      </c>
      <c r="AG406">
        <v>12</v>
      </c>
      <c r="AH406" t="s">
        <v>649</v>
      </c>
      <c r="AI406">
        <v>83.6</v>
      </c>
      <c r="AJ406">
        <v>16.399999999999999</v>
      </c>
      <c r="AK406">
        <v>93.6</v>
      </c>
      <c r="AL406">
        <v>6.4</v>
      </c>
      <c r="AM406">
        <v>98.9</v>
      </c>
      <c r="AN406">
        <v>1.1000000000000001</v>
      </c>
      <c r="AP406" t="s">
        <v>409</v>
      </c>
      <c r="AQ406" t="s">
        <v>341</v>
      </c>
      <c r="AR406">
        <v>12</v>
      </c>
      <c r="AS406" t="s">
        <v>649</v>
      </c>
      <c r="AT406">
        <v>79.400000000000006</v>
      </c>
      <c r="AU406">
        <v>83.6</v>
      </c>
      <c r="AV406">
        <v>87.8</v>
      </c>
      <c r="AW406">
        <v>90.5</v>
      </c>
      <c r="AX406">
        <v>93.6</v>
      </c>
      <c r="AY406">
        <v>96.7</v>
      </c>
      <c r="AZ406">
        <v>97.8</v>
      </c>
      <c r="BA406">
        <v>98.9</v>
      </c>
      <c r="BB406">
        <v>99.9</v>
      </c>
      <c r="BF406" t="b">
        <f t="shared" si="6"/>
        <v>1</v>
      </c>
    </row>
    <row r="407" spans="14:58" x14ac:dyDescent="0.3">
      <c r="N407" t="str">
        <f>VLOOKUP(P407,Sheet1!A$6:A$378,1,FALSE)</f>
        <v>Peterborough</v>
      </c>
      <c r="O407" t="s">
        <v>409</v>
      </c>
      <c r="P407" t="s">
        <v>287</v>
      </c>
      <c r="Q407" t="str">
        <f>VLOOKUP(P407,classifications!A$1:B$357,2,FALSE)</f>
        <v>Predominantly Urban</v>
      </c>
      <c r="R407" t="str">
        <f>VLOOKUP(P407,classifications!A$1:D$357,4,FALSE)</f>
        <v>Unitary Authority</v>
      </c>
      <c r="S407" t="s">
        <v>411</v>
      </c>
      <c r="T407" t="s">
        <v>649</v>
      </c>
      <c r="U407">
        <v>74.599999999999994</v>
      </c>
      <c r="V407">
        <v>25.2</v>
      </c>
      <c r="W407">
        <v>0.2</v>
      </c>
      <c r="X407">
        <v>74.900000000000006</v>
      </c>
      <c r="Y407">
        <v>8.6999999999999993</v>
      </c>
      <c r="Z407">
        <v>16.399999999999999</v>
      </c>
      <c r="AA407">
        <v>95.8</v>
      </c>
      <c r="AB407">
        <v>4.2</v>
      </c>
      <c r="AC407">
        <v>0</v>
      </c>
      <c r="AE407" t="s">
        <v>409</v>
      </c>
      <c r="AF407" t="s">
        <v>287</v>
      </c>
      <c r="AG407" t="s">
        <v>411</v>
      </c>
      <c r="AH407" t="s">
        <v>649</v>
      </c>
      <c r="AI407">
        <v>74.8</v>
      </c>
      <c r="AJ407">
        <v>25.2</v>
      </c>
      <c r="AK407">
        <v>89.6</v>
      </c>
      <c r="AL407">
        <v>10.4</v>
      </c>
      <c r="AM407">
        <v>95.8</v>
      </c>
      <c r="AN407">
        <v>4.2</v>
      </c>
      <c r="AP407" t="s">
        <v>409</v>
      </c>
      <c r="AQ407" t="s">
        <v>287</v>
      </c>
      <c r="AR407" t="s">
        <v>411</v>
      </c>
      <c r="AS407" t="s">
        <v>649</v>
      </c>
      <c r="AT407">
        <v>68.8</v>
      </c>
      <c r="AU407">
        <v>74.8</v>
      </c>
      <c r="AV407">
        <v>80.7</v>
      </c>
      <c r="AW407">
        <v>84.4</v>
      </c>
      <c r="AX407">
        <v>89.6</v>
      </c>
      <c r="AY407">
        <v>94.8</v>
      </c>
      <c r="AZ407">
        <v>92.7</v>
      </c>
      <c r="BA407">
        <v>95.8</v>
      </c>
      <c r="BB407">
        <v>98.9</v>
      </c>
      <c r="BF407" t="b">
        <f t="shared" si="6"/>
        <v>1</v>
      </c>
    </row>
    <row r="408" spans="14:58" x14ac:dyDescent="0.3">
      <c r="N408" t="str">
        <f>VLOOKUP(P408,Sheet1!A$6:A$378,1,FALSE)</f>
        <v>Barking and Dagenham</v>
      </c>
      <c r="O408" t="s">
        <v>412</v>
      </c>
      <c r="P408" t="s">
        <v>5</v>
      </c>
      <c r="Q408" t="str">
        <f>VLOOKUP(P408,classifications!A$1:B$357,2,FALSE)</f>
        <v>Predominantly Urban</v>
      </c>
      <c r="R408" t="str">
        <f>VLOOKUP(P408,classifications!A$1:D$357,4,FALSE)</f>
        <v>London Borough</v>
      </c>
      <c r="S408" t="s">
        <v>413</v>
      </c>
      <c r="T408" t="s">
        <v>649</v>
      </c>
      <c r="U408">
        <v>83.5</v>
      </c>
      <c r="V408">
        <v>15.2</v>
      </c>
      <c r="W408">
        <v>1.3</v>
      </c>
      <c r="X408">
        <v>82.7</v>
      </c>
      <c r="Y408">
        <v>3.4</v>
      </c>
      <c r="Z408">
        <v>13.9</v>
      </c>
      <c r="AA408">
        <v>97.6</v>
      </c>
      <c r="AB408">
        <v>1.9</v>
      </c>
      <c r="AC408">
        <v>0.5</v>
      </c>
      <c r="AE408" t="s">
        <v>412</v>
      </c>
      <c r="AF408" t="s">
        <v>5</v>
      </c>
      <c r="AG408" t="s">
        <v>413</v>
      </c>
      <c r="AH408" t="s">
        <v>649</v>
      </c>
      <c r="AI408">
        <v>84.6</v>
      </c>
      <c r="AJ408">
        <v>15.4</v>
      </c>
      <c r="AK408">
        <v>96.1</v>
      </c>
      <c r="AL408">
        <v>3.9</v>
      </c>
      <c r="AM408">
        <v>98.1</v>
      </c>
      <c r="AN408">
        <v>1.9</v>
      </c>
      <c r="AP408" t="s">
        <v>412</v>
      </c>
      <c r="AQ408" t="s">
        <v>5</v>
      </c>
      <c r="AR408" t="s">
        <v>413</v>
      </c>
      <c r="AS408" t="s">
        <v>649</v>
      </c>
      <c r="AT408">
        <v>78.599999999999994</v>
      </c>
      <c r="AU408">
        <v>84.6</v>
      </c>
      <c r="AV408">
        <v>90.6</v>
      </c>
      <c r="AW408">
        <v>92.6</v>
      </c>
      <c r="AX408">
        <v>96.1</v>
      </c>
      <c r="AY408">
        <v>99.5</v>
      </c>
      <c r="AZ408">
        <v>96.2</v>
      </c>
      <c r="BA408">
        <v>98.1</v>
      </c>
      <c r="BB408">
        <v>99.9</v>
      </c>
      <c r="BF408" t="b">
        <f t="shared" si="6"/>
        <v>1</v>
      </c>
    </row>
    <row r="409" spans="14:58" x14ac:dyDescent="0.3">
      <c r="N409" t="str">
        <f>VLOOKUP(P409,Sheet1!A$6:A$378,1,FALSE)</f>
        <v>Barnet</v>
      </c>
      <c r="O409" t="s">
        <v>412</v>
      </c>
      <c r="P409" t="s">
        <v>6</v>
      </c>
      <c r="Q409" t="str">
        <f>VLOOKUP(P409,classifications!A$1:B$357,2,FALSE)</f>
        <v>Predominantly Urban</v>
      </c>
      <c r="R409" t="str">
        <f>VLOOKUP(P409,classifications!A$1:D$357,4,FALSE)</f>
        <v>London Borough</v>
      </c>
      <c r="S409" t="s">
        <v>414</v>
      </c>
      <c r="T409" t="s">
        <v>649</v>
      </c>
      <c r="U409">
        <v>73.099999999999994</v>
      </c>
      <c r="V409">
        <v>23.7</v>
      </c>
      <c r="W409">
        <v>3.2</v>
      </c>
      <c r="X409">
        <v>86.6</v>
      </c>
      <c r="Y409">
        <v>2.9</v>
      </c>
      <c r="Z409">
        <v>10.6</v>
      </c>
      <c r="AA409">
        <v>96.7</v>
      </c>
      <c r="AB409">
        <v>3.3</v>
      </c>
      <c r="AC409">
        <v>0</v>
      </c>
      <c r="AE409" t="s">
        <v>412</v>
      </c>
      <c r="AF409" t="s">
        <v>6</v>
      </c>
      <c r="AG409" t="s">
        <v>414</v>
      </c>
      <c r="AH409" t="s">
        <v>649</v>
      </c>
      <c r="AI409">
        <v>75.599999999999994</v>
      </c>
      <c r="AJ409">
        <v>24.4</v>
      </c>
      <c r="AK409">
        <v>96.8</v>
      </c>
      <c r="AL409">
        <v>3.2</v>
      </c>
      <c r="AM409">
        <v>96.7</v>
      </c>
      <c r="AN409">
        <v>3.3</v>
      </c>
      <c r="AP409" t="s">
        <v>412</v>
      </c>
      <c r="AQ409" t="s">
        <v>6</v>
      </c>
      <c r="AR409" t="s">
        <v>414</v>
      </c>
      <c r="AS409" t="s">
        <v>649</v>
      </c>
      <c r="AT409">
        <v>68.900000000000006</v>
      </c>
      <c r="AU409">
        <v>75.599999999999994</v>
      </c>
      <c r="AV409">
        <v>82.2</v>
      </c>
      <c r="AW409">
        <v>93.9</v>
      </c>
      <c r="AX409">
        <v>96.8</v>
      </c>
      <c r="AY409">
        <v>99.6</v>
      </c>
      <c r="AZ409">
        <v>94.1</v>
      </c>
      <c r="BA409">
        <v>96.7</v>
      </c>
      <c r="BB409">
        <v>99.3</v>
      </c>
      <c r="BF409" t="b">
        <f t="shared" si="6"/>
        <v>1</v>
      </c>
    </row>
    <row r="410" spans="14:58" x14ac:dyDescent="0.3">
      <c r="N410" t="str">
        <f>VLOOKUP(P410,Sheet1!A$6:A$378,1,FALSE)</f>
        <v>Bexley</v>
      </c>
      <c r="O410" t="s">
        <v>412</v>
      </c>
      <c r="P410" t="s">
        <v>7</v>
      </c>
      <c r="Q410" t="str">
        <f>VLOOKUP(P410,classifications!A$1:B$357,2,FALSE)</f>
        <v>Predominantly Urban</v>
      </c>
      <c r="R410" t="str">
        <f>VLOOKUP(P410,classifications!A$1:D$357,4,FALSE)</f>
        <v>London Borough</v>
      </c>
      <c r="S410" t="s">
        <v>415</v>
      </c>
      <c r="T410" t="s">
        <v>649</v>
      </c>
      <c r="U410">
        <v>79</v>
      </c>
      <c r="V410">
        <v>21</v>
      </c>
      <c r="W410">
        <v>0</v>
      </c>
      <c r="X410">
        <v>85.3</v>
      </c>
      <c r="Y410">
        <v>5.5</v>
      </c>
      <c r="Z410">
        <v>9.1999999999999993</v>
      </c>
      <c r="AA410">
        <v>98.3</v>
      </c>
      <c r="AB410">
        <v>1.7</v>
      </c>
      <c r="AC410">
        <v>0</v>
      </c>
      <c r="AE410" t="s">
        <v>412</v>
      </c>
      <c r="AF410" t="s">
        <v>7</v>
      </c>
      <c r="AG410" t="s">
        <v>415</v>
      </c>
      <c r="AH410" t="s">
        <v>649</v>
      </c>
      <c r="AI410">
        <v>79</v>
      </c>
      <c r="AJ410">
        <v>21</v>
      </c>
      <c r="AK410">
        <v>93.9</v>
      </c>
      <c r="AL410">
        <v>6.1</v>
      </c>
      <c r="AM410">
        <v>98.3</v>
      </c>
      <c r="AN410">
        <v>1.7</v>
      </c>
      <c r="AP410" t="s">
        <v>412</v>
      </c>
      <c r="AQ410" t="s">
        <v>7</v>
      </c>
      <c r="AR410" t="s">
        <v>415</v>
      </c>
      <c r="AS410" t="s">
        <v>649</v>
      </c>
      <c r="AT410">
        <v>73.8</v>
      </c>
      <c r="AU410">
        <v>79</v>
      </c>
      <c r="AV410">
        <v>84.3</v>
      </c>
      <c r="AW410">
        <v>90.2</v>
      </c>
      <c r="AX410">
        <v>93.9</v>
      </c>
      <c r="AY410">
        <v>97.6</v>
      </c>
      <c r="AZ410">
        <v>96.5</v>
      </c>
      <c r="BA410">
        <v>98.3</v>
      </c>
      <c r="BB410">
        <v>100</v>
      </c>
      <c r="BF410" t="b">
        <f t="shared" si="6"/>
        <v>1</v>
      </c>
    </row>
    <row r="411" spans="14:58" x14ac:dyDescent="0.3">
      <c r="N411" t="str">
        <f>VLOOKUP(P411,Sheet1!A$6:A$378,1,FALSE)</f>
        <v>Brent</v>
      </c>
      <c r="O411" t="s">
        <v>412</v>
      </c>
      <c r="P411" t="s">
        <v>8</v>
      </c>
      <c r="Q411" t="str">
        <f>VLOOKUP(P411,classifications!A$1:B$357,2,FALSE)</f>
        <v>Predominantly Urban</v>
      </c>
      <c r="R411" t="str">
        <f>VLOOKUP(P411,classifications!A$1:D$357,4,FALSE)</f>
        <v>London Borough</v>
      </c>
      <c r="S411" t="s">
        <v>416</v>
      </c>
      <c r="T411" t="s">
        <v>649</v>
      </c>
      <c r="U411">
        <v>85.8</v>
      </c>
      <c r="V411">
        <v>12.2</v>
      </c>
      <c r="W411">
        <v>1.9</v>
      </c>
      <c r="X411">
        <v>79.8</v>
      </c>
      <c r="Y411">
        <v>1.4</v>
      </c>
      <c r="Z411">
        <v>18.7</v>
      </c>
      <c r="AA411">
        <v>98.7</v>
      </c>
      <c r="AB411">
        <v>1.3</v>
      </c>
      <c r="AC411">
        <v>0</v>
      </c>
      <c r="AE411" t="s">
        <v>412</v>
      </c>
      <c r="AF411" t="s">
        <v>8</v>
      </c>
      <c r="AG411" t="s">
        <v>416</v>
      </c>
      <c r="AH411" t="s">
        <v>649</v>
      </c>
      <c r="AI411">
        <v>87.5</v>
      </c>
      <c r="AJ411">
        <v>12.5</v>
      </c>
      <c r="AK411">
        <v>98.2</v>
      </c>
      <c r="AL411">
        <v>1.8</v>
      </c>
      <c r="AM411">
        <v>98.7</v>
      </c>
      <c r="AN411">
        <v>1.3</v>
      </c>
      <c r="AP411" t="s">
        <v>412</v>
      </c>
      <c r="AQ411" t="s">
        <v>8</v>
      </c>
      <c r="AR411" t="s">
        <v>416</v>
      </c>
      <c r="AS411" t="s">
        <v>649</v>
      </c>
      <c r="AT411">
        <v>82.8</v>
      </c>
      <c r="AU411">
        <v>87.5</v>
      </c>
      <c r="AV411">
        <v>92.3</v>
      </c>
      <c r="AW411">
        <v>96.2</v>
      </c>
      <c r="AX411">
        <v>98.2</v>
      </c>
      <c r="AY411">
        <v>100</v>
      </c>
      <c r="AZ411">
        <v>97.2</v>
      </c>
      <c r="BA411">
        <v>98.7</v>
      </c>
      <c r="BB411">
        <v>100</v>
      </c>
      <c r="BF411" t="b">
        <f t="shared" si="6"/>
        <v>1</v>
      </c>
    </row>
    <row r="412" spans="14:58" x14ac:dyDescent="0.3">
      <c r="N412" t="str">
        <f>VLOOKUP(P412,Sheet1!A$6:A$378,1,FALSE)</f>
        <v>Bromley</v>
      </c>
      <c r="O412" t="s">
        <v>412</v>
      </c>
      <c r="P412" t="s">
        <v>9</v>
      </c>
      <c r="Q412" t="str">
        <f>VLOOKUP(P412,classifications!A$1:B$357,2,FALSE)</f>
        <v>Predominantly Urban</v>
      </c>
      <c r="R412" t="str">
        <f>VLOOKUP(P412,classifications!A$1:D$357,4,FALSE)</f>
        <v>London Borough</v>
      </c>
      <c r="S412" t="s">
        <v>418</v>
      </c>
      <c r="T412" t="s">
        <v>649</v>
      </c>
      <c r="U412">
        <v>76.599999999999994</v>
      </c>
      <c r="V412">
        <v>20.9</v>
      </c>
      <c r="W412">
        <v>2.5</v>
      </c>
      <c r="X412" t="s">
        <v>417</v>
      </c>
      <c r="Y412" t="s">
        <v>417</v>
      </c>
      <c r="Z412" t="s">
        <v>417</v>
      </c>
      <c r="AA412">
        <v>100</v>
      </c>
      <c r="AB412">
        <v>0</v>
      </c>
      <c r="AC412">
        <v>0</v>
      </c>
      <c r="AE412" t="s">
        <v>412</v>
      </c>
      <c r="AF412" t="s">
        <v>9</v>
      </c>
      <c r="AG412" t="s">
        <v>418</v>
      </c>
      <c r="AH412" t="s">
        <v>649</v>
      </c>
      <c r="AI412">
        <v>78.5</v>
      </c>
      <c r="AJ412">
        <v>21.5</v>
      </c>
      <c r="AK412" t="s">
        <v>417</v>
      </c>
      <c r="AL412" t="s">
        <v>417</v>
      </c>
      <c r="AM412">
        <v>100</v>
      </c>
      <c r="AN412">
        <v>0</v>
      </c>
      <c r="AP412" t="s">
        <v>412</v>
      </c>
      <c r="AQ412" t="s">
        <v>9</v>
      </c>
      <c r="AR412" t="s">
        <v>418</v>
      </c>
      <c r="AS412" t="s">
        <v>649</v>
      </c>
      <c r="AT412">
        <v>72</v>
      </c>
      <c r="AU412">
        <v>78.5</v>
      </c>
      <c r="AV412">
        <v>85</v>
      </c>
      <c r="AW412" t="s">
        <v>417</v>
      </c>
      <c r="AX412" t="s">
        <v>417</v>
      </c>
      <c r="AY412" t="s">
        <v>417</v>
      </c>
      <c r="AZ412">
        <v>100</v>
      </c>
      <c r="BA412">
        <v>100</v>
      </c>
      <c r="BB412">
        <v>100</v>
      </c>
      <c r="BF412" t="b">
        <f t="shared" si="6"/>
        <v>1</v>
      </c>
    </row>
    <row r="413" spans="14:58" x14ac:dyDescent="0.3">
      <c r="N413" t="str">
        <f>VLOOKUP(P413,Sheet1!A$6:A$378,1,FALSE)</f>
        <v>Camden</v>
      </c>
      <c r="O413" t="s">
        <v>412</v>
      </c>
      <c r="P413" t="s">
        <v>10</v>
      </c>
      <c r="Q413" t="str">
        <f>VLOOKUP(P413,classifications!A$1:B$357,2,FALSE)</f>
        <v>Predominantly Urban</v>
      </c>
      <c r="R413" t="str">
        <f>VLOOKUP(P413,classifications!A$1:D$357,4,FALSE)</f>
        <v>London Borough</v>
      </c>
      <c r="S413" t="s">
        <v>419</v>
      </c>
      <c r="T413" t="s">
        <v>649</v>
      </c>
      <c r="U413">
        <v>72.900000000000006</v>
      </c>
      <c r="V413">
        <v>25.9</v>
      </c>
      <c r="W413">
        <v>1.2</v>
      </c>
      <c r="X413" t="s">
        <v>417</v>
      </c>
      <c r="Y413" t="s">
        <v>417</v>
      </c>
      <c r="Z413" t="s">
        <v>417</v>
      </c>
      <c r="AA413" t="s">
        <v>417</v>
      </c>
      <c r="AB413" t="s">
        <v>417</v>
      </c>
      <c r="AC413" t="s">
        <v>417</v>
      </c>
      <c r="AE413" t="s">
        <v>412</v>
      </c>
      <c r="AF413" t="s">
        <v>10</v>
      </c>
      <c r="AG413" t="s">
        <v>419</v>
      </c>
      <c r="AH413" t="s">
        <v>649</v>
      </c>
      <c r="AI413">
        <v>73.8</v>
      </c>
      <c r="AJ413">
        <v>26.2</v>
      </c>
      <c r="AK413" t="s">
        <v>417</v>
      </c>
      <c r="AL413" t="s">
        <v>417</v>
      </c>
      <c r="AM413" t="s">
        <v>417</v>
      </c>
      <c r="AN413" t="s">
        <v>417</v>
      </c>
      <c r="AP413" t="s">
        <v>412</v>
      </c>
      <c r="AQ413" t="s">
        <v>10</v>
      </c>
      <c r="AR413" t="s">
        <v>419</v>
      </c>
      <c r="AS413" t="s">
        <v>649</v>
      </c>
      <c r="AT413">
        <v>64.7</v>
      </c>
      <c r="AU413">
        <v>73.8</v>
      </c>
      <c r="AV413">
        <v>82.9</v>
      </c>
      <c r="AW413" t="s">
        <v>417</v>
      </c>
      <c r="AX413" t="s">
        <v>417</v>
      </c>
      <c r="AY413" t="s">
        <v>417</v>
      </c>
      <c r="AZ413" t="s">
        <v>417</v>
      </c>
      <c r="BA413" t="s">
        <v>417</v>
      </c>
      <c r="BB413" t="s">
        <v>417</v>
      </c>
      <c r="BF413" t="b">
        <f t="shared" si="6"/>
        <v>1</v>
      </c>
    </row>
    <row r="414" spans="14:58" x14ac:dyDescent="0.3">
      <c r="N414" t="str">
        <f>VLOOKUP(P414,Sheet1!A$6:A$378,1,FALSE)</f>
        <v>Croydon</v>
      </c>
      <c r="O414" t="s">
        <v>412</v>
      </c>
      <c r="P414" t="s">
        <v>11</v>
      </c>
      <c r="Q414" t="str">
        <f>VLOOKUP(P414,classifications!A$1:B$357,2,FALSE)</f>
        <v>Predominantly Urban</v>
      </c>
      <c r="R414" t="str">
        <f>VLOOKUP(P414,classifications!A$1:D$357,4,FALSE)</f>
        <v>London Borough</v>
      </c>
      <c r="S414" t="s">
        <v>420</v>
      </c>
      <c r="T414" t="s">
        <v>649</v>
      </c>
      <c r="U414">
        <v>78.2</v>
      </c>
      <c r="V414">
        <v>20.3</v>
      </c>
      <c r="W414">
        <v>1.5</v>
      </c>
      <c r="X414">
        <v>87</v>
      </c>
      <c r="Y414">
        <v>3.5</v>
      </c>
      <c r="Z414">
        <v>9.6</v>
      </c>
      <c r="AA414" t="s">
        <v>417</v>
      </c>
      <c r="AB414" t="s">
        <v>417</v>
      </c>
      <c r="AC414" t="s">
        <v>417</v>
      </c>
      <c r="AE414" t="s">
        <v>412</v>
      </c>
      <c r="AF414" t="s">
        <v>11</v>
      </c>
      <c r="AG414" t="s">
        <v>420</v>
      </c>
      <c r="AH414" t="s">
        <v>649</v>
      </c>
      <c r="AI414">
        <v>79.400000000000006</v>
      </c>
      <c r="AJ414">
        <v>20.6</v>
      </c>
      <c r="AK414">
        <v>96.2</v>
      </c>
      <c r="AL414">
        <v>3.8</v>
      </c>
      <c r="AM414" t="s">
        <v>417</v>
      </c>
      <c r="AN414" t="s">
        <v>417</v>
      </c>
      <c r="AP414" t="s">
        <v>412</v>
      </c>
      <c r="AQ414" t="s">
        <v>11</v>
      </c>
      <c r="AR414" t="s">
        <v>420</v>
      </c>
      <c r="AS414" t="s">
        <v>649</v>
      </c>
      <c r="AT414">
        <v>73.599999999999994</v>
      </c>
      <c r="AU414">
        <v>79.400000000000006</v>
      </c>
      <c r="AV414">
        <v>85.2</v>
      </c>
      <c r="AW414">
        <v>93.5</v>
      </c>
      <c r="AX414">
        <v>96.2</v>
      </c>
      <c r="AY414">
        <v>98.8</v>
      </c>
      <c r="AZ414" t="s">
        <v>417</v>
      </c>
      <c r="BA414" t="s">
        <v>417</v>
      </c>
      <c r="BB414" t="s">
        <v>417</v>
      </c>
      <c r="BF414" t="b">
        <f t="shared" si="6"/>
        <v>1</v>
      </c>
    </row>
    <row r="415" spans="14:58" x14ac:dyDescent="0.3">
      <c r="N415" t="str">
        <f>VLOOKUP(P415,Sheet1!A$6:A$378,1,FALSE)</f>
        <v>Ealing</v>
      </c>
      <c r="O415" t="s">
        <v>412</v>
      </c>
      <c r="P415" t="s">
        <v>12</v>
      </c>
      <c r="Q415" t="str">
        <f>VLOOKUP(P415,classifications!A$1:B$357,2,FALSE)</f>
        <v>Predominantly Urban</v>
      </c>
      <c r="R415" t="str">
        <f>VLOOKUP(P415,classifications!A$1:D$357,4,FALSE)</f>
        <v>London Borough</v>
      </c>
      <c r="S415" t="s">
        <v>421</v>
      </c>
      <c r="T415" t="s">
        <v>649</v>
      </c>
      <c r="U415">
        <v>81.2</v>
      </c>
      <c r="V415">
        <v>18.8</v>
      </c>
      <c r="W415">
        <v>0</v>
      </c>
      <c r="X415" t="s">
        <v>417</v>
      </c>
      <c r="Y415" t="s">
        <v>417</v>
      </c>
      <c r="Z415" t="s">
        <v>417</v>
      </c>
      <c r="AA415">
        <v>96.9</v>
      </c>
      <c r="AB415">
        <v>3.1</v>
      </c>
      <c r="AC415">
        <v>0</v>
      </c>
      <c r="AE415" t="s">
        <v>412</v>
      </c>
      <c r="AF415" t="s">
        <v>12</v>
      </c>
      <c r="AG415" t="s">
        <v>421</v>
      </c>
      <c r="AH415" t="s">
        <v>649</v>
      </c>
      <c r="AI415">
        <v>81.2</v>
      </c>
      <c r="AJ415">
        <v>18.8</v>
      </c>
      <c r="AK415" t="s">
        <v>417</v>
      </c>
      <c r="AL415" t="s">
        <v>417</v>
      </c>
      <c r="AM415">
        <v>96.9</v>
      </c>
      <c r="AN415">
        <v>3.1</v>
      </c>
      <c r="AP415" t="s">
        <v>412</v>
      </c>
      <c r="AQ415" t="s">
        <v>12</v>
      </c>
      <c r="AR415" t="s">
        <v>421</v>
      </c>
      <c r="AS415" t="s">
        <v>649</v>
      </c>
      <c r="AT415">
        <v>74.5</v>
      </c>
      <c r="AU415">
        <v>81.2</v>
      </c>
      <c r="AV415">
        <v>87.8</v>
      </c>
      <c r="AW415" t="s">
        <v>417</v>
      </c>
      <c r="AX415" t="s">
        <v>417</v>
      </c>
      <c r="AY415" t="s">
        <v>417</v>
      </c>
      <c r="AZ415">
        <v>93.7</v>
      </c>
      <c r="BA415">
        <v>96.9</v>
      </c>
      <c r="BB415">
        <v>100</v>
      </c>
      <c r="BF415" t="b">
        <f t="shared" si="6"/>
        <v>1</v>
      </c>
    </row>
    <row r="416" spans="14:58" x14ac:dyDescent="0.3">
      <c r="N416" t="str">
        <f>VLOOKUP(P416,Sheet1!A$6:A$378,1,FALSE)</f>
        <v>Enfield</v>
      </c>
      <c r="O416" t="s">
        <v>412</v>
      </c>
      <c r="P416" t="s">
        <v>13</v>
      </c>
      <c r="Q416" t="str">
        <f>VLOOKUP(P416,classifications!A$1:B$357,2,FALSE)</f>
        <v>Predominantly Urban</v>
      </c>
      <c r="R416" t="str">
        <f>VLOOKUP(P416,classifications!A$1:D$357,4,FALSE)</f>
        <v>London Borough</v>
      </c>
      <c r="S416" t="s">
        <v>422</v>
      </c>
      <c r="T416" t="s">
        <v>649</v>
      </c>
      <c r="U416">
        <v>78.900000000000006</v>
      </c>
      <c r="V416">
        <v>19.2</v>
      </c>
      <c r="W416">
        <v>1.9</v>
      </c>
      <c r="X416">
        <v>79.099999999999994</v>
      </c>
      <c r="Y416">
        <v>3.8</v>
      </c>
      <c r="Z416">
        <v>17</v>
      </c>
      <c r="AA416">
        <v>95.5</v>
      </c>
      <c r="AB416">
        <v>4</v>
      </c>
      <c r="AC416">
        <v>0.5</v>
      </c>
      <c r="AE416" t="s">
        <v>412</v>
      </c>
      <c r="AF416" t="s">
        <v>13</v>
      </c>
      <c r="AG416" t="s">
        <v>422</v>
      </c>
      <c r="AH416" t="s">
        <v>649</v>
      </c>
      <c r="AI416">
        <v>80.400000000000006</v>
      </c>
      <c r="AJ416">
        <v>19.600000000000001</v>
      </c>
      <c r="AK416">
        <v>95.4</v>
      </c>
      <c r="AL416">
        <v>4.5999999999999996</v>
      </c>
      <c r="AM416">
        <v>96</v>
      </c>
      <c r="AN416">
        <v>4</v>
      </c>
      <c r="AP416" t="s">
        <v>412</v>
      </c>
      <c r="AQ416" t="s">
        <v>13</v>
      </c>
      <c r="AR416" t="s">
        <v>422</v>
      </c>
      <c r="AS416" t="s">
        <v>649</v>
      </c>
      <c r="AT416">
        <v>74.599999999999994</v>
      </c>
      <c r="AU416">
        <v>80.400000000000006</v>
      </c>
      <c r="AV416">
        <v>86.3</v>
      </c>
      <c r="AW416">
        <v>91.5</v>
      </c>
      <c r="AX416">
        <v>95.4</v>
      </c>
      <c r="AY416">
        <v>99.3</v>
      </c>
      <c r="AZ416">
        <v>93</v>
      </c>
      <c r="BA416">
        <v>96</v>
      </c>
      <c r="BB416">
        <v>99</v>
      </c>
      <c r="BF416" t="b">
        <f t="shared" si="6"/>
        <v>1</v>
      </c>
    </row>
    <row r="417" spans="14:58" x14ac:dyDescent="0.3">
      <c r="N417" t="str">
        <f>VLOOKUP(P417,Sheet1!A$6:A$378,1,FALSE)</f>
        <v>Greenwich</v>
      </c>
      <c r="O417" t="s">
        <v>412</v>
      </c>
      <c r="P417" t="s">
        <v>14</v>
      </c>
      <c r="Q417" t="str">
        <f>VLOOKUP(P417,classifications!A$1:B$357,2,FALSE)</f>
        <v>Predominantly Urban</v>
      </c>
      <c r="R417" t="str">
        <f>VLOOKUP(P417,classifications!A$1:D$357,4,FALSE)</f>
        <v>London Borough</v>
      </c>
      <c r="S417" t="s">
        <v>423</v>
      </c>
      <c r="T417" t="s">
        <v>649</v>
      </c>
      <c r="U417">
        <v>74.5</v>
      </c>
      <c r="V417">
        <v>25.5</v>
      </c>
      <c r="W417">
        <v>0</v>
      </c>
      <c r="X417">
        <v>89.3</v>
      </c>
      <c r="Y417">
        <v>2.5</v>
      </c>
      <c r="Z417">
        <v>8.1999999999999993</v>
      </c>
      <c r="AA417">
        <v>96.8</v>
      </c>
      <c r="AB417">
        <v>3.2</v>
      </c>
      <c r="AC417">
        <v>0</v>
      </c>
      <c r="AE417" t="s">
        <v>412</v>
      </c>
      <c r="AF417" t="s">
        <v>14</v>
      </c>
      <c r="AG417" t="s">
        <v>423</v>
      </c>
      <c r="AH417" t="s">
        <v>649</v>
      </c>
      <c r="AI417">
        <v>74.5</v>
      </c>
      <c r="AJ417">
        <v>25.5</v>
      </c>
      <c r="AK417">
        <v>97.3</v>
      </c>
      <c r="AL417">
        <v>2.7</v>
      </c>
      <c r="AM417">
        <v>96.8</v>
      </c>
      <c r="AN417">
        <v>3.2</v>
      </c>
      <c r="AP417" t="s">
        <v>412</v>
      </c>
      <c r="AQ417" t="s">
        <v>14</v>
      </c>
      <c r="AR417" t="s">
        <v>423</v>
      </c>
      <c r="AS417" t="s">
        <v>649</v>
      </c>
      <c r="AT417">
        <v>67.599999999999994</v>
      </c>
      <c r="AU417">
        <v>74.5</v>
      </c>
      <c r="AV417">
        <v>81.400000000000006</v>
      </c>
      <c r="AW417">
        <v>94.8</v>
      </c>
      <c r="AX417">
        <v>97.3</v>
      </c>
      <c r="AY417">
        <v>99.7</v>
      </c>
      <c r="AZ417">
        <v>93.5</v>
      </c>
      <c r="BA417">
        <v>96.8</v>
      </c>
      <c r="BB417">
        <v>100</v>
      </c>
      <c r="BF417" t="b">
        <f t="shared" si="6"/>
        <v>1</v>
      </c>
    </row>
    <row r="418" spans="14:58" x14ac:dyDescent="0.3">
      <c r="N418" t="str">
        <f>VLOOKUP(P418,Sheet1!A$6:A$378,1,FALSE)</f>
        <v>Hackney</v>
      </c>
      <c r="O418" t="s">
        <v>412</v>
      </c>
      <c r="P418" t="s">
        <v>15</v>
      </c>
      <c r="Q418" t="str">
        <f>VLOOKUP(P418,classifications!A$1:B$357,2,FALSE)</f>
        <v>Predominantly Urban</v>
      </c>
      <c r="R418" t="str">
        <f>VLOOKUP(P418,classifications!A$1:D$357,4,FALSE)</f>
        <v>London Borough</v>
      </c>
      <c r="S418" t="s">
        <v>424</v>
      </c>
      <c r="T418" t="s">
        <v>649</v>
      </c>
      <c r="U418">
        <v>71.8</v>
      </c>
      <c r="V418">
        <v>27.8</v>
      </c>
      <c r="W418">
        <v>0.4</v>
      </c>
      <c r="X418">
        <v>85.6</v>
      </c>
      <c r="Y418">
        <v>4.8</v>
      </c>
      <c r="Z418">
        <v>9.6</v>
      </c>
      <c r="AA418">
        <v>96.5</v>
      </c>
      <c r="AB418">
        <v>3.5</v>
      </c>
      <c r="AC418">
        <v>0</v>
      </c>
      <c r="AE418" t="s">
        <v>412</v>
      </c>
      <c r="AF418" t="s">
        <v>15</v>
      </c>
      <c r="AG418" t="s">
        <v>424</v>
      </c>
      <c r="AH418" t="s">
        <v>649</v>
      </c>
      <c r="AI418">
        <v>72.099999999999994</v>
      </c>
      <c r="AJ418">
        <v>27.9</v>
      </c>
      <c r="AK418">
        <v>94.7</v>
      </c>
      <c r="AL418">
        <v>5.3</v>
      </c>
      <c r="AM418">
        <v>96.5</v>
      </c>
      <c r="AN418">
        <v>3.5</v>
      </c>
      <c r="AP418" t="s">
        <v>412</v>
      </c>
      <c r="AQ418" t="s">
        <v>15</v>
      </c>
      <c r="AR418" t="s">
        <v>424</v>
      </c>
      <c r="AS418" t="s">
        <v>649</v>
      </c>
      <c r="AT418">
        <v>64.5</v>
      </c>
      <c r="AU418">
        <v>72.099999999999994</v>
      </c>
      <c r="AV418">
        <v>79.8</v>
      </c>
      <c r="AW418">
        <v>90.6</v>
      </c>
      <c r="AX418">
        <v>94.7</v>
      </c>
      <c r="AY418">
        <v>98.8</v>
      </c>
      <c r="AZ418">
        <v>93.6</v>
      </c>
      <c r="BA418">
        <v>96.5</v>
      </c>
      <c r="BB418">
        <v>99.3</v>
      </c>
      <c r="BF418" t="b">
        <f t="shared" si="6"/>
        <v>1</v>
      </c>
    </row>
    <row r="419" spans="14:58" x14ac:dyDescent="0.3">
      <c r="N419" t="str">
        <f>VLOOKUP(P419,Sheet1!A$6:A$378,1,FALSE)</f>
        <v>Hammersmith and Fulham</v>
      </c>
      <c r="O419" t="s">
        <v>412</v>
      </c>
      <c r="P419" t="s">
        <v>16</v>
      </c>
      <c r="Q419" t="str">
        <f>VLOOKUP(P419,classifications!A$1:B$357,2,FALSE)</f>
        <v>Predominantly Urban</v>
      </c>
      <c r="R419" t="str">
        <f>VLOOKUP(P419,classifications!A$1:D$357,4,FALSE)</f>
        <v>London Borough</v>
      </c>
      <c r="S419" t="s">
        <v>425</v>
      </c>
      <c r="T419" t="s">
        <v>649</v>
      </c>
      <c r="U419">
        <v>72.2</v>
      </c>
      <c r="V419">
        <v>27.8</v>
      </c>
      <c r="W419">
        <v>0</v>
      </c>
      <c r="X419" t="s">
        <v>417</v>
      </c>
      <c r="Y419" t="s">
        <v>417</v>
      </c>
      <c r="Z419" t="s">
        <v>417</v>
      </c>
      <c r="AA419" t="s">
        <v>417</v>
      </c>
      <c r="AB419" t="s">
        <v>417</v>
      </c>
      <c r="AC419" t="s">
        <v>417</v>
      </c>
      <c r="AE419" t="s">
        <v>412</v>
      </c>
      <c r="AF419" t="s">
        <v>16</v>
      </c>
      <c r="AG419" t="s">
        <v>425</v>
      </c>
      <c r="AH419" t="s">
        <v>649</v>
      </c>
      <c r="AI419">
        <v>72.2</v>
      </c>
      <c r="AJ419">
        <v>27.8</v>
      </c>
      <c r="AK419" t="s">
        <v>417</v>
      </c>
      <c r="AL419" t="s">
        <v>417</v>
      </c>
      <c r="AM419" t="s">
        <v>417</v>
      </c>
      <c r="AN419" t="s">
        <v>417</v>
      </c>
      <c r="AP419" t="s">
        <v>412</v>
      </c>
      <c r="AQ419" t="s">
        <v>16</v>
      </c>
      <c r="AR419" t="s">
        <v>425</v>
      </c>
      <c r="AS419" t="s">
        <v>649</v>
      </c>
      <c r="AT419">
        <v>62.5</v>
      </c>
      <c r="AU419">
        <v>72.2</v>
      </c>
      <c r="AV419">
        <v>81.900000000000006</v>
      </c>
      <c r="AW419" t="s">
        <v>417</v>
      </c>
      <c r="AX419" t="s">
        <v>417</v>
      </c>
      <c r="AY419" t="s">
        <v>417</v>
      </c>
      <c r="AZ419" t="s">
        <v>417</v>
      </c>
      <c r="BA419" t="s">
        <v>417</v>
      </c>
      <c r="BB419" t="s">
        <v>417</v>
      </c>
      <c r="BF419" t="b">
        <f t="shared" si="6"/>
        <v>1</v>
      </c>
    </row>
    <row r="420" spans="14:58" x14ac:dyDescent="0.3">
      <c r="N420" t="str">
        <f>VLOOKUP(P420,Sheet1!A$6:A$378,1,FALSE)</f>
        <v>Haringey</v>
      </c>
      <c r="O420" t="s">
        <v>412</v>
      </c>
      <c r="P420" t="s">
        <v>17</v>
      </c>
      <c r="Q420" t="str">
        <f>VLOOKUP(P420,classifications!A$1:B$357,2,FALSE)</f>
        <v>Predominantly Urban</v>
      </c>
      <c r="R420" t="str">
        <f>VLOOKUP(P420,classifications!A$1:D$357,4,FALSE)</f>
        <v>London Borough</v>
      </c>
      <c r="S420" t="s">
        <v>426</v>
      </c>
      <c r="T420" t="s">
        <v>649</v>
      </c>
      <c r="U420">
        <v>80.5</v>
      </c>
      <c r="V420">
        <v>17.100000000000001</v>
      </c>
      <c r="W420">
        <v>2.4</v>
      </c>
      <c r="X420">
        <v>80.7</v>
      </c>
      <c r="Y420">
        <v>3.8</v>
      </c>
      <c r="Z420">
        <v>15.5</v>
      </c>
      <c r="AA420">
        <v>98.3</v>
      </c>
      <c r="AB420">
        <v>1.7</v>
      </c>
      <c r="AC420">
        <v>0</v>
      </c>
      <c r="AE420" t="s">
        <v>412</v>
      </c>
      <c r="AF420" t="s">
        <v>17</v>
      </c>
      <c r="AG420" t="s">
        <v>426</v>
      </c>
      <c r="AH420" t="s">
        <v>649</v>
      </c>
      <c r="AI420">
        <v>82.5</v>
      </c>
      <c r="AJ420">
        <v>17.5</v>
      </c>
      <c r="AK420">
        <v>95.5</v>
      </c>
      <c r="AL420">
        <v>4.5</v>
      </c>
      <c r="AM420">
        <v>98.3</v>
      </c>
      <c r="AN420">
        <v>1.7</v>
      </c>
      <c r="AP420" t="s">
        <v>412</v>
      </c>
      <c r="AQ420" t="s">
        <v>17</v>
      </c>
      <c r="AR420" t="s">
        <v>426</v>
      </c>
      <c r="AS420" t="s">
        <v>649</v>
      </c>
      <c r="AT420">
        <v>75.599999999999994</v>
      </c>
      <c r="AU420">
        <v>82.5</v>
      </c>
      <c r="AV420">
        <v>89.4</v>
      </c>
      <c r="AW420">
        <v>92.4</v>
      </c>
      <c r="AX420">
        <v>95.5</v>
      </c>
      <c r="AY420">
        <v>98.6</v>
      </c>
      <c r="AZ420">
        <v>96.4</v>
      </c>
      <c r="BA420">
        <v>98.3</v>
      </c>
      <c r="BB420">
        <v>100</v>
      </c>
      <c r="BF420" t="b">
        <f t="shared" si="6"/>
        <v>1</v>
      </c>
    </row>
    <row r="421" spans="14:58" x14ac:dyDescent="0.3">
      <c r="N421" t="str">
        <f>VLOOKUP(P421,Sheet1!A$6:A$378,1,FALSE)</f>
        <v>Harrow</v>
      </c>
      <c r="O421" t="s">
        <v>412</v>
      </c>
      <c r="P421" t="s">
        <v>18</v>
      </c>
      <c r="Q421" t="str">
        <f>VLOOKUP(P421,classifications!A$1:B$357,2,FALSE)</f>
        <v>Predominantly Urban</v>
      </c>
      <c r="R421" t="str">
        <f>VLOOKUP(P421,classifications!A$1:D$357,4,FALSE)</f>
        <v>London Borough</v>
      </c>
      <c r="S421" t="s">
        <v>427</v>
      </c>
      <c r="T421" t="s">
        <v>649</v>
      </c>
      <c r="U421">
        <v>87</v>
      </c>
      <c r="V421">
        <v>12.2</v>
      </c>
      <c r="W421">
        <v>0.7</v>
      </c>
      <c r="X421">
        <v>87.1</v>
      </c>
      <c r="Y421">
        <v>2.9</v>
      </c>
      <c r="Z421">
        <v>10</v>
      </c>
      <c r="AA421" t="s">
        <v>417</v>
      </c>
      <c r="AB421" t="s">
        <v>417</v>
      </c>
      <c r="AC421" t="s">
        <v>417</v>
      </c>
      <c r="AE421" t="s">
        <v>412</v>
      </c>
      <c r="AF421" t="s">
        <v>18</v>
      </c>
      <c r="AG421" t="s">
        <v>427</v>
      </c>
      <c r="AH421" t="s">
        <v>649</v>
      </c>
      <c r="AI421">
        <v>87.7</v>
      </c>
      <c r="AJ421">
        <v>12.3</v>
      </c>
      <c r="AK421">
        <v>96.8</v>
      </c>
      <c r="AL421">
        <v>3.2</v>
      </c>
      <c r="AM421" t="s">
        <v>417</v>
      </c>
      <c r="AN421" t="s">
        <v>417</v>
      </c>
      <c r="AP421" t="s">
        <v>412</v>
      </c>
      <c r="AQ421" t="s">
        <v>18</v>
      </c>
      <c r="AR421" t="s">
        <v>427</v>
      </c>
      <c r="AS421" t="s">
        <v>649</v>
      </c>
      <c r="AT421">
        <v>83.3</v>
      </c>
      <c r="AU421">
        <v>87.7</v>
      </c>
      <c r="AV421">
        <v>92.1</v>
      </c>
      <c r="AW421">
        <v>94.4</v>
      </c>
      <c r="AX421">
        <v>96.8</v>
      </c>
      <c r="AY421">
        <v>99.1</v>
      </c>
      <c r="AZ421" t="s">
        <v>417</v>
      </c>
      <c r="BA421" t="s">
        <v>417</v>
      </c>
      <c r="BB421" t="s">
        <v>417</v>
      </c>
      <c r="BF421" t="b">
        <f t="shared" si="6"/>
        <v>1</v>
      </c>
    </row>
    <row r="422" spans="14:58" x14ac:dyDescent="0.3">
      <c r="N422" t="str">
        <f>VLOOKUP(P422,Sheet1!A$6:A$378,1,FALSE)</f>
        <v>Havering</v>
      </c>
      <c r="O422" t="s">
        <v>412</v>
      </c>
      <c r="P422" t="s">
        <v>19</v>
      </c>
      <c r="Q422" t="str">
        <f>VLOOKUP(P422,classifications!A$1:B$357,2,FALSE)</f>
        <v>Predominantly Urban</v>
      </c>
      <c r="R422" t="str">
        <f>VLOOKUP(P422,classifications!A$1:D$357,4,FALSE)</f>
        <v>London Borough</v>
      </c>
      <c r="S422" t="s">
        <v>428</v>
      </c>
      <c r="T422" t="s">
        <v>649</v>
      </c>
      <c r="U422">
        <v>87.3</v>
      </c>
      <c r="V422">
        <v>11.9</v>
      </c>
      <c r="W422">
        <v>0.9</v>
      </c>
      <c r="X422">
        <v>89</v>
      </c>
      <c r="Y422">
        <v>2.2999999999999998</v>
      </c>
      <c r="Z422">
        <v>8.6999999999999993</v>
      </c>
      <c r="AA422">
        <v>99.6</v>
      </c>
      <c r="AB422">
        <v>0.4</v>
      </c>
      <c r="AC422">
        <v>0</v>
      </c>
      <c r="AE422" t="s">
        <v>412</v>
      </c>
      <c r="AF422" t="s">
        <v>19</v>
      </c>
      <c r="AG422" t="s">
        <v>428</v>
      </c>
      <c r="AH422" t="s">
        <v>649</v>
      </c>
      <c r="AI422">
        <v>88</v>
      </c>
      <c r="AJ422">
        <v>12</v>
      </c>
      <c r="AK422">
        <v>97.4</v>
      </c>
      <c r="AL422">
        <v>2.6</v>
      </c>
      <c r="AM422">
        <v>99.6</v>
      </c>
      <c r="AN422">
        <v>0.4</v>
      </c>
      <c r="AP422" t="s">
        <v>412</v>
      </c>
      <c r="AQ422" t="s">
        <v>19</v>
      </c>
      <c r="AR422" t="s">
        <v>428</v>
      </c>
      <c r="AS422" t="s">
        <v>649</v>
      </c>
      <c r="AT422">
        <v>83.3</v>
      </c>
      <c r="AU422">
        <v>88</v>
      </c>
      <c r="AV422">
        <v>92.7</v>
      </c>
      <c r="AW422">
        <v>94.6</v>
      </c>
      <c r="AX422">
        <v>97.4</v>
      </c>
      <c r="AY422">
        <v>100</v>
      </c>
      <c r="AZ422">
        <v>98.8</v>
      </c>
      <c r="BA422">
        <v>99.6</v>
      </c>
      <c r="BB422">
        <v>100</v>
      </c>
      <c r="BF422" t="b">
        <f t="shared" si="6"/>
        <v>1</v>
      </c>
    </row>
    <row r="423" spans="14:58" x14ac:dyDescent="0.3">
      <c r="N423" t="str">
        <f>VLOOKUP(P423,Sheet1!A$6:A$378,1,FALSE)</f>
        <v>Hillingdon</v>
      </c>
      <c r="O423" t="s">
        <v>412</v>
      </c>
      <c r="P423" t="s">
        <v>20</v>
      </c>
      <c r="Q423" t="str">
        <f>VLOOKUP(P423,classifications!A$1:B$357,2,FALSE)</f>
        <v>Predominantly Urban</v>
      </c>
      <c r="R423" t="str">
        <f>VLOOKUP(P423,classifications!A$1:D$357,4,FALSE)</f>
        <v>London Borough</v>
      </c>
      <c r="S423" t="s">
        <v>429</v>
      </c>
      <c r="T423" t="s">
        <v>649</v>
      </c>
      <c r="U423">
        <v>84</v>
      </c>
      <c r="V423">
        <v>13.6</v>
      </c>
      <c r="W423">
        <v>2.2999999999999998</v>
      </c>
      <c r="X423">
        <v>85.2</v>
      </c>
      <c r="Y423">
        <v>5.2</v>
      </c>
      <c r="Z423">
        <v>9.6999999999999993</v>
      </c>
      <c r="AA423" t="s">
        <v>417</v>
      </c>
      <c r="AB423" t="s">
        <v>417</v>
      </c>
      <c r="AC423" t="s">
        <v>417</v>
      </c>
      <c r="AE423" t="s">
        <v>412</v>
      </c>
      <c r="AF423" t="s">
        <v>20</v>
      </c>
      <c r="AG423" t="s">
        <v>429</v>
      </c>
      <c r="AH423" t="s">
        <v>649</v>
      </c>
      <c r="AI423">
        <v>86</v>
      </c>
      <c r="AJ423">
        <v>14</v>
      </c>
      <c r="AK423">
        <v>94.3</v>
      </c>
      <c r="AL423">
        <v>5.7</v>
      </c>
      <c r="AM423" t="s">
        <v>417</v>
      </c>
      <c r="AN423" t="s">
        <v>417</v>
      </c>
      <c r="AP423" t="s">
        <v>412</v>
      </c>
      <c r="AQ423" t="s">
        <v>20</v>
      </c>
      <c r="AR423" t="s">
        <v>429</v>
      </c>
      <c r="AS423" t="s">
        <v>649</v>
      </c>
      <c r="AT423">
        <v>81.3</v>
      </c>
      <c r="AU423">
        <v>86</v>
      </c>
      <c r="AV423">
        <v>90.7</v>
      </c>
      <c r="AW423">
        <v>91</v>
      </c>
      <c r="AX423">
        <v>94.3</v>
      </c>
      <c r="AY423">
        <v>97.6</v>
      </c>
      <c r="AZ423" t="s">
        <v>417</v>
      </c>
      <c r="BA423" t="s">
        <v>417</v>
      </c>
      <c r="BB423" t="s">
        <v>417</v>
      </c>
      <c r="BF423" t="b">
        <f t="shared" si="6"/>
        <v>1</v>
      </c>
    </row>
    <row r="424" spans="14:58" x14ac:dyDescent="0.3">
      <c r="N424" t="str">
        <f>VLOOKUP(P424,Sheet1!A$6:A$378,1,FALSE)</f>
        <v>Hounslow</v>
      </c>
      <c r="O424" t="s">
        <v>412</v>
      </c>
      <c r="P424" t="s">
        <v>21</v>
      </c>
      <c r="Q424" t="str">
        <f>VLOOKUP(P424,classifications!A$1:B$357,2,FALSE)</f>
        <v>Predominantly Urban</v>
      </c>
      <c r="R424" t="str">
        <f>VLOOKUP(P424,classifications!A$1:D$357,4,FALSE)</f>
        <v>London Borough</v>
      </c>
      <c r="S424" t="s">
        <v>430</v>
      </c>
      <c r="T424" t="s">
        <v>649</v>
      </c>
      <c r="U424">
        <v>79.400000000000006</v>
      </c>
      <c r="V424">
        <v>20.6</v>
      </c>
      <c r="W424">
        <v>0</v>
      </c>
      <c r="X424">
        <v>83.1</v>
      </c>
      <c r="Y424">
        <v>3.6</v>
      </c>
      <c r="Z424">
        <v>13.3</v>
      </c>
      <c r="AA424" t="s">
        <v>417</v>
      </c>
      <c r="AB424" t="s">
        <v>417</v>
      </c>
      <c r="AC424" t="s">
        <v>417</v>
      </c>
      <c r="AE424" t="s">
        <v>412</v>
      </c>
      <c r="AF424" t="s">
        <v>21</v>
      </c>
      <c r="AG424" t="s">
        <v>430</v>
      </c>
      <c r="AH424" t="s">
        <v>649</v>
      </c>
      <c r="AI424">
        <v>79.400000000000006</v>
      </c>
      <c r="AJ424">
        <v>20.6</v>
      </c>
      <c r="AK424">
        <v>95.9</v>
      </c>
      <c r="AL424">
        <v>4.0999999999999996</v>
      </c>
      <c r="AM424" t="s">
        <v>417</v>
      </c>
      <c r="AN424" t="s">
        <v>417</v>
      </c>
      <c r="AP424" t="s">
        <v>412</v>
      </c>
      <c r="AQ424" t="s">
        <v>21</v>
      </c>
      <c r="AR424" t="s">
        <v>430</v>
      </c>
      <c r="AS424" t="s">
        <v>649</v>
      </c>
      <c r="AT424">
        <v>71</v>
      </c>
      <c r="AU424">
        <v>79.400000000000006</v>
      </c>
      <c r="AV424">
        <v>87.9</v>
      </c>
      <c r="AW424">
        <v>92.2</v>
      </c>
      <c r="AX424">
        <v>95.9</v>
      </c>
      <c r="AY424">
        <v>99.6</v>
      </c>
      <c r="AZ424" t="s">
        <v>417</v>
      </c>
      <c r="BA424" t="s">
        <v>417</v>
      </c>
      <c r="BB424" t="s">
        <v>417</v>
      </c>
      <c r="BF424" t="b">
        <f t="shared" si="6"/>
        <v>1</v>
      </c>
    </row>
    <row r="425" spans="14:58" x14ac:dyDescent="0.3">
      <c r="N425" t="str">
        <f>VLOOKUP(P425,Sheet1!A$6:A$378,1,FALSE)</f>
        <v>Islington</v>
      </c>
      <c r="O425" t="s">
        <v>412</v>
      </c>
      <c r="P425" t="s">
        <v>22</v>
      </c>
      <c r="Q425" t="str">
        <f>VLOOKUP(P425,classifications!A$1:B$357,2,FALSE)</f>
        <v>Predominantly Urban</v>
      </c>
      <c r="R425" t="str">
        <f>VLOOKUP(P425,classifications!A$1:D$357,4,FALSE)</f>
        <v>London Borough</v>
      </c>
      <c r="S425" t="s">
        <v>431</v>
      </c>
      <c r="T425" t="s">
        <v>649</v>
      </c>
      <c r="U425">
        <v>68.2</v>
      </c>
      <c r="V425">
        <v>31.1</v>
      </c>
      <c r="W425">
        <v>0.6</v>
      </c>
      <c r="X425" t="s">
        <v>417</v>
      </c>
      <c r="Y425" t="s">
        <v>417</v>
      </c>
      <c r="Z425" t="s">
        <v>417</v>
      </c>
      <c r="AA425" t="s">
        <v>417</v>
      </c>
      <c r="AB425" t="s">
        <v>417</v>
      </c>
      <c r="AC425" t="s">
        <v>417</v>
      </c>
      <c r="AE425" t="s">
        <v>412</v>
      </c>
      <c r="AF425" t="s">
        <v>22</v>
      </c>
      <c r="AG425" t="s">
        <v>431</v>
      </c>
      <c r="AH425" t="s">
        <v>649</v>
      </c>
      <c r="AI425">
        <v>68.7</v>
      </c>
      <c r="AJ425">
        <v>31.3</v>
      </c>
      <c r="AK425" t="s">
        <v>417</v>
      </c>
      <c r="AL425" t="s">
        <v>417</v>
      </c>
      <c r="AM425" t="s">
        <v>417</v>
      </c>
      <c r="AN425" t="s">
        <v>417</v>
      </c>
      <c r="AP425" t="s">
        <v>412</v>
      </c>
      <c r="AQ425" t="s">
        <v>22</v>
      </c>
      <c r="AR425" t="s">
        <v>431</v>
      </c>
      <c r="AS425" t="s">
        <v>649</v>
      </c>
      <c r="AT425">
        <v>60.6</v>
      </c>
      <c r="AU425">
        <v>68.7</v>
      </c>
      <c r="AV425">
        <v>76.7</v>
      </c>
      <c r="AW425" t="s">
        <v>417</v>
      </c>
      <c r="AX425" t="s">
        <v>417</v>
      </c>
      <c r="AY425" t="s">
        <v>417</v>
      </c>
      <c r="AZ425" t="s">
        <v>417</v>
      </c>
      <c r="BA425" t="s">
        <v>417</v>
      </c>
      <c r="BB425" t="s">
        <v>417</v>
      </c>
      <c r="BF425" t="b">
        <f t="shared" si="6"/>
        <v>1</v>
      </c>
    </row>
    <row r="426" spans="14:58" x14ac:dyDescent="0.3">
      <c r="N426" t="str">
        <f>VLOOKUP(P426,Sheet1!A$6:A$378,1,FALSE)</f>
        <v>Kensington and Chelsea</v>
      </c>
      <c r="O426" t="s">
        <v>412</v>
      </c>
      <c r="P426" t="s">
        <v>23</v>
      </c>
      <c r="Q426" t="str">
        <f>VLOOKUP(P426,classifications!A$1:B$357,2,FALSE)</f>
        <v>Predominantly Urban</v>
      </c>
      <c r="R426" t="str">
        <f>VLOOKUP(P426,classifications!A$1:D$357,4,FALSE)</f>
        <v>London Borough</v>
      </c>
      <c r="S426" t="s">
        <v>432</v>
      </c>
      <c r="T426" t="s">
        <v>649</v>
      </c>
      <c r="U426">
        <v>61.9</v>
      </c>
      <c r="V426">
        <v>34</v>
      </c>
      <c r="W426">
        <v>4.0999999999999996</v>
      </c>
      <c r="X426">
        <v>80.7</v>
      </c>
      <c r="Y426">
        <v>5.0999999999999996</v>
      </c>
      <c r="Z426">
        <v>14.2</v>
      </c>
      <c r="AA426" t="s">
        <v>417</v>
      </c>
      <c r="AB426" t="s">
        <v>417</v>
      </c>
      <c r="AC426" t="s">
        <v>417</v>
      </c>
      <c r="AE426" t="s">
        <v>412</v>
      </c>
      <c r="AF426" t="s">
        <v>23</v>
      </c>
      <c r="AG426" t="s">
        <v>432</v>
      </c>
      <c r="AH426" t="s">
        <v>649</v>
      </c>
      <c r="AI426">
        <v>64.599999999999994</v>
      </c>
      <c r="AJ426">
        <v>35.4</v>
      </c>
      <c r="AK426">
        <v>94.1</v>
      </c>
      <c r="AL426">
        <v>5.9</v>
      </c>
      <c r="AM426" t="s">
        <v>417</v>
      </c>
      <c r="AN426" t="s">
        <v>417</v>
      </c>
      <c r="AP426" t="s">
        <v>412</v>
      </c>
      <c r="AQ426" t="s">
        <v>23</v>
      </c>
      <c r="AR426" t="s">
        <v>432</v>
      </c>
      <c r="AS426" t="s">
        <v>649</v>
      </c>
      <c r="AT426">
        <v>53</v>
      </c>
      <c r="AU426">
        <v>64.599999999999994</v>
      </c>
      <c r="AV426">
        <v>76.099999999999994</v>
      </c>
      <c r="AW426">
        <v>86.8</v>
      </c>
      <c r="AX426">
        <v>94.1</v>
      </c>
      <c r="AY426">
        <v>100</v>
      </c>
      <c r="AZ426" t="s">
        <v>417</v>
      </c>
      <c r="BA426" t="s">
        <v>417</v>
      </c>
      <c r="BB426" t="s">
        <v>417</v>
      </c>
      <c r="BF426" t="b">
        <f t="shared" si="6"/>
        <v>1</v>
      </c>
    </row>
    <row r="427" spans="14:58" x14ac:dyDescent="0.3">
      <c r="N427" t="str">
        <f>VLOOKUP(P427,Sheet1!A$6:A$378,1,FALSE)</f>
        <v>Kingston upon Thames</v>
      </c>
      <c r="O427" t="s">
        <v>412</v>
      </c>
      <c r="P427" t="s">
        <v>24</v>
      </c>
      <c r="Q427" t="str">
        <f>VLOOKUP(P427,classifications!A$1:B$357,2,FALSE)</f>
        <v>Predominantly Urban</v>
      </c>
      <c r="R427" t="str">
        <f>VLOOKUP(P427,classifications!A$1:D$357,4,FALSE)</f>
        <v>London Borough</v>
      </c>
      <c r="S427" t="s">
        <v>433</v>
      </c>
      <c r="T427" t="s">
        <v>649</v>
      </c>
      <c r="U427">
        <v>82.5</v>
      </c>
      <c r="V427">
        <v>16.7</v>
      </c>
      <c r="W427">
        <v>0.9</v>
      </c>
      <c r="X427">
        <v>89.1</v>
      </c>
      <c r="Y427">
        <v>2.9</v>
      </c>
      <c r="Z427">
        <v>7.9</v>
      </c>
      <c r="AA427" t="s">
        <v>417</v>
      </c>
      <c r="AB427" t="s">
        <v>417</v>
      </c>
      <c r="AC427" t="s">
        <v>417</v>
      </c>
      <c r="AE427" t="s">
        <v>412</v>
      </c>
      <c r="AF427" t="s">
        <v>24</v>
      </c>
      <c r="AG427" t="s">
        <v>433</v>
      </c>
      <c r="AH427" t="s">
        <v>649</v>
      </c>
      <c r="AI427">
        <v>83.2</v>
      </c>
      <c r="AJ427">
        <v>16.8</v>
      </c>
      <c r="AK427">
        <v>96.8</v>
      </c>
      <c r="AL427">
        <v>3.2</v>
      </c>
      <c r="AM427" t="s">
        <v>417</v>
      </c>
      <c r="AN427" t="s">
        <v>417</v>
      </c>
      <c r="AP427" t="s">
        <v>412</v>
      </c>
      <c r="AQ427" t="s">
        <v>24</v>
      </c>
      <c r="AR427" t="s">
        <v>433</v>
      </c>
      <c r="AS427" t="s">
        <v>649</v>
      </c>
      <c r="AT427">
        <v>77.400000000000006</v>
      </c>
      <c r="AU427">
        <v>83.2</v>
      </c>
      <c r="AV427">
        <v>89</v>
      </c>
      <c r="AW427">
        <v>93.5</v>
      </c>
      <c r="AX427">
        <v>96.8</v>
      </c>
      <c r="AY427">
        <v>100</v>
      </c>
      <c r="AZ427" t="s">
        <v>417</v>
      </c>
      <c r="BA427" t="s">
        <v>417</v>
      </c>
      <c r="BB427" t="s">
        <v>417</v>
      </c>
      <c r="BF427" t="b">
        <f t="shared" si="6"/>
        <v>1</v>
      </c>
    </row>
    <row r="428" spans="14:58" x14ac:dyDescent="0.3">
      <c r="N428" t="str">
        <f>VLOOKUP(P428,Sheet1!A$6:A$378,1,FALSE)</f>
        <v>Lambeth</v>
      </c>
      <c r="O428" t="s">
        <v>412</v>
      </c>
      <c r="P428" t="s">
        <v>25</v>
      </c>
      <c r="Q428" t="str">
        <f>VLOOKUP(P428,classifications!A$1:B$357,2,FALSE)</f>
        <v>Predominantly Urban</v>
      </c>
      <c r="R428" t="str">
        <f>VLOOKUP(P428,classifications!A$1:D$357,4,FALSE)</f>
        <v>London Borough</v>
      </c>
      <c r="S428" t="s">
        <v>434</v>
      </c>
      <c r="T428" t="s">
        <v>649</v>
      </c>
      <c r="U428">
        <v>69</v>
      </c>
      <c r="V428">
        <v>29.7</v>
      </c>
      <c r="W428">
        <v>1.3</v>
      </c>
      <c r="X428">
        <v>91.2</v>
      </c>
      <c r="Y428">
        <v>2.4</v>
      </c>
      <c r="Z428">
        <v>6.4</v>
      </c>
      <c r="AA428">
        <v>98.5</v>
      </c>
      <c r="AB428">
        <v>1.5</v>
      </c>
      <c r="AC428">
        <v>0</v>
      </c>
      <c r="AE428" t="s">
        <v>412</v>
      </c>
      <c r="AF428" t="s">
        <v>25</v>
      </c>
      <c r="AG428" t="s">
        <v>434</v>
      </c>
      <c r="AH428" t="s">
        <v>649</v>
      </c>
      <c r="AI428">
        <v>69.900000000000006</v>
      </c>
      <c r="AJ428">
        <v>30.1</v>
      </c>
      <c r="AK428">
        <v>97.4</v>
      </c>
      <c r="AL428">
        <v>2.6</v>
      </c>
      <c r="AM428">
        <v>98.5</v>
      </c>
      <c r="AN428">
        <v>1.5</v>
      </c>
      <c r="AP428" t="s">
        <v>412</v>
      </c>
      <c r="AQ428" t="s">
        <v>25</v>
      </c>
      <c r="AR428" t="s">
        <v>434</v>
      </c>
      <c r="AS428" t="s">
        <v>649</v>
      </c>
      <c r="AT428">
        <v>62.3</v>
      </c>
      <c r="AU428">
        <v>69.900000000000006</v>
      </c>
      <c r="AV428">
        <v>77.599999999999994</v>
      </c>
      <c r="AW428">
        <v>94.9</v>
      </c>
      <c r="AX428">
        <v>97.4</v>
      </c>
      <c r="AY428">
        <v>100</v>
      </c>
      <c r="AZ428">
        <v>96.7</v>
      </c>
      <c r="BA428">
        <v>98.5</v>
      </c>
      <c r="BB428">
        <v>100</v>
      </c>
      <c r="BF428" t="b">
        <f t="shared" si="6"/>
        <v>1</v>
      </c>
    </row>
    <row r="429" spans="14:58" x14ac:dyDescent="0.3">
      <c r="N429" t="str">
        <f>VLOOKUP(P429,Sheet1!A$6:A$378,1,FALSE)</f>
        <v>Lewisham</v>
      </c>
      <c r="O429" t="s">
        <v>412</v>
      </c>
      <c r="P429" t="s">
        <v>26</v>
      </c>
      <c r="Q429" t="str">
        <f>VLOOKUP(P429,classifications!A$1:B$357,2,FALSE)</f>
        <v>Predominantly Urban</v>
      </c>
      <c r="R429" t="str">
        <f>VLOOKUP(P429,classifications!A$1:D$357,4,FALSE)</f>
        <v>London Borough</v>
      </c>
      <c r="S429" t="s">
        <v>435</v>
      </c>
      <c r="T429" t="s">
        <v>649</v>
      </c>
      <c r="U429">
        <v>79.7</v>
      </c>
      <c r="V429">
        <v>20.3</v>
      </c>
      <c r="W429">
        <v>0</v>
      </c>
      <c r="X429">
        <v>90.6</v>
      </c>
      <c r="Y429">
        <v>3.3</v>
      </c>
      <c r="Z429">
        <v>6</v>
      </c>
      <c r="AA429">
        <v>98</v>
      </c>
      <c r="AB429">
        <v>2</v>
      </c>
      <c r="AC429">
        <v>0</v>
      </c>
      <c r="AE429" t="s">
        <v>412</v>
      </c>
      <c r="AF429" t="s">
        <v>26</v>
      </c>
      <c r="AG429" t="s">
        <v>435</v>
      </c>
      <c r="AH429" t="s">
        <v>649</v>
      </c>
      <c r="AI429">
        <v>79.7</v>
      </c>
      <c r="AJ429">
        <v>20.3</v>
      </c>
      <c r="AK429">
        <v>96.5</v>
      </c>
      <c r="AL429">
        <v>3.5</v>
      </c>
      <c r="AM429">
        <v>98</v>
      </c>
      <c r="AN429">
        <v>2</v>
      </c>
      <c r="AP429" t="s">
        <v>412</v>
      </c>
      <c r="AQ429" t="s">
        <v>26</v>
      </c>
      <c r="AR429" t="s">
        <v>435</v>
      </c>
      <c r="AS429" t="s">
        <v>649</v>
      </c>
      <c r="AT429">
        <v>74.099999999999994</v>
      </c>
      <c r="AU429">
        <v>79.7</v>
      </c>
      <c r="AV429">
        <v>85.4</v>
      </c>
      <c r="AW429">
        <v>94</v>
      </c>
      <c r="AX429">
        <v>96.5</v>
      </c>
      <c r="AY429">
        <v>98.9</v>
      </c>
      <c r="AZ429">
        <v>96.2</v>
      </c>
      <c r="BA429">
        <v>98</v>
      </c>
      <c r="BB429">
        <v>99.8</v>
      </c>
      <c r="BF429" t="b">
        <f t="shared" si="6"/>
        <v>1</v>
      </c>
    </row>
    <row r="430" spans="14:58" x14ac:dyDescent="0.3">
      <c r="N430" t="str">
        <f>VLOOKUP(P430,Sheet1!A$6:A$378,1,FALSE)</f>
        <v>Merton</v>
      </c>
      <c r="O430" t="s">
        <v>412</v>
      </c>
      <c r="P430" t="s">
        <v>27</v>
      </c>
      <c r="Q430" t="str">
        <f>VLOOKUP(P430,classifications!A$1:B$357,2,FALSE)</f>
        <v>Predominantly Urban</v>
      </c>
      <c r="R430" t="str">
        <f>VLOOKUP(P430,classifications!A$1:D$357,4,FALSE)</f>
        <v>London Borough</v>
      </c>
      <c r="S430" t="s">
        <v>436</v>
      </c>
      <c r="T430" t="s">
        <v>649</v>
      </c>
      <c r="U430">
        <v>76</v>
      </c>
      <c r="V430">
        <v>22</v>
      </c>
      <c r="W430">
        <v>2</v>
      </c>
      <c r="X430">
        <v>85.1</v>
      </c>
      <c r="Y430">
        <v>4.7</v>
      </c>
      <c r="Z430">
        <v>10.199999999999999</v>
      </c>
      <c r="AA430">
        <v>98.8</v>
      </c>
      <c r="AB430">
        <v>1.2</v>
      </c>
      <c r="AC430">
        <v>0</v>
      </c>
      <c r="AE430" t="s">
        <v>412</v>
      </c>
      <c r="AF430" t="s">
        <v>27</v>
      </c>
      <c r="AG430" t="s">
        <v>436</v>
      </c>
      <c r="AH430" t="s">
        <v>649</v>
      </c>
      <c r="AI430">
        <v>77.599999999999994</v>
      </c>
      <c r="AJ430">
        <v>22.4</v>
      </c>
      <c r="AK430">
        <v>94.8</v>
      </c>
      <c r="AL430">
        <v>5.2</v>
      </c>
      <c r="AM430">
        <v>98.8</v>
      </c>
      <c r="AN430">
        <v>1.2</v>
      </c>
      <c r="AP430" t="s">
        <v>412</v>
      </c>
      <c r="AQ430" t="s">
        <v>27</v>
      </c>
      <c r="AR430" t="s">
        <v>436</v>
      </c>
      <c r="AS430" t="s">
        <v>649</v>
      </c>
      <c r="AT430">
        <v>71</v>
      </c>
      <c r="AU430">
        <v>77.599999999999994</v>
      </c>
      <c r="AV430">
        <v>84.2</v>
      </c>
      <c r="AW430">
        <v>91.1</v>
      </c>
      <c r="AX430">
        <v>94.8</v>
      </c>
      <c r="AY430">
        <v>98.6</v>
      </c>
      <c r="AZ430">
        <v>97</v>
      </c>
      <c r="BA430">
        <v>98.8</v>
      </c>
      <c r="BB430">
        <v>100</v>
      </c>
      <c r="BF430" t="b">
        <f t="shared" si="6"/>
        <v>1</v>
      </c>
    </row>
    <row r="431" spans="14:58" x14ac:dyDescent="0.3">
      <c r="N431" t="str">
        <f>VLOOKUP(P431,Sheet1!A$6:A$378,1,FALSE)</f>
        <v>Newham</v>
      </c>
      <c r="O431" t="s">
        <v>412</v>
      </c>
      <c r="P431" t="s">
        <v>28</v>
      </c>
      <c r="Q431" t="str">
        <f>VLOOKUP(P431,classifications!A$1:B$357,2,FALSE)</f>
        <v>Predominantly Urban</v>
      </c>
      <c r="R431" t="str">
        <f>VLOOKUP(P431,classifications!A$1:D$357,4,FALSE)</f>
        <v>London Borough</v>
      </c>
      <c r="S431" t="s">
        <v>437</v>
      </c>
      <c r="T431" t="s">
        <v>649</v>
      </c>
      <c r="U431">
        <v>84.1</v>
      </c>
      <c r="V431">
        <v>15.9</v>
      </c>
      <c r="W431">
        <v>0</v>
      </c>
      <c r="X431">
        <v>87.2</v>
      </c>
      <c r="Y431">
        <v>1.9</v>
      </c>
      <c r="Z431">
        <v>10.9</v>
      </c>
      <c r="AA431">
        <v>97.9</v>
      </c>
      <c r="AB431">
        <v>2.1</v>
      </c>
      <c r="AC431">
        <v>0</v>
      </c>
      <c r="AE431" t="s">
        <v>412</v>
      </c>
      <c r="AF431" t="s">
        <v>28</v>
      </c>
      <c r="AG431" t="s">
        <v>437</v>
      </c>
      <c r="AH431" t="s">
        <v>649</v>
      </c>
      <c r="AI431">
        <v>84.1</v>
      </c>
      <c r="AJ431">
        <v>15.9</v>
      </c>
      <c r="AK431">
        <v>97.8</v>
      </c>
      <c r="AL431">
        <v>2.2000000000000002</v>
      </c>
      <c r="AM431">
        <v>97.9</v>
      </c>
      <c r="AN431">
        <v>2.1</v>
      </c>
      <c r="AP431" t="s">
        <v>412</v>
      </c>
      <c r="AQ431" t="s">
        <v>28</v>
      </c>
      <c r="AR431" t="s">
        <v>437</v>
      </c>
      <c r="AS431" t="s">
        <v>649</v>
      </c>
      <c r="AT431">
        <v>78</v>
      </c>
      <c r="AU431">
        <v>84.1</v>
      </c>
      <c r="AV431">
        <v>90.2</v>
      </c>
      <c r="AW431">
        <v>95.3</v>
      </c>
      <c r="AX431">
        <v>97.8</v>
      </c>
      <c r="AY431">
        <v>100</v>
      </c>
      <c r="AZ431">
        <v>95.5</v>
      </c>
      <c r="BA431">
        <v>97.9</v>
      </c>
      <c r="BB431">
        <v>100</v>
      </c>
      <c r="BF431" t="b">
        <f t="shared" si="6"/>
        <v>1</v>
      </c>
    </row>
    <row r="432" spans="14:58" x14ac:dyDescent="0.3">
      <c r="N432" t="str">
        <f>VLOOKUP(P432,Sheet1!A$6:A$378,1,FALSE)</f>
        <v>Redbridge</v>
      </c>
      <c r="O432" t="s">
        <v>412</v>
      </c>
      <c r="P432" t="s">
        <v>29</v>
      </c>
      <c r="Q432" t="str">
        <f>VLOOKUP(P432,classifications!A$1:B$357,2,FALSE)</f>
        <v>Predominantly Urban</v>
      </c>
      <c r="R432" t="str">
        <f>VLOOKUP(P432,classifications!A$1:D$357,4,FALSE)</f>
        <v>London Borough</v>
      </c>
      <c r="S432" t="s">
        <v>438</v>
      </c>
      <c r="T432" t="s">
        <v>649</v>
      </c>
      <c r="U432">
        <v>76.400000000000006</v>
      </c>
      <c r="V432">
        <v>22.4</v>
      </c>
      <c r="W432">
        <v>1.1000000000000001</v>
      </c>
      <c r="X432">
        <v>81.3</v>
      </c>
      <c r="Y432">
        <v>3</v>
      </c>
      <c r="Z432">
        <v>15.7</v>
      </c>
      <c r="AA432">
        <v>97.4</v>
      </c>
      <c r="AB432">
        <v>2.6</v>
      </c>
      <c r="AC432">
        <v>0</v>
      </c>
      <c r="AE432" t="s">
        <v>412</v>
      </c>
      <c r="AF432" t="s">
        <v>29</v>
      </c>
      <c r="AG432" t="s">
        <v>438</v>
      </c>
      <c r="AH432" t="s">
        <v>649</v>
      </c>
      <c r="AI432">
        <v>77.3</v>
      </c>
      <c r="AJ432">
        <v>22.7</v>
      </c>
      <c r="AK432">
        <v>96.4</v>
      </c>
      <c r="AL432">
        <v>3.6</v>
      </c>
      <c r="AM432">
        <v>97.4</v>
      </c>
      <c r="AN432">
        <v>2.6</v>
      </c>
      <c r="AP432" t="s">
        <v>412</v>
      </c>
      <c r="AQ432" t="s">
        <v>29</v>
      </c>
      <c r="AR432" t="s">
        <v>438</v>
      </c>
      <c r="AS432" t="s">
        <v>649</v>
      </c>
      <c r="AT432">
        <v>70.5</v>
      </c>
      <c r="AU432">
        <v>77.3</v>
      </c>
      <c r="AV432">
        <v>84.1</v>
      </c>
      <c r="AW432">
        <v>93.5</v>
      </c>
      <c r="AX432">
        <v>96.4</v>
      </c>
      <c r="AY432">
        <v>99.3</v>
      </c>
      <c r="AZ432">
        <v>95.2</v>
      </c>
      <c r="BA432">
        <v>97.4</v>
      </c>
      <c r="BB432">
        <v>99.6</v>
      </c>
      <c r="BF432" t="b">
        <f t="shared" si="6"/>
        <v>1</v>
      </c>
    </row>
    <row r="433" spans="14:58" x14ac:dyDescent="0.3">
      <c r="N433" t="str">
        <f>VLOOKUP(P433,Sheet1!A$6:A$378,1,FALSE)</f>
        <v>Richmond upon Thames</v>
      </c>
      <c r="O433" t="s">
        <v>412</v>
      </c>
      <c r="P433" t="s">
        <v>30</v>
      </c>
      <c r="Q433" t="str">
        <f>VLOOKUP(P433,classifications!A$1:B$357,2,FALSE)</f>
        <v>Predominantly Urban</v>
      </c>
      <c r="R433" t="str">
        <f>VLOOKUP(P433,classifications!A$1:D$357,4,FALSE)</f>
        <v>London Borough</v>
      </c>
      <c r="S433" t="s">
        <v>439</v>
      </c>
      <c r="T433" t="s">
        <v>649</v>
      </c>
      <c r="U433">
        <v>72.2</v>
      </c>
      <c r="V433">
        <v>26.2</v>
      </c>
      <c r="W433">
        <v>1.6</v>
      </c>
      <c r="X433">
        <v>86.6</v>
      </c>
      <c r="Y433">
        <v>2.8</v>
      </c>
      <c r="Z433">
        <v>10.6</v>
      </c>
      <c r="AA433" t="s">
        <v>417</v>
      </c>
      <c r="AB433" t="s">
        <v>417</v>
      </c>
      <c r="AC433" t="s">
        <v>417</v>
      </c>
      <c r="AE433" t="s">
        <v>412</v>
      </c>
      <c r="AF433" t="s">
        <v>30</v>
      </c>
      <c r="AG433" t="s">
        <v>439</v>
      </c>
      <c r="AH433" t="s">
        <v>649</v>
      </c>
      <c r="AI433">
        <v>73.400000000000006</v>
      </c>
      <c r="AJ433">
        <v>26.6</v>
      </c>
      <c r="AK433">
        <v>96.9</v>
      </c>
      <c r="AL433">
        <v>3.1</v>
      </c>
      <c r="AM433" t="s">
        <v>417</v>
      </c>
      <c r="AN433" t="s">
        <v>417</v>
      </c>
      <c r="AP433" t="s">
        <v>412</v>
      </c>
      <c r="AQ433" t="s">
        <v>30</v>
      </c>
      <c r="AR433" t="s">
        <v>439</v>
      </c>
      <c r="AS433" t="s">
        <v>649</v>
      </c>
      <c r="AT433">
        <v>66.400000000000006</v>
      </c>
      <c r="AU433">
        <v>73.400000000000006</v>
      </c>
      <c r="AV433">
        <v>80.3</v>
      </c>
      <c r="AW433">
        <v>94.2</v>
      </c>
      <c r="AX433">
        <v>96.9</v>
      </c>
      <c r="AY433">
        <v>99.6</v>
      </c>
      <c r="AZ433" t="s">
        <v>417</v>
      </c>
      <c r="BA433" t="s">
        <v>417</v>
      </c>
      <c r="BB433" t="s">
        <v>417</v>
      </c>
      <c r="BF433" t="b">
        <f t="shared" si="6"/>
        <v>1</v>
      </c>
    </row>
    <row r="434" spans="14:58" x14ac:dyDescent="0.3">
      <c r="N434" t="str">
        <f>VLOOKUP(P434,Sheet1!A$6:A$378,1,FALSE)</f>
        <v>Southwark</v>
      </c>
      <c r="O434" t="s">
        <v>412</v>
      </c>
      <c r="P434" t="s">
        <v>31</v>
      </c>
      <c r="Q434" t="str">
        <f>VLOOKUP(P434,classifications!A$1:B$357,2,FALSE)</f>
        <v>Predominantly Urban</v>
      </c>
      <c r="R434" t="str">
        <f>VLOOKUP(P434,classifications!A$1:D$357,4,FALSE)</f>
        <v>London Borough</v>
      </c>
      <c r="S434" t="s">
        <v>440</v>
      </c>
      <c r="T434" t="s">
        <v>649</v>
      </c>
      <c r="U434">
        <v>75.099999999999994</v>
      </c>
      <c r="V434">
        <v>24.3</v>
      </c>
      <c r="W434">
        <v>0.6</v>
      </c>
      <c r="X434">
        <v>86.7</v>
      </c>
      <c r="Y434">
        <v>2.6</v>
      </c>
      <c r="Z434">
        <v>10.7</v>
      </c>
      <c r="AA434">
        <v>97.2</v>
      </c>
      <c r="AB434">
        <v>2.8</v>
      </c>
      <c r="AC434">
        <v>0</v>
      </c>
      <c r="AE434" t="s">
        <v>412</v>
      </c>
      <c r="AF434" t="s">
        <v>31</v>
      </c>
      <c r="AG434" t="s">
        <v>440</v>
      </c>
      <c r="AH434" t="s">
        <v>649</v>
      </c>
      <c r="AI434">
        <v>75.599999999999994</v>
      </c>
      <c r="AJ434">
        <v>24.4</v>
      </c>
      <c r="AK434">
        <v>97.1</v>
      </c>
      <c r="AL434">
        <v>2.9</v>
      </c>
      <c r="AM434">
        <v>97.2</v>
      </c>
      <c r="AN434">
        <v>2.8</v>
      </c>
      <c r="AP434" t="s">
        <v>412</v>
      </c>
      <c r="AQ434" t="s">
        <v>31</v>
      </c>
      <c r="AR434" t="s">
        <v>440</v>
      </c>
      <c r="AS434" t="s">
        <v>649</v>
      </c>
      <c r="AT434">
        <v>69</v>
      </c>
      <c r="AU434">
        <v>75.599999999999994</v>
      </c>
      <c r="AV434">
        <v>82.2</v>
      </c>
      <c r="AW434">
        <v>94.5</v>
      </c>
      <c r="AX434">
        <v>97.1</v>
      </c>
      <c r="AY434">
        <v>99.7</v>
      </c>
      <c r="AZ434">
        <v>94.4</v>
      </c>
      <c r="BA434">
        <v>97.2</v>
      </c>
      <c r="BB434">
        <v>100</v>
      </c>
      <c r="BF434" t="b">
        <f t="shared" si="6"/>
        <v>1</v>
      </c>
    </row>
    <row r="435" spans="14:58" x14ac:dyDescent="0.3">
      <c r="N435" t="str">
        <f>VLOOKUP(P435,Sheet1!A$6:A$378,1,FALSE)</f>
        <v>Sutton</v>
      </c>
      <c r="O435" t="s">
        <v>412</v>
      </c>
      <c r="P435" t="s">
        <v>32</v>
      </c>
      <c r="Q435" t="str">
        <f>VLOOKUP(P435,classifications!A$1:B$357,2,FALSE)</f>
        <v>Predominantly Urban</v>
      </c>
      <c r="R435" t="str">
        <f>VLOOKUP(P435,classifications!A$1:D$357,4,FALSE)</f>
        <v>London Borough</v>
      </c>
      <c r="S435" t="s">
        <v>441</v>
      </c>
      <c r="T435" t="s">
        <v>649</v>
      </c>
      <c r="U435">
        <v>74</v>
      </c>
      <c r="V435">
        <v>24.4</v>
      </c>
      <c r="W435">
        <v>1.5</v>
      </c>
      <c r="X435">
        <v>88.4</v>
      </c>
      <c r="Y435">
        <v>2.2000000000000002</v>
      </c>
      <c r="Z435">
        <v>9.5</v>
      </c>
      <c r="AA435" t="s">
        <v>417</v>
      </c>
      <c r="AB435" t="s">
        <v>417</v>
      </c>
      <c r="AC435" t="s">
        <v>417</v>
      </c>
      <c r="AE435" t="s">
        <v>412</v>
      </c>
      <c r="AF435" t="s">
        <v>32</v>
      </c>
      <c r="AG435" t="s">
        <v>441</v>
      </c>
      <c r="AH435" t="s">
        <v>649</v>
      </c>
      <c r="AI435">
        <v>75.2</v>
      </c>
      <c r="AJ435">
        <v>24.8</v>
      </c>
      <c r="AK435">
        <v>97.6</v>
      </c>
      <c r="AL435">
        <v>2.4</v>
      </c>
      <c r="AM435" t="s">
        <v>417</v>
      </c>
      <c r="AN435" t="s">
        <v>417</v>
      </c>
      <c r="AP435" t="s">
        <v>412</v>
      </c>
      <c r="AQ435" t="s">
        <v>32</v>
      </c>
      <c r="AR435" t="s">
        <v>441</v>
      </c>
      <c r="AS435" t="s">
        <v>649</v>
      </c>
      <c r="AT435">
        <v>69.099999999999994</v>
      </c>
      <c r="AU435">
        <v>75.2</v>
      </c>
      <c r="AV435">
        <v>81.3</v>
      </c>
      <c r="AW435">
        <v>94.8</v>
      </c>
      <c r="AX435">
        <v>97.6</v>
      </c>
      <c r="AY435">
        <v>100</v>
      </c>
      <c r="AZ435" t="s">
        <v>417</v>
      </c>
      <c r="BA435" t="s">
        <v>417</v>
      </c>
      <c r="BB435" t="s">
        <v>417</v>
      </c>
      <c r="BF435" t="b">
        <f t="shared" si="6"/>
        <v>1</v>
      </c>
    </row>
    <row r="436" spans="14:58" x14ac:dyDescent="0.3">
      <c r="N436" t="str">
        <f>VLOOKUP(P436,Sheet1!A$6:A$378,1,FALSE)</f>
        <v>Tower Hamlets</v>
      </c>
      <c r="O436" t="s">
        <v>412</v>
      </c>
      <c r="P436" t="s">
        <v>33</v>
      </c>
      <c r="Q436" t="str">
        <f>VLOOKUP(P436,classifications!A$1:B$357,2,FALSE)</f>
        <v>Predominantly Urban</v>
      </c>
      <c r="R436" t="str">
        <f>VLOOKUP(P436,classifications!A$1:D$357,4,FALSE)</f>
        <v>London Borough</v>
      </c>
      <c r="S436" t="s">
        <v>442</v>
      </c>
      <c r="T436" t="s">
        <v>649</v>
      </c>
      <c r="U436">
        <v>76</v>
      </c>
      <c r="V436">
        <v>23.6</v>
      </c>
      <c r="W436">
        <v>0.4</v>
      </c>
      <c r="X436">
        <v>86.9</v>
      </c>
      <c r="Y436">
        <v>3.9</v>
      </c>
      <c r="Z436">
        <v>9.1999999999999993</v>
      </c>
      <c r="AA436">
        <v>98.4</v>
      </c>
      <c r="AB436">
        <v>1.6</v>
      </c>
      <c r="AC436">
        <v>0</v>
      </c>
      <c r="AE436" t="s">
        <v>412</v>
      </c>
      <c r="AF436" t="s">
        <v>33</v>
      </c>
      <c r="AG436" t="s">
        <v>442</v>
      </c>
      <c r="AH436" t="s">
        <v>649</v>
      </c>
      <c r="AI436">
        <v>76.3</v>
      </c>
      <c r="AJ436">
        <v>23.7</v>
      </c>
      <c r="AK436">
        <v>95.7</v>
      </c>
      <c r="AL436">
        <v>4.3</v>
      </c>
      <c r="AM436">
        <v>98.4</v>
      </c>
      <c r="AN436">
        <v>1.6</v>
      </c>
      <c r="AP436" t="s">
        <v>412</v>
      </c>
      <c r="AQ436" t="s">
        <v>33</v>
      </c>
      <c r="AR436" t="s">
        <v>442</v>
      </c>
      <c r="AS436" t="s">
        <v>649</v>
      </c>
      <c r="AT436">
        <v>68.599999999999994</v>
      </c>
      <c r="AU436">
        <v>76.3</v>
      </c>
      <c r="AV436">
        <v>84</v>
      </c>
      <c r="AW436">
        <v>91.6</v>
      </c>
      <c r="AX436">
        <v>95.7</v>
      </c>
      <c r="AY436">
        <v>99.9</v>
      </c>
      <c r="AZ436">
        <v>96.5</v>
      </c>
      <c r="BA436">
        <v>98.4</v>
      </c>
      <c r="BB436">
        <v>100</v>
      </c>
      <c r="BF436" t="b">
        <f t="shared" si="6"/>
        <v>1</v>
      </c>
    </row>
    <row r="437" spans="14:58" x14ac:dyDescent="0.3">
      <c r="N437" t="str">
        <f>VLOOKUP(P437,Sheet1!A$6:A$378,1,FALSE)</f>
        <v>Waltham Forest</v>
      </c>
      <c r="O437" t="s">
        <v>412</v>
      </c>
      <c r="P437" t="s">
        <v>34</v>
      </c>
      <c r="Q437" t="str">
        <f>VLOOKUP(P437,classifications!A$1:B$357,2,FALSE)</f>
        <v>Predominantly Urban</v>
      </c>
      <c r="R437" t="str">
        <f>VLOOKUP(P437,classifications!A$1:D$357,4,FALSE)</f>
        <v>London Borough</v>
      </c>
      <c r="S437" t="s">
        <v>443</v>
      </c>
      <c r="T437" t="s">
        <v>649</v>
      </c>
      <c r="U437">
        <v>78.400000000000006</v>
      </c>
      <c r="V437">
        <v>19.600000000000001</v>
      </c>
      <c r="W437">
        <v>2</v>
      </c>
      <c r="X437">
        <v>88</v>
      </c>
      <c r="Y437">
        <v>2.2999999999999998</v>
      </c>
      <c r="Z437">
        <v>9.6999999999999993</v>
      </c>
      <c r="AA437">
        <v>98</v>
      </c>
      <c r="AB437">
        <v>2</v>
      </c>
      <c r="AC437">
        <v>0</v>
      </c>
      <c r="AE437" t="s">
        <v>412</v>
      </c>
      <c r="AF437" t="s">
        <v>34</v>
      </c>
      <c r="AG437" t="s">
        <v>443</v>
      </c>
      <c r="AH437" t="s">
        <v>649</v>
      </c>
      <c r="AI437">
        <v>80</v>
      </c>
      <c r="AJ437">
        <v>20</v>
      </c>
      <c r="AK437">
        <v>97.5</v>
      </c>
      <c r="AL437">
        <v>2.5</v>
      </c>
      <c r="AM437">
        <v>98</v>
      </c>
      <c r="AN437">
        <v>2</v>
      </c>
      <c r="AP437" t="s">
        <v>412</v>
      </c>
      <c r="AQ437" t="s">
        <v>34</v>
      </c>
      <c r="AR437" t="s">
        <v>443</v>
      </c>
      <c r="AS437" t="s">
        <v>649</v>
      </c>
      <c r="AT437">
        <v>73.3</v>
      </c>
      <c r="AU437">
        <v>80</v>
      </c>
      <c r="AV437">
        <v>86.7</v>
      </c>
      <c r="AW437">
        <v>94.9</v>
      </c>
      <c r="AX437">
        <v>97.5</v>
      </c>
      <c r="AY437">
        <v>100</v>
      </c>
      <c r="AZ437">
        <v>95.7</v>
      </c>
      <c r="BA437">
        <v>98</v>
      </c>
      <c r="BB437">
        <v>100</v>
      </c>
      <c r="BF437" t="b">
        <f t="shared" si="6"/>
        <v>1</v>
      </c>
    </row>
    <row r="438" spans="14:58" x14ac:dyDescent="0.3">
      <c r="N438" t="str">
        <f>VLOOKUP(P438,Sheet1!A$6:A$378,1,FALSE)</f>
        <v>Wandsworth</v>
      </c>
      <c r="O438" t="s">
        <v>412</v>
      </c>
      <c r="P438" t="s">
        <v>35</v>
      </c>
      <c r="Q438" t="str">
        <f>VLOOKUP(P438,classifications!A$1:B$357,2,FALSE)</f>
        <v>Predominantly Urban</v>
      </c>
      <c r="R438" t="str">
        <f>VLOOKUP(P438,classifications!A$1:D$357,4,FALSE)</f>
        <v>London Borough</v>
      </c>
      <c r="S438" t="s">
        <v>444</v>
      </c>
      <c r="T438" t="s">
        <v>649</v>
      </c>
      <c r="U438">
        <v>74.8</v>
      </c>
      <c r="V438">
        <v>23.4</v>
      </c>
      <c r="W438">
        <v>1.7</v>
      </c>
      <c r="X438">
        <v>89.5</v>
      </c>
      <c r="Y438">
        <v>1.3</v>
      </c>
      <c r="Z438">
        <v>9.1999999999999993</v>
      </c>
      <c r="AA438">
        <v>98.4</v>
      </c>
      <c r="AB438">
        <v>1.6</v>
      </c>
      <c r="AC438">
        <v>0</v>
      </c>
      <c r="AE438" t="s">
        <v>412</v>
      </c>
      <c r="AF438" t="s">
        <v>35</v>
      </c>
      <c r="AG438" t="s">
        <v>444</v>
      </c>
      <c r="AH438" t="s">
        <v>649</v>
      </c>
      <c r="AI438">
        <v>76.2</v>
      </c>
      <c r="AJ438">
        <v>23.8</v>
      </c>
      <c r="AK438">
        <v>98.6</v>
      </c>
      <c r="AL438">
        <v>1.4</v>
      </c>
      <c r="AM438">
        <v>98.4</v>
      </c>
      <c r="AN438">
        <v>1.6</v>
      </c>
      <c r="AP438" t="s">
        <v>412</v>
      </c>
      <c r="AQ438" t="s">
        <v>35</v>
      </c>
      <c r="AR438" t="s">
        <v>444</v>
      </c>
      <c r="AS438" t="s">
        <v>649</v>
      </c>
      <c r="AT438">
        <v>69.599999999999994</v>
      </c>
      <c r="AU438">
        <v>76.2</v>
      </c>
      <c r="AV438">
        <v>82.7</v>
      </c>
      <c r="AW438">
        <v>97</v>
      </c>
      <c r="AX438">
        <v>98.6</v>
      </c>
      <c r="AY438">
        <v>100</v>
      </c>
      <c r="AZ438">
        <v>96.6</v>
      </c>
      <c r="BA438">
        <v>98.4</v>
      </c>
      <c r="BB438">
        <v>100</v>
      </c>
      <c r="BF438" t="b">
        <f t="shared" si="6"/>
        <v>1</v>
      </c>
    </row>
    <row r="439" spans="14:58" x14ac:dyDescent="0.3">
      <c r="N439" t="e">
        <f>VLOOKUP(P439,Sheet1!A$6:A$378,1,FALSE)</f>
        <v>#N/A</v>
      </c>
      <c r="O439" t="s">
        <v>412</v>
      </c>
      <c r="P439" t="s">
        <v>445</v>
      </c>
      <c r="Q439" t="s">
        <v>318</v>
      </c>
      <c r="R439" t="s">
        <v>321</v>
      </c>
      <c r="S439" t="s">
        <v>446</v>
      </c>
      <c r="T439" t="s">
        <v>649</v>
      </c>
      <c r="U439">
        <v>62.1</v>
      </c>
      <c r="V439">
        <v>36.700000000000003</v>
      </c>
      <c r="W439">
        <v>1.2</v>
      </c>
      <c r="X439" t="s">
        <v>417</v>
      </c>
      <c r="Y439" t="s">
        <v>417</v>
      </c>
      <c r="Z439" t="s">
        <v>417</v>
      </c>
      <c r="AA439">
        <v>96.8</v>
      </c>
      <c r="AB439">
        <v>3.2</v>
      </c>
      <c r="AC439">
        <v>0</v>
      </c>
      <c r="AE439" t="s">
        <v>412</v>
      </c>
      <c r="AF439" t="s">
        <v>445</v>
      </c>
      <c r="AG439" t="s">
        <v>446</v>
      </c>
      <c r="AH439" t="s">
        <v>649</v>
      </c>
      <c r="AI439">
        <v>62.8</v>
      </c>
      <c r="AJ439">
        <v>37.200000000000003</v>
      </c>
      <c r="AK439" t="s">
        <v>417</v>
      </c>
      <c r="AL439" t="s">
        <v>417</v>
      </c>
      <c r="AM439">
        <v>96.8</v>
      </c>
      <c r="AN439">
        <v>3.2</v>
      </c>
      <c r="AP439" t="s">
        <v>412</v>
      </c>
      <c r="AQ439" t="s">
        <v>445</v>
      </c>
      <c r="AR439" t="s">
        <v>446</v>
      </c>
      <c r="AS439" t="s">
        <v>649</v>
      </c>
      <c r="AT439">
        <v>52.7</v>
      </c>
      <c r="AU439">
        <v>62.8</v>
      </c>
      <c r="AV439">
        <v>73</v>
      </c>
      <c r="AW439" t="s">
        <v>417</v>
      </c>
      <c r="AX439" t="s">
        <v>417</v>
      </c>
      <c r="AY439" t="s">
        <v>417</v>
      </c>
      <c r="AZ439">
        <v>94</v>
      </c>
      <c r="BA439">
        <v>96.8</v>
      </c>
      <c r="BB439">
        <v>99.7</v>
      </c>
      <c r="BF439" t="b">
        <f t="shared" si="6"/>
        <v>1</v>
      </c>
    </row>
    <row r="440" spans="14:58" x14ac:dyDescent="0.3">
      <c r="N440" t="str">
        <f>VLOOKUP(P440,Sheet1!A$6:A$378,1,FALSE)</f>
        <v>Bolton</v>
      </c>
      <c r="O440" t="s">
        <v>447</v>
      </c>
      <c r="P440" t="s">
        <v>42</v>
      </c>
      <c r="Q440" t="str">
        <f>VLOOKUP(P440,classifications!A$1:B$357,2,FALSE)</f>
        <v>Predominantly Urban</v>
      </c>
      <c r="R440" t="str">
        <f>VLOOKUP(P440,classifications!A$1:D$357,4,FALSE)</f>
        <v>Met District</v>
      </c>
      <c r="S440" t="s">
        <v>448</v>
      </c>
      <c r="T440" t="s">
        <v>649</v>
      </c>
      <c r="U440">
        <v>80.2</v>
      </c>
      <c r="V440">
        <v>19.3</v>
      </c>
      <c r="W440">
        <v>0.5</v>
      </c>
      <c r="X440">
        <v>74.599999999999994</v>
      </c>
      <c r="Y440">
        <v>9.6</v>
      </c>
      <c r="Z440">
        <v>15.8</v>
      </c>
      <c r="AA440">
        <v>99.1</v>
      </c>
      <c r="AB440">
        <v>0.9</v>
      </c>
      <c r="AC440">
        <v>0</v>
      </c>
      <c r="AE440" t="s">
        <v>447</v>
      </c>
      <c r="AF440" t="s">
        <v>42</v>
      </c>
      <c r="AG440" t="s">
        <v>448</v>
      </c>
      <c r="AH440" t="s">
        <v>649</v>
      </c>
      <c r="AI440">
        <v>80.599999999999994</v>
      </c>
      <c r="AJ440">
        <v>19.399999999999999</v>
      </c>
      <c r="AK440">
        <v>88.5</v>
      </c>
      <c r="AL440">
        <v>11.5</v>
      </c>
      <c r="AM440">
        <v>99.1</v>
      </c>
      <c r="AN440">
        <v>0.9</v>
      </c>
      <c r="AP440" t="s">
        <v>447</v>
      </c>
      <c r="AQ440" t="s">
        <v>42</v>
      </c>
      <c r="AR440" t="s">
        <v>448</v>
      </c>
      <c r="AS440" t="s">
        <v>649</v>
      </c>
      <c r="AT440">
        <v>76.5</v>
      </c>
      <c r="AU440">
        <v>80.599999999999994</v>
      </c>
      <c r="AV440">
        <v>84.7</v>
      </c>
      <c r="AW440">
        <v>84.9</v>
      </c>
      <c r="AX440">
        <v>88.5</v>
      </c>
      <c r="AY440">
        <v>92.2</v>
      </c>
      <c r="AZ440">
        <v>98</v>
      </c>
      <c r="BA440">
        <v>99.1</v>
      </c>
      <c r="BB440">
        <v>100</v>
      </c>
      <c r="BF440" t="b">
        <f t="shared" si="6"/>
        <v>1</v>
      </c>
    </row>
    <row r="441" spans="14:58" x14ac:dyDescent="0.3">
      <c r="N441" t="str">
        <f>VLOOKUP(P441,Sheet1!A$6:A$378,1,FALSE)</f>
        <v>Bury</v>
      </c>
      <c r="O441" t="s">
        <v>447</v>
      </c>
      <c r="P441" t="s">
        <v>43</v>
      </c>
      <c r="Q441" t="str">
        <f>VLOOKUP(P441,classifications!A$1:B$357,2,FALSE)</f>
        <v>Predominantly Urban</v>
      </c>
      <c r="R441" t="str">
        <f>VLOOKUP(P441,classifications!A$1:D$357,4,FALSE)</f>
        <v>Met District</v>
      </c>
      <c r="S441" t="s">
        <v>449</v>
      </c>
      <c r="T441" t="s">
        <v>649</v>
      </c>
      <c r="U441">
        <v>84.8</v>
      </c>
      <c r="V441">
        <v>14.8</v>
      </c>
      <c r="W441">
        <v>0.4</v>
      </c>
      <c r="X441">
        <v>76.8</v>
      </c>
      <c r="Y441">
        <v>11.1</v>
      </c>
      <c r="Z441">
        <v>12.1</v>
      </c>
      <c r="AA441">
        <v>98.4</v>
      </c>
      <c r="AB441">
        <v>1.6</v>
      </c>
      <c r="AC441">
        <v>0</v>
      </c>
      <c r="AE441" t="s">
        <v>447</v>
      </c>
      <c r="AF441" t="s">
        <v>43</v>
      </c>
      <c r="AG441" t="s">
        <v>449</v>
      </c>
      <c r="AH441" t="s">
        <v>649</v>
      </c>
      <c r="AI441">
        <v>85.2</v>
      </c>
      <c r="AJ441">
        <v>14.8</v>
      </c>
      <c r="AK441">
        <v>87.4</v>
      </c>
      <c r="AL441">
        <v>12.6</v>
      </c>
      <c r="AM441">
        <v>98.4</v>
      </c>
      <c r="AN441">
        <v>1.6</v>
      </c>
      <c r="AP441" t="s">
        <v>447</v>
      </c>
      <c r="AQ441" t="s">
        <v>43</v>
      </c>
      <c r="AR441" t="s">
        <v>449</v>
      </c>
      <c r="AS441" t="s">
        <v>649</v>
      </c>
      <c r="AT441">
        <v>81.599999999999994</v>
      </c>
      <c r="AU441">
        <v>85.2</v>
      </c>
      <c r="AV441">
        <v>88.7</v>
      </c>
      <c r="AW441">
        <v>83.4</v>
      </c>
      <c r="AX441">
        <v>87.4</v>
      </c>
      <c r="AY441">
        <v>91.4</v>
      </c>
      <c r="AZ441">
        <v>96.8</v>
      </c>
      <c r="BA441">
        <v>98.4</v>
      </c>
      <c r="BB441">
        <v>100</v>
      </c>
      <c r="BF441" t="b">
        <f t="shared" si="6"/>
        <v>1</v>
      </c>
    </row>
    <row r="442" spans="14:58" x14ac:dyDescent="0.3">
      <c r="N442" t="str">
        <f>VLOOKUP(P442,Sheet1!A$6:A$378,1,FALSE)</f>
        <v>Manchester</v>
      </c>
      <c r="O442" t="s">
        <v>447</v>
      </c>
      <c r="P442" t="s">
        <v>44</v>
      </c>
      <c r="Q442" t="str">
        <f>VLOOKUP(P442,classifications!A$1:B$357,2,FALSE)</f>
        <v>Predominantly Urban</v>
      </c>
      <c r="R442" t="str">
        <f>VLOOKUP(P442,classifications!A$1:D$357,4,FALSE)</f>
        <v>Met District</v>
      </c>
      <c r="S442" t="s">
        <v>450</v>
      </c>
      <c r="T442" t="s">
        <v>649</v>
      </c>
      <c r="U442">
        <v>84.2</v>
      </c>
      <c r="V442">
        <v>14.9</v>
      </c>
      <c r="W442">
        <v>0.9</v>
      </c>
      <c r="X442">
        <v>77.099999999999994</v>
      </c>
      <c r="Y442">
        <v>7.8</v>
      </c>
      <c r="Z442">
        <v>15.1</v>
      </c>
      <c r="AA442">
        <v>97.1</v>
      </c>
      <c r="AB442">
        <v>2.9</v>
      </c>
      <c r="AC442">
        <v>0</v>
      </c>
      <c r="AE442" t="s">
        <v>447</v>
      </c>
      <c r="AF442" t="s">
        <v>44</v>
      </c>
      <c r="AG442" t="s">
        <v>450</v>
      </c>
      <c r="AH442" t="s">
        <v>649</v>
      </c>
      <c r="AI442">
        <v>85</v>
      </c>
      <c r="AJ442">
        <v>15</v>
      </c>
      <c r="AK442">
        <v>90.8</v>
      </c>
      <c r="AL442">
        <v>9.1999999999999993</v>
      </c>
      <c r="AM442">
        <v>97.1</v>
      </c>
      <c r="AN442">
        <v>2.9</v>
      </c>
      <c r="AP442" t="s">
        <v>447</v>
      </c>
      <c r="AQ442" t="s">
        <v>44</v>
      </c>
      <c r="AR442" t="s">
        <v>450</v>
      </c>
      <c r="AS442" t="s">
        <v>649</v>
      </c>
      <c r="AT442">
        <v>80.900000000000006</v>
      </c>
      <c r="AU442">
        <v>85</v>
      </c>
      <c r="AV442">
        <v>89.1</v>
      </c>
      <c r="AW442">
        <v>87.3</v>
      </c>
      <c r="AX442">
        <v>90.8</v>
      </c>
      <c r="AY442">
        <v>94.3</v>
      </c>
      <c r="AZ442">
        <v>94.7</v>
      </c>
      <c r="BA442">
        <v>97.1</v>
      </c>
      <c r="BB442">
        <v>99.5</v>
      </c>
      <c r="BF442" t="b">
        <f t="shared" si="6"/>
        <v>1</v>
      </c>
    </row>
    <row r="443" spans="14:58" x14ac:dyDescent="0.3">
      <c r="N443" t="str">
        <f>VLOOKUP(P443,Sheet1!A$6:A$378,1,FALSE)</f>
        <v>Oldham</v>
      </c>
      <c r="O443" t="s">
        <v>447</v>
      </c>
      <c r="P443" t="s">
        <v>45</v>
      </c>
      <c r="Q443" t="str">
        <f>VLOOKUP(P443,classifications!A$1:B$357,2,FALSE)</f>
        <v>Predominantly Urban</v>
      </c>
      <c r="R443" t="str">
        <f>VLOOKUP(P443,classifications!A$1:D$357,4,FALSE)</f>
        <v>Met District</v>
      </c>
      <c r="S443" t="s">
        <v>451</v>
      </c>
      <c r="T443" t="s">
        <v>649</v>
      </c>
      <c r="U443">
        <v>83.2</v>
      </c>
      <c r="V443">
        <v>16.399999999999999</v>
      </c>
      <c r="W443">
        <v>0.5</v>
      </c>
      <c r="X443">
        <v>76.599999999999994</v>
      </c>
      <c r="Y443">
        <v>8.1</v>
      </c>
      <c r="Z443">
        <v>15.4</v>
      </c>
      <c r="AA443">
        <v>98.8</v>
      </c>
      <c r="AB443">
        <v>1.2</v>
      </c>
      <c r="AC443">
        <v>0</v>
      </c>
      <c r="AE443" t="s">
        <v>447</v>
      </c>
      <c r="AF443" t="s">
        <v>45</v>
      </c>
      <c r="AG443" t="s">
        <v>451</v>
      </c>
      <c r="AH443" t="s">
        <v>649</v>
      </c>
      <c r="AI443">
        <v>83.6</v>
      </c>
      <c r="AJ443">
        <v>16.399999999999999</v>
      </c>
      <c r="AK443">
        <v>90.5</v>
      </c>
      <c r="AL443">
        <v>9.5</v>
      </c>
      <c r="AM443">
        <v>98.8</v>
      </c>
      <c r="AN443">
        <v>1.2</v>
      </c>
      <c r="AP443" t="s">
        <v>447</v>
      </c>
      <c r="AQ443" t="s">
        <v>45</v>
      </c>
      <c r="AR443" t="s">
        <v>451</v>
      </c>
      <c r="AS443" t="s">
        <v>649</v>
      </c>
      <c r="AT443">
        <v>79.5</v>
      </c>
      <c r="AU443">
        <v>83.6</v>
      </c>
      <c r="AV443">
        <v>87.6</v>
      </c>
      <c r="AW443">
        <v>86.6</v>
      </c>
      <c r="AX443">
        <v>90.5</v>
      </c>
      <c r="AY443">
        <v>94.3</v>
      </c>
      <c r="AZ443">
        <v>97.7</v>
      </c>
      <c r="BA443">
        <v>98.8</v>
      </c>
      <c r="BB443">
        <v>99.9</v>
      </c>
      <c r="BF443" t="b">
        <f t="shared" si="6"/>
        <v>1</v>
      </c>
    </row>
    <row r="444" spans="14:58" x14ac:dyDescent="0.3">
      <c r="N444" t="str">
        <f>VLOOKUP(P444,Sheet1!A$6:A$378,1,FALSE)</f>
        <v>Rochdale</v>
      </c>
      <c r="O444" t="s">
        <v>447</v>
      </c>
      <c r="P444" t="s">
        <v>46</v>
      </c>
      <c r="Q444" t="str">
        <f>VLOOKUP(P444,classifications!A$1:B$357,2,FALSE)</f>
        <v>Predominantly Urban</v>
      </c>
      <c r="R444" t="str">
        <f>VLOOKUP(P444,classifications!A$1:D$357,4,FALSE)</f>
        <v>Met District</v>
      </c>
      <c r="S444" t="s">
        <v>452</v>
      </c>
      <c r="T444" t="s">
        <v>649</v>
      </c>
      <c r="U444">
        <v>81.099999999999994</v>
      </c>
      <c r="V444">
        <v>18.2</v>
      </c>
      <c r="W444">
        <v>0.7</v>
      </c>
      <c r="X444">
        <v>75.8</v>
      </c>
      <c r="Y444">
        <v>6.4</v>
      </c>
      <c r="Z444">
        <v>17.8</v>
      </c>
      <c r="AA444">
        <v>96.8</v>
      </c>
      <c r="AB444">
        <v>3.2</v>
      </c>
      <c r="AC444">
        <v>0</v>
      </c>
      <c r="AE444" t="s">
        <v>447</v>
      </c>
      <c r="AF444" t="s">
        <v>46</v>
      </c>
      <c r="AG444" t="s">
        <v>452</v>
      </c>
      <c r="AH444" t="s">
        <v>649</v>
      </c>
      <c r="AI444">
        <v>81.7</v>
      </c>
      <c r="AJ444">
        <v>18.3</v>
      </c>
      <c r="AK444">
        <v>92.2</v>
      </c>
      <c r="AL444">
        <v>7.8</v>
      </c>
      <c r="AM444">
        <v>96.8</v>
      </c>
      <c r="AN444">
        <v>3.2</v>
      </c>
      <c r="AP444" t="s">
        <v>447</v>
      </c>
      <c r="AQ444" t="s">
        <v>46</v>
      </c>
      <c r="AR444" t="s">
        <v>452</v>
      </c>
      <c r="AS444" t="s">
        <v>649</v>
      </c>
      <c r="AT444">
        <v>77.8</v>
      </c>
      <c r="AU444">
        <v>81.7</v>
      </c>
      <c r="AV444">
        <v>85.7</v>
      </c>
      <c r="AW444">
        <v>89.2</v>
      </c>
      <c r="AX444">
        <v>92.2</v>
      </c>
      <c r="AY444">
        <v>95.2</v>
      </c>
      <c r="AZ444">
        <v>95.1</v>
      </c>
      <c r="BA444">
        <v>96.8</v>
      </c>
      <c r="BB444">
        <v>98.5</v>
      </c>
      <c r="BF444" t="b">
        <f t="shared" si="6"/>
        <v>1</v>
      </c>
    </row>
    <row r="445" spans="14:58" x14ac:dyDescent="0.3">
      <c r="N445" t="str">
        <f>VLOOKUP(P445,Sheet1!A$6:A$378,1,FALSE)</f>
        <v>Salford</v>
      </c>
      <c r="O445" t="s">
        <v>447</v>
      </c>
      <c r="P445" t="s">
        <v>47</v>
      </c>
      <c r="Q445" t="str">
        <f>VLOOKUP(P445,classifications!A$1:B$357,2,FALSE)</f>
        <v>Predominantly Urban</v>
      </c>
      <c r="R445" t="str">
        <f>VLOOKUP(P445,classifications!A$1:D$357,4,FALSE)</f>
        <v>Met District</v>
      </c>
      <c r="S445" t="s">
        <v>453</v>
      </c>
      <c r="T445" t="s">
        <v>649</v>
      </c>
      <c r="U445">
        <v>82.9</v>
      </c>
      <c r="V445">
        <v>16.2</v>
      </c>
      <c r="W445">
        <v>0.9</v>
      </c>
      <c r="X445">
        <v>72.900000000000006</v>
      </c>
      <c r="Y445">
        <v>7.3</v>
      </c>
      <c r="Z445">
        <v>19.8</v>
      </c>
      <c r="AA445">
        <v>98.8</v>
      </c>
      <c r="AB445">
        <v>1.2</v>
      </c>
      <c r="AC445">
        <v>0</v>
      </c>
      <c r="AE445" t="s">
        <v>447</v>
      </c>
      <c r="AF445" t="s">
        <v>47</v>
      </c>
      <c r="AG445" t="s">
        <v>453</v>
      </c>
      <c r="AH445" t="s">
        <v>649</v>
      </c>
      <c r="AI445">
        <v>83.7</v>
      </c>
      <c r="AJ445">
        <v>16.3</v>
      </c>
      <c r="AK445">
        <v>90.9</v>
      </c>
      <c r="AL445">
        <v>9.1</v>
      </c>
      <c r="AM445">
        <v>98.8</v>
      </c>
      <c r="AN445">
        <v>1.2</v>
      </c>
      <c r="AP445" t="s">
        <v>447</v>
      </c>
      <c r="AQ445" t="s">
        <v>47</v>
      </c>
      <c r="AR445" t="s">
        <v>453</v>
      </c>
      <c r="AS445" t="s">
        <v>649</v>
      </c>
      <c r="AT445">
        <v>79.7</v>
      </c>
      <c r="AU445">
        <v>83.7</v>
      </c>
      <c r="AV445">
        <v>87.7</v>
      </c>
      <c r="AW445">
        <v>87.1</v>
      </c>
      <c r="AX445">
        <v>90.9</v>
      </c>
      <c r="AY445">
        <v>94.8</v>
      </c>
      <c r="AZ445">
        <v>97.7</v>
      </c>
      <c r="BA445">
        <v>98.8</v>
      </c>
      <c r="BB445">
        <v>99.9</v>
      </c>
      <c r="BF445" t="b">
        <f t="shared" si="6"/>
        <v>1</v>
      </c>
    </row>
    <row r="446" spans="14:58" x14ac:dyDescent="0.3">
      <c r="N446" t="str">
        <f>VLOOKUP(P446,Sheet1!A$6:A$378,1,FALSE)</f>
        <v>Stockport</v>
      </c>
      <c r="O446" t="s">
        <v>447</v>
      </c>
      <c r="P446" t="s">
        <v>48</v>
      </c>
      <c r="Q446" t="str">
        <f>VLOOKUP(P446,classifications!A$1:B$357,2,FALSE)</f>
        <v>Predominantly Urban</v>
      </c>
      <c r="R446" t="str">
        <f>VLOOKUP(P446,classifications!A$1:D$357,4,FALSE)</f>
        <v>Met District</v>
      </c>
      <c r="S446" t="s">
        <v>454</v>
      </c>
      <c r="T446" t="s">
        <v>649</v>
      </c>
      <c r="U446">
        <v>79.099999999999994</v>
      </c>
      <c r="V446">
        <v>20.2</v>
      </c>
      <c r="W446">
        <v>0.7</v>
      </c>
      <c r="X446">
        <v>83.4</v>
      </c>
      <c r="Y446">
        <v>4.0999999999999996</v>
      </c>
      <c r="Z446">
        <v>12.5</v>
      </c>
      <c r="AA446">
        <v>97.7</v>
      </c>
      <c r="AB446">
        <v>2.2999999999999998</v>
      </c>
      <c r="AC446">
        <v>0</v>
      </c>
      <c r="AE446" t="s">
        <v>447</v>
      </c>
      <c r="AF446" t="s">
        <v>48</v>
      </c>
      <c r="AG446" t="s">
        <v>454</v>
      </c>
      <c r="AH446" t="s">
        <v>649</v>
      </c>
      <c r="AI446">
        <v>79.7</v>
      </c>
      <c r="AJ446">
        <v>20.3</v>
      </c>
      <c r="AK446">
        <v>95.3</v>
      </c>
      <c r="AL446">
        <v>4.7</v>
      </c>
      <c r="AM446">
        <v>97.7</v>
      </c>
      <c r="AN446">
        <v>2.2999999999999998</v>
      </c>
      <c r="AP446" t="s">
        <v>447</v>
      </c>
      <c r="AQ446" t="s">
        <v>48</v>
      </c>
      <c r="AR446" t="s">
        <v>454</v>
      </c>
      <c r="AS446" t="s">
        <v>649</v>
      </c>
      <c r="AT446">
        <v>75.400000000000006</v>
      </c>
      <c r="AU446">
        <v>79.7</v>
      </c>
      <c r="AV446">
        <v>83.9</v>
      </c>
      <c r="AW446">
        <v>93</v>
      </c>
      <c r="AX446">
        <v>95.3</v>
      </c>
      <c r="AY446">
        <v>97.7</v>
      </c>
      <c r="AZ446">
        <v>96.2</v>
      </c>
      <c r="BA446">
        <v>97.7</v>
      </c>
      <c r="BB446">
        <v>99.3</v>
      </c>
      <c r="BF446" t="b">
        <f t="shared" si="6"/>
        <v>1</v>
      </c>
    </row>
    <row r="447" spans="14:58" x14ac:dyDescent="0.3">
      <c r="N447" t="str">
        <f>VLOOKUP(P447,Sheet1!A$6:A$378,1,FALSE)</f>
        <v>Tameside</v>
      </c>
      <c r="O447" t="s">
        <v>447</v>
      </c>
      <c r="P447" t="s">
        <v>49</v>
      </c>
      <c r="Q447" t="str">
        <f>VLOOKUP(P447,classifications!A$1:B$357,2,FALSE)</f>
        <v>Predominantly Urban</v>
      </c>
      <c r="R447" t="str">
        <f>VLOOKUP(P447,classifications!A$1:D$357,4,FALSE)</f>
        <v>Met District</v>
      </c>
      <c r="S447" t="s">
        <v>455</v>
      </c>
      <c r="T447" t="s">
        <v>649</v>
      </c>
      <c r="U447">
        <v>84.3</v>
      </c>
      <c r="V447">
        <v>15.4</v>
      </c>
      <c r="W447">
        <v>0.3</v>
      </c>
      <c r="X447">
        <v>74.7</v>
      </c>
      <c r="Y447">
        <v>9.4</v>
      </c>
      <c r="Z447">
        <v>15.9</v>
      </c>
      <c r="AA447">
        <v>97.9</v>
      </c>
      <c r="AB447">
        <v>2.1</v>
      </c>
      <c r="AC447">
        <v>0</v>
      </c>
      <c r="AE447" t="s">
        <v>447</v>
      </c>
      <c r="AF447" t="s">
        <v>49</v>
      </c>
      <c r="AG447" t="s">
        <v>455</v>
      </c>
      <c r="AH447" t="s">
        <v>649</v>
      </c>
      <c r="AI447">
        <v>84.6</v>
      </c>
      <c r="AJ447">
        <v>15.4</v>
      </c>
      <c r="AK447">
        <v>88.8</v>
      </c>
      <c r="AL447">
        <v>11.2</v>
      </c>
      <c r="AM447">
        <v>97.9</v>
      </c>
      <c r="AN447">
        <v>2.1</v>
      </c>
      <c r="AP447" t="s">
        <v>447</v>
      </c>
      <c r="AQ447" t="s">
        <v>49</v>
      </c>
      <c r="AR447" t="s">
        <v>455</v>
      </c>
      <c r="AS447" t="s">
        <v>649</v>
      </c>
      <c r="AT447">
        <v>81.2</v>
      </c>
      <c r="AU447">
        <v>84.6</v>
      </c>
      <c r="AV447">
        <v>88</v>
      </c>
      <c r="AW447">
        <v>85.2</v>
      </c>
      <c r="AX447">
        <v>88.8</v>
      </c>
      <c r="AY447">
        <v>92.4</v>
      </c>
      <c r="AZ447">
        <v>96.5</v>
      </c>
      <c r="BA447">
        <v>97.9</v>
      </c>
      <c r="BB447">
        <v>99.3</v>
      </c>
      <c r="BF447" t="b">
        <f t="shared" si="6"/>
        <v>1</v>
      </c>
    </row>
    <row r="448" spans="14:58" x14ac:dyDescent="0.3">
      <c r="N448" t="str">
        <f>VLOOKUP(P448,Sheet1!A$6:A$378,1,FALSE)</f>
        <v>Trafford</v>
      </c>
      <c r="O448" t="s">
        <v>447</v>
      </c>
      <c r="P448" t="s">
        <v>50</v>
      </c>
      <c r="Q448" t="str">
        <f>VLOOKUP(P448,classifications!A$1:B$357,2,FALSE)</f>
        <v>Predominantly Urban</v>
      </c>
      <c r="R448" t="str">
        <f>VLOOKUP(P448,classifications!A$1:D$357,4,FALSE)</f>
        <v>Met District</v>
      </c>
      <c r="S448" t="s">
        <v>456</v>
      </c>
      <c r="T448" t="s">
        <v>649</v>
      </c>
      <c r="U448">
        <v>84.9</v>
      </c>
      <c r="V448">
        <v>14.5</v>
      </c>
      <c r="W448">
        <v>0.6</v>
      </c>
      <c r="X448">
        <v>85.7</v>
      </c>
      <c r="Y448">
        <v>4.5</v>
      </c>
      <c r="Z448">
        <v>9.8000000000000007</v>
      </c>
      <c r="AA448">
        <v>98.2</v>
      </c>
      <c r="AB448">
        <v>1.5</v>
      </c>
      <c r="AC448">
        <v>0.3</v>
      </c>
      <c r="AE448" t="s">
        <v>447</v>
      </c>
      <c r="AF448" t="s">
        <v>50</v>
      </c>
      <c r="AG448" t="s">
        <v>456</v>
      </c>
      <c r="AH448" t="s">
        <v>649</v>
      </c>
      <c r="AI448">
        <v>85.4</v>
      </c>
      <c r="AJ448">
        <v>14.6</v>
      </c>
      <c r="AK448">
        <v>95</v>
      </c>
      <c r="AL448">
        <v>5</v>
      </c>
      <c r="AM448">
        <v>98.5</v>
      </c>
      <c r="AN448">
        <v>1.5</v>
      </c>
      <c r="AP448" t="s">
        <v>447</v>
      </c>
      <c r="AQ448" t="s">
        <v>50</v>
      </c>
      <c r="AR448" t="s">
        <v>456</v>
      </c>
      <c r="AS448" t="s">
        <v>649</v>
      </c>
      <c r="AT448">
        <v>82.2</v>
      </c>
      <c r="AU448">
        <v>85.4</v>
      </c>
      <c r="AV448">
        <v>88.5</v>
      </c>
      <c r="AW448">
        <v>92.7</v>
      </c>
      <c r="AX448">
        <v>95</v>
      </c>
      <c r="AY448">
        <v>97.2</v>
      </c>
      <c r="AZ448">
        <v>97.2</v>
      </c>
      <c r="BA448">
        <v>98.5</v>
      </c>
      <c r="BB448">
        <v>99.7</v>
      </c>
      <c r="BF448" t="b">
        <f t="shared" si="6"/>
        <v>1</v>
      </c>
    </row>
    <row r="449" spans="14:58" x14ac:dyDescent="0.3">
      <c r="N449" t="str">
        <f>VLOOKUP(P449,Sheet1!A$6:A$378,1,FALSE)</f>
        <v>Wigan</v>
      </c>
      <c r="O449" t="s">
        <v>447</v>
      </c>
      <c r="P449" t="s">
        <v>51</v>
      </c>
      <c r="Q449" t="str">
        <f>VLOOKUP(P449,classifications!A$1:B$357,2,FALSE)</f>
        <v>Predominantly Urban</v>
      </c>
      <c r="R449" t="str">
        <f>VLOOKUP(P449,classifications!A$1:D$357,4,FALSE)</f>
        <v>Met District</v>
      </c>
      <c r="S449" t="s">
        <v>457</v>
      </c>
      <c r="T449" t="s">
        <v>649</v>
      </c>
      <c r="U449">
        <v>80.5</v>
      </c>
      <c r="V449">
        <v>19.100000000000001</v>
      </c>
      <c r="W449">
        <v>0.4</v>
      </c>
      <c r="X449">
        <v>80.3</v>
      </c>
      <c r="Y449">
        <v>4.3</v>
      </c>
      <c r="Z449">
        <v>15.3</v>
      </c>
      <c r="AA449">
        <v>99.3</v>
      </c>
      <c r="AB449">
        <v>0.7</v>
      </c>
      <c r="AC449">
        <v>0</v>
      </c>
      <c r="AE449" t="s">
        <v>447</v>
      </c>
      <c r="AF449" t="s">
        <v>51</v>
      </c>
      <c r="AG449" t="s">
        <v>457</v>
      </c>
      <c r="AH449" t="s">
        <v>649</v>
      </c>
      <c r="AI449">
        <v>80.8</v>
      </c>
      <c r="AJ449">
        <v>19.2</v>
      </c>
      <c r="AK449">
        <v>94.9</v>
      </c>
      <c r="AL449">
        <v>5.0999999999999996</v>
      </c>
      <c r="AM449">
        <v>99.3</v>
      </c>
      <c r="AN449">
        <v>0.7</v>
      </c>
      <c r="AP449" t="s">
        <v>447</v>
      </c>
      <c r="AQ449" t="s">
        <v>51</v>
      </c>
      <c r="AR449" t="s">
        <v>457</v>
      </c>
      <c r="AS449" t="s">
        <v>649</v>
      </c>
      <c r="AT449">
        <v>76.5</v>
      </c>
      <c r="AU449">
        <v>80.8</v>
      </c>
      <c r="AV449">
        <v>85.1</v>
      </c>
      <c r="AW449">
        <v>92</v>
      </c>
      <c r="AX449">
        <v>94.9</v>
      </c>
      <c r="AY449">
        <v>97.8</v>
      </c>
      <c r="AZ449">
        <v>98.2</v>
      </c>
      <c r="BA449">
        <v>99.3</v>
      </c>
      <c r="BB449">
        <v>100</v>
      </c>
      <c r="BF449" t="b">
        <f t="shared" si="6"/>
        <v>1</v>
      </c>
    </row>
    <row r="450" spans="14:58" x14ac:dyDescent="0.3">
      <c r="N450" t="str">
        <f>VLOOKUP(P450,Sheet1!A$6:A$378,1,FALSE)</f>
        <v>Knowsley</v>
      </c>
      <c r="O450" t="s">
        <v>458</v>
      </c>
      <c r="P450" t="s">
        <v>52</v>
      </c>
      <c r="Q450" t="str">
        <f>VLOOKUP(P450,classifications!A$1:B$357,2,FALSE)</f>
        <v>Predominantly Urban</v>
      </c>
      <c r="R450" t="str">
        <f>VLOOKUP(P450,classifications!A$1:D$357,4,FALSE)</f>
        <v>Met District</v>
      </c>
      <c r="S450" t="s">
        <v>459</v>
      </c>
      <c r="T450" t="s">
        <v>649</v>
      </c>
      <c r="U450">
        <v>83.1</v>
      </c>
      <c r="V450">
        <v>16.5</v>
      </c>
      <c r="W450">
        <v>0.4</v>
      </c>
      <c r="X450">
        <v>74.900000000000006</v>
      </c>
      <c r="Y450">
        <v>9.6</v>
      </c>
      <c r="Z450">
        <v>15.5</v>
      </c>
      <c r="AA450">
        <v>98</v>
      </c>
      <c r="AB450">
        <v>2</v>
      </c>
      <c r="AC450">
        <v>0</v>
      </c>
      <c r="AE450" t="s">
        <v>458</v>
      </c>
      <c r="AF450" t="s">
        <v>52</v>
      </c>
      <c r="AG450" t="s">
        <v>459</v>
      </c>
      <c r="AH450" t="s">
        <v>649</v>
      </c>
      <c r="AI450">
        <v>83.4</v>
      </c>
      <c r="AJ450">
        <v>16.600000000000001</v>
      </c>
      <c r="AK450">
        <v>88.6</v>
      </c>
      <c r="AL450">
        <v>11.4</v>
      </c>
      <c r="AM450">
        <v>98</v>
      </c>
      <c r="AN450">
        <v>2</v>
      </c>
      <c r="AP450" t="s">
        <v>458</v>
      </c>
      <c r="AQ450" t="s">
        <v>52</v>
      </c>
      <c r="AR450" t="s">
        <v>459</v>
      </c>
      <c r="AS450" t="s">
        <v>649</v>
      </c>
      <c r="AT450">
        <v>79.2</v>
      </c>
      <c r="AU450">
        <v>83.4</v>
      </c>
      <c r="AV450">
        <v>87.6</v>
      </c>
      <c r="AW450">
        <v>84.3</v>
      </c>
      <c r="AX450">
        <v>88.6</v>
      </c>
      <c r="AY450">
        <v>92.9</v>
      </c>
      <c r="AZ450">
        <v>96.4</v>
      </c>
      <c r="BA450">
        <v>98</v>
      </c>
      <c r="BB450">
        <v>99.7</v>
      </c>
      <c r="BF450" t="b">
        <f t="shared" si="6"/>
        <v>1</v>
      </c>
    </row>
    <row r="451" spans="14:58" x14ac:dyDescent="0.3">
      <c r="N451" t="str">
        <f>VLOOKUP(P451,Sheet1!A$6:A$378,1,FALSE)</f>
        <v>Liverpool</v>
      </c>
      <c r="O451" t="s">
        <v>458</v>
      </c>
      <c r="P451" t="s">
        <v>53</v>
      </c>
      <c r="Q451" t="str">
        <f>VLOOKUP(P451,classifications!A$1:B$357,2,FALSE)</f>
        <v>Predominantly Urban</v>
      </c>
      <c r="R451" t="str">
        <f>VLOOKUP(P451,classifications!A$1:D$357,4,FALSE)</f>
        <v>Met District</v>
      </c>
      <c r="S451" t="s">
        <v>460</v>
      </c>
      <c r="T451" t="s">
        <v>649</v>
      </c>
      <c r="U451">
        <v>80.2</v>
      </c>
      <c r="V451">
        <v>16.100000000000001</v>
      </c>
      <c r="W451">
        <v>3.7</v>
      </c>
      <c r="X451">
        <v>77.7</v>
      </c>
      <c r="Y451">
        <v>6.1</v>
      </c>
      <c r="Z451">
        <v>16.2</v>
      </c>
      <c r="AA451">
        <v>99.2</v>
      </c>
      <c r="AB451">
        <v>0.8</v>
      </c>
      <c r="AC451">
        <v>0</v>
      </c>
      <c r="AE451" t="s">
        <v>458</v>
      </c>
      <c r="AF451" t="s">
        <v>53</v>
      </c>
      <c r="AG451" t="s">
        <v>460</v>
      </c>
      <c r="AH451" t="s">
        <v>649</v>
      </c>
      <c r="AI451">
        <v>83.3</v>
      </c>
      <c r="AJ451">
        <v>16.7</v>
      </c>
      <c r="AK451">
        <v>92.7</v>
      </c>
      <c r="AL451">
        <v>7.3</v>
      </c>
      <c r="AM451">
        <v>99.2</v>
      </c>
      <c r="AN451">
        <v>0.8</v>
      </c>
      <c r="AP451" t="s">
        <v>458</v>
      </c>
      <c r="AQ451" t="s">
        <v>53</v>
      </c>
      <c r="AR451" t="s">
        <v>460</v>
      </c>
      <c r="AS451" t="s">
        <v>649</v>
      </c>
      <c r="AT451">
        <v>79.3</v>
      </c>
      <c r="AU451">
        <v>83.3</v>
      </c>
      <c r="AV451">
        <v>87.2</v>
      </c>
      <c r="AW451">
        <v>89.7</v>
      </c>
      <c r="AX451">
        <v>92.7</v>
      </c>
      <c r="AY451">
        <v>95.7</v>
      </c>
      <c r="AZ451">
        <v>98.2</v>
      </c>
      <c r="BA451">
        <v>99.2</v>
      </c>
      <c r="BB451">
        <v>100</v>
      </c>
      <c r="BF451" t="b">
        <f t="shared" si="6"/>
        <v>1</v>
      </c>
    </row>
    <row r="452" spans="14:58" x14ac:dyDescent="0.3">
      <c r="N452" t="str">
        <f>VLOOKUP(P452,Sheet1!A$6:A$378,1,FALSE)</f>
        <v>St. Helens</v>
      </c>
      <c r="O452" t="s">
        <v>458</v>
      </c>
      <c r="P452" t="s">
        <v>54</v>
      </c>
      <c r="Q452" t="str">
        <f>VLOOKUP(P452,classifications!A$1:B$357,2,FALSE)</f>
        <v>Predominantly Urban</v>
      </c>
      <c r="R452" t="str">
        <f>VLOOKUP(P452,classifications!A$1:D$357,4,FALSE)</f>
        <v>Met District</v>
      </c>
      <c r="S452" t="s">
        <v>461</v>
      </c>
      <c r="T452" t="s">
        <v>649</v>
      </c>
      <c r="U452">
        <v>80.599999999999994</v>
      </c>
      <c r="V452">
        <v>16.899999999999999</v>
      </c>
      <c r="W452">
        <v>2.6</v>
      </c>
      <c r="X452">
        <v>76.099999999999994</v>
      </c>
      <c r="Y452">
        <v>6.7</v>
      </c>
      <c r="Z452">
        <v>17.2</v>
      </c>
      <c r="AA452">
        <v>99.6</v>
      </c>
      <c r="AB452">
        <v>0.4</v>
      </c>
      <c r="AC452">
        <v>0</v>
      </c>
      <c r="AE452" t="s">
        <v>458</v>
      </c>
      <c r="AF452" t="s">
        <v>54</v>
      </c>
      <c r="AG452" t="s">
        <v>461</v>
      </c>
      <c r="AH452" t="s">
        <v>649</v>
      </c>
      <c r="AI452">
        <v>82.7</v>
      </c>
      <c r="AJ452">
        <v>17.3</v>
      </c>
      <c r="AK452">
        <v>91.9</v>
      </c>
      <c r="AL452">
        <v>8.1</v>
      </c>
      <c r="AM452">
        <v>99.6</v>
      </c>
      <c r="AN452">
        <v>0.4</v>
      </c>
      <c r="AP452" t="s">
        <v>458</v>
      </c>
      <c r="AQ452" t="s">
        <v>54</v>
      </c>
      <c r="AR452" t="s">
        <v>461</v>
      </c>
      <c r="AS452" t="s">
        <v>649</v>
      </c>
      <c r="AT452">
        <v>78.7</v>
      </c>
      <c r="AU452">
        <v>82.7</v>
      </c>
      <c r="AV452">
        <v>86.7</v>
      </c>
      <c r="AW452">
        <v>88.6</v>
      </c>
      <c r="AX452">
        <v>91.9</v>
      </c>
      <c r="AY452">
        <v>95.2</v>
      </c>
      <c r="AZ452">
        <v>99.1</v>
      </c>
      <c r="BA452">
        <v>99.6</v>
      </c>
      <c r="BB452">
        <v>100</v>
      </c>
      <c r="BF452" t="b">
        <f t="shared" ref="BF452:BF515" si="7">IF(AQ452=AF452,IF(AF452=P452,TRUE,FALSE),FALSE)</f>
        <v>1</v>
      </c>
    </row>
    <row r="453" spans="14:58" x14ac:dyDescent="0.3">
      <c r="N453" t="str">
        <f>VLOOKUP(P453,Sheet1!A$6:A$378,1,FALSE)</f>
        <v>Sefton</v>
      </c>
      <c r="O453" t="s">
        <v>458</v>
      </c>
      <c r="P453" t="s">
        <v>55</v>
      </c>
      <c r="Q453" t="str">
        <f>VLOOKUP(P453,classifications!A$1:B$357,2,FALSE)</f>
        <v>Predominantly Urban</v>
      </c>
      <c r="R453" t="str">
        <f>VLOOKUP(P453,classifications!A$1:D$357,4,FALSE)</f>
        <v>Met District</v>
      </c>
      <c r="S453" t="s">
        <v>462</v>
      </c>
      <c r="T453" t="s">
        <v>649</v>
      </c>
      <c r="U453">
        <v>71.5</v>
      </c>
      <c r="V453">
        <v>14.9</v>
      </c>
      <c r="W453">
        <v>13.5</v>
      </c>
      <c r="X453">
        <v>76.2</v>
      </c>
      <c r="Y453">
        <v>6.6</v>
      </c>
      <c r="Z453">
        <v>17.100000000000001</v>
      </c>
      <c r="AA453">
        <v>97.4</v>
      </c>
      <c r="AB453">
        <v>2.4</v>
      </c>
      <c r="AC453">
        <v>0.2</v>
      </c>
      <c r="AE453" t="s">
        <v>458</v>
      </c>
      <c r="AF453" t="s">
        <v>55</v>
      </c>
      <c r="AG453" t="s">
        <v>462</v>
      </c>
      <c r="AH453" t="s">
        <v>649</v>
      </c>
      <c r="AI453">
        <v>82.7</v>
      </c>
      <c r="AJ453">
        <v>17.3</v>
      </c>
      <c r="AK453">
        <v>92</v>
      </c>
      <c r="AL453">
        <v>8</v>
      </c>
      <c r="AM453">
        <v>97.6</v>
      </c>
      <c r="AN453">
        <v>2.4</v>
      </c>
      <c r="AP453" t="s">
        <v>458</v>
      </c>
      <c r="AQ453" t="s">
        <v>55</v>
      </c>
      <c r="AR453" t="s">
        <v>462</v>
      </c>
      <c r="AS453" t="s">
        <v>649</v>
      </c>
      <c r="AT453">
        <v>78.3</v>
      </c>
      <c r="AU453">
        <v>82.7</v>
      </c>
      <c r="AV453">
        <v>87.1</v>
      </c>
      <c r="AW453">
        <v>88.6</v>
      </c>
      <c r="AX453">
        <v>92</v>
      </c>
      <c r="AY453">
        <v>95.4</v>
      </c>
      <c r="AZ453">
        <v>95.9</v>
      </c>
      <c r="BA453">
        <v>97.6</v>
      </c>
      <c r="BB453">
        <v>99.3</v>
      </c>
      <c r="BF453" t="b">
        <f t="shared" si="7"/>
        <v>1</v>
      </c>
    </row>
    <row r="454" spans="14:58" x14ac:dyDescent="0.3">
      <c r="N454" t="str">
        <f>VLOOKUP(P454,Sheet1!A$6:A$378,1,FALSE)</f>
        <v>Wirral</v>
      </c>
      <c r="O454" t="s">
        <v>458</v>
      </c>
      <c r="P454" t="s">
        <v>56</v>
      </c>
      <c r="Q454" t="str">
        <f>VLOOKUP(P454,classifications!A$1:B$357,2,FALSE)</f>
        <v>Predominantly Urban</v>
      </c>
      <c r="R454" t="str">
        <f>VLOOKUP(P454,classifications!A$1:D$357,4,FALSE)</f>
        <v>Met District</v>
      </c>
      <c r="S454" t="s">
        <v>463</v>
      </c>
      <c r="T454" t="s">
        <v>649</v>
      </c>
      <c r="U454">
        <v>82.4</v>
      </c>
      <c r="V454">
        <v>15.9</v>
      </c>
      <c r="W454">
        <v>1.6</v>
      </c>
      <c r="X454">
        <v>76.400000000000006</v>
      </c>
      <c r="Y454">
        <v>8.9</v>
      </c>
      <c r="Z454">
        <v>14.7</v>
      </c>
      <c r="AA454">
        <v>99</v>
      </c>
      <c r="AB454">
        <v>1</v>
      </c>
      <c r="AC454">
        <v>0</v>
      </c>
      <c r="AE454" t="s">
        <v>458</v>
      </c>
      <c r="AF454" t="s">
        <v>56</v>
      </c>
      <c r="AG454" t="s">
        <v>463</v>
      </c>
      <c r="AH454" t="s">
        <v>649</v>
      </c>
      <c r="AI454">
        <v>83.8</v>
      </c>
      <c r="AJ454">
        <v>16.2</v>
      </c>
      <c r="AK454">
        <v>89.5</v>
      </c>
      <c r="AL454">
        <v>10.5</v>
      </c>
      <c r="AM454">
        <v>99</v>
      </c>
      <c r="AN454">
        <v>1</v>
      </c>
      <c r="AP454" t="s">
        <v>458</v>
      </c>
      <c r="AQ454" t="s">
        <v>56</v>
      </c>
      <c r="AR454" t="s">
        <v>463</v>
      </c>
      <c r="AS454" t="s">
        <v>649</v>
      </c>
      <c r="AT454">
        <v>79.7</v>
      </c>
      <c r="AU454">
        <v>83.8</v>
      </c>
      <c r="AV454">
        <v>87.9</v>
      </c>
      <c r="AW454">
        <v>85.7</v>
      </c>
      <c r="AX454">
        <v>89.5</v>
      </c>
      <c r="AY454">
        <v>93.3</v>
      </c>
      <c r="AZ454">
        <v>97.8</v>
      </c>
      <c r="BA454">
        <v>99</v>
      </c>
      <c r="BB454">
        <v>100</v>
      </c>
      <c r="BF454" t="b">
        <f t="shared" si="7"/>
        <v>1</v>
      </c>
    </row>
    <row r="455" spans="14:58" x14ac:dyDescent="0.3">
      <c r="N455" t="str">
        <f>VLOOKUP(P455,Sheet1!A$6:A$378,1,FALSE)</f>
        <v>Halton</v>
      </c>
      <c r="O455" t="s">
        <v>458</v>
      </c>
      <c r="P455" t="s">
        <v>268</v>
      </c>
      <c r="Q455" t="str">
        <f>VLOOKUP(P455,classifications!A$1:B$357,2,FALSE)</f>
        <v>Predominantly Urban</v>
      </c>
      <c r="R455" t="str">
        <f>VLOOKUP(P455,classifications!A$1:D$357,4,FALSE)</f>
        <v>Unitary Authority</v>
      </c>
      <c r="S455" t="s">
        <v>464</v>
      </c>
      <c r="T455" t="s">
        <v>649</v>
      </c>
      <c r="U455">
        <v>81.3</v>
      </c>
      <c r="V455">
        <v>15.7</v>
      </c>
      <c r="W455">
        <v>3</v>
      </c>
      <c r="X455">
        <v>81.099999999999994</v>
      </c>
      <c r="Y455">
        <v>5.3</v>
      </c>
      <c r="Z455">
        <v>13.6</v>
      </c>
      <c r="AA455" t="s">
        <v>417</v>
      </c>
      <c r="AB455" t="s">
        <v>417</v>
      </c>
      <c r="AC455" t="s">
        <v>417</v>
      </c>
      <c r="AE455" t="s">
        <v>458</v>
      </c>
      <c r="AF455" t="s">
        <v>268</v>
      </c>
      <c r="AG455" t="s">
        <v>464</v>
      </c>
      <c r="AH455" t="s">
        <v>649</v>
      </c>
      <c r="AI455">
        <v>83.8</v>
      </c>
      <c r="AJ455">
        <v>16.2</v>
      </c>
      <c r="AK455">
        <v>93.9</v>
      </c>
      <c r="AL455">
        <v>6.1</v>
      </c>
      <c r="AM455" t="s">
        <v>417</v>
      </c>
      <c r="AN455" t="s">
        <v>417</v>
      </c>
      <c r="AP455" t="s">
        <v>458</v>
      </c>
      <c r="AQ455" t="s">
        <v>268</v>
      </c>
      <c r="AR455" t="s">
        <v>464</v>
      </c>
      <c r="AS455" t="s">
        <v>649</v>
      </c>
      <c r="AT455">
        <v>80.400000000000006</v>
      </c>
      <c r="AU455">
        <v>83.8</v>
      </c>
      <c r="AV455">
        <v>87.3</v>
      </c>
      <c r="AW455">
        <v>91.2</v>
      </c>
      <c r="AX455">
        <v>93.9</v>
      </c>
      <c r="AY455">
        <v>96.5</v>
      </c>
      <c r="AZ455" t="s">
        <v>417</v>
      </c>
      <c r="BA455" t="s">
        <v>417</v>
      </c>
      <c r="BB455" t="s">
        <v>417</v>
      </c>
      <c r="BF455" t="b">
        <f t="shared" si="7"/>
        <v>1</v>
      </c>
    </row>
    <row r="456" spans="14:58" x14ac:dyDescent="0.3">
      <c r="N456" t="str">
        <f>VLOOKUP(P456,Sheet1!A$6:A$378,1,FALSE)</f>
        <v>Northumberland</v>
      </c>
      <c r="O456" t="s">
        <v>465</v>
      </c>
      <c r="P456" t="s">
        <v>267</v>
      </c>
      <c r="Q456" t="str">
        <f>VLOOKUP(P456,classifications!A$1:B$357,2,FALSE)</f>
        <v>Predominantly Rural</v>
      </c>
      <c r="R456" t="str">
        <f>VLOOKUP(P456,classifications!A$1:D$357,4,FALSE)</f>
        <v>Unitary Authority</v>
      </c>
      <c r="S456">
        <v>35</v>
      </c>
      <c r="T456" t="s">
        <v>649</v>
      </c>
      <c r="U456">
        <v>79.400000000000006</v>
      </c>
      <c r="V456">
        <v>18.100000000000001</v>
      </c>
      <c r="W456">
        <v>2.5</v>
      </c>
      <c r="X456">
        <v>76</v>
      </c>
      <c r="Y456">
        <v>6.4</v>
      </c>
      <c r="Z456">
        <v>17.600000000000001</v>
      </c>
      <c r="AA456">
        <v>98.6</v>
      </c>
      <c r="AB456">
        <v>1.4</v>
      </c>
      <c r="AC456">
        <v>0</v>
      </c>
      <c r="AE456" t="s">
        <v>465</v>
      </c>
      <c r="AF456" t="s">
        <v>267</v>
      </c>
      <c r="AG456">
        <v>35</v>
      </c>
      <c r="AH456" t="s">
        <v>649</v>
      </c>
      <c r="AI456">
        <v>81.400000000000006</v>
      </c>
      <c r="AJ456">
        <v>18.600000000000001</v>
      </c>
      <c r="AK456">
        <v>92.2</v>
      </c>
      <c r="AL456">
        <v>7.8</v>
      </c>
      <c r="AM456">
        <v>98.6</v>
      </c>
      <c r="AN456">
        <v>1.4</v>
      </c>
      <c r="AP456" t="s">
        <v>465</v>
      </c>
      <c r="AQ456" t="s">
        <v>267</v>
      </c>
      <c r="AR456">
        <v>35</v>
      </c>
      <c r="AS456" t="s">
        <v>649</v>
      </c>
      <c r="AT456">
        <v>77.400000000000006</v>
      </c>
      <c r="AU456">
        <v>81.400000000000006</v>
      </c>
      <c r="AV456">
        <v>85.4</v>
      </c>
      <c r="AW456">
        <v>89</v>
      </c>
      <c r="AX456">
        <v>92.2</v>
      </c>
      <c r="AY456">
        <v>95.4</v>
      </c>
      <c r="AZ456">
        <v>97.5</v>
      </c>
      <c r="BA456">
        <v>98.6</v>
      </c>
      <c r="BB456">
        <v>99.8</v>
      </c>
      <c r="BF456" t="b">
        <f t="shared" si="7"/>
        <v>1</v>
      </c>
    </row>
    <row r="457" spans="14:58" x14ac:dyDescent="0.3">
      <c r="N457" t="str">
        <f>VLOOKUP(P457,Sheet1!A$6:A$378,1,FALSE)</f>
        <v>Newcastle upon Tyne</v>
      </c>
      <c r="O457" t="s">
        <v>465</v>
      </c>
      <c r="P457" t="s">
        <v>37</v>
      </c>
      <c r="Q457" t="str">
        <f>VLOOKUP(P457,classifications!A$1:B$357,2,FALSE)</f>
        <v>Predominantly Urban</v>
      </c>
      <c r="R457" t="str">
        <f>VLOOKUP(P457,classifications!A$1:D$357,4,FALSE)</f>
        <v>Met District</v>
      </c>
      <c r="S457" t="s">
        <v>466</v>
      </c>
      <c r="T457" t="s">
        <v>649</v>
      </c>
      <c r="U457">
        <v>83.2</v>
      </c>
      <c r="V457">
        <v>16.399999999999999</v>
      </c>
      <c r="W457">
        <v>0.4</v>
      </c>
      <c r="X457">
        <v>81.099999999999994</v>
      </c>
      <c r="Y457">
        <v>5</v>
      </c>
      <c r="Z457">
        <v>13.9</v>
      </c>
      <c r="AA457">
        <v>98.4</v>
      </c>
      <c r="AB457">
        <v>1.6</v>
      </c>
      <c r="AC457">
        <v>0</v>
      </c>
      <c r="AE457" t="s">
        <v>465</v>
      </c>
      <c r="AF457" t="s">
        <v>37</v>
      </c>
      <c r="AG457" t="s">
        <v>466</v>
      </c>
      <c r="AH457" t="s">
        <v>649</v>
      </c>
      <c r="AI457">
        <v>83.5</v>
      </c>
      <c r="AJ457">
        <v>16.5</v>
      </c>
      <c r="AK457">
        <v>94.2</v>
      </c>
      <c r="AL457">
        <v>5.8</v>
      </c>
      <c r="AM457">
        <v>98.4</v>
      </c>
      <c r="AN457">
        <v>1.6</v>
      </c>
      <c r="AP457" t="s">
        <v>465</v>
      </c>
      <c r="AQ457" t="s">
        <v>37</v>
      </c>
      <c r="AR457" t="s">
        <v>466</v>
      </c>
      <c r="AS457" t="s">
        <v>649</v>
      </c>
      <c r="AT457">
        <v>79.599999999999994</v>
      </c>
      <c r="AU457">
        <v>83.5</v>
      </c>
      <c r="AV457">
        <v>87.5</v>
      </c>
      <c r="AW457">
        <v>91</v>
      </c>
      <c r="AX457">
        <v>94.2</v>
      </c>
      <c r="AY457">
        <v>97.4</v>
      </c>
      <c r="AZ457">
        <v>96.9</v>
      </c>
      <c r="BA457">
        <v>98.4</v>
      </c>
      <c r="BB457">
        <v>99.9</v>
      </c>
      <c r="BF457" t="b">
        <f t="shared" si="7"/>
        <v>1</v>
      </c>
    </row>
    <row r="458" spans="14:58" x14ac:dyDescent="0.3">
      <c r="N458" t="str">
        <f>VLOOKUP(P458,Sheet1!A$6:A$378,1,FALSE)</f>
        <v>North Tyneside</v>
      </c>
      <c r="O458" t="s">
        <v>465</v>
      </c>
      <c r="P458" t="s">
        <v>38</v>
      </c>
      <c r="Q458" t="str">
        <f>VLOOKUP(P458,classifications!A$1:B$357,2,FALSE)</f>
        <v>Predominantly Urban</v>
      </c>
      <c r="R458" t="str">
        <f>VLOOKUP(P458,classifications!A$1:D$357,4,FALSE)</f>
        <v>Met District</v>
      </c>
      <c r="S458" t="s">
        <v>467</v>
      </c>
      <c r="T458" t="s">
        <v>649</v>
      </c>
      <c r="U458">
        <v>80.900000000000006</v>
      </c>
      <c r="V458">
        <v>18.399999999999999</v>
      </c>
      <c r="W458">
        <v>0.6</v>
      </c>
      <c r="X458">
        <v>78.400000000000006</v>
      </c>
      <c r="Y458">
        <v>8</v>
      </c>
      <c r="Z458">
        <v>13.5</v>
      </c>
      <c r="AA458">
        <v>99</v>
      </c>
      <c r="AB458">
        <v>1</v>
      </c>
      <c r="AC458">
        <v>0</v>
      </c>
      <c r="AE458" t="s">
        <v>465</v>
      </c>
      <c r="AF458" t="s">
        <v>38</v>
      </c>
      <c r="AG458" t="s">
        <v>467</v>
      </c>
      <c r="AH458" t="s">
        <v>649</v>
      </c>
      <c r="AI458">
        <v>81.5</v>
      </c>
      <c r="AJ458">
        <v>18.5</v>
      </c>
      <c r="AK458">
        <v>90.7</v>
      </c>
      <c r="AL458">
        <v>9.3000000000000007</v>
      </c>
      <c r="AM458">
        <v>99</v>
      </c>
      <c r="AN458">
        <v>1</v>
      </c>
      <c r="AP458" t="s">
        <v>465</v>
      </c>
      <c r="AQ458" t="s">
        <v>38</v>
      </c>
      <c r="AR458" t="s">
        <v>467</v>
      </c>
      <c r="AS458" t="s">
        <v>649</v>
      </c>
      <c r="AT458">
        <v>77.400000000000006</v>
      </c>
      <c r="AU458">
        <v>81.5</v>
      </c>
      <c r="AV458">
        <v>85.5</v>
      </c>
      <c r="AW458">
        <v>87.2</v>
      </c>
      <c r="AX458">
        <v>90.7</v>
      </c>
      <c r="AY458">
        <v>94.2</v>
      </c>
      <c r="AZ458">
        <v>97.7</v>
      </c>
      <c r="BA458">
        <v>99</v>
      </c>
      <c r="BB458">
        <v>100</v>
      </c>
      <c r="BF458" t="b">
        <f t="shared" si="7"/>
        <v>1</v>
      </c>
    </row>
    <row r="459" spans="14:58" x14ac:dyDescent="0.3">
      <c r="N459" t="str">
        <f>VLOOKUP(P459,Sheet1!A$6:A$378,1,FALSE)</f>
        <v>Barnsley</v>
      </c>
      <c r="O459" t="s">
        <v>468</v>
      </c>
      <c r="P459" t="s">
        <v>57</v>
      </c>
      <c r="Q459" t="str">
        <f>VLOOKUP(P459,classifications!A$1:B$357,2,FALSE)</f>
        <v>Predominantly Urban</v>
      </c>
      <c r="R459" t="str">
        <f>VLOOKUP(P459,classifications!A$1:D$357,4,FALSE)</f>
        <v>Met District</v>
      </c>
      <c r="S459" t="s">
        <v>469</v>
      </c>
      <c r="T459" t="s">
        <v>649</v>
      </c>
      <c r="U459">
        <v>78.7</v>
      </c>
      <c r="V459">
        <v>20.399999999999999</v>
      </c>
      <c r="W459">
        <v>0.9</v>
      </c>
      <c r="X459">
        <v>73.099999999999994</v>
      </c>
      <c r="Y459">
        <v>5.8</v>
      </c>
      <c r="Z459">
        <v>21.1</v>
      </c>
      <c r="AA459">
        <v>98.3</v>
      </c>
      <c r="AB459">
        <v>1.5</v>
      </c>
      <c r="AC459">
        <v>0.2</v>
      </c>
      <c r="AE459" t="s">
        <v>468</v>
      </c>
      <c r="AF459" t="s">
        <v>57</v>
      </c>
      <c r="AG459" t="s">
        <v>469</v>
      </c>
      <c r="AH459" t="s">
        <v>649</v>
      </c>
      <c r="AI459">
        <v>79.400000000000006</v>
      </c>
      <c r="AJ459">
        <v>20.6</v>
      </c>
      <c r="AK459">
        <v>92.6</v>
      </c>
      <c r="AL459">
        <v>7.4</v>
      </c>
      <c r="AM459">
        <v>98.5</v>
      </c>
      <c r="AN459">
        <v>1.5</v>
      </c>
      <c r="AP459" t="s">
        <v>468</v>
      </c>
      <c r="AQ459" t="s">
        <v>57</v>
      </c>
      <c r="AR459" t="s">
        <v>469</v>
      </c>
      <c r="AS459" t="s">
        <v>649</v>
      </c>
      <c r="AT459">
        <v>74.900000000000006</v>
      </c>
      <c r="AU459">
        <v>79.400000000000006</v>
      </c>
      <c r="AV459">
        <v>84</v>
      </c>
      <c r="AW459">
        <v>89.4</v>
      </c>
      <c r="AX459">
        <v>92.6</v>
      </c>
      <c r="AY459">
        <v>95.9</v>
      </c>
      <c r="AZ459">
        <v>97.1</v>
      </c>
      <c r="BA459">
        <v>98.5</v>
      </c>
      <c r="BB459">
        <v>99.9</v>
      </c>
      <c r="BF459" t="b">
        <f t="shared" si="7"/>
        <v>1</v>
      </c>
    </row>
    <row r="460" spans="14:58" x14ac:dyDescent="0.3">
      <c r="N460" t="str">
        <f>VLOOKUP(P460,Sheet1!A$6:A$378,1,FALSE)</f>
        <v>Doncaster</v>
      </c>
      <c r="O460" t="s">
        <v>468</v>
      </c>
      <c r="P460" t="s">
        <v>58</v>
      </c>
      <c r="Q460" t="str">
        <f>VLOOKUP(P460,classifications!A$1:B$357,2,FALSE)</f>
        <v>Predominantly Urban</v>
      </c>
      <c r="R460" t="str">
        <f>VLOOKUP(P460,classifications!A$1:D$357,4,FALSE)</f>
        <v>Met District</v>
      </c>
      <c r="S460" t="s">
        <v>470</v>
      </c>
      <c r="T460" t="s">
        <v>649</v>
      </c>
      <c r="U460">
        <v>80.2</v>
      </c>
      <c r="V460">
        <v>19.2</v>
      </c>
      <c r="W460">
        <v>0.6</v>
      </c>
      <c r="X460">
        <v>72.3</v>
      </c>
      <c r="Y460">
        <v>7.9</v>
      </c>
      <c r="Z460">
        <v>19.8</v>
      </c>
      <c r="AA460">
        <v>96.3</v>
      </c>
      <c r="AB460">
        <v>2.8</v>
      </c>
      <c r="AC460">
        <v>0.9</v>
      </c>
      <c r="AE460" t="s">
        <v>468</v>
      </c>
      <c r="AF460" t="s">
        <v>58</v>
      </c>
      <c r="AG460" t="s">
        <v>470</v>
      </c>
      <c r="AH460" t="s">
        <v>649</v>
      </c>
      <c r="AI460">
        <v>80.7</v>
      </c>
      <c r="AJ460">
        <v>19.3</v>
      </c>
      <c r="AK460">
        <v>90.1</v>
      </c>
      <c r="AL460">
        <v>9.9</v>
      </c>
      <c r="AM460">
        <v>97.2</v>
      </c>
      <c r="AN460">
        <v>2.8</v>
      </c>
      <c r="AP460" t="s">
        <v>468</v>
      </c>
      <c r="AQ460" t="s">
        <v>58</v>
      </c>
      <c r="AR460" t="s">
        <v>470</v>
      </c>
      <c r="AS460" t="s">
        <v>649</v>
      </c>
      <c r="AT460">
        <v>75.8</v>
      </c>
      <c r="AU460">
        <v>80.7</v>
      </c>
      <c r="AV460">
        <v>85.6</v>
      </c>
      <c r="AW460">
        <v>85.7</v>
      </c>
      <c r="AX460">
        <v>90.1</v>
      </c>
      <c r="AY460">
        <v>94.6</v>
      </c>
      <c r="AZ460">
        <v>95.1</v>
      </c>
      <c r="BA460">
        <v>97.2</v>
      </c>
      <c r="BB460">
        <v>99.3</v>
      </c>
      <c r="BF460" t="b">
        <f t="shared" si="7"/>
        <v>1</v>
      </c>
    </row>
    <row r="461" spans="14:58" x14ac:dyDescent="0.3">
      <c r="N461" t="str">
        <f>VLOOKUP(P461,Sheet1!A$6:A$378,1,FALSE)</f>
        <v>Rotherham</v>
      </c>
      <c r="O461" t="s">
        <v>468</v>
      </c>
      <c r="P461" t="s">
        <v>59</v>
      </c>
      <c r="Q461" t="str">
        <f>VLOOKUP(P461,classifications!A$1:B$357,2,FALSE)</f>
        <v>Predominantly Urban</v>
      </c>
      <c r="R461" t="str">
        <f>VLOOKUP(P461,classifications!A$1:D$357,4,FALSE)</f>
        <v>Met District</v>
      </c>
      <c r="S461" t="s">
        <v>471</v>
      </c>
      <c r="T461" t="s">
        <v>649</v>
      </c>
      <c r="U461">
        <v>75.3</v>
      </c>
      <c r="V461">
        <v>24.1</v>
      </c>
      <c r="W461">
        <v>0.7</v>
      </c>
      <c r="X461">
        <v>72.599999999999994</v>
      </c>
      <c r="Y461">
        <v>10</v>
      </c>
      <c r="Z461">
        <v>17.3</v>
      </c>
      <c r="AA461">
        <v>98.4</v>
      </c>
      <c r="AB461">
        <v>1.6</v>
      </c>
      <c r="AC461">
        <v>0</v>
      </c>
      <c r="AE461" t="s">
        <v>468</v>
      </c>
      <c r="AF461" t="s">
        <v>59</v>
      </c>
      <c r="AG461" t="s">
        <v>471</v>
      </c>
      <c r="AH461" t="s">
        <v>649</v>
      </c>
      <c r="AI461">
        <v>75.8</v>
      </c>
      <c r="AJ461">
        <v>24.2</v>
      </c>
      <c r="AK461">
        <v>87.9</v>
      </c>
      <c r="AL461">
        <v>12.1</v>
      </c>
      <c r="AM461">
        <v>98.4</v>
      </c>
      <c r="AN461">
        <v>1.6</v>
      </c>
      <c r="AP461" t="s">
        <v>468</v>
      </c>
      <c r="AQ461" t="s">
        <v>59</v>
      </c>
      <c r="AR461" t="s">
        <v>471</v>
      </c>
      <c r="AS461" t="s">
        <v>649</v>
      </c>
      <c r="AT461">
        <v>71.099999999999994</v>
      </c>
      <c r="AU461">
        <v>75.8</v>
      </c>
      <c r="AV461">
        <v>80.400000000000006</v>
      </c>
      <c r="AW461">
        <v>83.8</v>
      </c>
      <c r="AX461">
        <v>87.9</v>
      </c>
      <c r="AY461">
        <v>92</v>
      </c>
      <c r="AZ461">
        <v>97.2</v>
      </c>
      <c r="BA461">
        <v>98.4</v>
      </c>
      <c r="BB461">
        <v>99.6</v>
      </c>
      <c r="BF461" t="b">
        <f t="shared" si="7"/>
        <v>1</v>
      </c>
    </row>
    <row r="462" spans="14:58" x14ac:dyDescent="0.3">
      <c r="N462" t="str">
        <f>VLOOKUP(P462,Sheet1!A$6:A$378,1,FALSE)</f>
        <v>Sheffield</v>
      </c>
      <c r="O462" t="s">
        <v>468</v>
      </c>
      <c r="P462" t="s">
        <v>60</v>
      </c>
      <c r="Q462" t="str">
        <f>VLOOKUP(P462,classifications!A$1:B$357,2,FALSE)</f>
        <v>Predominantly Urban</v>
      </c>
      <c r="R462" t="str">
        <f>VLOOKUP(P462,classifications!A$1:D$357,4,FALSE)</f>
        <v>Met District</v>
      </c>
      <c r="S462" t="s">
        <v>472</v>
      </c>
      <c r="T462" t="s">
        <v>649</v>
      </c>
      <c r="U462">
        <v>81.8</v>
      </c>
      <c r="V462">
        <v>17.2</v>
      </c>
      <c r="W462">
        <v>1</v>
      </c>
      <c r="X462">
        <v>79.099999999999994</v>
      </c>
      <c r="Y462">
        <v>9.1</v>
      </c>
      <c r="Z462">
        <v>11.8</v>
      </c>
      <c r="AA462">
        <v>96.7</v>
      </c>
      <c r="AB462">
        <v>3</v>
      </c>
      <c r="AC462">
        <v>0.2</v>
      </c>
      <c r="AE462" t="s">
        <v>468</v>
      </c>
      <c r="AF462" t="s">
        <v>60</v>
      </c>
      <c r="AG462" t="s">
        <v>472</v>
      </c>
      <c r="AH462" t="s">
        <v>649</v>
      </c>
      <c r="AI462">
        <v>82.6</v>
      </c>
      <c r="AJ462">
        <v>17.399999999999999</v>
      </c>
      <c r="AK462">
        <v>89.7</v>
      </c>
      <c r="AL462">
        <v>10.3</v>
      </c>
      <c r="AM462">
        <v>97</v>
      </c>
      <c r="AN462">
        <v>3</v>
      </c>
      <c r="AP462" t="s">
        <v>468</v>
      </c>
      <c r="AQ462" t="s">
        <v>60</v>
      </c>
      <c r="AR462" t="s">
        <v>472</v>
      </c>
      <c r="AS462" t="s">
        <v>649</v>
      </c>
      <c r="AT462">
        <v>78.3</v>
      </c>
      <c r="AU462">
        <v>82.6</v>
      </c>
      <c r="AV462">
        <v>87</v>
      </c>
      <c r="AW462">
        <v>85.9</v>
      </c>
      <c r="AX462">
        <v>89.7</v>
      </c>
      <c r="AY462">
        <v>93.5</v>
      </c>
      <c r="AZ462">
        <v>95.2</v>
      </c>
      <c r="BA462">
        <v>97</v>
      </c>
      <c r="BB462">
        <v>98.7</v>
      </c>
      <c r="BF462" t="b">
        <f t="shared" si="7"/>
        <v>1</v>
      </c>
    </row>
    <row r="463" spans="14:58" x14ac:dyDescent="0.3">
      <c r="N463" t="str">
        <f>VLOOKUP(P463,Sheet1!A$6:A$378,1,FALSE)</f>
        <v>Hartlepool</v>
      </c>
      <c r="O463" t="s">
        <v>473</v>
      </c>
      <c r="P463" t="s">
        <v>261</v>
      </c>
      <c r="Q463" t="str">
        <f>VLOOKUP(P463,classifications!A$1:B$357,2,FALSE)</f>
        <v>Predominantly Urban</v>
      </c>
      <c r="R463" t="str">
        <f>VLOOKUP(P463,classifications!A$1:D$357,4,FALSE)</f>
        <v>Unitary Authority</v>
      </c>
      <c r="S463" t="s">
        <v>474</v>
      </c>
      <c r="T463" t="s">
        <v>649</v>
      </c>
      <c r="U463">
        <v>76</v>
      </c>
      <c r="V463">
        <v>24</v>
      </c>
      <c r="W463">
        <v>0</v>
      </c>
      <c r="X463">
        <v>74.5</v>
      </c>
      <c r="Y463">
        <v>5.8</v>
      </c>
      <c r="Z463">
        <v>19.7</v>
      </c>
      <c r="AA463">
        <v>97.5</v>
      </c>
      <c r="AB463">
        <v>2.5</v>
      </c>
      <c r="AC463">
        <v>0</v>
      </c>
      <c r="AE463" t="s">
        <v>473</v>
      </c>
      <c r="AF463" t="s">
        <v>261</v>
      </c>
      <c r="AG463" t="s">
        <v>474</v>
      </c>
      <c r="AH463" t="s">
        <v>649</v>
      </c>
      <c r="AI463">
        <v>76</v>
      </c>
      <c r="AJ463">
        <v>24</v>
      </c>
      <c r="AK463">
        <v>92.8</v>
      </c>
      <c r="AL463">
        <v>7.2</v>
      </c>
      <c r="AM463">
        <v>97.5</v>
      </c>
      <c r="AN463">
        <v>2.5</v>
      </c>
      <c r="AP463" t="s">
        <v>473</v>
      </c>
      <c r="AQ463" t="s">
        <v>261</v>
      </c>
      <c r="AR463" t="s">
        <v>474</v>
      </c>
      <c r="AS463" t="s">
        <v>649</v>
      </c>
      <c r="AT463">
        <v>71.3</v>
      </c>
      <c r="AU463">
        <v>76</v>
      </c>
      <c r="AV463">
        <v>80.7</v>
      </c>
      <c r="AW463">
        <v>89.6</v>
      </c>
      <c r="AX463">
        <v>92.8</v>
      </c>
      <c r="AY463">
        <v>96</v>
      </c>
      <c r="AZ463">
        <v>95.7</v>
      </c>
      <c r="BA463">
        <v>97.5</v>
      </c>
      <c r="BB463">
        <v>99.3</v>
      </c>
      <c r="BF463" t="b">
        <f t="shared" si="7"/>
        <v>1</v>
      </c>
    </row>
    <row r="464" spans="14:58" x14ac:dyDescent="0.3">
      <c r="N464" t="str">
        <f>VLOOKUP(P464,Sheet1!A$6:A$378,1,FALSE)</f>
        <v>Middlesbrough</v>
      </c>
      <c r="O464" t="s">
        <v>473</v>
      </c>
      <c r="P464" t="s">
        <v>262</v>
      </c>
      <c r="Q464" t="str">
        <f>VLOOKUP(P464,classifications!A$1:B$357,2,FALSE)</f>
        <v>Predominantly Urban</v>
      </c>
      <c r="R464" t="str">
        <f>VLOOKUP(P464,classifications!A$1:D$357,4,FALSE)</f>
        <v>Unitary Authority</v>
      </c>
      <c r="S464" t="s">
        <v>475</v>
      </c>
      <c r="T464" t="s">
        <v>649</v>
      </c>
      <c r="U464">
        <v>82.5</v>
      </c>
      <c r="V464">
        <v>15.9</v>
      </c>
      <c r="W464">
        <v>1.5</v>
      </c>
      <c r="X464">
        <v>72.2</v>
      </c>
      <c r="Y464">
        <v>10.5</v>
      </c>
      <c r="Z464">
        <v>17.3</v>
      </c>
      <c r="AA464">
        <v>97.7</v>
      </c>
      <c r="AB464">
        <v>2</v>
      </c>
      <c r="AC464">
        <v>0.3</v>
      </c>
      <c r="AE464" t="s">
        <v>473</v>
      </c>
      <c r="AF464" t="s">
        <v>262</v>
      </c>
      <c r="AG464" t="s">
        <v>475</v>
      </c>
      <c r="AH464" t="s">
        <v>649</v>
      </c>
      <c r="AI464">
        <v>83.8</v>
      </c>
      <c r="AJ464">
        <v>16.2</v>
      </c>
      <c r="AK464">
        <v>87.3</v>
      </c>
      <c r="AL464">
        <v>12.7</v>
      </c>
      <c r="AM464">
        <v>98</v>
      </c>
      <c r="AN464">
        <v>2</v>
      </c>
      <c r="AP464" t="s">
        <v>473</v>
      </c>
      <c r="AQ464" t="s">
        <v>262</v>
      </c>
      <c r="AR464" t="s">
        <v>475</v>
      </c>
      <c r="AS464" t="s">
        <v>649</v>
      </c>
      <c r="AT464">
        <v>79.900000000000006</v>
      </c>
      <c r="AU464">
        <v>83.8</v>
      </c>
      <c r="AV464">
        <v>87.7</v>
      </c>
      <c r="AW464">
        <v>83.1</v>
      </c>
      <c r="AX464">
        <v>87.3</v>
      </c>
      <c r="AY464">
        <v>91.5</v>
      </c>
      <c r="AZ464">
        <v>96.5</v>
      </c>
      <c r="BA464">
        <v>98</v>
      </c>
      <c r="BB464">
        <v>99.4</v>
      </c>
      <c r="BF464" t="b">
        <f t="shared" si="7"/>
        <v>1</v>
      </c>
    </row>
    <row r="465" spans="14:58" x14ac:dyDescent="0.3">
      <c r="N465" t="str">
        <f>VLOOKUP(P465,Sheet1!A$6:A$378,1,FALSE)</f>
        <v>Redcar and Cleveland</v>
      </c>
      <c r="O465" t="s">
        <v>473</v>
      </c>
      <c r="P465" t="s">
        <v>263</v>
      </c>
      <c r="Q465" t="str">
        <f>VLOOKUP(P465,classifications!A$1:B$357,2,FALSE)</f>
        <v>Urban with Significant Rural</v>
      </c>
      <c r="R465" t="str">
        <f>VLOOKUP(P465,classifications!A$1:D$357,4,FALSE)</f>
        <v>Unitary Authority</v>
      </c>
      <c r="S465" t="s">
        <v>476</v>
      </c>
      <c r="T465" t="s">
        <v>649</v>
      </c>
      <c r="U465">
        <v>82.2</v>
      </c>
      <c r="V465">
        <v>16.7</v>
      </c>
      <c r="W465">
        <v>1.1000000000000001</v>
      </c>
      <c r="X465">
        <v>77.400000000000006</v>
      </c>
      <c r="Y465">
        <v>6.6</v>
      </c>
      <c r="Z465">
        <v>16</v>
      </c>
      <c r="AA465">
        <v>98.4</v>
      </c>
      <c r="AB465">
        <v>1.6</v>
      </c>
      <c r="AC465">
        <v>0</v>
      </c>
      <c r="AE465" t="s">
        <v>473</v>
      </c>
      <c r="AF465" t="s">
        <v>263</v>
      </c>
      <c r="AG465" t="s">
        <v>476</v>
      </c>
      <c r="AH465" t="s">
        <v>649</v>
      </c>
      <c r="AI465">
        <v>83.1</v>
      </c>
      <c r="AJ465">
        <v>16.899999999999999</v>
      </c>
      <c r="AK465">
        <v>92.2</v>
      </c>
      <c r="AL465">
        <v>7.8</v>
      </c>
      <c r="AM465">
        <v>98.4</v>
      </c>
      <c r="AN465">
        <v>1.6</v>
      </c>
      <c r="AP465" t="s">
        <v>473</v>
      </c>
      <c r="AQ465" t="s">
        <v>263</v>
      </c>
      <c r="AR465" t="s">
        <v>476</v>
      </c>
      <c r="AS465" t="s">
        <v>649</v>
      </c>
      <c r="AT465">
        <v>79.2</v>
      </c>
      <c r="AU465">
        <v>83.1</v>
      </c>
      <c r="AV465">
        <v>87.1</v>
      </c>
      <c r="AW465">
        <v>89.3</v>
      </c>
      <c r="AX465">
        <v>92.2</v>
      </c>
      <c r="AY465">
        <v>95.1</v>
      </c>
      <c r="AZ465">
        <v>96.9</v>
      </c>
      <c r="BA465">
        <v>98.4</v>
      </c>
      <c r="BB465">
        <v>99.8</v>
      </c>
      <c r="BF465" t="b">
        <f t="shared" si="7"/>
        <v>1</v>
      </c>
    </row>
    <row r="466" spans="14:58" x14ac:dyDescent="0.3">
      <c r="N466" t="str">
        <f>VLOOKUP(P466,Sheet1!A$6:A$378,1,FALSE)</f>
        <v>Stockton-on-Tees</v>
      </c>
      <c r="O466" t="s">
        <v>473</v>
      </c>
      <c r="P466" t="s">
        <v>264</v>
      </c>
      <c r="Q466" t="str">
        <f>VLOOKUP(P466,classifications!A$1:B$357,2,FALSE)</f>
        <v>Predominantly Urban</v>
      </c>
      <c r="R466" t="str">
        <f>VLOOKUP(P466,classifications!A$1:D$357,4,FALSE)</f>
        <v>Unitary Authority</v>
      </c>
      <c r="S466" t="s">
        <v>477</v>
      </c>
      <c r="T466" t="s">
        <v>649</v>
      </c>
      <c r="U466">
        <v>81</v>
      </c>
      <c r="V466">
        <v>18.100000000000001</v>
      </c>
      <c r="W466">
        <v>0.9</v>
      </c>
      <c r="X466">
        <v>79.5</v>
      </c>
      <c r="Y466">
        <v>5.5</v>
      </c>
      <c r="Z466">
        <v>15</v>
      </c>
      <c r="AA466">
        <v>97.3</v>
      </c>
      <c r="AB466">
        <v>2.7</v>
      </c>
      <c r="AC466">
        <v>0</v>
      </c>
      <c r="AE466" t="s">
        <v>473</v>
      </c>
      <c r="AF466" t="s">
        <v>264</v>
      </c>
      <c r="AG466" t="s">
        <v>477</v>
      </c>
      <c r="AH466" t="s">
        <v>649</v>
      </c>
      <c r="AI466">
        <v>81.7</v>
      </c>
      <c r="AJ466">
        <v>18.3</v>
      </c>
      <c r="AK466">
        <v>93.5</v>
      </c>
      <c r="AL466">
        <v>6.5</v>
      </c>
      <c r="AM466">
        <v>97.3</v>
      </c>
      <c r="AN466">
        <v>2.7</v>
      </c>
      <c r="AP466" t="s">
        <v>473</v>
      </c>
      <c r="AQ466" t="s">
        <v>264</v>
      </c>
      <c r="AR466" t="s">
        <v>477</v>
      </c>
      <c r="AS466" t="s">
        <v>649</v>
      </c>
      <c r="AT466">
        <v>77.8</v>
      </c>
      <c r="AU466">
        <v>81.7</v>
      </c>
      <c r="AV466">
        <v>85.6</v>
      </c>
      <c r="AW466">
        <v>90.7</v>
      </c>
      <c r="AX466">
        <v>93.5</v>
      </c>
      <c r="AY466">
        <v>96.3</v>
      </c>
      <c r="AZ466">
        <v>95.7</v>
      </c>
      <c r="BA466">
        <v>97.3</v>
      </c>
      <c r="BB466">
        <v>99</v>
      </c>
      <c r="BF466" t="b">
        <f t="shared" si="7"/>
        <v>1</v>
      </c>
    </row>
    <row r="467" spans="14:58" x14ac:dyDescent="0.3">
      <c r="N467" t="str">
        <f>VLOOKUP(P467,Sheet1!A$6:A$378,1,FALSE)</f>
        <v>Darlington</v>
      </c>
      <c r="O467" t="s">
        <v>473</v>
      </c>
      <c r="P467" t="s">
        <v>265</v>
      </c>
      <c r="Q467" t="str">
        <f>VLOOKUP(P467,classifications!A$1:B$357,2,FALSE)</f>
        <v>Predominantly Urban</v>
      </c>
      <c r="R467" t="str">
        <f>VLOOKUP(P467,classifications!A$1:D$357,4,FALSE)</f>
        <v>Unitary Authority</v>
      </c>
      <c r="S467" t="s">
        <v>478</v>
      </c>
      <c r="T467" t="s">
        <v>649</v>
      </c>
      <c r="U467">
        <v>82.2</v>
      </c>
      <c r="V467">
        <v>16.899999999999999</v>
      </c>
      <c r="W467">
        <v>0.9</v>
      </c>
      <c r="X467">
        <v>77</v>
      </c>
      <c r="Y467">
        <v>7</v>
      </c>
      <c r="Z467">
        <v>15.9</v>
      </c>
      <c r="AA467">
        <v>98.3</v>
      </c>
      <c r="AB467">
        <v>1.7</v>
      </c>
      <c r="AC467">
        <v>0</v>
      </c>
      <c r="AE467" t="s">
        <v>473</v>
      </c>
      <c r="AF467" t="s">
        <v>265</v>
      </c>
      <c r="AG467" t="s">
        <v>478</v>
      </c>
      <c r="AH467" t="s">
        <v>649</v>
      </c>
      <c r="AI467">
        <v>83</v>
      </c>
      <c r="AJ467">
        <v>17</v>
      </c>
      <c r="AK467">
        <v>91.6</v>
      </c>
      <c r="AL467">
        <v>8.4</v>
      </c>
      <c r="AM467">
        <v>98.3</v>
      </c>
      <c r="AN467">
        <v>1.7</v>
      </c>
      <c r="AP467" t="s">
        <v>473</v>
      </c>
      <c r="AQ467" t="s">
        <v>265</v>
      </c>
      <c r="AR467" t="s">
        <v>478</v>
      </c>
      <c r="AS467" t="s">
        <v>649</v>
      </c>
      <c r="AT467">
        <v>79.8</v>
      </c>
      <c r="AU467">
        <v>83</v>
      </c>
      <c r="AV467">
        <v>86.2</v>
      </c>
      <c r="AW467">
        <v>88.9</v>
      </c>
      <c r="AX467">
        <v>91.6</v>
      </c>
      <c r="AY467">
        <v>94.3</v>
      </c>
      <c r="AZ467">
        <v>96.8</v>
      </c>
      <c r="BA467">
        <v>98.3</v>
      </c>
      <c r="BB467">
        <v>99.7</v>
      </c>
      <c r="BF467" t="b">
        <f t="shared" si="7"/>
        <v>1</v>
      </c>
    </row>
    <row r="468" spans="14:58" x14ac:dyDescent="0.3">
      <c r="N468" t="str">
        <f>VLOOKUP(P468,Sheet1!A$6:A$378,1,FALSE)</f>
        <v>Birmingham</v>
      </c>
      <c r="O468" t="s">
        <v>479</v>
      </c>
      <c r="P468" t="s">
        <v>66</v>
      </c>
      <c r="Q468" t="str">
        <f>VLOOKUP(P468,classifications!A$1:B$357,2,FALSE)</f>
        <v>Predominantly Urban</v>
      </c>
      <c r="R468" t="str">
        <f>VLOOKUP(P468,classifications!A$1:D$357,4,FALSE)</f>
        <v>Met District</v>
      </c>
      <c r="S468" t="s">
        <v>480</v>
      </c>
      <c r="T468" t="s">
        <v>649</v>
      </c>
      <c r="U468">
        <v>81.900000000000006</v>
      </c>
      <c r="V468">
        <v>17.899999999999999</v>
      </c>
      <c r="W468">
        <v>0.2</v>
      </c>
      <c r="X468">
        <v>80.099999999999994</v>
      </c>
      <c r="Y468">
        <v>4.8</v>
      </c>
      <c r="Z468">
        <v>15.1</v>
      </c>
      <c r="AA468">
        <v>97.2</v>
      </c>
      <c r="AB468">
        <v>2.8</v>
      </c>
      <c r="AC468">
        <v>0</v>
      </c>
      <c r="AE468" t="s">
        <v>479</v>
      </c>
      <c r="AF468" t="s">
        <v>66</v>
      </c>
      <c r="AG468" t="s">
        <v>480</v>
      </c>
      <c r="AH468" t="s">
        <v>649</v>
      </c>
      <c r="AI468">
        <v>82.1</v>
      </c>
      <c r="AJ468">
        <v>17.899999999999999</v>
      </c>
      <c r="AK468">
        <v>94.3</v>
      </c>
      <c r="AL468">
        <v>5.7</v>
      </c>
      <c r="AM468">
        <v>97.2</v>
      </c>
      <c r="AN468">
        <v>2.8</v>
      </c>
      <c r="AP468" t="s">
        <v>479</v>
      </c>
      <c r="AQ468" t="s">
        <v>66</v>
      </c>
      <c r="AR468" t="s">
        <v>480</v>
      </c>
      <c r="AS468" t="s">
        <v>649</v>
      </c>
      <c r="AT468">
        <v>78.099999999999994</v>
      </c>
      <c r="AU468">
        <v>82.1</v>
      </c>
      <c r="AV468">
        <v>86</v>
      </c>
      <c r="AW468">
        <v>91.8</v>
      </c>
      <c r="AX468">
        <v>94.3</v>
      </c>
      <c r="AY468">
        <v>96.8</v>
      </c>
      <c r="AZ468">
        <v>95.3</v>
      </c>
      <c r="BA468">
        <v>97.2</v>
      </c>
      <c r="BB468">
        <v>99.2</v>
      </c>
      <c r="BF468" t="b">
        <f t="shared" si="7"/>
        <v>1</v>
      </c>
    </row>
    <row r="469" spans="14:58" x14ac:dyDescent="0.3">
      <c r="N469" t="str">
        <f>VLOOKUP(P469,Sheet1!A$6:A$378,1,FALSE)</f>
        <v>Coventry</v>
      </c>
      <c r="O469" t="s">
        <v>479</v>
      </c>
      <c r="P469" t="s">
        <v>67</v>
      </c>
      <c r="Q469" t="str">
        <f>VLOOKUP(P469,classifications!A$1:B$357,2,FALSE)</f>
        <v>Predominantly Urban</v>
      </c>
      <c r="R469" t="str">
        <f>VLOOKUP(P469,classifications!A$1:D$357,4,FALSE)</f>
        <v>Met District</v>
      </c>
      <c r="S469" t="s">
        <v>481</v>
      </c>
      <c r="T469" t="s">
        <v>649</v>
      </c>
      <c r="U469">
        <v>84.3</v>
      </c>
      <c r="V469">
        <v>15.7</v>
      </c>
      <c r="W469">
        <v>0</v>
      </c>
      <c r="X469">
        <v>76.7</v>
      </c>
      <c r="Y469">
        <v>6.6</v>
      </c>
      <c r="Z469">
        <v>16.7</v>
      </c>
      <c r="AA469">
        <v>96.6</v>
      </c>
      <c r="AB469">
        <v>3.4</v>
      </c>
      <c r="AC469">
        <v>0</v>
      </c>
      <c r="AE469" t="s">
        <v>479</v>
      </c>
      <c r="AF469" t="s">
        <v>67</v>
      </c>
      <c r="AG469" t="s">
        <v>481</v>
      </c>
      <c r="AH469" t="s">
        <v>649</v>
      </c>
      <c r="AI469">
        <v>84.3</v>
      </c>
      <c r="AJ469">
        <v>15.7</v>
      </c>
      <c r="AK469">
        <v>92</v>
      </c>
      <c r="AL469">
        <v>8</v>
      </c>
      <c r="AM469">
        <v>96.6</v>
      </c>
      <c r="AN469">
        <v>3.4</v>
      </c>
      <c r="AP469" t="s">
        <v>479</v>
      </c>
      <c r="AQ469" t="s">
        <v>67</v>
      </c>
      <c r="AR469" t="s">
        <v>481</v>
      </c>
      <c r="AS469" t="s">
        <v>649</v>
      </c>
      <c r="AT469">
        <v>80.400000000000006</v>
      </c>
      <c r="AU469">
        <v>84.3</v>
      </c>
      <c r="AV469">
        <v>88.3</v>
      </c>
      <c r="AW469">
        <v>88.7</v>
      </c>
      <c r="AX469">
        <v>92</v>
      </c>
      <c r="AY469">
        <v>95.4</v>
      </c>
      <c r="AZ469">
        <v>94.7</v>
      </c>
      <c r="BA469">
        <v>96.6</v>
      </c>
      <c r="BB469">
        <v>98.5</v>
      </c>
      <c r="BF469" t="b">
        <f t="shared" si="7"/>
        <v>1</v>
      </c>
    </row>
    <row r="470" spans="14:58" x14ac:dyDescent="0.3">
      <c r="N470" t="str">
        <f>VLOOKUP(P470,Sheet1!A$6:A$378,1,FALSE)</f>
        <v>Dudley</v>
      </c>
      <c r="O470" t="s">
        <v>479</v>
      </c>
      <c r="P470" t="s">
        <v>68</v>
      </c>
      <c r="Q470" t="str">
        <f>VLOOKUP(P470,classifications!A$1:B$357,2,FALSE)</f>
        <v>Predominantly Urban</v>
      </c>
      <c r="R470" t="str">
        <f>VLOOKUP(P470,classifications!A$1:D$357,4,FALSE)</f>
        <v>Met District</v>
      </c>
      <c r="S470" t="s">
        <v>482</v>
      </c>
      <c r="T470" t="s">
        <v>649</v>
      </c>
      <c r="U470">
        <v>83.9</v>
      </c>
      <c r="V470">
        <v>15.6</v>
      </c>
      <c r="W470">
        <v>0.4</v>
      </c>
      <c r="X470">
        <v>80.5</v>
      </c>
      <c r="Y470">
        <v>4.3</v>
      </c>
      <c r="Z470">
        <v>15.2</v>
      </c>
      <c r="AA470">
        <v>99.5</v>
      </c>
      <c r="AB470">
        <v>0.5</v>
      </c>
      <c r="AC470">
        <v>0</v>
      </c>
      <c r="AE470" t="s">
        <v>479</v>
      </c>
      <c r="AF470" t="s">
        <v>68</v>
      </c>
      <c r="AG470" t="s">
        <v>482</v>
      </c>
      <c r="AH470" t="s">
        <v>649</v>
      </c>
      <c r="AI470">
        <v>84.3</v>
      </c>
      <c r="AJ470">
        <v>15.7</v>
      </c>
      <c r="AK470">
        <v>94.9</v>
      </c>
      <c r="AL470">
        <v>5.0999999999999996</v>
      </c>
      <c r="AM470">
        <v>99.5</v>
      </c>
      <c r="AN470">
        <v>0.5</v>
      </c>
      <c r="AP470" t="s">
        <v>479</v>
      </c>
      <c r="AQ470" t="s">
        <v>68</v>
      </c>
      <c r="AR470" t="s">
        <v>482</v>
      </c>
      <c r="AS470" t="s">
        <v>649</v>
      </c>
      <c r="AT470">
        <v>79.5</v>
      </c>
      <c r="AU470">
        <v>84.3</v>
      </c>
      <c r="AV470">
        <v>89.1</v>
      </c>
      <c r="AW470">
        <v>91.7</v>
      </c>
      <c r="AX470">
        <v>94.9</v>
      </c>
      <c r="AY470">
        <v>98.1</v>
      </c>
      <c r="AZ470">
        <v>98.4</v>
      </c>
      <c r="BA470">
        <v>99.5</v>
      </c>
      <c r="BB470">
        <v>100</v>
      </c>
      <c r="BF470" t="b">
        <f t="shared" si="7"/>
        <v>1</v>
      </c>
    </row>
    <row r="471" spans="14:58" x14ac:dyDescent="0.3">
      <c r="N471" t="str">
        <f>VLOOKUP(P471,Sheet1!A$6:A$378,1,FALSE)</f>
        <v>Sandwell</v>
      </c>
      <c r="O471" t="s">
        <v>479</v>
      </c>
      <c r="P471" t="s">
        <v>69</v>
      </c>
      <c r="Q471" t="str">
        <f>VLOOKUP(P471,classifications!A$1:B$357,2,FALSE)</f>
        <v>Predominantly Urban</v>
      </c>
      <c r="R471" t="str">
        <f>VLOOKUP(P471,classifications!A$1:D$357,4,FALSE)</f>
        <v>Met District</v>
      </c>
      <c r="S471" t="s">
        <v>483</v>
      </c>
      <c r="T471" t="s">
        <v>649</v>
      </c>
      <c r="U471">
        <v>86.6</v>
      </c>
      <c r="V471">
        <v>12.7</v>
      </c>
      <c r="W471">
        <v>0.7</v>
      </c>
      <c r="X471">
        <v>74.5</v>
      </c>
      <c r="Y471">
        <v>4.7</v>
      </c>
      <c r="Z471">
        <v>20.7</v>
      </c>
      <c r="AA471">
        <v>98.6</v>
      </c>
      <c r="AB471">
        <v>1.4</v>
      </c>
      <c r="AC471">
        <v>0</v>
      </c>
      <c r="AE471" t="s">
        <v>479</v>
      </c>
      <c r="AF471" t="s">
        <v>69</v>
      </c>
      <c r="AG471" t="s">
        <v>483</v>
      </c>
      <c r="AH471" t="s">
        <v>649</v>
      </c>
      <c r="AI471">
        <v>87.2</v>
      </c>
      <c r="AJ471">
        <v>12.8</v>
      </c>
      <c r="AK471">
        <v>94</v>
      </c>
      <c r="AL471">
        <v>6</v>
      </c>
      <c r="AM471">
        <v>98.6</v>
      </c>
      <c r="AN471">
        <v>1.4</v>
      </c>
      <c r="AP471" t="s">
        <v>479</v>
      </c>
      <c r="AQ471" t="s">
        <v>69</v>
      </c>
      <c r="AR471" t="s">
        <v>483</v>
      </c>
      <c r="AS471" t="s">
        <v>649</v>
      </c>
      <c r="AT471">
        <v>83.8</v>
      </c>
      <c r="AU471">
        <v>87.2</v>
      </c>
      <c r="AV471">
        <v>90.6</v>
      </c>
      <c r="AW471">
        <v>91.2</v>
      </c>
      <c r="AX471">
        <v>94</v>
      </c>
      <c r="AY471">
        <v>96.9</v>
      </c>
      <c r="AZ471">
        <v>97.4</v>
      </c>
      <c r="BA471">
        <v>98.6</v>
      </c>
      <c r="BB471">
        <v>99.9</v>
      </c>
      <c r="BF471" t="b">
        <f t="shared" si="7"/>
        <v>1</v>
      </c>
    </row>
    <row r="472" spans="14:58" x14ac:dyDescent="0.3">
      <c r="N472" t="str">
        <f>VLOOKUP(P472,Sheet1!A$6:A$378,1,FALSE)</f>
        <v>Solihull</v>
      </c>
      <c r="O472" t="s">
        <v>479</v>
      </c>
      <c r="P472" t="s">
        <v>70</v>
      </c>
      <c r="Q472" t="str">
        <f>VLOOKUP(P472,classifications!A$1:B$357,2,FALSE)</f>
        <v>Predominantly Urban</v>
      </c>
      <c r="R472" t="str">
        <f>VLOOKUP(P472,classifications!A$1:D$357,4,FALSE)</f>
        <v>Met District</v>
      </c>
      <c r="S472" t="s">
        <v>484</v>
      </c>
      <c r="T472" t="s">
        <v>649</v>
      </c>
      <c r="U472">
        <v>80.400000000000006</v>
      </c>
      <c r="V472">
        <v>18.899999999999999</v>
      </c>
      <c r="W472">
        <v>0.7</v>
      </c>
      <c r="X472">
        <v>80</v>
      </c>
      <c r="Y472">
        <v>3.8</v>
      </c>
      <c r="Z472">
        <v>16.2</v>
      </c>
      <c r="AA472">
        <v>99.8</v>
      </c>
      <c r="AB472">
        <v>0.2</v>
      </c>
      <c r="AC472">
        <v>0</v>
      </c>
      <c r="AE472" t="s">
        <v>479</v>
      </c>
      <c r="AF472" t="s">
        <v>70</v>
      </c>
      <c r="AG472" t="s">
        <v>484</v>
      </c>
      <c r="AH472" t="s">
        <v>649</v>
      </c>
      <c r="AI472">
        <v>80.900000000000006</v>
      </c>
      <c r="AJ472">
        <v>19.100000000000001</v>
      </c>
      <c r="AK472">
        <v>95.4</v>
      </c>
      <c r="AL472">
        <v>4.5999999999999996</v>
      </c>
      <c r="AM472">
        <v>99.8</v>
      </c>
      <c r="AN472">
        <v>0.2</v>
      </c>
      <c r="AP472" t="s">
        <v>479</v>
      </c>
      <c r="AQ472" t="s">
        <v>70</v>
      </c>
      <c r="AR472" t="s">
        <v>484</v>
      </c>
      <c r="AS472" t="s">
        <v>649</v>
      </c>
      <c r="AT472">
        <v>76.3</v>
      </c>
      <c r="AU472">
        <v>80.900000000000006</v>
      </c>
      <c r="AV472">
        <v>85.5</v>
      </c>
      <c r="AW472">
        <v>92.9</v>
      </c>
      <c r="AX472">
        <v>95.4</v>
      </c>
      <c r="AY472">
        <v>98</v>
      </c>
      <c r="AZ472">
        <v>99.5</v>
      </c>
      <c r="BA472">
        <v>99.8</v>
      </c>
      <c r="BB472">
        <v>100</v>
      </c>
      <c r="BF472" t="b">
        <f t="shared" si="7"/>
        <v>1</v>
      </c>
    </row>
    <row r="473" spans="14:58" x14ac:dyDescent="0.3">
      <c r="N473" t="str">
        <f>VLOOKUP(P473,Sheet1!A$6:A$378,1,FALSE)</f>
        <v>Walsall</v>
      </c>
      <c r="O473" t="s">
        <v>479</v>
      </c>
      <c r="P473" t="s">
        <v>71</v>
      </c>
      <c r="Q473" t="str">
        <f>VLOOKUP(P473,classifications!A$1:B$357,2,FALSE)</f>
        <v>Predominantly Urban</v>
      </c>
      <c r="R473" t="str">
        <f>VLOOKUP(P473,classifications!A$1:D$357,4,FALSE)</f>
        <v>Met District</v>
      </c>
      <c r="S473" t="s">
        <v>485</v>
      </c>
      <c r="T473" t="s">
        <v>649</v>
      </c>
      <c r="U473">
        <v>79.900000000000006</v>
      </c>
      <c r="V473">
        <v>18.899999999999999</v>
      </c>
      <c r="W473">
        <v>1.2</v>
      </c>
      <c r="X473">
        <v>74.599999999999994</v>
      </c>
      <c r="Y473">
        <v>7.2</v>
      </c>
      <c r="Z473">
        <v>18.3</v>
      </c>
      <c r="AA473" t="s">
        <v>417</v>
      </c>
      <c r="AB473" t="s">
        <v>417</v>
      </c>
      <c r="AC473" t="s">
        <v>417</v>
      </c>
      <c r="AE473" t="s">
        <v>479</v>
      </c>
      <c r="AF473" t="s">
        <v>71</v>
      </c>
      <c r="AG473" t="s">
        <v>485</v>
      </c>
      <c r="AH473" t="s">
        <v>649</v>
      </c>
      <c r="AI473">
        <v>80.900000000000006</v>
      </c>
      <c r="AJ473">
        <v>19.100000000000001</v>
      </c>
      <c r="AK473">
        <v>91.2</v>
      </c>
      <c r="AL473">
        <v>8.8000000000000007</v>
      </c>
      <c r="AM473" t="s">
        <v>417</v>
      </c>
      <c r="AN473" t="s">
        <v>417</v>
      </c>
      <c r="AP473" t="s">
        <v>479</v>
      </c>
      <c r="AQ473" t="s">
        <v>71</v>
      </c>
      <c r="AR473" t="s">
        <v>485</v>
      </c>
      <c r="AS473" t="s">
        <v>649</v>
      </c>
      <c r="AT473">
        <v>76.599999999999994</v>
      </c>
      <c r="AU473">
        <v>80.900000000000006</v>
      </c>
      <c r="AV473">
        <v>85.1</v>
      </c>
      <c r="AW473">
        <v>87.7</v>
      </c>
      <c r="AX473">
        <v>91.2</v>
      </c>
      <c r="AY473">
        <v>94.8</v>
      </c>
      <c r="AZ473" t="s">
        <v>417</v>
      </c>
      <c r="BA473" t="s">
        <v>417</v>
      </c>
      <c r="BB473" t="s">
        <v>417</v>
      </c>
      <c r="BF473" t="b">
        <f t="shared" si="7"/>
        <v>1</v>
      </c>
    </row>
    <row r="474" spans="14:58" x14ac:dyDescent="0.3">
      <c r="N474" t="str">
        <f>VLOOKUP(P474,Sheet1!A$6:A$378,1,FALSE)</f>
        <v>Wolverhampton</v>
      </c>
      <c r="O474" t="s">
        <v>479</v>
      </c>
      <c r="P474" t="s">
        <v>72</v>
      </c>
      <c r="Q474" t="str">
        <f>VLOOKUP(P474,classifications!A$1:B$357,2,FALSE)</f>
        <v>Predominantly Urban</v>
      </c>
      <c r="R474" t="str">
        <f>VLOOKUP(P474,classifications!A$1:D$357,4,FALSE)</f>
        <v>Met District</v>
      </c>
      <c r="S474" t="s">
        <v>486</v>
      </c>
      <c r="T474" t="s">
        <v>649</v>
      </c>
      <c r="U474">
        <v>83.7</v>
      </c>
      <c r="V474">
        <v>16</v>
      </c>
      <c r="W474">
        <v>0.2</v>
      </c>
      <c r="X474">
        <v>72.5</v>
      </c>
      <c r="Y474">
        <v>10.6</v>
      </c>
      <c r="Z474">
        <v>16.899999999999999</v>
      </c>
      <c r="AA474">
        <v>99.7</v>
      </c>
      <c r="AB474">
        <v>0.3</v>
      </c>
      <c r="AC474">
        <v>0</v>
      </c>
      <c r="AE474" t="s">
        <v>479</v>
      </c>
      <c r="AF474" t="s">
        <v>72</v>
      </c>
      <c r="AG474" t="s">
        <v>486</v>
      </c>
      <c r="AH474" t="s">
        <v>649</v>
      </c>
      <c r="AI474">
        <v>83.9</v>
      </c>
      <c r="AJ474">
        <v>16.100000000000001</v>
      </c>
      <c r="AK474">
        <v>87.2</v>
      </c>
      <c r="AL474">
        <v>12.8</v>
      </c>
      <c r="AM474">
        <v>99.7</v>
      </c>
      <c r="AN474">
        <v>0.3</v>
      </c>
      <c r="AP474" t="s">
        <v>479</v>
      </c>
      <c r="AQ474" t="s">
        <v>72</v>
      </c>
      <c r="AR474" t="s">
        <v>486</v>
      </c>
      <c r="AS474" t="s">
        <v>649</v>
      </c>
      <c r="AT474">
        <v>79.7</v>
      </c>
      <c r="AU474">
        <v>83.9</v>
      </c>
      <c r="AV474">
        <v>88.1</v>
      </c>
      <c r="AW474">
        <v>82.8</v>
      </c>
      <c r="AX474">
        <v>87.2</v>
      </c>
      <c r="AY474">
        <v>91.6</v>
      </c>
      <c r="AZ474">
        <v>99</v>
      </c>
      <c r="BA474">
        <v>99.7</v>
      </c>
      <c r="BB474">
        <v>100</v>
      </c>
      <c r="BF474" t="b">
        <f t="shared" si="7"/>
        <v>1</v>
      </c>
    </row>
    <row r="475" spans="14:58" x14ac:dyDescent="0.3">
      <c r="N475" t="str">
        <f>VLOOKUP(P475,Sheet1!A$6:A$378,1,FALSE)</f>
        <v>Bath and North East Somerset</v>
      </c>
      <c r="O475" t="s">
        <v>487</v>
      </c>
      <c r="P475" t="s">
        <v>306</v>
      </c>
      <c r="Q475" t="str">
        <f>VLOOKUP(P475,classifications!A$1:B$357,2,FALSE)</f>
        <v>Urban with Significant Rural</v>
      </c>
      <c r="R475" t="str">
        <f>VLOOKUP(P475,classifications!A$1:D$357,4,FALSE)</f>
        <v>Unitary Authority</v>
      </c>
      <c r="S475" t="s">
        <v>488</v>
      </c>
      <c r="T475" t="s">
        <v>649</v>
      </c>
      <c r="U475">
        <v>79.3</v>
      </c>
      <c r="V475">
        <v>19.3</v>
      </c>
      <c r="W475">
        <v>1.4</v>
      </c>
      <c r="X475">
        <v>77.400000000000006</v>
      </c>
      <c r="Y475">
        <v>6.8</v>
      </c>
      <c r="Z475">
        <v>15.8</v>
      </c>
      <c r="AA475">
        <v>99.1</v>
      </c>
      <c r="AB475">
        <v>0.7</v>
      </c>
      <c r="AC475">
        <v>0.2</v>
      </c>
      <c r="AE475" t="s">
        <v>487</v>
      </c>
      <c r="AF475" t="s">
        <v>306</v>
      </c>
      <c r="AG475" t="s">
        <v>488</v>
      </c>
      <c r="AH475" t="s">
        <v>649</v>
      </c>
      <c r="AI475">
        <v>80.400000000000006</v>
      </c>
      <c r="AJ475">
        <v>19.600000000000001</v>
      </c>
      <c r="AK475">
        <v>91.9</v>
      </c>
      <c r="AL475">
        <v>8.1</v>
      </c>
      <c r="AM475">
        <v>99.3</v>
      </c>
      <c r="AN475">
        <v>0.7</v>
      </c>
      <c r="AP475" t="s">
        <v>487</v>
      </c>
      <c r="AQ475" t="s">
        <v>306</v>
      </c>
      <c r="AR475" t="s">
        <v>488</v>
      </c>
      <c r="AS475" t="s">
        <v>649</v>
      </c>
      <c r="AT475">
        <v>76.599999999999994</v>
      </c>
      <c r="AU475">
        <v>80.400000000000006</v>
      </c>
      <c r="AV475">
        <v>84.1</v>
      </c>
      <c r="AW475">
        <v>88.6</v>
      </c>
      <c r="AX475">
        <v>91.9</v>
      </c>
      <c r="AY475">
        <v>95.3</v>
      </c>
      <c r="AZ475">
        <v>98.4</v>
      </c>
      <c r="BA475">
        <v>99.3</v>
      </c>
      <c r="BB475">
        <v>100</v>
      </c>
      <c r="BF475" t="b">
        <f t="shared" si="7"/>
        <v>1</v>
      </c>
    </row>
    <row r="476" spans="14:58" x14ac:dyDescent="0.3">
      <c r="N476" t="str">
        <f>VLOOKUP(P476,Sheet1!A$6:A$378,1,FALSE)</f>
        <v>Bristol, City of</v>
      </c>
      <c r="O476" t="s">
        <v>487</v>
      </c>
      <c r="P476" t="s">
        <v>307</v>
      </c>
      <c r="Q476" t="str">
        <f>VLOOKUP(P476,classifications!A$1:B$357,2,FALSE)</f>
        <v>Predominantly Urban</v>
      </c>
      <c r="R476" t="str">
        <f>VLOOKUP(P476,classifications!A$1:D$357,4,FALSE)</f>
        <v>Unitary Authority</v>
      </c>
      <c r="S476" t="s">
        <v>489</v>
      </c>
      <c r="T476" t="s">
        <v>649</v>
      </c>
      <c r="U476">
        <v>83.1</v>
      </c>
      <c r="V476">
        <v>16.600000000000001</v>
      </c>
      <c r="W476">
        <v>0.3</v>
      </c>
      <c r="X476">
        <v>84</v>
      </c>
      <c r="Y476">
        <v>4.9000000000000004</v>
      </c>
      <c r="Z476">
        <v>11.1</v>
      </c>
      <c r="AA476">
        <v>99</v>
      </c>
      <c r="AB476">
        <v>0.8</v>
      </c>
      <c r="AC476">
        <v>0.2</v>
      </c>
      <c r="AE476" t="s">
        <v>487</v>
      </c>
      <c r="AF476" t="s">
        <v>307</v>
      </c>
      <c r="AG476" t="s">
        <v>489</v>
      </c>
      <c r="AH476" t="s">
        <v>649</v>
      </c>
      <c r="AI476">
        <v>83.3</v>
      </c>
      <c r="AJ476">
        <v>16.7</v>
      </c>
      <c r="AK476">
        <v>94.5</v>
      </c>
      <c r="AL476">
        <v>5.5</v>
      </c>
      <c r="AM476">
        <v>99.2</v>
      </c>
      <c r="AN476">
        <v>0.8</v>
      </c>
      <c r="AP476" t="s">
        <v>487</v>
      </c>
      <c r="AQ476" t="s">
        <v>307</v>
      </c>
      <c r="AR476" t="s">
        <v>489</v>
      </c>
      <c r="AS476" t="s">
        <v>649</v>
      </c>
      <c r="AT476">
        <v>79.900000000000006</v>
      </c>
      <c r="AU476">
        <v>83.3</v>
      </c>
      <c r="AV476">
        <v>86.8</v>
      </c>
      <c r="AW476">
        <v>92.2</v>
      </c>
      <c r="AX476">
        <v>94.5</v>
      </c>
      <c r="AY476">
        <v>96.7</v>
      </c>
      <c r="AZ476">
        <v>98.5</v>
      </c>
      <c r="BA476">
        <v>99.2</v>
      </c>
      <c r="BB476">
        <v>99.9</v>
      </c>
      <c r="BF476" t="b">
        <f t="shared" si="7"/>
        <v>1</v>
      </c>
    </row>
    <row r="477" spans="14:58" x14ac:dyDescent="0.3">
      <c r="N477" t="str">
        <f>VLOOKUP(P477,Sheet1!A$6:A$378,1,FALSE)</f>
        <v>South Gloucestershire</v>
      </c>
      <c r="O477" t="s">
        <v>487</v>
      </c>
      <c r="P477" t="s">
        <v>309</v>
      </c>
      <c r="Q477" t="str">
        <f>VLOOKUP(P477,classifications!A$1:B$357,2,FALSE)</f>
        <v>Predominantly Urban</v>
      </c>
      <c r="R477" t="str">
        <f>VLOOKUP(P477,classifications!A$1:D$357,4,FALSE)</f>
        <v>Unitary Authority</v>
      </c>
      <c r="S477" t="s">
        <v>490</v>
      </c>
      <c r="T477" t="s">
        <v>649</v>
      </c>
      <c r="U477">
        <v>82.7</v>
      </c>
      <c r="V477">
        <v>15.9</v>
      </c>
      <c r="W477">
        <v>1.3</v>
      </c>
      <c r="X477">
        <v>84.4</v>
      </c>
      <c r="Y477">
        <v>3.9</v>
      </c>
      <c r="Z477">
        <v>11.7</v>
      </c>
      <c r="AA477">
        <v>98.2</v>
      </c>
      <c r="AB477">
        <v>1.6</v>
      </c>
      <c r="AC477">
        <v>0.2</v>
      </c>
      <c r="AE477" t="s">
        <v>487</v>
      </c>
      <c r="AF477" t="s">
        <v>309</v>
      </c>
      <c r="AG477" t="s">
        <v>490</v>
      </c>
      <c r="AH477" t="s">
        <v>649</v>
      </c>
      <c r="AI477">
        <v>83.8</v>
      </c>
      <c r="AJ477">
        <v>16.2</v>
      </c>
      <c r="AK477">
        <v>95.6</v>
      </c>
      <c r="AL477">
        <v>4.4000000000000004</v>
      </c>
      <c r="AM477">
        <v>98.4</v>
      </c>
      <c r="AN477">
        <v>1.6</v>
      </c>
      <c r="AP477" t="s">
        <v>487</v>
      </c>
      <c r="AQ477" t="s">
        <v>309</v>
      </c>
      <c r="AR477" t="s">
        <v>490</v>
      </c>
      <c r="AS477" t="s">
        <v>649</v>
      </c>
      <c r="AT477">
        <v>80.3</v>
      </c>
      <c r="AU477">
        <v>83.8</v>
      </c>
      <c r="AV477">
        <v>87.3</v>
      </c>
      <c r="AW477">
        <v>93.4</v>
      </c>
      <c r="AX477">
        <v>95.6</v>
      </c>
      <c r="AY477">
        <v>97.8</v>
      </c>
      <c r="AZ477">
        <v>97.2</v>
      </c>
      <c r="BA477">
        <v>98.4</v>
      </c>
      <c r="BB477">
        <v>99.6</v>
      </c>
      <c r="BF477" t="b">
        <f t="shared" si="7"/>
        <v>1</v>
      </c>
    </row>
    <row r="478" spans="14:58" x14ac:dyDescent="0.3">
      <c r="N478" t="e">
        <f>VLOOKUP(P478,Sheet1!A$6:A$378,1,FALSE)</f>
        <v>#N/A</v>
      </c>
      <c r="O478" t="s">
        <v>491</v>
      </c>
      <c r="P478" t="s">
        <v>492</v>
      </c>
      <c r="Q478" t="e">
        <f>VLOOKUP(P478,classifications!A$1:B$357,2,FALSE)</f>
        <v>#N/A</v>
      </c>
      <c r="R478" t="s">
        <v>323</v>
      </c>
      <c r="S478">
        <v>9</v>
      </c>
      <c r="T478" t="s">
        <v>649</v>
      </c>
      <c r="U478">
        <v>78</v>
      </c>
      <c r="V478">
        <v>21.6</v>
      </c>
      <c r="W478">
        <v>0.4</v>
      </c>
      <c r="X478">
        <v>86</v>
      </c>
      <c r="Y478">
        <v>3.3</v>
      </c>
      <c r="Z478">
        <v>10.7</v>
      </c>
      <c r="AA478">
        <v>99.6</v>
      </c>
      <c r="AB478">
        <v>0.4</v>
      </c>
      <c r="AC478">
        <v>0</v>
      </c>
      <c r="AE478" t="s">
        <v>491</v>
      </c>
      <c r="AF478" t="s">
        <v>492</v>
      </c>
      <c r="AG478">
        <v>9</v>
      </c>
      <c r="AH478" t="s">
        <v>649</v>
      </c>
      <c r="AI478">
        <v>78.3</v>
      </c>
      <c r="AJ478">
        <v>21.7</v>
      </c>
      <c r="AK478">
        <v>96.3</v>
      </c>
      <c r="AL478">
        <v>3.7</v>
      </c>
      <c r="AM478">
        <v>99.6</v>
      </c>
      <c r="AN478">
        <v>0.4</v>
      </c>
      <c r="AP478" t="s">
        <v>491</v>
      </c>
      <c r="AQ478" t="s">
        <v>492</v>
      </c>
      <c r="AR478">
        <v>9</v>
      </c>
      <c r="AS478" t="s">
        <v>649</v>
      </c>
      <c r="AT478">
        <v>74</v>
      </c>
      <c r="AU478">
        <v>78.3</v>
      </c>
      <c r="AV478">
        <v>82.6</v>
      </c>
      <c r="AW478">
        <v>94.2</v>
      </c>
      <c r="AX478">
        <v>96.3</v>
      </c>
      <c r="AY478">
        <v>98.5</v>
      </c>
      <c r="AZ478">
        <v>99</v>
      </c>
      <c r="BA478">
        <v>99.6</v>
      </c>
      <c r="BB478">
        <v>100</v>
      </c>
      <c r="BF478" t="b">
        <f t="shared" si="7"/>
        <v>1</v>
      </c>
    </row>
    <row r="479" spans="14:58" x14ac:dyDescent="0.3">
      <c r="N479" t="str">
        <f>VLOOKUP(P479,Sheet1!A$6:A$378,1,FALSE)</f>
        <v>Buckinghamshire</v>
      </c>
      <c r="O479" t="s">
        <v>491</v>
      </c>
      <c r="P479" t="s">
        <v>305</v>
      </c>
      <c r="Q479" t="str">
        <f>VLOOKUP(P479,classifications!A$1:B$357,2,FALSE)</f>
        <v>Urban with Significant Rural</v>
      </c>
      <c r="R479" t="str">
        <f>VLOOKUP(P479,classifications!A$1:D$357,4,FALSE)</f>
        <v>Unitary Authority</v>
      </c>
      <c r="S479">
        <v>11</v>
      </c>
      <c r="T479" t="s">
        <v>649</v>
      </c>
      <c r="U479">
        <v>76.099999999999994</v>
      </c>
      <c r="V479">
        <v>22.8</v>
      </c>
      <c r="W479">
        <v>1.1000000000000001</v>
      </c>
      <c r="X479">
        <v>85.5</v>
      </c>
      <c r="Y479">
        <v>5.7</v>
      </c>
      <c r="Z479">
        <v>8.8000000000000007</v>
      </c>
      <c r="AA479" t="s">
        <v>417</v>
      </c>
      <c r="AB479" t="s">
        <v>417</v>
      </c>
      <c r="AC479" t="s">
        <v>417</v>
      </c>
      <c r="AE479" t="s">
        <v>491</v>
      </c>
      <c r="AF479" t="s">
        <v>305</v>
      </c>
      <c r="AG479">
        <v>11</v>
      </c>
      <c r="AH479" t="s">
        <v>649</v>
      </c>
      <c r="AI479">
        <v>76.900000000000006</v>
      </c>
      <c r="AJ479">
        <v>23.1</v>
      </c>
      <c r="AK479">
        <v>93.8</v>
      </c>
      <c r="AL479">
        <v>6.2</v>
      </c>
      <c r="AM479" t="s">
        <v>417</v>
      </c>
      <c r="AN479" t="s">
        <v>417</v>
      </c>
      <c r="AP479" t="s">
        <v>491</v>
      </c>
      <c r="AQ479" t="s">
        <v>305</v>
      </c>
      <c r="AR479">
        <v>11</v>
      </c>
      <c r="AS479" t="s">
        <v>649</v>
      </c>
      <c r="AT479">
        <v>73</v>
      </c>
      <c r="AU479">
        <v>76.900000000000006</v>
      </c>
      <c r="AV479">
        <v>80.8</v>
      </c>
      <c r="AW479">
        <v>91.2</v>
      </c>
      <c r="AX479">
        <v>93.8</v>
      </c>
      <c r="AY479">
        <v>96.3</v>
      </c>
      <c r="AZ479" t="s">
        <v>417</v>
      </c>
      <c r="BA479" t="s">
        <v>417</v>
      </c>
      <c r="BB479" t="s">
        <v>417</v>
      </c>
      <c r="BF479" t="b">
        <f t="shared" si="7"/>
        <v>1</v>
      </c>
    </row>
    <row r="480" spans="14:58" x14ac:dyDescent="0.3">
      <c r="N480" t="e">
        <f>VLOOKUP(P480,Sheet1!A$6:A$378,1,FALSE)</f>
        <v>#N/A</v>
      </c>
      <c r="O480" t="s">
        <v>491</v>
      </c>
      <c r="P480" t="s">
        <v>493</v>
      </c>
      <c r="Q480" t="s">
        <v>319</v>
      </c>
      <c r="R480" t="s">
        <v>323</v>
      </c>
      <c r="S480">
        <v>13</v>
      </c>
      <c r="T480" t="s">
        <v>649</v>
      </c>
      <c r="U480">
        <v>78.2</v>
      </c>
      <c r="V480">
        <v>20.2</v>
      </c>
      <c r="W480">
        <v>1.6</v>
      </c>
      <c r="X480">
        <v>83.4</v>
      </c>
      <c r="Y480">
        <v>5.2</v>
      </c>
      <c r="Z480">
        <v>11.4</v>
      </c>
      <c r="AA480">
        <v>98.5</v>
      </c>
      <c r="AB480">
        <v>1.5</v>
      </c>
      <c r="AC480">
        <v>0</v>
      </c>
      <c r="AE480" t="s">
        <v>491</v>
      </c>
      <c r="AF480" t="s">
        <v>493</v>
      </c>
      <c r="AG480">
        <v>13</v>
      </c>
      <c r="AH480" t="s">
        <v>649</v>
      </c>
      <c r="AI480">
        <v>79.5</v>
      </c>
      <c r="AJ480">
        <v>20.5</v>
      </c>
      <c r="AK480">
        <v>94.1</v>
      </c>
      <c r="AL480">
        <v>5.9</v>
      </c>
      <c r="AM480">
        <v>98.5</v>
      </c>
      <c r="AN480">
        <v>1.5</v>
      </c>
      <c r="AP480" t="s">
        <v>491</v>
      </c>
      <c r="AQ480" t="s">
        <v>493</v>
      </c>
      <c r="AR480">
        <v>13</v>
      </c>
      <c r="AS480" t="s">
        <v>649</v>
      </c>
      <c r="AT480">
        <v>75</v>
      </c>
      <c r="AU480">
        <v>79.5</v>
      </c>
      <c r="AV480">
        <v>83.9</v>
      </c>
      <c r="AW480">
        <v>91.4</v>
      </c>
      <c r="AX480">
        <v>94.1</v>
      </c>
      <c r="AY480">
        <v>96.9</v>
      </c>
      <c r="AZ480">
        <v>97.2</v>
      </c>
      <c r="BA480">
        <v>98.5</v>
      </c>
      <c r="BB480">
        <v>99.7</v>
      </c>
      <c r="BF480" t="b">
        <f t="shared" si="7"/>
        <v>1</v>
      </c>
    </row>
    <row r="481" spans="14:58" x14ac:dyDescent="0.3">
      <c r="N481" t="e">
        <f>VLOOKUP(P481,Sheet1!A$6:A$378,1,FALSE)</f>
        <v>#N/A</v>
      </c>
      <c r="O481" t="s">
        <v>491</v>
      </c>
      <c r="P481" t="s">
        <v>494</v>
      </c>
      <c r="Q481" t="s">
        <v>320</v>
      </c>
      <c r="R481" t="s">
        <v>325</v>
      </c>
      <c r="S481">
        <v>15</v>
      </c>
      <c r="T481" t="s">
        <v>649</v>
      </c>
      <c r="U481">
        <v>75.900000000000006</v>
      </c>
      <c r="V481">
        <v>23.8</v>
      </c>
      <c r="W481">
        <v>0.3</v>
      </c>
      <c r="X481">
        <v>71.599999999999994</v>
      </c>
      <c r="Y481">
        <v>6.7</v>
      </c>
      <c r="Z481">
        <v>21.7</v>
      </c>
      <c r="AA481">
        <v>99.3</v>
      </c>
      <c r="AB481">
        <v>0.5</v>
      </c>
      <c r="AC481">
        <v>0.2</v>
      </c>
      <c r="AE481" t="s">
        <v>491</v>
      </c>
      <c r="AF481" t="s">
        <v>494</v>
      </c>
      <c r="AG481">
        <v>15</v>
      </c>
      <c r="AH481" t="s">
        <v>649</v>
      </c>
      <c r="AI481">
        <v>76.099999999999994</v>
      </c>
      <c r="AJ481">
        <v>23.9</v>
      </c>
      <c r="AK481">
        <v>91.5</v>
      </c>
      <c r="AL481">
        <v>8.5</v>
      </c>
      <c r="AM481">
        <v>99.5</v>
      </c>
      <c r="AN481">
        <v>0.5</v>
      </c>
      <c r="AP481" t="s">
        <v>491</v>
      </c>
      <c r="AQ481" t="s">
        <v>494</v>
      </c>
      <c r="AR481">
        <v>15</v>
      </c>
      <c r="AS481" t="s">
        <v>649</v>
      </c>
      <c r="AT481">
        <v>71.7</v>
      </c>
      <c r="AU481">
        <v>76.099999999999994</v>
      </c>
      <c r="AV481">
        <v>80.599999999999994</v>
      </c>
      <c r="AW481">
        <v>87.9</v>
      </c>
      <c r="AX481">
        <v>91.5</v>
      </c>
      <c r="AY481">
        <v>95</v>
      </c>
      <c r="AZ481">
        <v>98.8</v>
      </c>
      <c r="BA481">
        <v>99.5</v>
      </c>
      <c r="BB481">
        <v>100</v>
      </c>
      <c r="BF481" t="b">
        <f t="shared" si="7"/>
        <v>1</v>
      </c>
    </row>
    <row r="482" spans="14:58" x14ac:dyDescent="0.3">
      <c r="N482" t="str">
        <f>VLOOKUP(P482,Sheet1!A$6:A$378,1,FALSE)</f>
        <v>Cumbria</v>
      </c>
      <c r="O482" t="s">
        <v>491</v>
      </c>
      <c r="P482" t="s">
        <v>342</v>
      </c>
      <c r="Q482" t="str">
        <f>VLOOKUP(P482,classifications!A$1:B$357,2,FALSE)</f>
        <v>Predominantly Rural</v>
      </c>
      <c r="R482" t="str">
        <f>VLOOKUP(P482,classifications!A$1:D$357,4,FALSE)</f>
        <v>Shire County</v>
      </c>
      <c r="S482">
        <v>16</v>
      </c>
      <c r="T482" t="s">
        <v>649</v>
      </c>
      <c r="U482">
        <v>80.3</v>
      </c>
      <c r="V482">
        <v>18.3</v>
      </c>
      <c r="W482">
        <v>1.4</v>
      </c>
      <c r="X482">
        <v>76.599999999999994</v>
      </c>
      <c r="Y482">
        <v>6.1</v>
      </c>
      <c r="Z482">
        <v>17.3</v>
      </c>
      <c r="AA482">
        <v>98.2</v>
      </c>
      <c r="AB482">
        <v>1.8</v>
      </c>
      <c r="AC482">
        <v>0</v>
      </c>
      <c r="AE482" t="s">
        <v>491</v>
      </c>
      <c r="AF482" t="s">
        <v>342</v>
      </c>
      <c r="AG482">
        <v>16</v>
      </c>
      <c r="AH482" t="s">
        <v>649</v>
      </c>
      <c r="AI482">
        <v>81.400000000000006</v>
      </c>
      <c r="AJ482">
        <v>18.600000000000001</v>
      </c>
      <c r="AK482">
        <v>92.6</v>
      </c>
      <c r="AL482">
        <v>7.4</v>
      </c>
      <c r="AM482">
        <v>98.2</v>
      </c>
      <c r="AN482">
        <v>1.8</v>
      </c>
      <c r="AP482" t="s">
        <v>491</v>
      </c>
      <c r="AQ482" t="s">
        <v>342</v>
      </c>
      <c r="AR482">
        <v>16</v>
      </c>
      <c r="AS482" t="s">
        <v>649</v>
      </c>
      <c r="AT482">
        <v>78</v>
      </c>
      <c r="AU482">
        <v>81.400000000000006</v>
      </c>
      <c r="AV482">
        <v>84.8</v>
      </c>
      <c r="AW482">
        <v>89.7</v>
      </c>
      <c r="AX482">
        <v>92.6</v>
      </c>
      <c r="AY482">
        <v>95.6</v>
      </c>
      <c r="AZ482">
        <v>97</v>
      </c>
      <c r="BA482">
        <v>98.2</v>
      </c>
      <c r="BB482">
        <v>99.4</v>
      </c>
      <c r="BF482" t="b">
        <f t="shared" si="7"/>
        <v>1</v>
      </c>
    </row>
    <row r="483" spans="14:58" x14ac:dyDescent="0.3">
      <c r="N483" t="str">
        <f>VLOOKUP(P483,Sheet1!A$6:A$378,1,FALSE)</f>
        <v>Derbyshire</v>
      </c>
      <c r="O483" t="s">
        <v>491</v>
      </c>
      <c r="P483" t="s">
        <v>343</v>
      </c>
      <c r="Q483" t="str">
        <f>VLOOKUP(P483,classifications!A$1:B$357,2,FALSE)</f>
        <v>Urban with Significant Rural</v>
      </c>
      <c r="R483" t="str">
        <f>VLOOKUP(P483,classifications!A$1:D$357,4,FALSE)</f>
        <v>Shire County</v>
      </c>
      <c r="S483">
        <v>17</v>
      </c>
      <c r="T483" t="s">
        <v>649</v>
      </c>
      <c r="U483">
        <v>77.7</v>
      </c>
      <c r="V483">
        <v>21.4</v>
      </c>
      <c r="W483">
        <v>0.9</v>
      </c>
      <c r="X483">
        <v>77.3</v>
      </c>
      <c r="Y483">
        <v>6</v>
      </c>
      <c r="Z483">
        <v>16.7</v>
      </c>
      <c r="AA483">
        <v>98.7</v>
      </c>
      <c r="AB483">
        <v>1.1000000000000001</v>
      </c>
      <c r="AC483">
        <v>0.2</v>
      </c>
      <c r="AE483" t="s">
        <v>491</v>
      </c>
      <c r="AF483" t="s">
        <v>343</v>
      </c>
      <c r="AG483">
        <v>17</v>
      </c>
      <c r="AH483" t="s">
        <v>649</v>
      </c>
      <c r="AI483">
        <v>78.400000000000006</v>
      </c>
      <c r="AJ483">
        <v>21.6</v>
      </c>
      <c r="AK483">
        <v>92.8</v>
      </c>
      <c r="AL483">
        <v>7.2</v>
      </c>
      <c r="AM483">
        <v>98.9</v>
      </c>
      <c r="AN483">
        <v>1.1000000000000001</v>
      </c>
      <c r="AP483" t="s">
        <v>491</v>
      </c>
      <c r="AQ483" t="s">
        <v>343</v>
      </c>
      <c r="AR483">
        <v>17</v>
      </c>
      <c r="AS483" t="s">
        <v>649</v>
      </c>
      <c r="AT483">
        <v>74.900000000000006</v>
      </c>
      <c r="AU483">
        <v>78.400000000000006</v>
      </c>
      <c r="AV483">
        <v>81.900000000000006</v>
      </c>
      <c r="AW483">
        <v>90.4</v>
      </c>
      <c r="AX483">
        <v>92.8</v>
      </c>
      <c r="AY483">
        <v>95.3</v>
      </c>
      <c r="AZ483">
        <v>98</v>
      </c>
      <c r="BA483">
        <v>98.9</v>
      </c>
      <c r="BB483">
        <v>99.8</v>
      </c>
      <c r="BF483" t="b">
        <f t="shared" si="7"/>
        <v>1</v>
      </c>
    </row>
    <row r="484" spans="14:58" x14ac:dyDescent="0.3">
      <c r="N484" t="str">
        <f>VLOOKUP(P484,Sheet1!A$6:A$378,1,FALSE)</f>
        <v>Devon</v>
      </c>
      <c r="O484" t="s">
        <v>491</v>
      </c>
      <c r="P484" t="s">
        <v>344</v>
      </c>
      <c r="Q484" t="str">
        <f>VLOOKUP(P484,classifications!A$1:B$357,2,FALSE)</f>
        <v>Predominantly Rural</v>
      </c>
      <c r="R484" t="str">
        <f>VLOOKUP(P484,classifications!A$1:D$357,4,FALSE)</f>
        <v>Shire County</v>
      </c>
      <c r="S484">
        <v>18</v>
      </c>
      <c r="T484" t="s">
        <v>649</v>
      </c>
      <c r="U484">
        <v>76.7</v>
      </c>
      <c r="V484">
        <v>21.6</v>
      </c>
      <c r="W484">
        <v>1.8</v>
      </c>
      <c r="X484">
        <v>71.599999999999994</v>
      </c>
      <c r="Y484">
        <v>6.6</v>
      </c>
      <c r="Z484">
        <v>21.8</v>
      </c>
      <c r="AA484">
        <v>97.4</v>
      </c>
      <c r="AB484">
        <v>2.6</v>
      </c>
      <c r="AC484">
        <v>0</v>
      </c>
      <c r="AE484" t="s">
        <v>491</v>
      </c>
      <c r="AF484" t="s">
        <v>344</v>
      </c>
      <c r="AG484">
        <v>18</v>
      </c>
      <c r="AH484" t="s">
        <v>649</v>
      </c>
      <c r="AI484">
        <v>78.099999999999994</v>
      </c>
      <c r="AJ484">
        <v>21.9</v>
      </c>
      <c r="AK484">
        <v>91.5</v>
      </c>
      <c r="AL484">
        <v>8.5</v>
      </c>
      <c r="AM484">
        <v>97.4</v>
      </c>
      <c r="AN484">
        <v>2.6</v>
      </c>
      <c r="AP484" t="s">
        <v>491</v>
      </c>
      <c r="AQ484" t="s">
        <v>344</v>
      </c>
      <c r="AR484">
        <v>18</v>
      </c>
      <c r="AS484" t="s">
        <v>649</v>
      </c>
      <c r="AT484">
        <v>74.099999999999994</v>
      </c>
      <c r="AU484">
        <v>78.099999999999994</v>
      </c>
      <c r="AV484">
        <v>82</v>
      </c>
      <c r="AW484">
        <v>88.5</v>
      </c>
      <c r="AX484">
        <v>91.5</v>
      </c>
      <c r="AY484">
        <v>94.5</v>
      </c>
      <c r="AZ484">
        <v>95.5</v>
      </c>
      <c r="BA484">
        <v>97.4</v>
      </c>
      <c r="BB484">
        <v>99.2</v>
      </c>
      <c r="BF484" t="b">
        <f t="shared" si="7"/>
        <v>1</v>
      </c>
    </row>
    <row r="485" spans="14:58" x14ac:dyDescent="0.3">
      <c r="N485" t="str">
        <f>VLOOKUP(P485,Sheet1!A$6:A$378,1,FALSE)</f>
        <v>Dorset</v>
      </c>
      <c r="O485" t="s">
        <v>491</v>
      </c>
      <c r="P485" t="s">
        <v>317</v>
      </c>
      <c r="Q485" t="str">
        <f>VLOOKUP(P485,classifications!A$1:B$357,2,FALSE)</f>
        <v>Predominantly Rural</v>
      </c>
      <c r="R485" t="str">
        <f>VLOOKUP(P485,classifications!A$1:D$357,4,FALSE)</f>
        <v>Unitary Authority</v>
      </c>
      <c r="S485">
        <v>19</v>
      </c>
      <c r="T485" t="s">
        <v>649</v>
      </c>
      <c r="U485">
        <v>83.9</v>
      </c>
      <c r="V485">
        <v>15.9</v>
      </c>
      <c r="W485">
        <v>0.2</v>
      </c>
      <c r="X485">
        <v>79.400000000000006</v>
      </c>
      <c r="Y485">
        <v>6.6</v>
      </c>
      <c r="Z485">
        <v>14</v>
      </c>
      <c r="AA485">
        <v>99</v>
      </c>
      <c r="AB485">
        <v>0.8</v>
      </c>
      <c r="AC485">
        <v>0.2</v>
      </c>
      <c r="AE485" t="s">
        <v>491</v>
      </c>
      <c r="AF485" t="s">
        <v>317</v>
      </c>
      <c r="AG485">
        <v>19</v>
      </c>
      <c r="AH485" t="s">
        <v>649</v>
      </c>
      <c r="AI485">
        <v>84.1</v>
      </c>
      <c r="AJ485">
        <v>15.9</v>
      </c>
      <c r="AK485">
        <v>92.4</v>
      </c>
      <c r="AL485">
        <v>7.6</v>
      </c>
      <c r="AM485">
        <v>99.2</v>
      </c>
      <c r="AN485">
        <v>0.8</v>
      </c>
      <c r="AP485" t="s">
        <v>491</v>
      </c>
      <c r="AQ485" t="s">
        <v>317</v>
      </c>
      <c r="AR485">
        <v>19</v>
      </c>
      <c r="AS485" t="s">
        <v>649</v>
      </c>
      <c r="AT485">
        <v>80.3</v>
      </c>
      <c r="AU485">
        <v>84.1</v>
      </c>
      <c r="AV485">
        <v>87.9</v>
      </c>
      <c r="AW485">
        <v>88.7</v>
      </c>
      <c r="AX485">
        <v>92.4</v>
      </c>
      <c r="AY485">
        <v>96</v>
      </c>
      <c r="AZ485">
        <v>98.3</v>
      </c>
      <c r="BA485">
        <v>99.2</v>
      </c>
      <c r="BB485">
        <v>100</v>
      </c>
      <c r="BF485" t="b">
        <f t="shared" si="7"/>
        <v>1</v>
      </c>
    </row>
    <row r="486" spans="14:58" x14ac:dyDescent="0.3">
      <c r="N486" t="str">
        <f>VLOOKUP(P486,Sheet1!A$6:A$378,1,FALSE)</f>
        <v>County Durham</v>
      </c>
      <c r="O486" t="s">
        <v>491</v>
      </c>
      <c r="P486" t="s">
        <v>266</v>
      </c>
      <c r="Q486" t="str">
        <f>VLOOKUP(P486,classifications!A$1:B$357,2,FALSE)</f>
        <v>Predominantly Rural</v>
      </c>
      <c r="R486" t="str">
        <f>VLOOKUP(P486,classifications!A$1:D$357,4,FALSE)</f>
        <v>Unitary Authority</v>
      </c>
      <c r="S486">
        <v>20</v>
      </c>
      <c r="T486" t="s">
        <v>649</v>
      </c>
      <c r="U486">
        <v>79.900000000000006</v>
      </c>
      <c r="V486">
        <v>19.2</v>
      </c>
      <c r="W486">
        <v>1</v>
      </c>
      <c r="X486">
        <v>73.8</v>
      </c>
      <c r="Y486">
        <v>8.9</v>
      </c>
      <c r="Z486">
        <v>17.3</v>
      </c>
      <c r="AA486">
        <v>98.2</v>
      </c>
      <c r="AB486">
        <v>1.5</v>
      </c>
      <c r="AC486">
        <v>0.3</v>
      </c>
      <c r="AE486" t="s">
        <v>491</v>
      </c>
      <c r="AF486" t="s">
        <v>266</v>
      </c>
      <c r="AG486">
        <v>20</v>
      </c>
      <c r="AH486" t="s">
        <v>649</v>
      </c>
      <c r="AI486">
        <v>80.599999999999994</v>
      </c>
      <c r="AJ486">
        <v>19.399999999999999</v>
      </c>
      <c r="AK486">
        <v>89.2</v>
      </c>
      <c r="AL486">
        <v>10.8</v>
      </c>
      <c r="AM486">
        <v>98.5</v>
      </c>
      <c r="AN486">
        <v>1.5</v>
      </c>
      <c r="AP486" t="s">
        <v>491</v>
      </c>
      <c r="AQ486" t="s">
        <v>266</v>
      </c>
      <c r="AR486">
        <v>20</v>
      </c>
      <c r="AS486" t="s">
        <v>649</v>
      </c>
      <c r="AT486">
        <v>76.900000000000006</v>
      </c>
      <c r="AU486">
        <v>80.599999999999994</v>
      </c>
      <c r="AV486">
        <v>84.4</v>
      </c>
      <c r="AW486">
        <v>85.7</v>
      </c>
      <c r="AX486">
        <v>89.2</v>
      </c>
      <c r="AY486">
        <v>92.7</v>
      </c>
      <c r="AZ486">
        <v>97.4</v>
      </c>
      <c r="BA486">
        <v>98.5</v>
      </c>
      <c r="BB486">
        <v>99.6</v>
      </c>
      <c r="BF486" t="b">
        <f t="shared" si="7"/>
        <v>1</v>
      </c>
    </row>
    <row r="487" spans="14:58" x14ac:dyDescent="0.3">
      <c r="N487" t="str">
        <f>VLOOKUP(P487,Sheet1!A$6:A$378,1,FALSE)</f>
        <v>East Sussex</v>
      </c>
      <c r="O487" t="s">
        <v>491</v>
      </c>
      <c r="P487" t="s">
        <v>345</v>
      </c>
      <c r="Q487" t="str">
        <f>VLOOKUP(P487,classifications!A$1:B$357,2,FALSE)</f>
        <v>Urban with Significant Rural</v>
      </c>
      <c r="R487" t="str">
        <f>VLOOKUP(P487,classifications!A$1:D$357,4,FALSE)</f>
        <v>Shire County</v>
      </c>
      <c r="S487">
        <v>21</v>
      </c>
      <c r="T487" t="s">
        <v>649</v>
      </c>
      <c r="U487">
        <v>75.2</v>
      </c>
      <c r="V487">
        <v>23.7</v>
      </c>
      <c r="W487">
        <v>1.1000000000000001</v>
      </c>
      <c r="X487">
        <v>78</v>
      </c>
      <c r="Y487">
        <v>6.9</v>
      </c>
      <c r="Z487">
        <v>15.1</v>
      </c>
      <c r="AA487">
        <v>99</v>
      </c>
      <c r="AB487">
        <v>1</v>
      </c>
      <c r="AC487">
        <v>0</v>
      </c>
      <c r="AE487" t="s">
        <v>491</v>
      </c>
      <c r="AF487" t="s">
        <v>345</v>
      </c>
      <c r="AG487">
        <v>21</v>
      </c>
      <c r="AH487" t="s">
        <v>649</v>
      </c>
      <c r="AI487">
        <v>76.099999999999994</v>
      </c>
      <c r="AJ487">
        <v>23.9</v>
      </c>
      <c r="AK487">
        <v>91.9</v>
      </c>
      <c r="AL487">
        <v>8.1</v>
      </c>
      <c r="AM487">
        <v>99</v>
      </c>
      <c r="AN487">
        <v>1</v>
      </c>
      <c r="AP487" t="s">
        <v>491</v>
      </c>
      <c r="AQ487" t="s">
        <v>345</v>
      </c>
      <c r="AR487">
        <v>21</v>
      </c>
      <c r="AS487" t="s">
        <v>649</v>
      </c>
      <c r="AT487">
        <v>70.599999999999994</v>
      </c>
      <c r="AU487">
        <v>76.099999999999994</v>
      </c>
      <c r="AV487">
        <v>81.5</v>
      </c>
      <c r="AW487">
        <v>88.3</v>
      </c>
      <c r="AX487">
        <v>91.9</v>
      </c>
      <c r="AY487">
        <v>95.5</v>
      </c>
      <c r="AZ487">
        <v>97.3</v>
      </c>
      <c r="BA487">
        <v>99</v>
      </c>
      <c r="BB487">
        <v>100</v>
      </c>
      <c r="BF487" t="b">
        <f t="shared" si="7"/>
        <v>1</v>
      </c>
    </row>
    <row r="488" spans="14:58" x14ac:dyDescent="0.3">
      <c r="N488" t="str">
        <f>VLOOKUP(P488,Sheet1!A$6:A$378,1,FALSE)</f>
        <v>Essex</v>
      </c>
      <c r="O488" t="s">
        <v>491</v>
      </c>
      <c r="P488" t="s">
        <v>346</v>
      </c>
      <c r="Q488" t="str">
        <f>VLOOKUP(P488,classifications!A$1:B$357,2,FALSE)</f>
        <v>Urban with Significant Rural</v>
      </c>
      <c r="R488" t="str">
        <f>VLOOKUP(P488,classifications!A$1:D$357,4,FALSE)</f>
        <v>Shire County</v>
      </c>
      <c r="S488">
        <v>22</v>
      </c>
      <c r="T488" t="s">
        <v>649</v>
      </c>
      <c r="U488">
        <v>77.3</v>
      </c>
      <c r="V488">
        <v>21.5</v>
      </c>
      <c r="W488">
        <v>1.2</v>
      </c>
      <c r="X488">
        <v>80.599999999999994</v>
      </c>
      <c r="Y488">
        <v>5.3</v>
      </c>
      <c r="Z488">
        <v>14.1</v>
      </c>
      <c r="AA488">
        <v>99.6</v>
      </c>
      <c r="AB488">
        <v>0.4</v>
      </c>
      <c r="AC488">
        <v>0</v>
      </c>
      <c r="AE488" t="s">
        <v>491</v>
      </c>
      <c r="AF488" t="s">
        <v>346</v>
      </c>
      <c r="AG488">
        <v>22</v>
      </c>
      <c r="AH488" t="s">
        <v>649</v>
      </c>
      <c r="AI488">
        <v>78.2</v>
      </c>
      <c r="AJ488">
        <v>21.8</v>
      </c>
      <c r="AK488">
        <v>93.8</v>
      </c>
      <c r="AL488">
        <v>6.2</v>
      </c>
      <c r="AM488">
        <v>99.6</v>
      </c>
      <c r="AN488">
        <v>0.4</v>
      </c>
      <c r="AP488" t="s">
        <v>491</v>
      </c>
      <c r="AQ488" t="s">
        <v>346</v>
      </c>
      <c r="AR488">
        <v>22</v>
      </c>
      <c r="AS488" t="s">
        <v>649</v>
      </c>
      <c r="AT488">
        <v>75.099999999999994</v>
      </c>
      <c r="AU488">
        <v>78.2</v>
      </c>
      <c r="AV488">
        <v>81.3</v>
      </c>
      <c r="AW488">
        <v>91.9</v>
      </c>
      <c r="AX488">
        <v>93.8</v>
      </c>
      <c r="AY488">
        <v>95.7</v>
      </c>
      <c r="AZ488">
        <v>99.2</v>
      </c>
      <c r="BA488">
        <v>99.6</v>
      </c>
      <c r="BB488">
        <v>100</v>
      </c>
      <c r="BF488" t="b">
        <f t="shared" si="7"/>
        <v>1</v>
      </c>
    </row>
    <row r="489" spans="14:58" x14ac:dyDescent="0.3">
      <c r="N489" t="str">
        <f>VLOOKUP(P489,Sheet1!A$6:A$378,1,FALSE)</f>
        <v>Gloucestershire</v>
      </c>
      <c r="O489" t="s">
        <v>491</v>
      </c>
      <c r="P489" t="s">
        <v>347</v>
      </c>
      <c r="Q489" t="str">
        <f>VLOOKUP(P489,classifications!A$1:B$357,2,FALSE)</f>
        <v>Urban with Significant Rural</v>
      </c>
      <c r="R489" t="str">
        <f>VLOOKUP(P489,classifications!A$1:D$357,4,FALSE)</f>
        <v>Shire County</v>
      </c>
      <c r="S489">
        <v>23</v>
      </c>
      <c r="T489" t="s">
        <v>649</v>
      </c>
      <c r="U489">
        <v>81.7</v>
      </c>
      <c r="V489">
        <v>17.8</v>
      </c>
      <c r="W489">
        <v>0.6</v>
      </c>
      <c r="X489">
        <v>79.8</v>
      </c>
      <c r="Y489">
        <v>6.4</v>
      </c>
      <c r="Z489">
        <v>13.8</v>
      </c>
      <c r="AA489">
        <v>98.4</v>
      </c>
      <c r="AB489">
        <v>1.6</v>
      </c>
      <c r="AC489">
        <v>0</v>
      </c>
      <c r="AE489" t="s">
        <v>491</v>
      </c>
      <c r="AF489" t="s">
        <v>347</v>
      </c>
      <c r="AG489">
        <v>23</v>
      </c>
      <c r="AH489" t="s">
        <v>649</v>
      </c>
      <c r="AI489">
        <v>82.1</v>
      </c>
      <c r="AJ489">
        <v>17.899999999999999</v>
      </c>
      <c r="AK489">
        <v>92.6</v>
      </c>
      <c r="AL489">
        <v>7.4</v>
      </c>
      <c r="AM489">
        <v>98.4</v>
      </c>
      <c r="AN489">
        <v>1.6</v>
      </c>
      <c r="AP489" t="s">
        <v>491</v>
      </c>
      <c r="AQ489" t="s">
        <v>347</v>
      </c>
      <c r="AR489">
        <v>23</v>
      </c>
      <c r="AS489" t="s">
        <v>649</v>
      </c>
      <c r="AT489">
        <v>77.900000000000006</v>
      </c>
      <c r="AU489">
        <v>82.1</v>
      </c>
      <c r="AV489">
        <v>86.3</v>
      </c>
      <c r="AW489">
        <v>89.7</v>
      </c>
      <c r="AX489">
        <v>92.6</v>
      </c>
      <c r="AY489">
        <v>95.6</v>
      </c>
      <c r="AZ489">
        <v>97</v>
      </c>
      <c r="BA489">
        <v>98.4</v>
      </c>
      <c r="BB489">
        <v>99.7</v>
      </c>
      <c r="BF489" t="b">
        <f t="shared" si="7"/>
        <v>1</v>
      </c>
    </row>
    <row r="490" spans="14:58" x14ac:dyDescent="0.3">
      <c r="N490" t="str">
        <f>VLOOKUP(P490,Sheet1!A$6:A$378,1,FALSE)</f>
        <v>Hampshire</v>
      </c>
      <c r="O490" t="s">
        <v>491</v>
      </c>
      <c r="P490" t="s">
        <v>348</v>
      </c>
      <c r="Q490" t="str">
        <f>VLOOKUP(P490,classifications!A$1:B$357,2,FALSE)</f>
        <v>Urban with Significant Rural</v>
      </c>
      <c r="R490" t="str">
        <f>VLOOKUP(P490,classifications!A$1:D$357,4,FALSE)</f>
        <v>Shire County</v>
      </c>
      <c r="S490">
        <v>24</v>
      </c>
      <c r="T490" t="s">
        <v>649</v>
      </c>
      <c r="U490">
        <v>79.900000000000006</v>
      </c>
      <c r="V490">
        <v>19</v>
      </c>
      <c r="W490">
        <v>1.1000000000000001</v>
      </c>
      <c r="X490">
        <v>81.8</v>
      </c>
      <c r="Y490">
        <v>6.4</v>
      </c>
      <c r="Z490">
        <v>11.8</v>
      </c>
      <c r="AA490">
        <v>99.1</v>
      </c>
      <c r="AB490">
        <v>0.9</v>
      </c>
      <c r="AC490">
        <v>0</v>
      </c>
      <c r="AE490" t="s">
        <v>491</v>
      </c>
      <c r="AF490" t="s">
        <v>348</v>
      </c>
      <c r="AG490">
        <v>24</v>
      </c>
      <c r="AH490" t="s">
        <v>649</v>
      </c>
      <c r="AI490">
        <v>80.8</v>
      </c>
      <c r="AJ490">
        <v>19.2</v>
      </c>
      <c r="AK490">
        <v>92.8</v>
      </c>
      <c r="AL490">
        <v>7.2</v>
      </c>
      <c r="AM490">
        <v>99.1</v>
      </c>
      <c r="AN490">
        <v>0.9</v>
      </c>
      <c r="AP490" t="s">
        <v>491</v>
      </c>
      <c r="AQ490" t="s">
        <v>348</v>
      </c>
      <c r="AR490">
        <v>24</v>
      </c>
      <c r="AS490" t="s">
        <v>649</v>
      </c>
      <c r="AT490">
        <v>78.099999999999994</v>
      </c>
      <c r="AU490">
        <v>80.8</v>
      </c>
      <c r="AV490">
        <v>83.5</v>
      </c>
      <c r="AW490">
        <v>90.7</v>
      </c>
      <c r="AX490">
        <v>92.8</v>
      </c>
      <c r="AY490">
        <v>94.9</v>
      </c>
      <c r="AZ490">
        <v>98.3</v>
      </c>
      <c r="BA490">
        <v>99.1</v>
      </c>
      <c r="BB490">
        <v>99.9</v>
      </c>
      <c r="BF490" t="b">
        <f t="shared" si="7"/>
        <v>1</v>
      </c>
    </row>
    <row r="491" spans="14:58" x14ac:dyDescent="0.3">
      <c r="N491" t="str">
        <f>VLOOKUP(P491,Sheet1!A$6:A$378,1,FALSE)</f>
        <v>Hertfordshire</v>
      </c>
      <c r="O491" t="s">
        <v>491</v>
      </c>
      <c r="P491" t="s">
        <v>349</v>
      </c>
      <c r="Q491" t="str">
        <f>VLOOKUP(P491,classifications!A$1:B$357,2,FALSE)</f>
        <v>Predominantly Urban</v>
      </c>
      <c r="R491" t="str">
        <f>VLOOKUP(P491,classifications!A$1:D$357,4,FALSE)</f>
        <v>Shire County</v>
      </c>
      <c r="S491">
        <v>26</v>
      </c>
      <c r="T491" t="s">
        <v>649</v>
      </c>
      <c r="U491">
        <v>80.400000000000006</v>
      </c>
      <c r="V491">
        <v>19.100000000000001</v>
      </c>
      <c r="W491">
        <v>0.5</v>
      </c>
      <c r="X491">
        <v>85.1</v>
      </c>
      <c r="Y491">
        <v>3</v>
      </c>
      <c r="Z491">
        <v>12</v>
      </c>
      <c r="AA491">
        <v>99.9</v>
      </c>
      <c r="AB491">
        <v>0.1</v>
      </c>
      <c r="AC491">
        <v>0</v>
      </c>
      <c r="AE491" t="s">
        <v>491</v>
      </c>
      <c r="AF491" t="s">
        <v>349</v>
      </c>
      <c r="AG491">
        <v>26</v>
      </c>
      <c r="AH491" t="s">
        <v>649</v>
      </c>
      <c r="AI491">
        <v>80.8</v>
      </c>
      <c r="AJ491">
        <v>19.2</v>
      </c>
      <c r="AK491">
        <v>96.6</v>
      </c>
      <c r="AL491">
        <v>3.4</v>
      </c>
      <c r="AM491">
        <v>99.9</v>
      </c>
      <c r="AN491">
        <v>0.1</v>
      </c>
      <c r="AP491" t="s">
        <v>491</v>
      </c>
      <c r="AQ491" t="s">
        <v>349</v>
      </c>
      <c r="AR491">
        <v>26</v>
      </c>
      <c r="AS491" t="s">
        <v>649</v>
      </c>
      <c r="AT491">
        <v>77.5</v>
      </c>
      <c r="AU491">
        <v>80.8</v>
      </c>
      <c r="AV491">
        <v>84.2</v>
      </c>
      <c r="AW491">
        <v>95</v>
      </c>
      <c r="AX491">
        <v>96.6</v>
      </c>
      <c r="AY491">
        <v>98.3</v>
      </c>
      <c r="AZ491">
        <v>99.6</v>
      </c>
      <c r="BA491">
        <v>99.9</v>
      </c>
      <c r="BB491">
        <v>100</v>
      </c>
      <c r="BF491" t="b">
        <f t="shared" si="7"/>
        <v>1</v>
      </c>
    </row>
    <row r="492" spans="14:58" x14ac:dyDescent="0.3">
      <c r="N492" t="str">
        <f>VLOOKUP(P492,Sheet1!A$6:A$378,1,FALSE)</f>
        <v>Kent</v>
      </c>
      <c r="O492" t="s">
        <v>491</v>
      </c>
      <c r="P492" t="s">
        <v>350</v>
      </c>
      <c r="Q492" t="str">
        <f>VLOOKUP(P492,classifications!A$1:B$357,2,FALSE)</f>
        <v>Urban with Significant Rural</v>
      </c>
      <c r="R492" t="str">
        <f>VLOOKUP(P492,classifications!A$1:D$357,4,FALSE)</f>
        <v>Shire County</v>
      </c>
      <c r="S492">
        <v>29</v>
      </c>
      <c r="T492" t="s">
        <v>649</v>
      </c>
      <c r="U492">
        <v>77</v>
      </c>
      <c r="V492">
        <v>22</v>
      </c>
      <c r="W492">
        <v>1</v>
      </c>
      <c r="X492">
        <v>76.099999999999994</v>
      </c>
      <c r="Y492">
        <v>7.1</v>
      </c>
      <c r="Z492">
        <v>16.8</v>
      </c>
      <c r="AA492">
        <v>98.1</v>
      </c>
      <c r="AB492">
        <v>1.9</v>
      </c>
      <c r="AC492">
        <v>0</v>
      </c>
      <c r="AE492" t="s">
        <v>491</v>
      </c>
      <c r="AF492" t="s">
        <v>350</v>
      </c>
      <c r="AG492">
        <v>29</v>
      </c>
      <c r="AH492" t="s">
        <v>649</v>
      </c>
      <c r="AI492">
        <v>77.8</v>
      </c>
      <c r="AJ492">
        <v>22.2</v>
      </c>
      <c r="AK492">
        <v>91.5</v>
      </c>
      <c r="AL492">
        <v>8.5</v>
      </c>
      <c r="AM492">
        <v>98.1</v>
      </c>
      <c r="AN492">
        <v>1.9</v>
      </c>
      <c r="AP492" t="s">
        <v>491</v>
      </c>
      <c r="AQ492" t="s">
        <v>350</v>
      </c>
      <c r="AR492">
        <v>29</v>
      </c>
      <c r="AS492" t="s">
        <v>649</v>
      </c>
      <c r="AT492">
        <v>74.5</v>
      </c>
      <c r="AU492">
        <v>77.8</v>
      </c>
      <c r="AV492">
        <v>81.099999999999994</v>
      </c>
      <c r="AW492">
        <v>88.9</v>
      </c>
      <c r="AX492">
        <v>91.5</v>
      </c>
      <c r="AY492">
        <v>94</v>
      </c>
      <c r="AZ492">
        <v>97</v>
      </c>
      <c r="BA492">
        <v>98.1</v>
      </c>
      <c r="BB492">
        <v>99.3</v>
      </c>
      <c r="BF492" t="b">
        <f t="shared" si="7"/>
        <v>1</v>
      </c>
    </row>
    <row r="493" spans="14:58" x14ac:dyDescent="0.3">
      <c r="N493" t="str">
        <f>VLOOKUP(P493,Sheet1!A$6:A$378,1,FALSE)</f>
        <v>Lancashire</v>
      </c>
      <c r="O493" t="s">
        <v>491</v>
      </c>
      <c r="P493" t="s">
        <v>351</v>
      </c>
      <c r="Q493" t="str">
        <f>VLOOKUP(P493,classifications!A$1:B$357,2,FALSE)</f>
        <v>Predominantly Urban</v>
      </c>
      <c r="R493" t="str">
        <f>VLOOKUP(P493,classifications!A$1:D$357,4,FALSE)</f>
        <v>Shire County</v>
      </c>
      <c r="S493">
        <v>30</v>
      </c>
      <c r="T493" t="s">
        <v>649</v>
      </c>
      <c r="U493">
        <v>81.3</v>
      </c>
      <c r="V493">
        <v>17.600000000000001</v>
      </c>
      <c r="W493">
        <v>1.1000000000000001</v>
      </c>
      <c r="X493">
        <v>76.7</v>
      </c>
      <c r="Y493">
        <v>5</v>
      </c>
      <c r="Z493">
        <v>18.3</v>
      </c>
      <c r="AA493">
        <v>99</v>
      </c>
      <c r="AB493">
        <v>0.9</v>
      </c>
      <c r="AC493">
        <v>0.1</v>
      </c>
      <c r="AE493" t="s">
        <v>491</v>
      </c>
      <c r="AF493" t="s">
        <v>351</v>
      </c>
      <c r="AG493">
        <v>30</v>
      </c>
      <c r="AH493" t="s">
        <v>649</v>
      </c>
      <c r="AI493">
        <v>82.2</v>
      </c>
      <c r="AJ493">
        <v>17.8</v>
      </c>
      <c r="AK493">
        <v>93.8</v>
      </c>
      <c r="AL493">
        <v>6.2</v>
      </c>
      <c r="AM493">
        <v>99.1</v>
      </c>
      <c r="AN493">
        <v>0.9</v>
      </c>
      <c r="AP493" t="s">
        <v>491</v>
      </c>
      <c r="AQ493" t="s">
        <v>351</v>
      </c>
      <c r="AR493">
        <v>30</v>
      </c>
      <c r="AS493" t="s">
        <v>649</v>
      </c>
      <c r="AT493">
        <v>79.3</v>
      </c>
      <c r="AU493">
        <v>82.2</v>
      </c>
      <c r="AV493">
        <v>85</v>
      </c>
      <c r="AW493">
        <v>91.7</v>
      </c>
      <c r="AX493">
        <v>93.8</v>
      </c>
      <c r="AY493">
        <v>96</v>
      </c>
      <c r="AZ493">
        <v>98.4</v>
      </c>
      <c r="BA493">
        <v>99.1</v>
      </c>
      <c r="BB493">
        <v>99.8</v>
      </c>
      <c r="BF493" t="b">
        <f t="shared" si="7"/>
        <v>1</v>
      </c>
    </row>
    <row r="494" spans="14:58" x14ac:dyDescent="0.3">
      <c r="N494" t="str">
        <f>VLOOKUP(P494,Sheet1!A$6:A$378,1,FALSE)</f>
        <v>Leicestershire</v>
      </c>
      <c r="O494" t="s">
        <v>491</v>
      </c>
      <c r="P494" t="s">
        <v>352</v>
      </c>
      <c r="Q494" t="str">
        <f>VLOOKUP(P494,classifications!A$1:B$357,2,FALSE)</f>
        <v>Urban with Significant Rural</v>
      </c>
      <c r="R494" t="str">
        <f>VLOOKUP(P494,classifications!A$1:D$357,4,FALSE)</f>
        <v>Shire County</v>
      </c>
      <c r="S494">
        <v>31</v>
      </c>
      <c r="T494" t="s">
        <v>649</v>
      </c>
      <c r="U494">
        <v>80.599999999999994</v>
      </c>
      <c r="V494">
        <v>18.8</v>
      </c>
      <c r="W494">
        <v>0.6</v>
      </c>
      <c r="X494">
        <v>78.5</v>
      </c>
      <c r="Y494">
        <v>6.2</v>
      </c>
      <c r="Z494">
        <v>15.3</v>
      </c>
      <c r="AA494">
        <v>98.7</v>
      </c>
      <c r="AB494">
        <v>1.3</v>
      </c>
      <c r="AC494">
        <v>0</v>
      </c>
      <c r="AE494" t="s">
        <v>491</v>
      </c>
      <c r="AF494" t="s">
        <v>352</v>
      </c>
      <c r="AG494">
        <v>31</v>
      </c>
      <c r="AH494" t="s">
        <v>649</v>
      </c>
      <c r="AI494">
        <v>81.099999999999994</v>
      </c>
      <c r="AJ494">
        <v>18.899999999999999</v>
      </c>
      <c r="AK494">
        <v>92.7</v>
      </c>
      <c r="AL494">
        <v>7.3</v>
      </c>
      <c r="AM494">
        <v>98.7</v>
      </c>
      <c r="AN494">
        <v>1.3</v>
      </c>
      <c r="AP494" t="s">
        <v>491</v>
      </c>
      <c r="AQ494" t="s">
        <v>352</v>
      </c>
      <c r="AR494">
        <v>31</v>
      </c>
      <c r="AS494" t="s">
        <v>649</v>
      </c>
      <c r="AT494">
        <v>77.099999999999994</v>
      </c>
      <c r="AU494">
        <v>81.099999999999994</v>
      </c>
      <c r="AV494">
        <v>85</v>
      </c>
      <c r="AW494">
        <v>89.9</v>
      </c>
      <c r="AX494">
        <v>92.7</v>
      </c>
      <c r="AY494">
        <v>95.4</v>
      </c>
      <c r="AZ494">
        <v>97.6</v>
      </c>
      <c r="BA494">
        <v>98.7</v>
      </c>
      <c r="BB494">
        <v>99.8</v>
      </c>
      <c r="BF494" t="b">
        <f t="shared" si="7"/>
        <v>1</v>
      </c>
    </row>
    <row r="495" spans="14:58" x14ac:dyDescent="0.3">
      <c r="N495" t="str">
        <f>VLOOKUP(P495,Sheet1!A$6:A$378,1,FALSE)</f>
        <v>Lincolnshire</v>
      </c>
      <c r="O495" t="s">
        <v>491</v>
      </c>
      <c r="P495" t="s">
        <v>353</v>
      </c>
      <c r="Q495" t="str">
        <f>VLOOKUP(P495,classifications!A$1:B$357,2,FALSE)</f>
        <v>Predominantly Rural</v>
      </c>
      <c r="R495" t="str">
        <f>VLOOKUP(P495,classifications!A$1:D$357,4,FALSE)</f>
        <v>Shire County</v>
      </c>
      <c r="S495">
        <v>32</v>
      </c>
      <c r="T495" t="s">
        <v>649</v>
      </c>
      <c r="U495">
        <v>75.5</v>
      </c>
      <c r="V495">
        <v>23.8</v>
      </c>
      <c r="W495">
        <v>0.8</v>
      </c>
      <c r="X495">
        <v>73.400000000000006</v>
      </c>
      <c r="Y495">
        <v>7.1</v>
      </c>
      <c r="Z495">
        <v>19.5</v>
      </c>
      <c r="AA495">
        <v>97.5</v>
      </c>
      <c r="AB495">
        <v>2.2999999999999998</v>
      </c>
      <c r="AC495">
        <v>0.2</v>
      </c>
      <c r="AE495" t="s">
        <v>491</v>
      </c>
      <c r="AF495" t="s">
        <v>353</v>
      </c>
      <c r="AG495">
        <v>32</v>
      </c>
      <c r="AH495" t="s">
        <v>649</v>
      </c>
      <c r="AI495">
        <v>76</v>
      </c>
      <c r="AJ495">
        <v>24</v>
      </c>
      <c r="AK495">
        <v>91.2</v>
      </c>
      <c r="AL495">
        <v>8.8000000000000007</v>
      </c>
      <c r="AM495">
        <v>97.7</v>
      </c>
      <c r="AN495">
        <v>2.2999999999999998</v>
      </c>
      <c r="AP495" t="s">
        <v>491</v>
      </c>
      <c r="AQ495" t="s">
        <v>353</v>
      </c>
      <c r="AR495">
        <v>32</v>
      </c>
      <c r="AS495" t="s">
        <v>649</v>
      </c>
      <c r="AT495">
        <v>71.8</v>
      </c>
      <c r="AU495">
        <v>76</v>
      </c>
      <c r="AV495">
        <v>80.3</v>
      </c>
      <c r="AW495">
        <v>87.6</v>
      </c>
      <c r="AX495">
        <v>91.2</v>
      </c>
      <c r="AY495">
        <v>94.8</v>
      </c>
      <c r="AZ495">
        <v>96.2</v>
      </c>
      <c r="BA495">
        <v>97.7</v>
      </c>
      <c r="BB495">
        <v>99.2</v>
      </c>
      <c r="BF495" t="b">
        <f t="shared" si="7"/>
        <v>1</v>
      </c>
    </row>
    <row r="496" spans="14:58" x14ac:dyDescent="0.3">
      <c r="N496" t="str">
        <f>VLOOKUP(P496,Sheet1!A$6:A$378,1,FALSE)</f>
        <v>Norfolk</v>
      </c>
      <c r="O496" t="s">
        <v>491</v>
      </c>
      <c r="P496" t="s">
        <v>354</v>
      </c>
      <c r="Q496" t="str">
        <f>VLOOKUP(P496,classifications!A$1:B$357,2,FALSE)</f>
        <v>Predominantly Rural</v>
      </c>
      <c r="R496" t="str">
        <f>VLOOKUP(P496,classifications!A$1:D$357,4,FALSE)</f>
        <v>Shire County</v>
      </c>
      <c r="S496">
        <v>33</v>
      </c>
      <c r="T496" t="s">
        <v>649</v>
      </c>
      <c r="U496">
        <v>80.099999999999994</v>
      </c>
      <c r="V496">
        <v>19.2</v>
      </c>
      <c r="W496">
        <v>0.8</v>
      </c>
      <c r="X496">
        <v>74.5</v>
      </c>
      <c r="Y496">
        <v>9</v>
      </c>
      <c r="Z496">
        <v>16.5</v>
      </c>
      <c r="AA496">
        <v>99.1</v>
      </c>
      <c r="AB496">
        <v>0.9</v>
      </c>
      <c r="AC496">
        <v>0</v>
      </c>
      <c r="AE496" t="s">
        <v>491</v>
      </c>
      <c r="AF496" t="s">
        <v>354</v>
      </c>
      <c r="AG496">
        <v>33</v>
      </c>
      <c r="AH496" t="s">
        <v>649</v>
      </c>
      <c r="AI496">
        <v>80.7</v>
      </c>
      <c r="AJ496">
        <v>19.3</v>
      </c>
      <c r="AK496">
        <v>89.2</v>
      </c>
      <c r="AL496">
        <v>10.8</v>
      </c>
      <c r="AM496">
        <v>99.1</v>
      </c>
      <c r="AN496">
        <v>0.9</v>
      </c>
      <c r="AP496" t="s">
        <v>491</v>
      </c>
      <c r="AQ496" t="s">
        <v>354</v>
      </c>
      <c r="AR496">
        <v>33</v>
      </c>
      <c r="AS496" t="s">
        <v>649</v>
      </c>
      <c r="AT496">
        <v>77.099999999999994</v>
      </c>
      <c r="AU496">
        <v>80.7</v>
      </c>
      <c r="AV496">
        <v>84.2</v>
      </c>
      <c r="AW496">
        <v>85.9</v>
      </c>
      <c r="AX496">
        <v>89.2</v>
      </c>
      <c r="AY496">
        <v>92.4</v>
      </c>
      <c r="AZ496">
        <v>97.9</v>
      </c>
      <c r="BA496">
        <v>99.1</v>
      </c>
      <c r="BB496">
        <v>100</v>
      </c>
      <c r="BF496" t="b">
        <f t="shared" si="7"/>
        <v>1</v>
      </c>
    </row>
    <row r="497" spans="14:58" x14ac:dyDescent="0.3">
      <c r="N497" t="str">
        <f>VLOOKUP(P497,Sheet1!A$6:A$378,1,FALSE)</f>
        <v>Northamptonshire</v>
      </c>
      <c r="O497" t="s">
        <v>491</v>
      </c>
      <c r="P497" t="s">
        <v>355</v>
      </c>
      <c r="Q497" t="str">
        <f>VLOOKUP(P497,classifications!A$1:B$357,2,FALSE)</f>
        <v>Urban with Significant Rural</v>
      </c>
      <c r="R497" t="str">
        <f>VLOOKUP(P497,classifications!A$1:D$357,4,FALSE)</f>
        <v>Shire County</v>
      </c>
      <c r="S497">
        <v>34</v>
      </c>
      <c r="T497" t="s">
        <v>649</v>
      </c>
      <c r="U497">
        <v>78.099999999999994</v>
      </c>
      <c r="V497">
        <v>20.7</v>
      </c>
      <c r="W497">
        <v>1.2</v>
      </c>
      <c r="X497">
        <v>80.400000000000006</v>
      </c>
      <c r="Y497">
        <v>5.3</v>
      </c>
      <c r="Z497">
        <v>14.3</v>
      </c>
      <c r="AA497">
        <v>98.3</v>
      </c>
      <c r="AB497">
        <v>1.5</v>
      </c>
      <c r="AC497">
        <v>0.2</v>
      </c>
      <c r="AE497" t="s">
        <v>491</v>
      </c>
      <c r="AF497" t="s">
        <v>355</v>
      </c>
      <c r="AG497">
        <v>34</v>
      </c>
      <c r="AH497" t="s">
        <v>649</v>
      </c>
      <c r="AI497">
        <v>79</v>
      </c>
      <c r="AJ497">
        <v>21</v>
      </c>
      <c r="AK497">
        <v>93.8</v>
      </c>
      <c r="AL497">
        <v>6.2</v>
      </c>
      <c r="AM497">
        <v>98.5</v>
      </c>
      <c r="AN497">
        <v>1.5</v>
      </c>
      <c r="AP497" t="s">
        <v>491</v>
      </c>
      <c r="AQ497" t="s">
        <v>355</v>
      </c>
      <c r="AR497">
        <v>34</v>
      </c>
      <c r="AS497" t="s">
        <v>649</v>
      </c>
      <c r="AT497">
        <v>75.400000000000006</v>
      </c>
      <c r="AU497">
        <v>79</v>
      </c>
      <c r="AV497">
        <v>82.6</v>
      </c>
      <c r="AW497">
        <v>91.3</v>
      </c>
      <c r="AX497">
        <v>93.8</v>
      </c>
      <c r="AY497">
        <v>96.3</v>
      </c>
      <c r="AZ497">
        <v>97.4</v>
      </c>
      <c r="BA497">
        <v>98.5</v>
      </c>
      <c r="BB497">
        <v>99.5</v>
      </c>
      <c r="BF497" t="b">
        <f t="shared" si="7"/>
        <v>1</v>
      </c>
    </row>
    <row r="498" spans="14:58" x14ac:dyDescent="0.3">
      <c r="N498" t="str">
        <f>VLOOKUP(P498,Sheet1!A$6:A$378,1,FALSE)</f>
        <v>North Yorkshire</v>
      </c>
      <c r="O498" t="s">
        <v>491</v>
      </c>
      <c r="P498" t="s">
        <v>356</v>
      </c>
      <c r="Q498" t="str">
        <f>VLOOKUP(P498,classifications!A$1:B$357,2,FALSE)</f>
        <v>Predominantly Rural</v>
      </c>
      <c r="R498" t="str">
        <f>VLOOKUP(P498,classifications!A$1:D$357,4,FALSE)</f>
        <v>Shire County</v>
      </c>
      <c r="S498">
        <v>36</v>
      </c>
      <c r="T498" t="s">
        <v>649</v>
      </c>
      <c r="U498">
        <v>76.7</v>
      </c>
      <c r="V498">
        <v>22.6</v>
      </c>
      <c r="W498">
        <v>0.7</v>
      </c>
      <c r="X498">
        <v>72.400000000000006</v>
      </c>
      <c r="Y498">
        <v>8.1999999999999993</v>
      </c>
      <c r="Z498">
        <v>19.399999999999999</v>
      </c>
      <c r="AA498">
        <v>99.8</v>
      </c>
      <c r="AB498">
        <v>0.2</v>
      </c>
      <c r="AC498">
        <v>0</v>
      </c>
      <c r="AE498" t="s">
        <v>491</v>
      </c>
      <c r="AF498" t="s">
        <v>356</v>
      </c>
      <c r="AG498">
        <v>36</v>
      </c>
      <c r="AH498" t="s">
        <v>649</v>
      </c>
      <c r="AI498">
        <v>77.3</v>
      </c>
      <c r="AJ498">
        <v>22.7</v>
      </c>
      <c r="AK498">
        <v>89.8</v>
      </c>
      <c r="AL498">
        <v>10.199999999999999</v>
      </c>
      <c r="AM498">
        <v>99.8</v>
      </c>
      <c r="AN498">
        <v>0.2</v>
      </c>
      <c r="AP498" t="s">
        <v>491</v>
      </c>
      <c r="AQ498" t="s">
        <v>356</v>
      </c>
      <c r="AR498">
        <v>36</v>
      </c>
      <c r="AS498" t="s">
        <v>649</v>
      </c>
      <c r="AT498">
        <v>72.900000000000006</v>
      </c>
      <c r="AU498">
        <v>77.3</v>
      </c>
      <c r="AV498">
        <v>81.599999999999994</v>
      </c>
      <c r="AW498">
        <v>86.2</v>
      </c>
      <c r="AX498">
        <v>89.8</v>
      </c>
      <c r="AY498">
        <v>93.4</v>
      </c>
      <c r="AZ498">
        <v>99.4</v>
      </c>
      <c r="BA498">
        <v>99.8</v>
      </c>
      <c r="BB498">
        <v>100</v>
      </c>
      <c r="BF498" t="b">
        <f t="shared" si="7"/>
        <v>1</v>
      </c>
    </row>
    <row r="499" spans="14:58" x14ac:dyDescent="0.3">
      <c r="N499" t="str">
        <f>VLOOKUP(P499,Sheet1!A$6:A$378,1,FALSE)</f>
        <v>Nottinghamshire</v>
      </c>
      <c r="O499" t="s">
        <v>491</v>
      </c>
      <c r="P499" t="s">
        <v>357</v>
      </c>
      <c r="Q499" t="str">
        <f>VLOOKUP(P499,classifications!A$1:B$357,2,FALSE)</f>
        <v>Urban with Significant Rural</v>
      </c>
      <c r="R499" t="str">
        <f>VLOOKUP(P499,classifications!A$1:D$357,4,FALSE)</f>
        <v>Shire County</v>
      </c>
      <c r="S499">
        <v>37</v>
      </c>
      <c r="T499" t="s">
        <v>649</v>
      </c>
      <c r="U499">
        <v>79.8</v>
      </c>
      <c r="V499">
        <v>19.2</v>
      </c>
      <c r="W499">
        <v>1</v>
      </c>
      <c r="X499">
        <v>76.3</v>
      </c>
      <c r="Y499">
        <v>8.6</v>
      </c>
      <c r="Z499">
        <v>15.2</v>
      </c>
      <c r="AA499">
        <v>99.1</v>
      </c>
      <c r="AB499">
        <v>0.7</v>
      </c>
      <c r="AC499">
        <v>0.2</v>
      </c>
      <c r="AE499" t="s">
        <v>491</v>
      </c>
      <c r="AF499" t="s">
        <v>357</v>
      </c>
      <c r="AG499">
        <v>37</v>
      </c>
      <c r="AH499" t="s">
        <v>649</v>
      </c>
      <c r="AI499">
        <v>80.599999999999994</v>
      </c>
      <c r="AJ499">
        <v>19.399999999999999</v>
      </c>
      <c r="AK499">
        <v>89.9</v>
      </c>
      <c r="AL499">
        <v>10.1</v>
      </c>
      <c r="AM499">
        <v>99.3</v>
      </c>
      <c r="AN499">
        <v>0.7</v>
      </c>
      <c r="AP499" t="s">
        <v>491</v>
      </c>
      <c r="AQ499" t="s">
        <v>357</v>
      </c>
      <c r="AR499">
        <v>37</v>
      </c>
      <c r="AS499" t="s">
        <v>649</v>
      </c>
      <c r="AT499">
        <v>76.599999999999994</v>
      </c>
      <c r="AU499">
        <v>80.599999999999994</v>
      </c>
      <c r="AV499">
        <v>84.5</v>
      </c>
      <c r="AW499">
        <v>86.5</v>
      </c>
      <c r="AX499">
        <v>89.9</v>
      </c>
      <c r="AY499">
        <v>93.4</v>
      </c>
      <c r="AZ499">
        <v>98.4</v>
      </c>
      <c r="BA499">
        <v>99.3</v>
      </c>
      <c r="BB499">
        <v>100</v>
      </c>
      <c r="BF499" t="b">
        <f t="shared" si="7"/>
        <v>1</v>
      </c>
    </row>
    <row r="500" spans="14:58" x14ac:dyDescent="0.3">
      <c r="N500" t="str">
        <f>VLOOKUP(P500,Sheet1!A$6:A$378,1,FALSE)</f>
        <v>Oxfordshire</v>
      </c>
      <c r="O500" t="s">
        <v>491</v>
      </c>
      <c r="P500" t="s">
        <v>358</v>
      </c>
      <c r="Q500" t="str">
        <f>VLOOKUP(P500,classifications!A$1:B$357,2,FALSE)</f>
        <v>Predominantly Rural</v>
      </c>
      <c r="R500" t="str">
        <f>VLOOKUP(P500,classifications!A$1:D$357,4,FALSE)</f>
        <v>Shire County</v>
      </c>
      <c r="S500">
        <v>38</v>
      </c>
      <c r="T500" t="s">
        <v>649</v>
      </c>
      <c r="U500">
        <v>83.1</v>
      </c>
      <c r="V500">
        <v>16.2</v>
      </c>
      <c r="W500">
        <v>0.6</v>
      </c>
      <c r="X500">
        <v>84.6</v>
      </c>
      <c r="Y500">
        <v>5.5</v>
      </c>
      <c r="Z500">
        <v>9.9</v>
      </c>
      <c r="AA500">
        <v>97.7</v>
      </c>
      <c r="AB500">
        <v>2.2999999999999998</v>
      </c>
      <c r="AC500">
        <v>0</v>
      </c>
      <c r="AE500" t="s">
        <v>491</v>
      </c>
      <c r="AF500" t="s">
        <v>358</v>
      </c>
      <c r="AG500">
        <v>38</v>
      </c>
      <c r="AH500" t="s">
        <v>649</v>
      </c>
      <c r="AI500">
        <v>83.7</v>
      </c>
      <c r="AJ500">
        <v>16.3</v>
      </c>
      <c r="AK500">
        <v>93.9</v>
      </c>
      <c r="AL500">
        <v>6.1</v>
      </c>
      <c r="AM500">
        <v>97.7</v>
      </c>
      <c r="AN500">
        <v>2.2999999999999998</v>
      </c>
      <c r="AP500" t="s">
        <v>491</v>
      </c>
      <c r="AQ500" t="s">
        <v>358</v>
      </c>
      <c r="AR500">
        <v>38</v>
      </c>
      <c r="AS500" t="s">
        <v>649</v>
      </c>
      <c r="AT500">
        <v>80</v>
      </c>
      <c r="AU500">
        <v>83.7</v>
      </c>
      <c r="AV500">
        <v>87.3</v>
      </c>
      <c r="AW500">
        <v>90.8</v>
      </c>
      <c r="AX500">
        <v>93.9</v>
      </c>
      <c r="AY500">
        <v>96.9</v>
      </c>
      <c r="AZ500">
        <v>96</v>
      </c>
      <c r="BA500">
        <v>97.7</v>
      </c>
      <c r="BB500">
        <v>99.3</v>
      </c>
      <c r="BF500" t="b">
        <f t="shared" si="7"/>
        <v>1</v>
      </c>
    </row>
    <row r="501" spans="14:58" x14ac:dyDescent="0.3">
      <c r="N501" t="str">
        <f>VLOOKUP(P501,Sheet1!A$6:A$378,1,FALSE)</f>
        <v>Shropshire</v>
      </c>
      <c r="O501" t="s">
        <v>491</v>
      </c>
      <c r="P501" t="s">
        <v>286</v>
      </c>
      <c r="Q501" t="str">
        <f>VLOOKUP(P501,classifications!A$1:B$357,2,FALSE)</f>
        <v>Predominantly Rural</v>
      </c>
      <c r="R501" t="str">
        <f>VLOOKUP(P501,classifications!A$1:D$357,4,FALSE)</f>
        <v>Unitary Authority</v>
      </c>
      <c r="S501">
        <v>39</v>
      </c>
      <c r="T501" t="s">
        <v>649</v>
      </c>
      <c r="U501">
        <v>77</v>
      </c>
      <c r="V501">
        <v>21.4</v>
      </c>
      <c r="W501">
        <v>1.6</v>
      </c>
      <c r="X501">
        <v>75.7</v>
      </c>
      <c r="Y501">
        <v>4.3</v>
      </c>
      <c r="Z501">
        <v>19.899999999999999</v>
      </c>
      <c r="AA501">
        <v>99.1</v>
      </c>
      <c r="AB501">
        <v>0.7</v>
      </c>
      <c r="AC501">
        <v>0.2</v>
      </c>
      <c r="AE501" t="s">
        <v>491</v>
      </c>
      <c r="AF501" t="s">
        <v>286</v>
      </c>
      <c r="AG501">
        <v>39</v>
      </c>
      <c r="AH501" t="s">
        <v>649</v>
      </c>
      <c r="AI501">
        <v>78.2</v>
      </c>
      <c r="AJ501">
        <v>21.8</v>
      </c>
      <c r="AK501">
        <v>94.6</v>
      </c>
      <c r="AL501">
        <v>5.4</v>
      </c>
      <c r="AM501">
        <v>99.3</v>
      </c>
      <c r="AN501">
        <v>0.7</v>
      </c>
      <c r="AP501" t="s">
        <v>491</v>
      </c>
      <c r="AQ501" t="s">
        <v>286</v>
      </c>
      <c r="AR501">
        <v>39</v>
      </c>
      <c r="AS501" t="s">
        <v>649</v>
      </c>
      <c r="AT501">
        <v>74</v>
      </c>
      <c r="AU501">
        <v>78.2</v>
      </c>
      <c r="AV501">
        <v>82.5</v>
      </c>
      <c r="AW501">
        <v>91.8</v>
      </c>
      <c r="AX501">
        <v>94.6</v>
      </c>
      <c r="AY501">
        <v>97.3</v>
      </c>
      <c r="AZ501">
        <v>98.6</v>
      </c>
      <c r="BA501">
        <v>99.3</v>
      </c>
      <c r="BB501">
        <v>100</v>
      </c>
      <c r="BF501" t="b">
        <f t="shared" si="7"/>
        <v>1</v>
      </c>
    </row>
    <row r="502" spans="14:58" x14ac:dyDescent="0.3">
      <c r="N502" t="str">
        <f>VLOOKUP(P502,Sheet1!A$6:A$378,1,FALSE)</f>
        <v>Somerset</v>
      </c>
      <c r="O502" t="s">
        <v>491</v>
      </c>
      <c r="P502" t="s">
        <v>359</v>
      </c>
      <c r="Q502" t="str">
        <f>VLOOKUP(P502,classifications!A$1:B$357,2,FALSE)</f>
        <v>Predominantly Rural</v>
      </c>
      <c r="R502" t="str">
        <f>VLOOKUP(P502,classifications!A$1:D$357,4,FALSE)</f>
        <v>Shire County</v>
      </c>
      <c r="S502">
        <v>40</v>
      </c>
      <c r="T502" t="s">
        <v>649</v>
      </c>
      <c r="U502">
        <v>78.2</v>
      </c>
      <c r="V502">
        <v>20.5</v>
      </c>
      <c r="W502">
        <v>1.2</v>
      </c>
      <c r="X502">
        <v>71.2</v>
      </c>
      <c r="Y502">
        <v>10.199999999999999</v>
      </c>
      <c r="Z502">
        <v>18.600000000000001</v>
      </c>
      <c r="AA502" t="s">
        <v>417</v>
      </c>
      <c r="AB502" t="s">
        <v>417</v>
      </c>
      <c r="AC502" t="s">
        <v>417</v>
      </c>
      <c r="AE502" t="s">
        <v>491</v>
      </c>
      <c r="AF502" t="s">
        <v>359</v>
      </c>
      <c r="AG502">
        <v>40</v>
      </c>
      <c r="AH502" t="s">
        <v>649</v>
      </c>
      <c r="AI502">
        <v>79.2</v>
      </c>
      <c r="AJ502">
        <v>20.8</v>
      </c>
      <c r="AK502">
        <v>87.5</v>
      </c>
      <c r="AL502">
        <v>12.5</v>
      </c>
      <c r="AM502" t="s">
        <v>417</v>
      </c>
      <c r="AN502" t="s">
        <v>417</v>
      </c>
      <c r="AP502" t="s">
        <v>491</v>
      </c>
      <c r="AQ502" t="s">
        <v>359</v>
      </c>
      <c r="AR502">
        <v>40</v>
      </c>
      <c r="AS502" t="s">
        <v>649</v>
      </c>
      <c r="AT502">
        <v>75.099999999999994</v>
      </c>
      <c r="AU502">
        <v>79.2</v>
      </c>
      <c r="AV502">
        <v>83.4</v>
      </c>
      <c r="AW502">
        <v>83.1</v>
      </c>
      <c r="AX502">
        <v>87.5</v>
      </c>
      <c r="AY502">
        <v>91.8</v>
      </c>
      <c r="AZ502" t="s">
        <v>417</v>
      </c>
      <c r="BA502" t="s">
        <v>417</v>
      </c>
      <c r="BB502" t="s">
        <v>417</v>
      </c>
      <c r="BF502" t="b">
        <f t="shared" si="7"/>
        <v>1</v>
      </c>
    </row>
    <row r="503" spans="14:58" x14ac:dyDescent="0.3">
      <c r="N503" t="str">
        <f>VLOOKUP(P503,Sheet1!A$6:A$378,1,FALSE)</f>
        <v>Staffordshire</v>
      </c>
      <c r="O503" t="s">
        <v>491</v>
      </c>
      <c r="P503" t="s">
        <v>360</v>
      </c>
      <c r="Q503" t="str">
        <f>VLOOKUP(P503,classifications!A$1:B$357,2,FALSE)</f>
        <v>Urban with Significant Rural</v>
      </c>
      <c r="R503" t="str">
        <f>VLOOKUP(P503,classifications!A$1:D$357,4,FALSE)</f>
        <v>Shire County</v>
      </c>
      <c r="S503">
        <v>41</v>
      </c>
      <c r="T503" t="s">
        <v>649</v>
      </c>
      <c r="U503">
        <v>78.2</v>
      </c>
      <c r="V503">
        <v>20.8</v>
      </c>
      <c r="W503">
        <v>1</v>
      </c>
      <c r="X503">
        <v>78.099999999999994</v>
      </c>
      <c r="Y503">
        <v>5.9</v>
      </c>
      <c r="Z503">
        <v>15.9</v>
      </c>
      <c r="AA503">
        <v>99.2</v>
      </c>
      <c r="AB503">
        <v>0.5</v>
      </c>
      <c r="AC503">
        <v>0.3</v>
      </c>
      <c r="AE503" t="s">
        <v>491</v>
      </c>
      <c r="AF503" t="s">
        <v>360</v>
      </c>
      <c r="AG503">
        <v>41</v>
      </c>
      <c r="AH503" t="s">
        <v>649</v>
      </c>
      <c r="AI503">
        <v>78.900000000000006</v>
      </c>
      <c r="AJ503">
        <v>21.1</v>
      </c>
      <c r="AK503">
        <v>92.9</v>
      </c>
      <c r="AL503">
        <v>7.1</v>
      </c>
      <c r="AM503">
        <v>99.4</v>
      </c>
      <c r="AN503">
        <v>0.6</v>
      </c>
      <c r="AP503" t="s">
        <v>491</v>
      </c>
      <c r="AQ503" t="s">
        <v>360</v>
      </c>
      <c r="AR503">
        <v>41</v>
      </c>
      <c r="AS503" t="s">
        <v>649</v>
      </c>
      <c r="AT503">
        <v>75.099999999999994</v>
      </c>
      <c r="AU503">
        <v>78.900000000000006</v>
      </c>
      <c r="AV503">
        <v>82.8</v>
      </c>
      <c r="AW503">
        <v>90.3</v>
      </c>
      <c r="AX503">
        <v>92.9</v>
      </c>
      <c r="AY503">
        <v>95.5</v>
      </c>
      <c r="AZ503">
        <v>98.8</v>
      </c>
      <c r="BA503">
        <v>99.4</v>
      </c>
      <c r="BB503">
        <v>100</v>
      </c>
      <c r="BF503" t="b">
        <f t="shared" si="7"/>
        <v>1</v>
      </c>
    </row>
    <row r="504" spans="14:58" x14ac:dyDescent="0.3">
      <c r="N504" t="str">
        <f>VLOOKUP(P504,Sheet1!A$6:A$378,1,FALSE)</f>
        <v>Suffolk</v>
      </c>
      <c r="O504" t="s">
        <v>491</v>
      </c>
      <c r="P504" t="s">
        <v>361</v>
      </c>
      <c r="Q504" t="str">
        <f>VLOOKUP(P504,classifications!A$1:B$357,2,FALSE)</f>
        <v>Predominantly Rural</v>
      </c>
      <c r="R504" t="str">
        <f>VLOOKUP(P504,classifications!A$1:D$357,4,FALSE)</f>
        <v>Shire County</v>
      </c>
      <c r="S504">
        <v>42</v>
      </c>
      <c r="T504" t="s">
        <v>649</v>
      </c>
      <c r="U504">
        <v>79.3</v>
      </c>
      <c r="V504">
        <v>19.3</v>
      </c>
      <c r="W504">
        <v>1.4</v>
      </c>
      <c r="X504">
        <v>77.7</v>
      </c>
      <c r="Y504">
        <v>5.8</v>
      </c>
      <c r="Z504">
        <v>16.5</v>
      </c>
      <c r="AA504">
        <v>98.9</v>
      </c>
      <c r="AB504">
        <v>1.1000000000000001</v>
      </c>
      <c r="AC504">
        <v>0</v>
      </c>
      <c r="AE504" t="s">
        <v>491</v>
      </c>
      <c r="AF504" t="s">
        <v>361</v>
      </c>
      <c r="AG504">
        <v>42</v>
      </c>
      <c r="AH504" t="s">
        <v>649</v>
      </c>
      <c r="AI504">
        <v>80.400000000000006</v>
      </c>
      <c r="AJ504">
        <v>19.600000000000001</v>
      </c>
      <c r="AK504">
        <v>93.1</v>
      </c>
      <c r="AL504">
        <v>6.9</v>
      </c>
      <c r="AM504">
        <v>98.9</v>
      </c>
      <c r="AN504">
        <v>1.1000000000000001</v>
      </c>
      <c r="AP504" t="s">
        <v>491</v>
      </c>
      <c r="AQ504" t="s">
        <v>361</v>
      </c>
      <c r="AR504">
        <v>42</v>
      </c>
      <c r="AS504" t="s">
        <v>649</v>
      </c>
      <c r="AT504">
        <v>76.900000000000006</v>
      </c>
      <c r="AU504">
        <v>80.400000000000006</v>
      </c>
      <c r="AV504">
        <v>83.9</v>
      </c>
      <c r="AW504">
        <v>90.3</v>
      </c>
      <c r="AX504">
        <v>93.1</v>
      </c>
      <c r="AY504">
        <v>95.9</v>
      </c>
      <c r="AZ504">
        <v>98</v>
      </c>
      <c r="BA504">
        <v>98.9</v>
      </c>
      <c r="BB504">
        <v>99.9</v>
      </c>
      <c r="BF504" t="b">
        <f t="shared" si="7"/>
        <v>1</v>
      </c>
    </row>
    <row r="505" spans="14:58" x14ac:dyDescent="0.3">
      <c r="N505" t="str">
        <f>VLOOKUP(P505,Sheet1!A$6:A$378,1,FALSE)</f>
        <v>Surrey</v>
      </c>
      <c r="O505" t="s">
        <v>491</v>
      </c>
      <c r="P505" t="s">
        <v>362</v>
      </c>
      <c r="Q505" t="str">
        <f>VLOOKUP(P505,classifications!A$1:B$357,2,FALSE)</f>
        <v>Predominantly Urban</v>
      </c>
      <c r="R505" t="str">
        <f>VLOOKUP(P505,classifications!A$1:D$357,4,FALSE)</f>
        <v>Shire County</v>
      </c>
      <c r="S505">
        <v>43</v>
      </c>
      <c r="T505" t="s">
        <v>649</v>
      </c>
      <c r="U505">
        <v>76</v>
      </c>
      <c r="V505">
        <v>22.3</v>
      </c>
      <c r="W505">
        <v>1.7</v>
      </c>
      <c r="X505">
        <v>85.1</v>
      </c>
      <c r="Y505">
        <v>2.2999999999999998</v>
      </c>
      <c r="Z505">
        <v>12.7</v>
      </c>
      <c r="AA505">
        <v>99.1</v>
      </c>
      <c r="AB505">
        <v>0.9</v>
      </c>
      <c r="AC505">
        <v>0</v>
      </c>
      <c r="AE505" t="s">
        <v>491</v>
      </c>
      <c r="AF505" t="s">
        <v>362</v>
      </c>
      <c r="AG505">
        <v>43</v>
      </c>
      <c r="AH505" t="s">
        <v>649</v>
      </c>
      <c r="AI505">
        <v>77.3</v>
      </c>
      <c r="AJ505">
        <v>22.7</v>
      </c>
      <c r="AK505">
        <v>97.4</v>
      </c>
      <c r="AL505">
        <v>2.6</v>
      </c>
      <c r="AM505">
        <v>99.1</v>
      </c>
      <c r="AN505">
        <v>0.9</v>
      </c>
      <c r="AP505" t="s">
        <v>491</v>
      </c>
      <c r="AQ505" t="s">
        <v>362</v>
      </c>
      <c r="AR505">
        <v>43</v>
      </c>
      <c r="AS505" t="s">
        <v>649</v>
      </c>
      <c r="AT505">
        <v>73.599999999999994</v>
      </c>
      <c r="AU505">
        <v>77.3</v>
      </c>
      <c r="AV505">
        <v>81.099999999999994</v>
      </c>
      <c r="AW505">
        <v>95.9</v>
      </c>
      <c r="AX505">
        <v>97.4</v>
      </c>
      <c r="AY505">
        <v>98.9</v>
      </c>
      <c r="AZ505">
        <v>98.1</v>
      </c>
      <c r="BA505">
        <v>99.1</v>
      </c>
      <c r="BB505">
        <v>100</v>
      </c>
      <c r="BF505" t="b">
        <f t="shared" si="7"/>
        <v>1</v>
      </c>
    </row>
    <row r="506" spans="14:58" x14ac:dyDescent="0.3">
      <c r="N506" t="str">
        <f>VLOOKUP(P506,Sheet1!A$6:A$378,1,FALSE)</f>
        <v>Warwickshire</v>
      </c>
      <c r="O506" t="s">
        <v>491</v>
      </c>
      <c r="P506" t="s">
        <v>363</v>
      </c>
      <c r="Q506" t="str">
        <f>VLOOKUP(P506,classifications!A$1:B$357,2,FALSE)</f>
        <v>Urban with Significant Rural</v>
      </c>
      <c r="R506" t="str">
        <f>VLOOKUP(P506,classifications!A$1:D$357,4,FALSE)</f>
        <v>Shire County</v>
      </c>
      <c r="S506">
        <v>44</v>
      </c>
      <c r="T506" t="s">
        <v>649</v>
      </c>
      <c r="U506">
        <v>82.5</v>
      </c>
      <c r="V506">
        <v>17</v>
      </c>
      <c r="W506">
        <v>0.5</v>
      </c>
      <c r="X506">
        <v>77.3</v>
      </c>
      <c r="Y506">
        <v>5.9</v>
      </c>
      <c r="Z506">
        <v>16.8</v>
      </c>
      <c r="AA506">
        <v>98.9</v>
      </c>
      <c r="AB506">
        <v>1.1000000000000001</v>
      </c>
      <c r="AC506">
        <v>0</v>
      </c>
      <c r="AE506" t="s">
        <v>491</v>
      </c>
      <c r="AF506" t="s">
        <v>363</v>
      </c>
      <c r="AG506">
        <v>44</v>
      </c>
      <c r="AH506" t="s">
        <v>649</v>
      </c>
      <c r="AI506">
        <v>82.9</v>
      </c>
      <c r="AJ506">
        <v>17.100000000000001</v>
      </c>
      <c r="AK506">
        <v>92.9</v>
      </c>
      <c r="AL506">
        <v>7.1</v>
      </c>
      <c r="AM506">
        <v>98.9</v>
      </c>
      <c r="AN506">
        <v>1.1000000000000001</v>
      </c>
      <c r="AP506" t="s">
        <v>491</v>
      </c>
      <c r="AQ506" t="s">
        <v>363</v>
      </c>
      <c r="AR506">
        <v>44</v>
      </c>
      <c r="AS506" t="s">
        <v>649</v>
      </c>
      <c r="AT506">
        <v>78.2</v>
      </c>
      <c r="AU506">
        <v>82.9</v>
      </c>
      <c r="AV506">
        <v>87.6</v>
      </c>
      <c r="AW506">
        <v>89.7</v>
      </c>
      <c r="AX506">
        <v>92.9</v>
      </c>
      <c r="AY506">
        <v>96.1</v>
      </c>
      <c r="AZ506">
        <v>97.8</v>
      </c>
      <c r="BA506">
        <v>98.9</v>
      </c>
      <c r="BB506">
        <v>100</v>
      </c>
      <c r="BF506" t="b">
        <f t="shared" si="7"/>
        <v>1</v>
      </c>
    </row>
    <row r="507" spans="14:58" x14ac:dyDescent="0.3">
      <c r="N507" t="str">
        <f>VLOOKUP(P507,Sheet1!A$6:A$378,1,FALSE)</f>
        <v>West Sussex</v>
      </c>
      <c r="O507" t="s">
        <v>491</v>
      </c>
      <c r="P507" t="s">
        <v>364</v>
      </c>
      <c r="Q507" t="str">
        <f>VLOOKUP(P507,classifications!A$1:B$357,2,FALSE)</f>
        <v>Predominantly Urban</v>
      </c>
      <c r="R507" t="str">
        <f>VLOOKUP(P507,classifications!A$1:D$357,4,FALSE)</f>
        <v>Shire County</v>
      </c>
      <c r="S507">
        <v>45</v>
      </c>
      <c r="T507" t="s">
        <v>649</v>
      </c>
      <c r="U507">
        <v>81.400000000000006</v>
      </c>
      <c r="V507">
        <v>17.399999999999999</v>
      </c>
      <c r="W507">
        <v>1.1000000000000001</v>
      </c>
      <c r="X507">
        <v>82.7</v>
      </c>
      <c r="Y507">
        <v>5.3</v>
      </c>
      <c r="Z507">
        <v>12</v>
      </c>
      <c r="AA507">
        <v>99</v>
      </c>
      <c r="AB507">
        <v>1</v>
      </c>
      <c r="AC507">
        <v>0</v>
      </c>
      <c r="AE507" t="s">
        <v>491</v>
      </c>
      <c r="AF507" t="s">
        <v>364</v>
      </c>
      <c r="AG507">
        <v>45</v>
      </c>
      <c r="AH507" t="s">
        <v>649</v>
      </c>
      <c r="AI507">
        <v>82.4</v>
      </c>
      <c r="AJ507">
        <v>17.600000000000001</v>
      </c>
      <c r="AK507">
        <v>94</v>
      </c>
      <c r="AL507">
        <v>6</v>
      </c>
      <c r="AM507">
        <v>99</v>
      </c>
      <c r="AN507">
        <v>1</v>
      </c>
      <c r="AP507" t="s">
        <v>491</v>
      </c>
      <c r="AQ507" t="s">
        <v>364</v>
      </c>
      <c r="AR507">
        <v>45</v>
      </c>
      <c r="AS507" t="s">
        <v>649</v>
      </c>
      <c r="AT507">
        <v>78.5</v>
      </c>
      <c r="AU507">
        <v>82.4</v>
      </c>
      <c r="AV507">
        <v>86.2</v>
      </c>
      <c r="AW507">
        <v>91.5</v>
      </c>
      <c r="AX507">
        <v>94</v>
      </c>
      <c r="AY507">
        <v>96.5</v>
      </c>
      <c r="AZ507">
        <v>98.1</v>
      </c>
      <c r="BA507">
        <v>99</v>
      </c>
      <c r="BB507">
        <v>99.9</v>
      </c>
      <c r="BF507" t="b">
        <f t="shared" si="7"/>
        <v>1</v>
      </c>
    </row>
    <row r="508" spans="14:58" x14ac:dyDescent="0.3">
      <c r="N508" t="str">
        <f>VLOOKUP(P508,Sheet1!A$6:A$378,1,FALSE)</f>
        <v>Wiltshire</v>
      </c>
      <c r="O508" t="s">
        <v>491</v>
      </c>
      <c r="P508" t="s">
        <v>315</v>
      </c>
      <c r="Q508" t="str">
        <f>VLOOKUP(P508,classifications!A$1:B$357,2,FALSE)</f>
        <v>Predominantly Rural</v>
      </c>
      <c r="R508" t="str">
        <f>VLOOKUP(P508,classifications!A$1:D$357,4,FALSE)</f>
        <v>Unitary Authority</v>
      </c>
      <c r="S508">
        <v>46</v>
      </c>
      <c r="T508" t="s">
        <v>649</v>
      </c>
      <c r="U508">
        <v>76.7</v>
      </c>
      <c r="V508">
        <v>22</v>
      </c>
      <c r="W508">
        <v>1.2</v>
      </c>
      <c r="X508">
        <v>81.3</v>
      </c>
      <c r="Y508">
        <v>5</v>
      </c>
      <c r="Z508">
        <v>13.7</v>
      </c>
      <c r="AA508">
        <v>99.4</v>
      </c>
      <c r="AB508">
        <v>0.6</v>
      </c>
      <c r="AC508">
        <v>0</v>
      </c>
      <c r="AE508" t="s">
        <v>491</v>
      </c>
      <c r="AF508" t="s">
        <v>315</v>
      </c>
      <c r="AG508">
        <v>46</v>
      </c>
      <c r="AH508" t="s">
        <v>649</v>
      </c>
      <c r="AI508">
        <v>77.7</v>
      </c>
      <c r="AJ508">
        <v>22.3</v>
      </c>
      <c r="AK508">
        <v>94.2</v>
      </c>
      <c r="AL508">
        <v>5.8</v>
      </c>
      <c r="AM508">
        <v>99.4</v>
      </c>
      <c r="AN508">
        <v>0.6</v>
      </c>
      <c r="AP508" t="s">
        <v>491</v>
      </c>
      <c r="AQ508" t="s">
        <v>315</v>
      </c>
      <c r="AR508">
        <v>46</v>
      </c>
      <c r="AS508" t="s">
        <v>649</v>
      </c>
      <c r="AT508">
        <v>73.5</v>
      </c>
      <c r="AU508">
        <v>77.7</v>
      </c>
      <c r="AV508">
        <v>81.900000000000006</v>
      </c>
      <c r="AW508">
        <v>92.1</v>
      </c>
      <c r="AX508">
        <v>94.2</v>
      </c>
      <c r="AY508">
        <v>96.2</v>
      </c>
      <c r="AZ508">
        <v>98.8</v>
      </c>
      <c r="BA508">
        <v>99.4</v>
      </c>
      <c r="BB508">
        <v>100</v>
      </c>
      <c r="BF508" t="b">
        <f t="shared" si="7"/>
        <v>1</v>
      </c>
    </row>
    <row r="509" spans="14:58" x14ac:dyDescent="0.3">
      <c r="N509" t="str">
        <f>VLOOKUP(P509,Sheet1!A$6:A$378,1,FALSE)</f>
        <v>Worcestershire</v>
      </c>
      <c r="O509" t="s">
        <v>491</v>
      </c>
      <c r="P509" t="s">
        <v>365</v>
      </c>
      <c r="Q509" t="str">
        <f>VLOOKUP(P509,classifications!A$1:B$357,2,FALSE)</f>
        <v>Urban with Significant Rural</v>
      </c>
      <c r="R509" t="str">
        <f>VLOOKUP(P509,classifications!A$1:D$357,4,FALSE)</f>
        <v>Shire County</v>
      </c>
      <c r="S509">
        <v>47</v>
      </c>
      <c r="T509" t="s">
        <v>649</v>
      </c>
      <c r="U509">
        <v>77.2</v>
      </c>
      <c r="V509">
        <v>21.4</v>
      </c>
      <c r="W509">
        <v>1.4</v>
      </c>
      <c r="X509">
        <v>79</v>
      </c>
      <c r="Y509">
        <v>5.7</v>
      </c>
      <c r="Z509">
        <v>15.2</v>
      </c>
      <c r="AA509">
        <v>97.8</v>
      </c>
      <c r="AB509">
        <v>2.2000000000000002</v>
      </c>
      <c r="AC509">
        <v>0</v>
      </c>
      <c r="AE509" t="s">
        <v>491</v>
      </c>
      <c r="AF509" t="s">
        <v>365</v>
      </c>
      <c r="AG509">
        <v>47</v>
      </c>
      <c r="AH509" t="s">
        <v>649</v>
      </c>
      <c r="AI509">
        <v>78.3</v>
      </c>
      <c r="AJ509">
        <v>21.7</v>
      </c>
      <c r="AK509">
        <v>93.2</v>
      </c>
      <c r="AL509">
        <v>6.8</v>
      </c>
      <c r="AM509">
        <v>97.8</v>
      </c>
      <c r="AN509">
        <v>2.2000000000000002</v>
      </c>
      <c r="AP509" t="s">
        <v>491</v>
      </c>
      <c r="AQ509" t="s">
        <v>365</v>
      </c>
      <c r="AR509">
        <v>47</v>
      </c>
      <c r="AS509" t="s">
        <v>649</v>
      </c>
      <c r="AT509">
        <v>74.3</v>
      </c>
      <c r="AU509">
        <v>78.3</v>
      </c>
      <c r="AV509">
        <v>82.3</v>
      </c>
      <c r="AW509">
        <v>90.3</v>
      </c>
      <c r="AX509">
        <v>93.2</v>
      </c>
      <c r="AY509">
        <v>96.2</v>
      </c>
      <c r="AZ509">
        <v>96.3</v>
      </c>
      <c r="BA509">
        <v>97.8</v>
      </c>
      <c r="BB509">
        <v>99.2</v>
      </c>
      <c r="BF509" t="b">
        <f t="shared" si="7"/>
        <v>1</v>
      </c>
    </row>
    <row r="510" spans="14:58" x14ac:dyDescent="0.3">
      <c r="N510" t="str">
        <f>VLOOKUP(P510,Sheet1!A$6:A$378,1,FALSE)</f>
        <v>Gateshead</v>
      </c>
      <c r="O510" t="s">
        <v>491</v>
      </c>
      <c r="P510" t="s">
        <v>41</v>
      </c>
      <c r="Q510" t="str">
        <f>VLOOKUP(P510,classifications!A$1:B$357,2,FALSE)</f>
        <v>Predominantly Urban</v>
      </c>
      <c r="R510" t="str">
        <f>VLOOKUP(P510,classifications!A$1:D$357,4,FALSE)</f>
        <v>Met District</v>
      </c>
      <c r="S510" t="s">
        <v>495</v>
      </c>
      <c r="T510" t="s">
        <v>649</v>
      </c>
      <c r="U510">
        <v>82.9</v>
      </c>
      <c r="V510">
        <v>16.5</v>
      </c>
      <c r="W510">
        <v>0.5</v>
      </c>
      <c r="X510">
        <v>75.900000000000006</v>
      </c>
      <c r="Y510">
        <v>8.8000000000000007</v>
      </c>
      <c r="Z510">
        <v>15.3</v>
      </c>
      <c r="AA510">
        <v>98.3</v>
      </c>
      <c r="AB510">
        <v>1.7</v>
      </c>
      <c r="AC510">
        <v>0</v>
      </c>
      <c r="AE510" t="s">
        <v>491</v>
      </c>
      <c r="AF510" t="s">
        <v>41</v>
      </c>
      <c r="AG510" t="s">
        <v>495</v>
      </c>
      <c r="AH510" t="s">
        <v>649</v>
      </c>
      <c r="AI510">
        <v>83.4</v>
      </c>
      <c r="AJ510">
        <v>16.600000000000001</v>
      </c>
      <c r="AK510">
        <v>89.6</v>
      </c>
      <c r="AL510">
        <v>10.4</v>
      </c>
      <c r="AM510">
        <v>98.3</v>
      </c>
      <c r="AN510">
        <v>1.7</v>
      </c>
      <c r="AP510" t="s">
        <v>491</v>
      </c>
      <c r="AQ510" t="s">
        <v>41</v>
      </c>
      <c r="AR510" t="s">
        <v>495</v>
      </c>
      <c r="AS510" t="s">
        <v>649</v>
      </c>
      <c r="AT510">
        <v>79.5</v>
      </c>
      <c r="AU510">
        <v>83.4</v>
      </c>
      <c r="AV510">
        <v>87.3</v>
      </c>
      <c r="AW510">
        <v>85.9</v>
      </c>
      <c r="AX510">
        <v>89.6</v>
      </c>
      <c r="AY510">
        <v>93.2</v>
      </c>
      <c r="AZ510">
        <v>96.9</v>
      </c>
      <c r="BA510">
        <v>98.3</v>
      </c>
      <c r="BB510">
        <v>99.7</v>
      </c>
      <c r="BF510" t="b">
        <f t="shared" si="7"/>
        <v>1</v>
      </c>
    </row>
    <row r="511" spans="14:58" x14ac:dyDescent="0.3">
      <c r="N511" t="str">
        <f>VLOOKUP(P511,Sheet1!A$6:A$378,1,FALSE)</f>
        <v>South Tyneside</v>
      </c>
      <c r="O511" t="s">
        <v>491</v>
      </c>
      <c r="P511" t="s">
        <v>39</v>
      </c>
      <c r="Q511" t="str">
        <f>VLOOKUP(P511,classifications!A$1:B$357,2,FALSE)</f>
        <v>Predominantly Urban</v>
      </c>
      <c r="R511" t="str">
        <f>VLOOKUP(P511,classifications!A$1:D$357,4,FALSE)</f>
        <v>Met District</v>
      </c>
      <c r="S511" t="s">
        <v>496</v>
      </c>
      <c r="T511" t="s">
        <v>649</v>
      </c>
      <c r="U511">
        <v>75.900000000000006</v>
      </c>
      <c r="V511">
        <v>23.3</v>
      </c>
      <c r="W511">
        <v>0.8</v>
      </c>
      <c r="X511">
        <v>75.400000000000006</v>
      </c>
      <c r="Y511">
        <v>9.1</v>
      </c>
      <c r="Z511">
        <v>15.6</v>
      </c>
      <c r="AA511">
        <v>98</v>
      </c>
      <c r="AB511">
        <v>2</v>
      </c>
      <c r="AC511">
        <v>0</v>
      </c>
      <c r="AE511" t="s">
        <v>491</v>
      </c>
      <c r="AF511" t="s">
        <v>39</v>
      </c>
      <c r="AG511" t="s">
        <v>496</v>
      </c>
      <c r="AH511" t="s">
        <v>649</v>
      </c>
      <c r="AI511">
        <v>76.5</v>
      </c>
      <c r="AJ511">
        <v>23.5</v>
      </c>
      <c r="AK511">
        <v>89.2</v>
      </c>
      <c r="AL511">
        <v>10.8</v>
      </c>
      <c r="AM511">
        <v>98</v>
      </c>
      <c r="AN511">
        <v>2</v>
      </c>
      <c r="AP511" t="s">
        <v>491</v>
      </c>
      <c r="AQ511" t="s">
        <v>39</v>
      </c>
      <c r="AR511" t="s">
        <v>496</v>
      </c>
      <c r="AS511" t="s">
        <v>649</v>
      </c>
      <c r="AT511">
        <v>72.2</v>
      </c>
      <c r="AU511">
        <v>76.5</v>
      </c>
      <c r="AV511">
        <v>80.7</v>
      </c>
      <c r="AW511">
        <v>85.4</v>
      </c>
      <c r="AX511">
        <v>89.2</v>
      </c>
      <c r="AY511">
        <v>93.1</v>
      </c>
      <c r="AZ511">
        <v>96.6</v>
      </c>
      <c r="BA511">
        <v>98</v>
      </c>
      <c r="BB511">
        <v>99.5</v>
      </c>
      <c r="BF511" t="b">
        <f t="shared" si="7"/>
        <v>1</v>
      </c>
    </row>
    <row r="512" spans="14:58" x14ac:dyDescent="0.3">
      <c r="N512" t="str">
        <f>VLOOKUP(P512,Sheet1!A$6:A$378,1,FALSE)</f>
        <v>Sunderland</v>
      </c>
      <c r="O512" t="s">
        <v>491</v>
      </c>
      <c r="P512" t="s">
        <v>40</v>
      </c>
      <c r="Q512" t="str">
        <f>VLOOKUP(P512,classifications!A$1:B$357,2,FALSE)</f>
        <v>Predominantly Urban</v>
      </c>
      <c r="R512" t="str">
        <f>VLOOKUP(P512,classifications!A$1:D$357,4,FALSE)</f>
        <v>Met District</v>
      </c>
      <c r="S512" t="s">
        <v>497</v>
      </c>
      <c r="T512" t="s">
        <v>649</v>
      </c>
      <c r="U512">
        <v>80.3</v>
      </c>
      <c r="V512">
        <v>19.3</v>
      </c>
      <c r="W512">
        <v>0.4</v>
      </c>
      <c r="X512">
        <v>70.400000000000006</v>
      </c>
      <c r="Y512">
        <v>9.6999999999999993</v>
      </c>
      <c r="Z512">
        <v>20</v>
      </c>
      <c r="AA512">
        <v>97.3</v>
      </c>
      <c r="AB512">
        <v>2.7</v>
      </c>
      <c r="AC512">
        <v>0</v>
      </c>
      <c r="AE512" t="s">
        <v>491</v>
      </c>
      <c r="AF512" t="s">
        <v>40</v>
      </c>
      <c r="AG512" t="s">
        <v>497</v>
      </c>
      <c r="AH512" t="s">
        <v>649</v>
      </c>
      <c r="AI512">
        <v>80.599999999999994</v>
      </c>
      <c r="AJ512">
        <v>19.399999999999999</v>
      </c>
      <c r="AK512">
        <v>87.9</v>
      </c>
      <c r="AL512">
        <v>12.1</v>
      </c>
      <c r="AM512">
        <v>97.3</v>
      </c>
      <c r="AN512">
        <v>2.7</v>
      </c>
      <c r="AP512" t="s">
        <v>491</v>
      </c>
      <c r="AQ512" t="s">
        <v>40</v>
      </c>
      <c r="AR512" t="s">
        <v>497</v>
      </c>
      <c r="AS512" t="s">
        <v>649</v>
      </c>
      <c r="AT512">
        <v>77.2</v>
      </c>
      <c r="AU512">
        <v>80.599999999999994</v>
      </c>
      <c r="AV512">
        <v>83.9</v>
      </c>
      <c r="AW512">
        <v>84.5</v>
      </c>
      <c r="AX512">
        <v>87.9</v>
      </c>
      <c r="AY512">
        <v>91.3</v>
      </c>
      <c r="AZ512">
        <v>95.7</v>
      </c>
      <c r="BA512">
        <v>97.3</v>
      </c>
      <c r="BB512">
        <v>98.9</v>
      </c>
      <c r="BF512" t="b">
        <f t="shared" si="7"/>
        <v>1</v>
      </c>
    </row>
    <row r="513" spans="14:58" x14ac:dyDescent="0.3">
      <c r="N513" t="str">
        <f>VLOOKUP(P513,Sheet1!A$6:A$378,1,FALSE)</f>
        <v>Bradford</v>
      </c>
      <c r="O513" t="s">
        <v>491</v>
      </c>
      <c r="P513" t="s">
        <v>61</v>
      </c>
      <c r="Q513" t="str">
        <f>VLOOKUP(P513,classifications!A$1:B$357,2,FALSE)</f>
        <v>Predominantly Urban</v>
      </c>
      <c r="R513" t="str">
        <f>VLOOKUP(P513,classifications!A$1:D$357,4,FALSE)</f>
        <v>Met District</v>
      </c>
      <c r="S513" t="s">
        <v>498</v>
      </c>
      <c r="T513" t="s">
        <v>649</v>
      </c>
      <c r="U513">
        <v>75.3</v>
      </c>
      <c r="V513">
        <v>21.2</v>
      </c>
      <c r="W513">
        <v>3.5</v>
      </c>
      <c r="X513">
        <v>69.2</v>
      </c>
      <c r="Y513">
        <v>5.7</v>
      </c>
      <c r="Z513">
        <v>25.1</v>
      </c>
      <c r="AA513">
        <v>97.1</v>
      </c>
      <c r="AB513">
        <v>2.9</v>
      </c>
      <c r="AC513">
        <v>0</v>
      </c>
      <c r="AE513" t="s">
        <v>491</v>
      </c>
      <c r="AF513" t="s">
        <v>61</v>
      </c>
      <c r="AG513" t="s">
        <v>498</v>
      </c>
      <c r="AH513" t="s">
        <v>649</v>
      </c>
      <c r="AI513">
        <v>78</v>
      </c>
      <c r="AJ513">
        <v>22</v>
      </c>
      <c r="AK513">
        <v>92.4</v>
      </c>
      <c r="AL513">
        <v>7.6</v>
      </c>
      <c r="AM513">
        <v>97.1</v>
      </c>
      <c r="AN513">
        <v>2.9</v>
      </c>
      <c r="AP513" t="s">
        <v>491</v>
      </c>
      <c r="AQ513" t="s">
        <v>61</v>
      </c>
      <c r="AR513" t="s">
        <v>498</v>
      </c>
      <c r="AS513" t="s">
        <v>649</v>
      </c>
      <c r="AT513">
        <v>73</v>
      </c>
      <c r="AU513">
        <v>78</v>
      </c>
      <c r="AV513">
        <v>83</v>
      </c>
      <c r="AW513">
        <v>88.6</v>
      </c>
      <c r="AX513">
        <v>92.4</v>
      </c>
      <c r="AY513">
        <v>96.3</v>
      </c>
      <c r="AZ513">
        <v>94.8</v>
      </c>
      <c r="BA513">
        <v>97.1</v>
      </c>
      <c r="BB513">
        <v>99.3</v>
      </c>
      <c r="BF513" t="b">
        <f t="shared" si="7"/>
        <v>1</v>
      </c>
    </row>
    <row r="514" spans="14:58" x14ac:dyDescent="0.3">
      <c r="N514" t="str">
        <f>VLOOKUP(P514,Sheet1!A$6:A$378,1,FALSE)</f>
        <v>Calderdale</v>
      </c>
      <c r="O514" t="s">
        <v>491</v>
      </c>
      <c r="P514" t="s">
        <v>62</v>
      </c>
      <c r="Q514" t="str">
        <f>VLOOKUP(P514,classifications!A$1:B$357,2,FALSE)</f>
        <v>Predominantly Urban</v>
      </c>
      <c r="R514" t="str">
        <f>VLOOKUP(P514,classifications!A$1:D$357,4,FALSE)</f>
        <v>Met District</v>
      </c>
      <c r="S514" t="s">
        <v>499</v>
      </c>
      <c r="T514" t="s">
        <v>649</v>
      </c>
      <c r="U514">
        <v>74.900000000000006</v>
      </c>
      <c r="V514">
        <v>20.5</v>
      </c>
      <c r="W514">
        <v>4.5999999999999996</v>
      </c>
      <c r="X514">
        <v>74.7</v>
      </c>
      <c r="Y514">
        <v>8.3000000000000007</v>
      </c>
      <c r="Z514">
        <v>17</v>
      </c>
      <c r="AA514">
        <v>99.1</v>
      </c>
      <c r="AB514">
        <v>0.9</v>
      </c>
      <c r="AC514">
        <v>0</v>
      </c>
      <c r="AE514" t="s">
        <v>491</v>
      </c>
      <c r="AF514" t="s">
        <v>62</v>
      </c>
      <c r="AG514" t="s">
        <v>499</v>
      </c>
      <c r="AH514" t="s">
        <v>649</v>
      </c>
      <c r="AI514">
        <v>78.5</v>
      </c>
      <c r="AJ514">
        <v>21.5</v>
      </c>
      <c r="AK514">
        <v>90</v>
      </c>
      <c r="AL514">
        <v>10</v>
      </c>
      <c r="AM514">
        <v>99.1</v>
      </c>
      <c r="AN514">
        <v>0.9</v>
      </c>
      <c r="AP514" t="s">
        <v>491</v>
      </c>
      <c r="AQ514" t="s">
        <v>62</v>
      </c>
      <c r="AR514" t="s">
        <v>499</v>
      </c>
      <c r="AS514" t="s">
        <v>649</v>
      </c>
      <c r="AT514">
        <v>73.599999999999994</v>
      </c>
      <c r="AU514">
        <v>78.5</v>
      </c>
      <c r="AV514">
        <v>83.4</v>
      </c>
      <c r="AW514">
        <v>85.5</v>
      </c>
      <c r="AX514">
        <v>90</v>
      </c>
      <c r="AY514">
        <v>94.5</v>
      </c>
      <c r="AZ514">
        <v>98.2</v>
      </c>
      <c r="BA514">
        <v>99.1</v>
      </c>
      <c r="BB514">
        <v>100</v>
      </c>
      <c r="BF514" t="b">
        <f t="shared" si="7"/>
        <v>1</v>
      </c>
    </row>
    <row r="515" spans="14:58" x14ac:dyDescent="0.3">
      <c r="N515" t="str">
        <f>VLOOKUP(P515,Sheet1!A$6:A$378,1,FALSE)</f>
        <v>Kirklees</v>
      </c>
      <c r="O515" t="s">
        <v>491</v>
      </c>
      <c r="P515" t="s">
        <v>63</v>
      </c>
      <c r="Q515" t="str">
        <f>VLOOKUP(P515,classifications!A$1:B$357,2,FALSE)</f>
        <v>Predominantly Urban</v>
      </c>
      <c r="R515" t="str">
        <f>VLOOKUP(P515,classifications!A$1:D$357,4,FALSE)</f>
        <v>Met District</v>
      </c>
      <c r="S515" t="s">
        <v>500</v>
      </c>
      <c r="T515" t="s">
        <v>649</v>
      </c>
      <c r="U515">
        <v>76.400000000000006</v>
      </c>
      <c r="V515">
        <v>20.6</v>
      </c>
      <c r="W515">
        <v>3</v>
      </c>
      <c r="X515">
        <v>78.5</v>
      </c>
      <c r="Y515">
        <v>5</v>
      </c>
      <c r="Z515">
        <v>16.5</v>
      </c>
      <c r="AA515">
        <v>99.1</v>
      </c>
      <c r="AB515">
        <v>0.9</v>
      </c>
      <c r="AC515">
        <v>0</v>
      </c>
      <c r="AE515" t="s">
        <v>491</v>
      </c>
      <c r="AF515" t="s">
        <v>63</v>
      </c>
      <c r="AG515" t="s">
        <v>500</v>
      </c>
      <c r="AH515" t="s">
        <v>649</v>
      </c>
      <c r="AI515">
        <v>78.8</v>
      </c>
      <c r="AJ515">
        <v>21.2</v>
      </c>
      <c r="AK515">
        <v>94.1</v>
      </c>
      <c r="AL515">
        <v>5.9</v>
      </c>
      <c r="AM515">
        <v>99.1</v>
      </c>
      <c r="AN515">
        <v>0.9</v>
      </c>
      <c r="AP515" t="s">
        <v>491</v>
      </c>
      <c r="AQ515" t="s">
        <v>63</v>
      </c>
      <c r="AR515" t="s">
        <v>500</v>
      </c>
      <c r="AS515" t="s">
        <v>649</v>
      </c>
      <c r="AT515">
        <v>74.099999999999994</v>
      </c>
      <c r="AU515">
        <v>78.8</v>
      </c>
      <c r="AV515">
        <v>83.4</v>
      </c>
      <c r="AW515">
        <v>90.5</v>
      </c>
      <c r="AX515">
        <v>94.1</v>
      </c>
      <c r="AY515">
        <v>97.6</v>
      </c>
      <c r="AZ515">
        <v>98.1</v>
      </c>
      <c r="BA515">
        <v>99.1</v>
      </c>
      <c r="BB515">
        <v>100</v>
      </c>
      <c r="BF515" t="b">
        <f t="shared" si="7"/>
        <v>1</v>
      </c>
    </row>
    <row r="516" spans="14:58" x14ac:dyDescent="0.3">
      <c r="N516" t="str">
        <f>VLOOKUP(P516,Sheet1!A$6:A$378,1,FALSE)</f>
        <v>Leeds</v>
      </c>
      <c r="O516" t="s">
        <v>491</v>
      </c>
      <c r="P516" t="s">
        <v>64</v>
      </c>
      <c r="Q516" t="str">
        <f>VLOOKUP(P516,classifications!A$1:B$357,2,FALSE)</f>
        <v>Predominantly Urban</v>
      </c>
      <c r="R516" t="str">
        <f>VLOOKUP(P516,classifications!A$1:D$357,4,FALSE)</f>
        <v>Met District</v>
      </c>
      <c r="S516" t="s">
        <v>501</v>
      </c>
      <c r="T516" t="s">
        <v>649</v>
      </c>
      <c r="U516">
        <v>82.5</v>
      </c>
      <c r="V516">
        <v>14.3</v>
      </c>
      <c r="W516">
        <v>3.2</v>
      </c>
      <c r="X516">
        <v>77.5</v>
      </c>
      <c r="Y516">
        <v>6</v>
      </c>
      <c r="Z516">
        <v>16.5</v>
      </c>
      <c r="AA516">
        <v>98.9</v>
      </c>
      <c r="AB516">
        <v>1.1000000000000001</v>
      </c>
      <c r="AC516">
        <v>0</v>
      </c>
      <c r="AE516" t="s">
        <v>491</v>
      </c>
      <c r="AF516" t="s">
        <v>64</v>
      </c>
      <c r="AG516" t="s">
        <v>501</v>
      </c>
      <c r="AH516" t="s">
        <v>649</v>
      </c>
      <c r="AI516">
        <v>85.2</v>
      </c>
      <c r="AJ516">
        <v>14.8</v>
      </c>
      <c r="AK516">
        <v>92.8</v>
      </c>
      <c r="AL516">
        <v>7.2</v>
      </c>
      <c r="AM516">
        <v>98.9</v>
      </c>
      <c r="AN516">
        <v>1.1000000000000001</v>
      </c>
      <c r="AP516" t="s">
        <v>491</v>
      </c>
      <c r="AQ516" t="s">
        <v>64</v>
      </c>
      <c r="AR516" t="s">
        <v>501</v>
      </c>
      <c r="AS516" t="s">
        <v>649</v>
      </c>
      <c r="AT516">
        <v>81.900000000000006</v>
      </c>
      <c r="AU516">
        <v>85.2</v>
      </c>
      <c r="AV516">
        <v>88.5</v>
      </c>
      <c r="AW516">
        <v>90</v>
      </c>
      <c r="AX516">
        <v>92.8</v>
      </c>
      <c r="AY516">
        <v>95.6</v>
      </c>
      <c r="AZ516">
        <v>98.1</v>
      </c>
      <c r="BA516">
        <v>98.9</v>
      </c>
      <c r="BB516">
        <v>99.8</v>
      </c>
      <c r="BF516" t="b">
        <f t="shared" ref="BF516:BF579" si="8">IF(AQ516=AF516,IF(AF516=P516,TRUE,FALSE),FALSE)</f>
        <v>1</v>
      </c>
    </row>
    <row r="517" spans="14:58" x14ac:dyDescent="0.3">
      <c r="N517" t="str">
        <f>VLOOKUP(P517,Sheet1!A$6:A$378,1,FALSE)</f>
        <v>Wakefield</v>
      </c>
      <c r="O517" t="s">
        <v>491</v>
      </c>
      <c r="P517" t="s">
        <v>65</v>
      </c>
      <c r="Q517" t="str">
        <f>VLOOKUP(P517,classifications!A$1:B$357,2,FALSE)</f>
        <v>Predominantly Urban</v>
      </c>
      <c r="R517" t="str">
        <f>VLOOKUP(P517,classifications!A$1:D$357,4,FALSE)</f>
        <v>Met District</v>
      </c>
      <c r="S517" t="s">
        <v>502</v>
      </c>
      <c r="T517" t="s">
        <v>649</v>
      </c>
      <c r="U517">
        <v>77.3</v>
      </c>
      <c r="V517">
        <v>22</v>
      </c>
      <c r="W517">
        <v>0.7</v>
      </c>
      <c r="X517">
        <v>77.7</v>
      </c>
      <c r="Y517">
        <v>8.4</v>
      </c>
      <c r="Z517">
        <v>14</v>
      </c>
      <c r="AA517">
        <v>98.3</v>
      </c>
      <c r="AB517">
        <v>1.7</v>
      </c>
      <c r="AC517">
        <v>0</v>
      </c>
      <c r="AE517" t="s">
        <v>491</v>
      </c>
      <c r="AF517" t="s">
        <v>65</v>
      </c>
      <c r="AG517" t="s">
        <v>502</v>
      </c>
      <c r="AH517" t="s">
        <v>649</v>
      </c>
      <c r="AI517">
        <v>77.8</v>
      </c>
      <c r="AJ517">
        <v>22.2</v>
      </c>
      <c r="AK517">
        <v>90.3</v>
      </c>
      <c r="AL517">
        <v>9.6999999999999993</v>
      </c>
      <c r="AM517">
        <v>98.3</v>
      </c>
      <c r="AN517">
        <v>1.7</v>
      </c>
      <c r="AP517" t="s">
        <v>491</v>
      </c>
      <c r="AQ517" t="s">
        <v>65</v>
      </c>
      <c r="AR517" t="s">
        <v>502</v>
      </c>
      <c r="AS517" t="s">
        <v>649</v>
      </c>
      <c r="AT517">
        <v>73.7</v>
      </c>
      <c r="AU517">
        <v>77.8</v>
      </c>
      <c r="AV517">
        <v>81.900000000000006</v>
      </c>
      <c r="AW517">
        <v>86.8</v>
      </c>
      <c r="AX517">
        <v>90.3</v>
      </c>
      <c r="AY517">
        <v>93.8</v>
      </c>
      <c r="AZ517">
        <v>97</v>
      </c>
      <c r="BA517">
        <v>98.3</v>
      </c>
      <c r="BB517">
        <v>99.5</v>
      </c>
      <c r="BF517" t="b">
        <f t="shared" si="8"/>
        <v>1</v>
      </c>
    </row>
    <row r="518" spans="14:58" x14ac:dyDescent="0.3">
      <c r="N518" t="str">
        <f>VLOOKUP(P518,Sheet1!A$6:A$378,1,FALSE)</f>
        <v>Warrington</v>
      </c>
      <c r="O518" t="s">
        <v>491</v>
      </c>
      <c r="P518" t="s">
        <v>269</v>
      </c>
      <c r="Q518" t="str">
        <f>VLOOKUP(P518,classifications!A$1:B$357,2,FALSE)</f>
        <v>Predominantly Urban</v>
      </c>
      <c r="R518" t="str">
        <f>VLOOKUP(P518,classifications!A$1:D$357,4,FALSE)</f>
        <v>Unitary Authority</v>
      </c>
      <c r="S518" t="s">
        <v>503</v>
      </c>
      <c r="T518" t="s">
        <v>649</v>
      </c>
      <c r="U518">
        <v>84.5</v>
      </c>
      <c r="V518">
        <v>12.2</v>
      </c>
      <c r="W518">
        <v>3.2</v>
      </c>
      <c r="X518">
        <v>79</v>
      </c>
      <c r="Y518">
        <v>5.5</v>
      </c>
      <c r="Z518">
        <v>15.5</v>
      </c>
      <c r="AA518">
        <v>98.8</v>
      </c>
      <c r="AB518">
        <v>1.2</v>
      </c>
      <c r="AC518">
        <v>0</v>
      </c>
      <c r="AE518" t="s">
        <v>491</v>
      </c>
      <c r="AF518" t="s">
        <v>269</v>
      </c>
      <c r="AG518" t="s">
        <v>503</v>
      </c>
      <c r="AH518" t="s">
        <v>649</v>
      </c>
      <c r="AI518">
        <v>87.4</v>
      </c>
      <c r="AJ518">
        <v>12.6</v>
      </c>
      <c r="AK518">
        <v>93.5</v>
      </c>
      <c r="AL518">
        <v>6.5</v>
      </c>
      <c r="AM518">
        <v>98.8</v>
      </c>
      <c r="AN518">
        <v>1.2</v>
      </c>
      <c r="AP518" t="s">
        <v>491</v>
      </c>
      <c r="AQ518" t="s">
        <v>269</v>
      </c>
      <c r="AR518" t="s">
        <v>503</v>
      </c>
      <c r="AS518" t="s">
        <v>649</v>
      </c>
      <c r="AT518">
        <v>83.8</v>
      </c>
      <c r="AU518">
        <v>87.4</v>
      </c>
      <c r="AV518">
        <v>90.9</v>
      </c>
      <c r="AW518">
        <v>90.8</v>
      </c>
      <c r="AX518">
        <v>93.5</v>
      </c>
      <c r="AY518">
        <v>96.2</v>
      </c>
      <c r="AZ518">
        <v>97.7</v>
      </c>
      <c r="BA518">
        <v>98.8</v>
      </c>
      <c r="BB518">
        <v>99.9</v>
      </c>
      <c r="BF518" t="b">
        <f t="shared" si="8"/>
        <v>1</v>
      </c>
    </row>
    <row r="519" spans="14:58" x14ac:dyDescent="0.3">
      <c r="N519" t="str">
        <f>VLOOKUP(P519,Sheet1!A$6:A$378,1,FALSE)</f>
        <v>Blackburn with Darwen</v>
      </c>
      <c r="O519" t="s">
        <v>491</v>
      </c>
      <c r="P519" t="s">
        <v>270</v>
      </c>
      <c r="Q519" t="str">
        <f>VLOOKUP(P519,classifications!A$1:B$357,2,FALSE)</f>
        <v>Predominantly Urban</v>
      </c>
      <c r="R519" t="str">
        <f>VLOOKUP(P519,classifications!A$1:D$357,4,FALSE)</f>
        <v>Unitary Authority</v>
      </c>
      <c r="S519" t="s">
        <v>504</v>
      </c>
      <c r="T519" t="s">
        <v>649</v>
      </c>
      <c r="U519">
        <v>80</v>
      </c>
      <c r="V519">
        <v>18.7</v>
      </c>
      <c r="W519">
        <v>1.3</v>
      </c>
      <c r="X519">
        <v>70</v>
      </c>
      <c r="Y519">
        <v>8.9</v>
      </c>
      <c r="Z519">
        <v>21.1</v>
      </c>
      <c r="AA519">
        <v>98.3</v>
      </c>
      <c r="AB519">
        <v>1.7</v>
      </c>
      <c r="AC519">
        <v>0</v>
      </c>
      <c r="AE519" t="s">
        <v>491</v>
      </c>
      <c r="AF519" t="s">
        <v>270</v>
      </c>
      <c r="AG519" t="s">
        <v>504</v>
      </c>
      <c r="AH519" t="s">
        <v>649</v>
      </c>
      <c r="AI519">
        <v>81</v>
      </c>
      <c r="AJ519">
        <v>19</v>
      </c>
      <c r="AK519">
        <v>88.7</v>
      </c>
      <c r="AL519">
        <v>11.3</v>
      </c>
      <c r="AM519">
        <v>98.3</v>
      </c>
      <c r="AN519">
        <v>1.7</v>
      </c>
      <c r="AP519" t="s">
        <v>491</v>
      </c>
      <c r="AQ519" t="s">
        <v>270</v>
      </c>
      <c r="AR519" t="s">
        <v>504</v>
      </c>
      <c r="AS519" t="s">
        <v>649</v>
      </c>
      <c r="AT519">
        <v>76.900000000000006</v>
      </c>
      <c r="AU519">
        <v>81</v>
      </c>
      <c r="AV519">
        <v>85.2</v>
      </c>
      <c r="AW519">
        <v>85.2</v>
      </c>
      <c r="AX519">
        <v>88.7</v>
      </c>
      <c r="AY519">
        <v>92.3</v>
      </c>
      <c r="AZ519">
        <v>97.1</v>
      </c>
      <c r="BA519">
        <v>98.3</v>
      </c>
      <c r="BB519">
        <v>99.4</v>
      </c>
      <c r="BF519" t="b">
        <f t="shared" si="8"/>
        <v>1</v>
      </c>
    </row>
    <row r="520" spans="14:58" x14ac:dyDescent="0.3">
      <c r="N520" t="str">
        <f>VLOOKUP(P520,Sheet1!A$6:A$378,1,FALSE)</f>
        <v>Blackpool</v>
      </c>
      <c r="O520" t="s">
        <v>491</v>
      </c>
      <c r="P520" t="s">
        <v>271</v>
      </c>
      <c r="Q520" t="str">
        <f>VLOOKUP(P520,classifications!A$1:B$357,2,FALSE)</f>
        <v>Predominantly Urban</v>
      </c>
      <c r="R520" t="str">
        <f>VLOOKUP(P520,classifications!A$1:D$357,4,FALSE)</f>
        <v>Unitary Authority</v>
      </c>
      <c r="S520" t="s">
        <v>505</v>
      </c>
      <c r="T520" t="s">
        <v>649</v>
      </c>
      <c r="U520">
        <v>78.8</v>
      </c>
      <c r="V520">
        <v>20.6</v>
      </c>
      <c r="W520">
        <v>0.6</v>
      </c>
      <c r="X520">
        <v>75.2</v>
      </c>
      <c r="Y520">
        <v>5.0999999999999996</v>
      </c>
      <c r="Z520">
        <v>19.7</v>
      </c>
      <c r="AA520">
        <v>97.1</v>
      </c>
      <c r="AB520">
        <v>2.9</v>
      </c>
      <c r="AC520">
        <v>0</v>
      </c>
      <c r="AE520" t="s">
        <v>491</v>
      </c>
      <c r="AF520" t="s">
        <v>271</v>
      </c>
      <c r="AG520" t="s">
        <v>505</v>
      </c>
      <c r="AH520" t="s">
        <v>649</v>
      </c>
      <c r="AI520">
        <v>79.3</v>
      </c>
      <c r="AJ520">
        <v>20.7</v>
      </c>
      <c r="AK520">
        <v>93.6</v>
      </c>
      <c r="AL520">
        <v>6.4</v>
      </c>
      <c r="AM520">
        <v>97.1</v>
      </c>
      <c r="AN520">
        <v>2.9</v>
      </c>
      <c r="AP520" t="s">
        <v>491</v>
      </c>
      <c r="AQ520" t="s">
        <v>271</v>
      </c>
      <c r="AR520" t="s">
        <v>505</v>
      </c>
      <c r="AS520" t="s">
        <v>649</v>
      </c>
      <c r="AT520">
        <v>75.7</v>
      </c>
      <c r="AU520">
        <v>79.3</v>
      </c>
      <c r="AV520">
        <v>82.9</v>
      </c>
      <c r="AW520">
        <v>91.1</v>
      </c>
      <c r="AX520">
        <v>93.6</v>
      </c>
      <c r="AY520">
        <v>96.1</v>
      </c>
      <c r="AZ520">
        <v>95.5</v>
      </c>
      <c r="BA520">
        <v>97.1</v>
      </c>
      <c r="BB520">
        <v>98.7</v>
      </c>
      <c r="BF520" t="b">
        <f t="shared" si="8"/>
        <v>1</v>
      </c>
    </row>
    <row r="521" spans="14:58" x14ac:dyDescent="0.3">
      <c r="N521" t="str">
        <f>VLOOKUP(P521,Sheet1!A$6:A$378,1,FALSE)</f>
        <v>Kingston upon Hull, City of</v>
      </c>
      <c r="O521" t="s">
        <v>491</v>
      </c>
      <c r="P521" t="s">
        <v>274</v>
      </c>
      <c r="Q521" t="str">
        <f>VLOOKUP(P521,classifications!A$1:B$357,2,FALSE)</f>
        <v>Predominantly Urban</v>
      </c>
      <c r="R521" t="str">
        <f>VLOOKUP(P521,classifications!A$1:D$357,4,FALSE)</f>
        <v>Unitary Authority</v>
      </c>
      <c r="S521" t="s">
        <v>506</v>
      </c>
      <c r="T521" t="s">
        <v>649</v>
      </c>
      <c r="U521">
        <v>74</v>
      </c>
      <c r="V521">
        <v>23.5</v>
      </c>
      <c r="W521">
        <v>2.4</v>
      </c>
      <c r="X521">
        <v>72.2</v>
      </c>
      <c r="Y521">
        <v>8</v>
      </c>
      <c r="Z521">
        <v>19.8</v>
      </c>
      <c r="AA521">
        <v>98.2</v>
      </c>
      <c r="AB521">
        <v>1.4</v>
      </c>
      <c r="AC521">
        <v>0.4</v>
      </c>
      <c r="AE521" t="s">
        <v>491</v>
      </c>
      <c r="AF521" t="s">
        <v>274</v>
      </c>
      <c r="AG521" t="s">
        <v>506</v>
      </c>
      <c r="AH521" t="s">
        <v>649</v>
      </c>
      <c r="AI521">
        <v>75.900000000000006</v>
      </c>
      <c r="AJ521">
        <v>24.1</v>
      </c>
      <c r="AK521">
        <v>90</v>
      </c>
      <c r="AL521">
        <v>10</v>
      </c>
      <c r="AM521">
        <v>98.6</v>
      </c>
      <c r="AN521">
        <v>1.4</v>
      </c>
      <c r="AP521" t="s">
        <v>491</v>
      </c>
      <c r="AQ521" t="s">
        <v>274</v>
      </c>
      <c r="AR521" t="s">
        <v>506</v>
      </c>
      <c r="AS521" t="s">
        <v>649</v>
      </c>
      <c r="AT521">
        <v>71.3</v>
      </c>
      <c r="AU521">
        <v>75.900000000000006</v>
      </c>
      <c r="AV521">
        <v>80.400000000000006</v>
      </c>
      <c r="AW521">
        <v>86.2</v>
      </c>
      <c r="AX521">
        <v>90</v>
      </c>
      <c r="AY521">
        <v>93.9</v>
      </c>
      <c r="AZ521">
        <v>97.4</v>
      </c>
      <c r="BA521">
        <v>98.6</v>
      </c>
      <c r="BB521">
        <v>99.8</v>
      </c>
      <c r="BF521" t="b">
        <f t="shared" si="8"/>
        <v>1</v>
      </c>
    </row>
    <row r="522" spans="14:58" x14ac:dyDescent="0.3">
      <c r="N522" t="str">
        <f>VLOOKUP(P522,Sheet1!A$6:A$378,1,FALSE)</f>
        <v>East Riding of Yorkshire</v>
      </c>
      <c r="O522" t="s">
        <v>491</v>
      </c>
      <c r="P522" t="s">
        <v>275</v>
      </c>
      <c r="Q522" t="str">
        <f>VLOOKUP(P522,classifications!A$1:B$357,2,FALSE)</f>
        <v>Predominantly Rural</v>
      </c>
      <c r="R522" t="str">
        <f>VLOOKUP(P522,classifications!A$1:D$357,4,FALSE)</f>
        <v>Unitary Authority</v>
      </c>
      <c r="S522" t="s">
        <v>507</v>
      </c>
      <c r="T522" t="s">
        <v>649</v>
      </c>
      <c r="U522">
        <v>77</v>
      </c>
      <c r="V522">
        <v>22.7</v>
      </c>
      <c r="W522">
        <v>0.2</v>
      </c>
      <c r="X522">
        <v>77.900000000000006</v>
      </c>
      <c r="Y522">
        <v>7.4</v>
      </c>
      <c r="Z522">
        <v>14.7</v>
      </c>
      <c r="AA522">
        <v>97.2</v>
      </c>
      <c r="AB522">
        <v>2.5</v>
      </c>
      <c r="AC522">
        <v>0.3</v>
      </c>
      <c r="AE522" t="s">
        <v>491</v>
      </c>
      <c r="AF522" t="s">
        <v>275</v>
      </c>
      <c r="AG522" t="s">
        <v>507</v>
      </c>
      <c r="AH522" t="s">
        <v>649</v>
      </c>
      <c r="AI522">
        <v>77.2</v>
      </c>
      <c r="AJ522">
        <v>22.8</v>
      </c>
      <c r="AK522">
        <v>91.4</v>
      </c>
      <c r="AL522">
        <v>8.6</v>
      </c>
      <c r="AM522">
        <v>97.5</v>
      </c>
      <c r="AN522">
        <v>2.5</v>
      </c>
      <c r="AP522" t="s">
        <v>491</v>
      </c>
      <c r="AQ522" t="s">
        <v>275</v>
      </c>
      <c r="AR522" t="s">
        <v>507</v>
      </c>
      <c r="AS522" t="s">
        <v>649</v>
      </c>
      <c r="AT522">
        <v>73</v>
      </c>
      <c r="AU522">
        <v>77.2</v>
      </c>
      <c r="AV522">
        <v>81.400000000000006</v>
      </c>
      <c r="AW522">
        <v>88</v>
      </c>
      <c r="AX522">
        <v>91.4</v>
      </c>
      <c r="AY522">
        <v>94.7</v>
      </c>
      <c r="AZ522">
        <v>95.9</v>
      </c>
      <c r="BA522">
        <v>97.5</v>
      </c>
      <c r="BB522">
        <v>99</v>
      </c>
      <c r="BF522" t="b">
        <f t="shared" si="8"/>
        <v>1</v>
      </c>
    </row>
    <row r="523" spans="14:58" x14ac:dyDescent="0.3">
      <c r="N523" t="str">
        <f>VLOOKUP(P523,Sheet1!A$6:A$378,1,FALSE)</f>
        <v>North East Lincolnshire</v>
      </c>
      <c r="O523" t="s">
        <v>491</v>
      </c>
      <c r="P523" t="s">
        <v>276</v>
      </c>
      <c r="Q523" t="str">
        <f>VLOOKUP(P523,classifications!A$1:B$357,2,FALSE)</f>
        <v>Predominantly Urban</v>
      </c>
      <c r="R523" t="str">
        <f>VLOOKUP(P523,classifications!A$1:D$357,4,FALSE)</f>
        <v>Unitary Authority</v>
      </c>
      <c r="S523" t="s">
        <v>508</v>
      </c>
      <c r="T523" t="s">
        <v>649</v>
      </c>
      <c r="U523">
        <v>76.099999999999994</v>
      </c>
      <c r="V523">
        <v>22.6</v>
      </c>
      <c r="W523">
        <v>1.3</v>
      </c>
      <c r="X523">
        <v>70.400000000000006</v>
      </c>
      <c r="Y523">
        <v>9.3000000000000007</v>
      </c>
      <c r="Z523">
        <v>20.3</v>
      </c>
      <c r="AA523">
        <v>97.6</v>
      </c>
      <c r="AB523">
        <v>2.4</v>
      </c>
      <c r="AC523">
        <v>0</v>
      </c>
      <c r="AE523" t="s">
        <v>491</v>
      </c>
      <c r="AF523" t="s">
        <v>276</v>
      </c>
      <c r="AG523" t="s">
        <v>508</v>
      </c>
      <c r="AH523" t="s">
        <v>649</v>
      </c>
      <c r="AI523">
        <v>77.099999999999994</v>
      </c>
      <c r="AJ523">
        <v>22.9</v>
      </c>
      <c r="AK523">
        <v>88.3</v>
      </c>
      <c r="AL523">
        <v>11.7</v>
      </c>
      <c r="AM523">
        <v>97.6</v>
      </c>
      <c r="AN523">
        <v>2.4</v>
      </c>
      <c r="AP523" t="s">
        <v>491</v>
      </c>
      <c r="AQ523" t="s">
        <v>276</v>
      </c>
      <c r="AR523" t="s">
        <v>508</v>
      </c>
      <c r="AS523" t="s">
        <v>649</v>
      </c>
      <c r="AT523">
        <v>72.8</v>
      </c>
      <c r="AU523">
        <v>77.099999999999994</v>
      </c>
      <c r="AV523">
        <v>81.5</v>
      </c>
      <c r="AW523">
        <v>84.6</v>
      </c>
      <c r="AX523">
        <v>88.3</v>
      </c>
      <c r="AY523">
        <v>92</v>
      </c>
      <c r="AZ523">
        <v>95.9</v>
      </c>
      <c r="BA523">
        <v>97.6</v>
      </c>
      <c r="BB523">
        <v>99.2</v>
      </c>
      <c r="BF523" t="b">
        <f t="shared" si="8"/>
        <v>1</v>
      </c>
    </row>
    <row r="524" spans="14:58" x14ac:dyDescent="0.3">
      <c r="N524" t="str">
        <f>VLOOKUP(P524,Sheet1!A$6:A$378,1,FALSE)</f>
        <v>North Lincolnshire</v>
      </c>
      <c r="O524" t="s">
        <v>491</v>
      </c>
      <c r="P524" t="s">
        <v>277</v>
      </c>
      <c r="Q524" t="str">
        <f>VLOOKUP(P524,classifications!A$1:B$357,2,FALSE)</f>
        <v>Urban with Significant Rural</v>
      </c>
      <c r="R524" t="str">
        <f>VLOOKUP(P524,classifications!A$1:D$357,4,FALSE)</f>
        <v>Unitary Authority</v>
      </c>
      <c r="S524" t="s">
        <v>509</v>
      </c>
      <c r="T524" t="s">
        <v>649</v>
      </c>
      <c r="U524">
        <v>75.3</v>
      </c>
      <c r="V524">
        <v>24.2</v>
      </c>
      <c r="W524">
        <v>0.5</v>
      </c>
      <c r="X524">
        <v>74.599999999999994</v>
      </c>
      <c r="Y524">
        <v>8.1999999999999993</v>
      </c>
      <c r="Z524">
        <v>17.100000000000001</v>
      </c>
      <c r="AA524">
        <v>96.3</v>
      </c>
      <c r="AB524">
        <v>3.7</v>
      </c>
      <c r="AC524">
        <v>0</v>
      </c>
      <c r="AE524" t="s">
        <v>491</v>
      </c>
      <c r="AF524" t="s">
        <v>277</v>
      </c>
      <c r="AG524" t="s">
        <v>509</v>
      </c>
      <c r="AH524" t="s">
        <v>649</v>
      </c>
      <c r="AI524">
        <v>75.599999999999994</v>
      </c>
      <c r="AJ524">
        <v>24.4</v>
      </c>
      <c r="AK524">
        <v>90.1</v>
      </c>
      <c r="AL524">
        <v>9.9</v>
      </c>
      <c r="AM524">
        <v>96.3</v>
      </c>
      <c r="AN524">
        <v>3.7</v>
      </c>
      <c r="AP524" t="s">
        <v>491</v>
      </c>
      <c r="AQ524" t="s">
        <v>277</v>
      </c>
      <c r="AR524" t="s">
        <v>509</v>
      </c>
      <c r="AS524" t="s">
        <v>649</v>
      </c>
      <c r="AT524">
        <v>70.599999999999994</v>
      </c>
      <c r="AU524">
        <v>75.599999999999994</v>
      </c>
      <c r="AV524">
        <v>80.7</v>
      </c>
      <c r="AW524">
        <v>86.5</v>
      </c>
      <c r="AX524">
        <v>90.1</v>
      </c>
      <c r="AY524">
        <v>93.7</v>
      </c>
      <c r="AZ524">
        <v>93.5</v>
      </c>
      <c r="BA524">
        <v>96.3</v>
      </c>
      <c r="BB524">
        <v>99</v>
      </c>
      <c r="BF524" t="b">
        <f t="shared" si="8"/>
        <v>1</v>
      </c>
    </row>
    <row r="525" spans="14:58" x14ac:dyDescent="0.3">
      <c r="N525" t="str">
        <f>VLOOKUP(P525,Sheet1!A$6:A$378,1,FALSE)</f>
        <v>York</v>
      </c>
      <c r="O525" t="s">
        <v>491</v>
      </c>
      <c r="P525" t="s">
        <v>278</v>
      </c>
      <c r="Q525" t="str">
        <f>VLOOKUP(P525,classifications!A$1:B$357,2,FALSE)</f>
        <v>Predominantly Urban</v>
      </c>
      <c r="R525" t="str">
        <f>VLOOKUP(P525,classifications!A$1:D$357,4,FALSE)</f>
        <v>Unitary Authority</v>
      </c>
      <c r="S525" t="s">
        <v>510</v>
      </c>
      <c r="T525" t="s">
        <v>649</v>
      </c>
      <c r="U525">
        <v>83.2</v>
      </c>
      <c r="V525">
        <v>15.4</v>
      </c>
      <c r="W525">
        <v>1.4</v>
      </c>
      <c r="X525">
        <v>77.599999999999994</v>
      </c>
      <c r="Y525">
        <v>10.199999999999999</v>
      </c>
      <c r="Z525">
        <v>12.2</v>
      </c>
      <c r="AA525">
        <v>98.1</v>
      </c>
      <c r="AB525">
        <v>1.9</v>
      </c>
      <c r="AC525">
        <v>0</v>
      </c>
      <c r="AE525" t="s">
        <v>491</v>
      </c>
      <c r="AF525" t="s">
        <v>278</v>
      </c>
      <c r="AG525" t="s">
        <v>510</v>
      </c>
      <c r="AH525" t="s">
        <v>649</v>
      </c>
      <c r="AI525">
        <v>84.4</v>
      </c>
      <c r="AJ525">
        <v>15.6</v>
      </c>
      <c r="AK525">
        <v>88.4</v>
      </c>
      <c r="AL525">
        <v>11.6</v>
      </c>
      <c r="AM525">
        <v>98.1</v>
      </c>
      <c r="AN525">
        <v>1.9</v>
      </c>
      <c r="AP525" t="s">
        <v>491</v>
      </c>
      <c r="AQ525" t="s">
        <v>278</v>
      </c>
      <c r="AR525" t="s">
        <v>510</v>
      </c>
      <c r="AS525" t="s">
        <v>649</v>
      </c>
      <c r="AT525">
        <v>80.8</v>
      </c>
      <c r="AU525">
        <v>84.4</v>
      </c>
      <c r="AV525">
        <v>88</v>
      </c>
      <c r="AW525">
        <v>84.7</v>
      </c>
      <c r="AX525">
        <v>88.4</v>
      </c>
      <c r="AY525">
        <v>92.1</v>
      </c>
      <c r="AZ525">
        <v>96.8</v>
      </c>
      <c r="BA525">
        <v>98.1</v>
      </c>
      <c r="BB525">
        <v>99.5</v>
      </c>
      <c r="BF525" t="b">
        <f t="shared" si="8"/>
        <v>1</v>
      </c>
    </row>
    <row r="526" spans="14:58" x14ac:dyDescent="0.3">
      <c r="N526" t="str">
        <f>VLOOKUP(P526,Sheet1!A$6:A$378,1,FALSE)</f>
        <v>Derby</v>
      </c>
      <c r="O526" t="s">
        <v>491</v>
      </c>
      <c r="P526" t="s">
        <v>279</v>
      </c>
      <c r="Q526" t="str">
        <f>VLOOKUP(P526,classifications!A$1:B$357,2,FALSE)</f>
        <v>Predominantly Urban</v>
      </c>
      <c r="R526" t="str">
        <f>VLOOKUP(P526,classifications!A$1:D$357,4,FALSE)</f>
        <v>Unitary Authority</v>
      </c>
      <c r="S526" t="s">
        <v>511</v>
      </c>
      <c r="T526" t="s">
        <v>649</v>
      </c>
      <c r="U526">
        <v>77.599999999999994</v>
      </c>
      <c r="V526">
        <v>21.3</v>
      </c>
      <c r="W526">
        <v>1.2</v>
      </c>
      <c r="X526">
        <v>76.7</v>
      </c>
      <c r="Y526">
        <v>7.2</v>
      </c>
      <c r="Z526">
        <v>16</v>
      </c>
      <c r="AA526">
        <v>97.7</v>
      </c>
      <c r="AB526">
        <v>2.2999999999999998</v>
      </c>
      <c r="AC526">
        <v>0</v>
      </c>
      <c r="AE526" t="s">
        <v>491</v>
      </c>
      <c r="AF526" t="s">
        <v>279</v>
      </c>
      <c r="AG526" t="s">
        <v>511</v>
      </c>
      <c r="AH526" t="s">
        <v>649</v>
      </c>
      <c r="AI526">
        <v>78.5</v>
      </c>
      <c r="AJ526">
        <v>21.5</v>
      </c>
      <c r="AK526">
        <v>91.4</v>
      </c>
      <c r="AL526">
        <v>8.6</v>
      </c>
      <c r="AM526">
        <v>97.7</v>
      </c>
      <c r="AN526">
        <v>2.2999999999999998</v>
      </c>
      <c r="AP526" t="s">
        <v>491</v>
      </c>
      <c r="AQ526" t="s">
        <v>279</v>
      </c>
      <c r="AR526" t="s">
        <v>511</v>
      </c>
      <c r="AS526" t="s">
        <v>649</v>
      </c>
      <c r="AT526">
        <v>74.5</v>
      </c>
      <c r="AU526">
        <v>78.5</v>
      </c>
      <c r="AV526">
        <v>82.4</v>
      </c>
      <c r="AW526">
        <v>88.6</v>
      </c>
      <c r="AX526">
        <v>91.4</v>
      </c>
      <c r="AY526">
        <v>94.2</v>
      </c>
      <c r="AZ526">
        <v>96.3</v>
      </c>
      <c r="BA526">
        <v>97.7</v>
      </c>
      <c r="BB526">
        <v>99.2</v>
      </c>
      <c r="BF526" t="b">
        <f t="shared" si="8"/>
        <v>1</v>
      </c>
    </row>
    <row r="527" spans="14:58" x14ac:dyDescent="0.3">
      <c r="N527" t="str">
        <f>VLOOKUP(P527,Sheet1!A$6:A$378,1,FALSE)</f>
        <v>Leicester</v>
      </c>
      <c r="O527" t="s">
        <v>491</v>
      </c>
      <c r="P527" t="s">
        <v>280</v>
      </c>
      <c r="Q527" t="str">
        <f>VLOOKUP(P527,classifications!A$1:B$357,2,FALSE)</f>
        <v>Predominantly Urban</v>
      </c>
      <c r="R527" t="str">
        <f>VLOOKUP(P527,classifications!A$1:D$357,4,FALSE)</f>
        <v>Unitary Authority</v>
      </c>
      <c r="S527" t="s">
        <v>512</v>
      </c>
      <c r="T527" t="s">
        <v>649</v>
      </c>
      <c r="U527">
        <v>82</v>
      </c>
      <c r="V527">
        <v>17.100000000000001</v>
      </c>
      <c r="W527">
        <v>0.9</v>
      </c>
      <c r="X527">
        <v>64.099999999999994</v>
      </c>
      <c r="Y527">
        <v>8.1999999999999993</v>
      </c>
      <c r="Z527">
        <v>27.7</v>
      </c>
      <c r="AA527">
        <v>95.9</v>
      </c>
      <c r="AB527">
        <v>4.0999999999999996</v>
      </c>
      <c r="AC527">
        <v>0</v>
      </c>
      <c r="AE527" t="s">
        <v>491</v>
      </c>
      <c r="AF527" t="s">
        <v>280</v>
      </c>
      <c r="AG527" t="s">
        <v>512</v>
      </c>
      <c r="AH527" t="s">
        <v>649</v>
      </c>
      <c r="AI527">
        <v>82.8</v>
      </c>
      <c r="AJ527">
        <v>17.2</v>
      </c>
      <c r="AK527">
        <v>88.7</v>
      </c>
      <c r="AL527">
        <v>11.3</v>
      </c>
      <c r="AM527">
        <v>95.9</v>
      </c>
      <c r="AN527">
        <v>4.0999999999999996</v>
      </c>
      <c r="AP527" t="s">
        <v>491</v>
      </c>
      <c r="AQ527" t="s">
        <v>280</v>
      </c>
      <c r="AR527" t="s">
        <v>512</v>
      </c>
      <c r="AS527" t="s">
        <v>649</v>
      </c>
      <c r="AT527">
        <v>78.8</v>
      </c>
      <c r="AU527">
        <v>82.8</v>
      </c>
      <c r="AV527">
        <v>86.7</v>
      </c>
      <c r="AW527">
        <v>84.7</v>
      </c>
      <c r="AX527">
        <v>88.7</v>
      </c>
      <c r="AY527">
        <v>92.7</v>
      </c>
      <c r="AZ527">
        <v>93.6</v>
      </c>
      <c r="BA527">
        <v>95.9</v>
      </c>
      <c r="BB527">
        <v>98.2</v>
      </c>
      <c r="BF527" t="b">
        <f t="shared" si="8"/>
        <v>1</v>
      </c>
    </row>
    <row r="528" spans="14:58" x14ac:dyDescent="0.3">
      <c r="N528" t="str">
        <f>VLOOKUP(P528,Sheet1!A$6:A$378,1,FALSE)</f>
        <v>Rutland</v>
      </c>
      <c r="O528" t="s">
        <v>491</v>
      </c>
      <c r="P528" t="s">
        <v>281</v>
      </c>
      <c r="Q528" t="str">
        <f>VLOOKUP(P528,classifications!A$1:B$357,2,FALSE)</f>
        <v>Predominantly Rural</v>
      </c>
      <c r="R528" t="str">
        <f>VLOOKUP(P528,classifications!A$1:D$357,4,FALSE)</f>
        <v>Unitary Authority</v>
      </c>
      <c r="S528" t="s">
        <v>513</v>
      </c>
      <c r="T528" t="s">
        <v>649</v>
      </c>
      <c r="U528">
        <v>71.400000000000006</v>
      </c>
      <c r="V528">
        <v>27</v>
      </c>
      <c r="W528">
        <v>1.6</v>
      </c>
      <c r="X528">
        <v>83.1</v>
      </c>
      <c r="Y528">
        <v>5.5</v>
      </c>
      <c r="Z528">
        <v>11.3</v>
      </c>
      <c r="AA528">
        <v>99.2</v>
      </c>
      <c r="AB528">
        <v>0.8</v>
      </c>
      <c r="AC528">
        <v>0</v>
      </c>
      <c r="AE528" t="s">
        <v>491</v>
      </c>
      <c r="AF528" t="s">
        <v>281</v>
      </c>
      <c r="AG528" t="s">
        <v>513</v>
      </c>
      <c r="AH528" t="s">
        <v>649</v>
      </c>
      <c r="AI528">
        <v>72.5</v>
      </c>
      <c r="AJ528">
        <v>27.5</v>
      </c>
      <c r="AK528">
        <v>93.8</v>
      </c>
      <c r="AL528">
        <v>6.2</v>
      </c>
      <c r="AM528">
        <v>99.2</v>
      </c>
      <c r="AN528">
        <v>0.8</v>
      </c>
      <c r="AP528" t="s">
        <v>491</v>
      </c>
      <c r="AQ528" t="s">
        <v>281</v>
      </c>
      <c r="AR528" t="s">
        <v>513</v>
      </c>
      <c r="AS528" t="s">
        <v>649</v>
      </c>
      <c r="AT528">
        <v>63.8</v>
      </c>
      <c r="AU528">
        <v>72.5</v>
      </c>
      <c r="AV528">
        <v>81.3</v>
      </c>
      <c r="AW528">
        <v>88.2</v>
      </c>
      <c r="AX528">
        <v>93.8</v>
      </c>
      <c r="AY528">
        <v>99.3</v>
      </c>
      <c r="AZ528">
        <v>97.7</v>
      </c>
      <c r="BA528">
        <v>99.2</v>
      </c>
      <c r="BB528">
        <v>100</v>
      </c>
      <c r="BF528" t="b">
        <f t="shared" si="8"/>
        <v>1</v>
      </c>
    </row>
    <row r="529" spans="14:58" x14ac:dyDescent="0.3">
      <c r="N529" t="str">
        <f>VLOOKUP(P529,Sheet1!A$6:A$378,1,FALSE)</f>
        <v>Nottingham</v>
      </c>
      <c r="O529" t="s">
        <v>491</v>
      </c>
      <c r="P529" t="s">
        <v>282</v>
      </c>
      <c r="Q529" t="str">
        <f>VLOOKUP(P529,classifications!A$1:B$357,2,FALSE)</f>
        <v>Predominantly Urban</v>
      </c>
      <c r="R529" t="str">
        <f>VLOOKUP(P529,classifications!A$1:D$357,4,FALSE)</f>
        <v>Unitary Authority</v>
      </c>
      <c r="S529" t="s">
        <v>514</v>
      </c>
      <c r="T529" t="s">
        <v>649</v>
      </c>
      <c r="U529">
        <v>81.900000000000006</v>
      </c>
      <c r="V529">
        <v>16.399999999999999</v>
      </c>
      <c r="W529">
        <v>1.7</v>
      </c>
      <c r="X529">
        <v>69</v>
      </c>
      <c r="Y529">
        <v>10.5</v>
      </c>
      <c r="Z529">
        <v>20.399999999999999</v>
      </c>
      <c r="AA529">
        <v>96.9</v>
      </c>
      <c r="AB529">
        <v>3.1</v>
      </c>
      <c r="AC529">
        <v>0</v>
      </c>
      <c r="AE529" t="s">
        <v>491</v>
      </c>
      <c r="AF529" t="s">
        <v>282</v>
      </c>
      <c r="AG529" t="s">
        <v>514</v>
      </c>
      <c r="AH529" t="s">
        <v>649</v>
      </c>
      <c r="AI529">
        <v>83.3</v>
      </c>
      <c r="AJ529">
        <v>16.7</v>
      </c>
      <c r="AK529">
        <v>86.8</v>
      </c>
      <c r="AL529">
        <v>13.2</v>
      </c>
      <c r="AM529">
        <v>96.9</v>
      </c>
      <c r="AN529">
        <v>3.1</v>
      </c>
      <c r="AP529" t="s">
        <v>491</v>
      </c>
      <c r="AQ529" t="s">
        <v>282</v>
      </c>
      <c r="AR529" t="s">
        <v>514</v>
      </c>
      <c r="AS529" t="s">
        <v>649</v>
      </c>
      <c r="AT529">
        <v>79.5</v>
      </c>
      <c r="AU529">
        <v>83.3</v>
      </c>
      <c r="AV529">
        <v>87.1</v>
      </c>
      <c r="AW529">
        <v>82.3</v>
      </c>
      <c r="AX529">
        <v>86.8</v>
      </c>
      <c r="AY529">
        <v>91.2</v>
      </c>
      <c r="AZ529">
        <v>95</v>
      </c>
      <c r="BA529">
        <v>96.9</v>
      </c>
      <c r="BB529">
        <v>98.8</v>
      </c>
      <c r="BF529" t="b">
        <f t="shared" si="8"/>
        <v>1</v>
      </c>
    </row>
    <row r="530" spans="14:58" x14ac:dyDescent="0.3">
      <c r="N530" t="str">
        <f>VLOOKUP(P530,Sheet1!A$6:A$378,1,FALSE)</f>
        <v>Herefordshire, County of</v>
      </c>
      <c r="O530" t="s">
        <v>491</v>
      </c>
      <c r="P530" t="s">
        <v>283</v>
      </c>
      <c r="Q530" t="str">
        <f>VLOOKUP(P530,classifications!A$1:B$357,2,FALSE)</f>
        <v>Predominantly Rural</v>
      </c>
      <c r="R530" t="str">
        <f>VLOOKUP(P530,classifications!A$1:D$357,4,FALSE)</f>
        <v>Unitary Authority</v>
      </c>
      <c r="S530" t="s">
        <v>515</v>
      </c>
      <c r="T530" t="s">
        <v>649</v>
      </c>
      <c r="U530">
        <v>79.2</v>
      </c>
      <c r="V530">
        <v>20</v>
      </c>
      <c r="W530">
        <v>0.8</v>
      </c>
      <c r="X530">
        <v>76.099999999999994</v>
      </c>
      <c r="Y530">
        <v>6.2</v>
      </c>
      <c r="Z530">
        <v>17.7</v>
      </c>
      <c r="AA530">
        <v>99.8</v>
      </c>
      <c r="AB530">
        <v>0.2</v>
      </c>
      <c r="AC530">
        <v>0</v>
      </c>
      <c r="AE530" t="s">
        <v>491</v>
      </c>
      <c r="AF530" t="s">
        <v>283</v>
      </c>
      <c r="AG530" t="s">
        <v>515</v>
      </c>
      <c r="AH530" t="s">
        <v>649</v>
      </c>
      <c r="AI530">
        <v>79.8</v>
      </c>
      <c r="AJ530">
        <v>20.2</v>
      </c>
      <c r="AK530">
        <v>92.5</v>
      </c>
      <c r="AL530">
        <v>7.5</v>
      </c>
      <c r="AM530">
        <v>99.8</v>
      </c>
      <c r="AN530">
        <v>0.2</v>
      </c>
      <c r="AP530" t="s">
        <v>491</v>
      </c>
      <c r="AQ530" t="s">
        <v>283</v>
      </c>
      <c r="AR530" t="s">
        <v>515</v>
      </c>
      <c r="AS530" t="s">
        <v>649</v>
      </c>
      <c r="AT530">
        <v>75.5</v>
      </c>
      <c r="AU530">
        <v>79.8</v>
      </c>
      <c r="AV530">
        <v>84.1</v>
      </c>
      <c r="AW530">
        <v>89</v>
      </c>
      <c r="AX530">
        <v>92.5</v>
      </c>
      <c r="AY530">
        <v>96</v>
      </c>
      <c r="AZ530">
        <v>99.4</v>
      </c>
      <c r="BA530">
        <v>99.8</v>
      </c>
      <c r="BB530">
        <v>100</v>
      </c>
      <c r="BF530" t="b">
        <f t="shared" si="8"/>
        <v>1</v>
      </c>
    </row>
    <row r="531" spans="14:58" x14ac:dyDescent="0.3">
      <c r="N531" t="str">
        <f>VLOOKUP(P531,Sheet1!A$6:A$378,1,FALSE)</f>
        <v>Telford and Wrekin</v>
      </c>
      <c r="O531" t="s">
        <v>491</v>
      </c>
      <c r="P531" t="s">
        <v>284</v>
      </c>
      <c r="Q531" t="str">
        <f>VLOOKUP(P531,classifications!A$1:B$357,2,FALSE)</f>
        <v>Predominantly Urban</v>
      </c>
      <c r="R531" t="str">
        <f>VLOOKUP(P531,classifications!A$1:D$357,4,FALSE)</f>
        <v>Unitary Authority</v>
      </c>
      <c r="S531" t="s">
        <v>516</v>
      </c>
      <c r="T531" t="s">
        <v>649</v>
      </c>
      <c r="U531">
        <v>79.599999999999994</v>
      </c>
      <c r="V531">
        <v>20</v>
      </c>
      <c r="W531">
        <v>0.4</v>
      </c>
      <c r="X531">
        <v>75.900000000000006</v>
      </c>
      <c r="Y531">
        <v>5.4</v>
      </c>
      <c r="Z531">
        <v>18.7</v>
      </c>
      <c r="AA531">
        <v>99.1</v>
      </c>
      <c r="AB531">
        <v>0.9</v>
      </c>
      <c r="AC531">
        <v>0</v>
      </c>
      <c r="AE531" t="s">
        <v>491</v>
      </c>
      <c r="AF531" t="s">
        <v>284</v>
      </c>
      <c r="AG531" t="s">
        <v>516</v>
      </c>
      <c r="AH531" t="s">
        <v>649</v>
      </c>
      <c r="AI531">
        <v>79.900000000000006</v>
      </c>
      <c r="AJ531">
        <v>20.100000000000001</v>
      </c>
      <c r="AK531">
        <v>93.4</v>
      </c>
      <c r="AL531">
        <v>6.6</v>
      </c>
      <c r="AM531">
        <v>99.1</v>
      </c>
      <c r="AN531">
        <v>0.9</v>
      </c>
      <c r="AP531" t="s">
        <v>491</v>
      </c>
      <c r="AQ531" t="s">
        <v>284</v>
      </c>
      <c r="AR531" t="s">
        <v>516</v>
      </c>
      <c r="AS531" t="s">
        <v>649</v>
      </c>
      <c r="AT531">
        <v>75.5</v>
      </c>
      <c r="AU531">
        <v>79.900000000000006</v>
      </c>
      <c r="AV531">
        <v>84.3</v>
      </c>
      <c r="AW531">
        <v>90</v>
      </c>
      <c r="AX531">
        <v>93.4</v>
      </c>
      <c r="AY531">
        <v>96.8</v>
      </c>
      <c r="AZ531">
        <v>97.9</v>
      </c>
      <c r="BA531">
        <v>99.1</v>
      </c>
      <c r="BB531">
        <v>100</v>
      </c>
      <c r="BF531" t="b">
        <f t="shared" si="8"/>
        <v>1</v>
      </c>
    </row>
    <row r="532" spans="14:58" x14ac:dyDescent="0.3">
      <c r="N532" t="str">
        <f>VLOOKUP(P532,Sheet1!A$6:A$378,1,FALSE)</f>
        <v>Stoke-on-Trent</v>
      </c>
      <c r="O532" t="s">
        <v>491</v>
      </c>
      <c r="P532" t="s">
        <v>285</v>
      </c>
      <c r="Q532" t="str">
        <f>VLOOKUP(P532,classifications!A$1:B$357,2,FALSE)</f>
        <v>Predominantly Urban</v>
      </c>
      <c r="R532" t="str">
        <f>VLOOKUP(P532,classifications!A$1:D$357,4,FALSE)</f>
        <v>Unitary Authority</v>
      </c>
      <c r="S532" t="s">
        <v>517</v>
      </c>
      <c r="T532" t="s">
        <v>649</v>
      </c>
      <c r="U532">
        <v>76.599999999999994</v>
      </c>
      <c r="V532">
        <v>23.2</v>
      </c>
      <c r="W532">
        <v>0.2</v>
      </c>
      <c r="X532">
        <v>72.2</v>
      </c>
      <c r="Y532">
        <v>7.7</v>
      </c>
      <c r="Z532">
        <v>20.100000000000001</v>
      </c>
      <c r="AA532">
        <v>98.9</v>
      </c>
      <c r="AB532">
        <v>1.1000000000000001</v>
      </c>
      <c r="AC532">
        <v>0</v>
      </c>
      <c r="AE532" t="s">
        <v>491</v>
      </c>
      <c r="AF532" t="s">
        <v>285</v>
      </c>
      <c r="AG532" t="s">
        <v>517</v>
      </c>
      <c r="AH532" t="s">
        <v>649</v>
      </c>
      <c r="AI532">
        <v>76.7</v>
      </c>
      <c r="AJ532">
        <v>23.3</v>
      </c>
      <c r="AK532">
        <v>90.4</v>
      </c>
      <c r="AL532">
        <v>9.6</v>
      </c>
      <c r="AM532">
        <v>98.9</v>
      </c>
      <c r="AN532">
        <v>1.1000000000000001</v>
      </c>
      <c r="AP532" t="s">
        <v>491</v>
      </c>
      <c r="AQ532" t="s">
        <v>285</v>
      </c>
      <c r="AR532" t="s">
        <v>517</v>
      </c>
      <c r="AS532" t="s">
        <v>649</v>
      </c>
      <c r="AT532">
        <v>72.5</v>
      </c>
      <c r="AU532">
        <v>76.7</v>
      </c>
      <c r="AV532">
        <v>81</v>
      </c>
      <c r="AW532">
        <v>86.9</v>
      </c>
      <c r="AX532">
        <v>90.4</v>
      </c>
      <c r="AY532">
        <v>93.8</v>
      </c>
      <c r="AZ532">
        <v>97.9</v>
      </c>
      <c r="BA532">
        <v>98.9</v>
      </c>
      <c r="BB532">
        <v>100</v>
      </c>
      <c r="BF532" t="b">
        <f t="shared" si="8"/>
        <v>1</v>
      </c>
    </row>
    <row r="533" spans="14:58" x14ac:dyDescent="0.3">
      <c r="N533" t="str">
        <f>VLOOKUP(P533,Sheet1!A$6:A$378,1,FALSE)</f>
        <v>North Somerset</v>
      </c>
      <c r="O533" t="s">
        <v>491</v>
      </c>
      <c r="P533" t="s">
        <v>308</v>
      </c>
      <c r="Q533" t="str">
        <f>VLOOKUP(P533,classifications!A$1:B$357,2,FALSE)</f>
        <v>Urban with Significant Rural</v>
      </c>
      <c r="R533" t="str">
        <f>VLOOKUP(P533,classifications!A$1:D$357,4,FALSE)</f>
        <v>Unitary Authority</v>
      </c>
      <c r="S533" t="s">
        <v>518</v>
      </c>
      <c r="T533" t="s">
        <v>649</v>
      </c>
      <c r="U533">
        <v>80.599999999999994</v>
      </c>
      <c r="V533">
        <v>19.2</v>
      </c>
      <c r="W533">
        <v>0.2</v>
      </c>
      <c r="X533">
        <v>85.3</v>
      </c>
      <c r="Y533">
        <v>3.5</v>
      </c>
      <c r="Z533">
        <v>11.3</v>
      </c>
      <c r="AA533">
        <v>98.2</v>
      </c>
      <c r="AB533">
        <v>1.8</v>
      </c>
      <c r="AC533">
        <v>0</v>
      </c>
      <c r="AE533" t="s">
        <v>491</v>
      </c>
      <c r="AF533" t="s">
        <v>308</v>
      </c>
      <c r="AG533" t="s">
        <v>518</v>
      </c>
      <c r="AH533" t="s">
        <v>649</v>
      </c>
      <c r="AI533">
        <v>80.8</v>
      </c>
      <c r="AJ533">
        <v>19.2</v>
      </c>
      <c r="AK533">
        <v>96.1</v>
      </c>
      <c r="AL533">
        <v>3.9</v>
      </c>
      <c r="AM533">
        <v>98.2</v>
      </c>
      <c r="AN533">
        <v>1.8</v>
      </c>
      <c r="AP533" t="s">
        <v>491</v>
      </c>
      <c r="AQ533" t="s">
        <v>308</v>
      </c>
      <c r="AR533" t="s">
        <v>518</v>
      </c>
      <c r="AS533" t="s">
        <v>649</v>
      </c>
      <c r="AT533">
        <v>76.7</v>
      </c>
      <c r="AU533">
        <v>80.8</v>
      </c>
      <c r="AV533">
        <v>84.8</v>
      </c>
      <c r="AW533">
        <v>94.1</v>
      </c>
      <c r="AX533">
        <v>96.1</v>
      </c>
      <c r="AY533">
        <v>98</v>
      </c>
      <c r="AZ533">
        <v>96.4</v>
      </c>
      <c r="BA533">
        <v>98.2</v>
      </c>
      <c r="BB533">
        <v>100</v>
      </c>
      <c r="BF533" t="b">
        <f t="shared" si="8"/>
        <v>1</v>
      </c>
    </row>
    <row r="534" spans="14:58" x14ac:dyDescent="0.3">
      <c r="N534" t="str">
        <f>VLOOKUP(P534,Sheet1!A$6:A$378,1,FALSE)</f>
        <v>Plymouth</v>
      </c>
      <c r="O534" t="s">
        <v>491</v>
      </c>
      <c r="P534" t="s">
        <v>310</v>
      </c>
      <c r="Q534" t="str">
        <f>VLOOKUP(P534,classifications!A$1:B$357,2,FALSE)</f>
        <v>Predominantly Urban</v>
      </c>
      <c r="R534" t="str">
        <f>VLOOKUP(P534,classifications!A$1:D$357,4,FALSE)</f>
        <v>Unitary Authority</v>
      </c>
      <c r="S534" t="s">
        <v>519</v>
      </c>
      <c r="T534" t="s">
        <v>649</v>
      </c>
      <c r="U534">
        <v>78.7</v>
      </c>
      <c r="V534">
        <v>20.3</v>
      </c>
      <c r="W534">
        <v>1</v>
      </c>
      <c r="X534">
        <v>71.8</v>
      </c>
      <c r="Y534">
        <v>10</v>
      </c>
      <c r="Z534">
        <v>18.2</v>
      </c>
      <c r="AA534">
        <v>99</v>
      </c>
      <c r="AB534">
        <v>0.9</v>
      </c>
      <c r="AC534">
        <v>0.2</v>
      </c>
      <c r="AE534" t="s">
        <v>491</v>
      </c>
      <c r="AF534" t="s">
        <v>310</v>
      </c>
      <c r="AG534" t="s">
        <v>519</v>
      </c>
      <c r="AH534" t="s">
        <v>649</v>
      </c>
      <c r="AI534">
        <v>79.5</v>
      </c>
      <c r="AJ534">
        <v>20.5</v>
      </c>
      <c r="AK534">
        <v>87.8</v>
      </c>
      <c r="AL534">
        <v>12.2</v>
      </c>
      <c r="AM534">
        <v>99.1</v>
      </c>
      <c r="AN534">
        <v>0.9</v>
      </c>
      <c r="AP534" t="s">
        <v>491</v>
      </c>
      <c r="AQ534" t="s">
        <v>310</v>
      </c>
      <c r="AR534" t="s">
        <v>519</v>
      </c>
      <c r="AS534" t="s">
        <v>649</v>
      </c>
      <c r="AT534">
        <v>75.400000000000006</v>
      </c>
      <c r="AU534">
        <v>79.5</v>
      </c>
      <c r="AV534">
        <v>83.5</v>
      </c>
      <c r="AW534">
        <v>83.6</v>
      </c>
      <c r="AX534">
        <v>87.8</v>
      </c>
      <c r="AY534">
        <v>91.9</v>
      </c>
      <c r="AZ534">
        <v>98.3</v>
      </c>
      <c r="BA534">
        <v>99.1</v>
      </c>
      <c r="BB534">
        <v>99.9</v>
      </c>
      <c r="BF534" t="b">
        <f t="shared" si="8"/>
        <v>1</v>
      </c>
    </row>
    <row r="535" spans="14:58" x14ac:dyDescent="0.3">
      <c r="N535" t="str">
        <f>VLOOKUP(P535,Sheet1!A$6:A$378,1,FALSE)</f>
        <v>Torbay</v>
      </c>
      <c r="O535" t="s">
        <v>491</v>
      </c>
      <c r="P535" t="s">
        <v>311</v>
      </c>
      <c r="Q535" t="str">
        <f>VLOOKUP(P535,classifications!A$1:B$357,2,FALSE)</f>
        <v>Predominantly Urban</v>
      </c>
      <c r="R535" t="str">
        <f>VLOOKUP(P535,classifications!A$1:D$357,4,FALSE)</f>
        <v>Unitary Authority</v>
      </c>
      <c r="S535" t="s">
        <v>520</v>
      </c>
      <c r="T535" t="s">
        <v>649</v>
      </c>
      <c r="U535">
        <v>79</v>
      </c>
      <c r="V535">
        <v>19.600000000000001</v>
      </c>
      <c r="W535">
        <v>1.4</v>
      </c>
      <c r="X535">
        <v>68.8</v>
      </c>
      <c r="Y535">
        <v>10.199999999999999</v>
      </c>
      <c r="Z535">
        <v>21</v>
      </c>
      <c r="AA535">
        <v>98.4</v>
      </c>
      <c r="AB535">
        <v>1.6</v>
      </c>
      <c r="AC535">
        <v>0</v>
      </c>
      <c r="AE535" t="s">
        <v>491</v>
      </c>
      <c r="AF535" t="s">
        <v>311</v>
      </c>
      <c r="AG535" t="s">
        <v>520</v>
      </c>
      <c r="AH535" t="s">
        <v>649</v>
      </c>
      <c r="AI535">
        <v>80.2</v>
      </c>
      <c r="AJ535">
        <v>19.8</v>
      </c>
      <c r="AK535">
        <v>87.1</v>
      </c>
      <c r="AL535">
        <v>12.9</v>
      </c>
      <c r="AM535">
        <v>98.4</v>
      </c>
      <c r="AN535">
        <v>1.6</v>
      </c>
      <c r="AP535" t="s">
        <v>491</v>
      </c>
      <c r="AQ535" t="s">
        <v>311</v>
      </c>
      <c r="AR535" t="s">
        <v>520</v>
      </c>
      <c r="AS535" t="s">
        <v>649</v>
      </c>
      <c r="AT535">
        <v>76.3</v>
      </c>
      <c r="AU535">
        <v>80.2</v>
      </c>
      <c r="AV535">
        <v>84</v>
      </c>
      <c r="AW535">
        <v>83.3</v>
      </c>
      <c r="AX535">
        <v>87.1</v>
      </c>
      <c r="AY535">
        <v>90.9</v>
      </c>
      <c r="AZ535">
        <v>97.2</v>
      </c>
      <c r="BA535">
        <v>98.4</v>
      </c>
      <c r="BB535">
        <v>99.5</v>
      </c>
      <c r="BF535" t="b">
        <f t="shared" si="8"/>
        <v>1</v>
      </c>
    </row>
    <row r="536" spans="14:58" x14ac:dyDescent="0.3">
      <c r="N536" t="e">
        <f>VLOOKUP(P536,Sheet1!A$6:A$378,1,FALSE)</f>
        <v>#N/A</v>
      </c>
      <c r="O536" t="s">
        <v>491</v>
      </c>
      <c r="P536" t="s">
        <v>827</v>
      </c>
      <c r="Q536" t="str">
        <f>VLOOKUP(P536,classifications!A$1:B$357,2,FALSE)</f>
        <v>Predominantly Urban</v>
      </c>
      <c r="R536" t="str">
        <f>VLOOKUP(P536,classifications!A$1:D$357,4,FALSE)</f>
        <v>Unitary Authority</v>
      </c>
      <c r="S536" t="s">
        <v>521</v>
      </c>
      <c r="T536" t="s">
        <v>649</v>
      </c>
      <c r="U536">
        <v>77</v>
      </c>
      <c r="V536">
        <v>21.7</v>
      </c>
      <c r="W536">
        <v>1.3</v>
      </c>
      <c r="X536">
        <v>73.3</v>
      </c>
      <c r="Y536">
        <v>6.9</v>
      </c>
      <c r="Z536">
        <v>19.8</v>
      </c>
      <c r="AA536" t="s">
        <v>417</v>
      </c>
      <c r="AB536" t="s">
        <v>417</v>
      </c>
      <c r="AC536" t="s">
        <v>417</v>
      </c>
      <c r="AE536" t="s">
        <v>491</v>
      </c>
      <c r="AF536" t="s">
        <v>827</v>
      </c>
      <c r="AG536" t="s">
        <v>521</v>
      </c>
      <c r="AH536" t="s">
        <v>649</v>
      </c>
      <c r="AI536">
        <v>78</v>
      </c>
      <c r="AJ536">
        <v>22</v>
      </c>
      <c r="AK536">
        <v>91.5</v>
      </c>
      <c r="AL536">
        <v>8.5</v>
      </c>
      <c r="AM536" t="s">
        <v>417</v>
      </c>
      <c r="AN536" t="s">
        <v>417</v>
      </c>
      <c r="AP536" t="s">
        <v>491</v>
      </c>
      <c r="AQ536" t="s">
        <v>827</v>
      </c>
      <c r="AR536" t="s">
        <v>521</v>
      </c>
      <c r="AS536" t="s">
        <v>649</v>
      </c>
      <c r="AT536">
        <v>73.5</v>
      </c>
      <c r="AU536">
        <v>78</v>
      </c>
      <c r="AV536">
        <v>82.4</v>
      </c>
      <c r="AW536">
        <v>88.3</v>
      </c>
      <c r="AX536">
        <v>91.5</v>
      </c>
      <c r="AY536">
        <v>94.6</v>
      </c>
      <c r="AZ536" t="s">
        <v>417</v>
      </c>
      <c r="BA536" t="s">
        <v>417</v>
      </c>
      <c r="BB536" t="s">
        <v>417</v>
      </c>
      <c r="BF536" t="b">
        <f t="shared" si="8"/>
        <v>1</v>
      </c>
    </row>
    <row r="537" spans="14:58" x14ac:dyDescent="0.3">
      <c r="N537" t="e">
        <f>VLOOKUP(P537,Sheet1!A$6:A$378,1,FALSE)</f>
        <v>#N/A</v>
      </c>
      <c r="O537" t="s">
        <v>491</v>
      </c>
      <c r="P537" t="s">
        <v>828</v>
      </c>
      <c r="Q537" t="str">
        <f>VLOOKUP(P537,classifications!A$1:B$357,2,FALSE)</f>
        <v>Predominantly Urban</v>
      </c>
      <c r="R537" t="str">
        <f>VLOOKUP(P537,classifications!A$1:D$357,4,FALSE)</f>
        <v>Unitary Authority</v>
      </c>
      <c r="S537" t="s">
        <v>522</v>
      </c>
      <c r="T537" t="s">
        <v>649</v>
      </c>
      <c r="U537">
        <v>80.5</v>
      </c>
      <c r="V537">
        <v>19.3</v>
      </c>
      <c r="W537">
        <v>0.2</v>
      </c>
      <c r="X537">
        <v>80.099999999999994</v>
      </c>
      <c r="Y537">
        <v>5.0999999999999996</v>
      </c>
      <c r="Z537">
        <v>14.9</v>
      </c>
      <c r="AA537">
        <v>98.9</v>
      </c>
      <c r="AB537">
        <v>1.1000000000000001</v>
      </c>
      <c r="AC537">
        <v>0</v>
      </c>
      <c r="AE537" t="s">
        <v>491</v>
      </c>
      <c r="AF537" t="s">
        <v>828</v>
      </c>
      <c r="AG537" t="s">
        <v>522</v>
      </c>
      <c r="AH537" t="s">
        <v>649</v>
      </c>
      <c r="AI537">
        <v>80.7</v>
      </c>
      <c r="AJ537">
        <v>19.3</v>
      </c>
      <c r="AK537">
        <v>94</v>
      </c>
      <c r="AL537">
        <v>6</v>
      </c>
      <c r="AM537">
        <v>98.9</v>
      </c>
      <c r="AN537">
        <v>1.1000000000000001</v>
      </c>
      <c r="AP537" t="s">
        <v>491</v>
      </c>
      <c r="AQ537" t="s">
        <v>828</v>
      </c>
      <c r="AR537" t="s">
        <v>522</v>
      </c>
      <c r="AS537" t="s">
        <v>649</v>
      </c>
      <c r="AT537">
        <v>76.900000000000006</v>
      </c>
      <c r="AU537">
        <v>80.7</v>
      </c>
      <c r="AV537">
        <v>84.4</v>
      </c>
      <c r="AW537">
        <v>91.3</v>
      </c>
      <c r="AX537">
        <v>94</v>
      </c>
      <c r="AY537">
        <v>96.8</v>
      </c>
      <c r="AZ537">
        <v>97.7</v>
      </c>
      <c r="BA537">
        <v>98.9</v>
      </c>
      <c r="BB537">
        <v>100</v>
      </c>
      <c r="BF537" t="b">
        <f t="shared" si="8"/>
        <v>1</v>
      </c>
    </row>
    <row r="538" spans="14:58" x14ac:dyDescent="0.3">
      <c r="N538" t="str">
        <f>VLOOKUP(P538,Sheet1!A$6:A$378,1,FALSE)</f>
        <v>Swindon</v>
      </c>
      <c r="O538" t="s">
        <v>491</v>
      </c>
      <c r="P538" t="s">
        <v>312</v>
      </c>
      <c r="Q538" t="str">
        <f>VLOOKUP(P538,classifications!A$1:B$357,2,FALSE)</f>
        <v>Predominantly Urban</v>
      </c>
      <c r="R538" t="str">
        <f>VLOOKUP(P538,classifications!A$1:D$357,4,FALSE)</f>
        <v>Unitary Authority</v>
      </c>
      <c r="S538" t="s">
        <v>523</v>
      </c>
      <c r="T538" t="s">
        <v>649</v>
      </c>
      <c r="U538">
        <v>77.3</v>
      </c>
      <c r="V538">
        <v>20.6</v>
      </c>
      <c r="W538">
        <v>2.1</v>
      </c>
      <c r="X538">
        <v>80.5</v>
      </c>
      <c r="Y538">
        <v>4.3</v>
      </c>
      <c r="Z538">
        <v>15.2</v>
      </c>
      <c r="AA538">
        <v>99.1</v>
      </c>
      <c r="AB538">
        <v>0.7</v>
      </c>
      <c r="AC538">
        <v>0.2</v>
      </c>
      <c r="AE538" t="s">
        <v>491</v>
      </c>
      <c r="AF538" t="s">
        <v>312</v>
      </c>
      <c r="AG538" t="s">
        <v>523</v>
      </c>
      <c r="AH538" t="s">
        <v>649</v>
      </c>
      <c r="AI538">
        <v>79</v>
      </c>
      <c r="AJ538">
        <v>21</v>
      </c>
      <c r="AK538">
        <v>94.9</v>
      </c>
      <c r="AL538">
        <v>5.0999999999999996</v>
      </c>
      <c r="AM538">
        <v>99.3</v>
      </c>
      <c r="AN538">
        <v>0.7</v>
      </c>
      <c r="AP538" t="s">
        <v>491</v>
      </c>
      <c r="AQ538" t="s">
        <v>312</v>
      </c>
      <c r="AR538" t="s">
        <v>523</v>
      </c>
      <c r="AS538" t="s">
        <v>649</v>
      </c>
      <c r="AT538">
        <v>75.2</v>
      </c>
      <c r="AU538">
        <v>79</v>
      </c>
      <c r="AV538">
        <v>82.8</v>
      </c>
      <c r="AW538">
        <v>92.9</v>
      </c>
      <c r="AX538">
        <v>94.9</v>
      </c>
      <c r="AY538">
        <v>96.9</v>
      </c>
      <c r="AZ538">
        <v>98.5</v>
      </c>
      <c r="BA538">
        <v>99.3</v>
      </c>
      <c r="BB538">
        <v>100</v>
      </c>
      <c r="BF538" t="b">
        <f t="shared" si="8"/>
        <v>1</v>
      </c>
    </row>
    <row r="539" spans="14:58" x14ac:dyDescent="0.3">
      <c r="N539" t="str">
        <f>VLOOKUP(P539,Sheet1!A$6:A$378,1,FALSE)</f>
        <v>Luton</v>
      </c>
      <c r="O539" t="s">
        <v>491</v>
      </c>
      <c r="P539" t="s">
        <v>288</v>
      </c>
      <c r="Q539" t="str">
        <f>VLOOKUP(P539,classifications!A$1:B$357,2,FALSE)</f>
        <v>Predominantly Urban</v>
      </c>
      <c r="R539" t="str">
        <f>VLOOKUP(P539,classifications!A$1:D$357,4,FALSE)</f>
        <v>Unitary Authority</v>
      </c>
      <c r="S539" t="s">
        <v>524</v>
      </c>
      <c r="T539" t="s">
        <v>649</v>
      </c>
      <c r="U539">
        <v>77.7</v>
      </c>
      <c r="V539">
        <v>21.9</v>
      </c>
      <c r="W539">
        <v>0.4</v>
      </c>
      <c r="X539">
        <v>78.2</v>
      </c>
      <c r="Y539">
        <v>5.3</v>
      </c>
      <c r="Z539">
        <v>16.5</v>
      </c>
      <c r="AA539">
        <v>98.6</v>
      </c>
      <c r="AB539">
        <v>1.4</v>
      </c>
      <c r="AC539">
        <v>0</v>
      </c>
      <c r="AE539" t="s">
        <v>491</v>
      </c>
      <c r="AF539" t="s">
        <v>288</v>
      </c>
      <c r="AG539" t="s">
        <v>524</v>
      </c>
      <c r="AH539" t="s">
        <v>649</v>
      </c>
      <c r="AI539">
        <v>78</v>
      </c>
      <c r="AJ539">
        <v>22</v>
      </c>
      <c r="AK539">
        <v>93.6</v>
      </c>
      <c r="AL539">
        <v>6.4</v>
      </c>
      <c r="AM539">
        <v>98.6</v>
      </c>
      <c r="AN539">
        <v>1.4</v>
      </c>
      <c r="AP539" t="s">
        <v>491</v>
      </c>
      <c r="AQ539" t="s">
        <v>288</v>
      </c>
      <c r="AR539" t="s">
        <v>524</v>
      </c>
      <c r="AS539" t="s">
        <v>649</v>
      </c>
      <c r="AT539">
        <v>73.5</v>
      </c>
      <c r="AU539">
        <v>78</v>
      </c>
      <c r="AV539">
        <v>82.5</v>
      </c>
      <c r="AW539">
        <v>90.7</v>
      </c>
      <c r="AX539">
        <v>93.6</v>
      </c>
      <c r="AY539">
        <v>96.4</v>
      </c>
      <c r="AZ539">
        <v>97.4</v>
      </c>
      <c r="BA539">
        <v>98.6</v>
      </c>
      <c r="BB539">
        <v>99.9</v>
      </c>
      <c r="BF539" t="b">
        <f t="shared" si="8"/>
        <v>1</v>
      </c>
    </row>
    <row r="540" spans="14:58" x14ac:dyDescent="0.3">
      <c r="N540" t="str">
        <f>VLOOKUP(P540,Sheet1!A$6:A$378,1,FALSE)</f>
        <v>Southend-on-Sea</v>
      </c>
      <c r="O540" t="s">
        <v>491</v>
      </c>
      <c r="P540" t="s">
        <v>289</v>
      </c>
      <c r="Q540" t="str">
        <f>VLOOKUP(P540,classifications!A$1:B$357,2,FALSE)</f>
        <v>Predominantly Urban</v>
      </c>
      <c r="R540" t="str">
        <f>VLOOKUP(P540,classifications!A$1:D$357,4,FALSE)</f>
        <v>Unitary Authority</v>
      </c>
      <c r="S540" t="s">
        <v>525</v>
      </c>
      <c r="T540" t="s">
        <v>649</v>
      </c>
      <c r="U540">
        <v>78.599999999999994</v>
      </c>
      <c r="V540">
        <v>20.6</v>
      </c>
      <c r="W540">
        <v>0.8</v>
      </c>
      <c r="X540">
        <v>78.8</v>
      </c>
      <c r="Y540">
        <v>5.7</v>
      </c>
      <c r="Z540">
        <v>15.5</v>
      </c>
      <c r="AA540">
        <v>99.1</v>
      </c>
      <c r="AB540">
        <v>0.9</v>
      </c>
      <c r="AC540">
        <v>0</v>
      </c>
      <c r="AE540" t="s">
        <v>491</v>
      </c>
      <c r="AF540" t="s">
        <v>289</v>
      </c>
      <c r="AG540" t="s">
        <v>525</v>
      </c>
      <c r="AH540" t="s">
        <v>649</v>
      </c>
      <c r="AI540">
        <v>79.2</v>
      </c>
      <c r="AJ540">
        <v>20.8</v>
      </c>
      <c r="AK540">
        <v>93.3</v>
      </c>
      <c r="AL540">
        <v>6.7</v>
      </c>
      <c r="AM540">
        <v>99.1</v>
      </c>
      <c r="AN540">
        <v>0.9</v>
      </c>
      <c r="AP540" t="s">
        <v>491</v>
      </c>
      <c r="AQ540" t="s">
        <v>289</v>
      </c>
      <c r="AR540" t="s">
        <v>525</v>
      </c>
      <c r="AS540" t="s">
        <v>649</v>
      </c>
      <c r="AT540">
        <v>75.2</v>
      </c>
      <c r="AU540">
        <v>79.2</v>
      </c>
      <c r="AV540">
        <v>83.2</v>
      </c>
      <c r="AW540">
        <v>90.3</v>
      </c>
      <c r="AX540">
        <v>93.3</v>
      </c>
      <c r="AY540">
        <v>96.2</v>
      </c>
      <c r="AZ540">
        <v>98.1</v>
      </c>
      <c r="BA540">
        <v>99.1</v>
      </c>
      <c r="BB540">
        <v>100</v>
      </c>
      <c r="BF540" t="b">
        <f t="shared" si="8"/>
        <v>1</v>
      </c>
    </row>
    <row r="541" spans="14:58" x14ac:dyDescent="0.3">
      <c r="N541" t="str">
        <f>VLOOKUP(P541,Sheet1!A$6:A$378,1,FALSE)</f>
        <v>Thurrock</v>
      </c>
      <c r="O541" t="s">
        <v>491</v>
      </c>
      <c r="P541" t="s">
        <v>290</v>
      </c>
      <c r="Q541" t="str">
        <f>VLOOKUP(P541,classifications!A$1:B$357,2,FALSE)</f>
        <v>Predominantly Urban</v>
      </c>
      <c r="R541" t="str">
        <f>VLOOKUP(P541,classifications!A$1:D$357,4,FALSE)</f>
        <v>Unitary Authority</v>
      </c>
      <c r="S541" t="s">
        <v>526</v>
      </c>
      <c r="T541" t="s">
        <v>649</v>
      </c>
      <c r="U541">
        <v>79.900000000000006</v>
      </c>
      <c r="V541">
        <v>19.600000000000001</v>
      </c>
      <c r="W541">
        <v>0.5</v>
      </c>
      <c r="X541">
        <v>84.8</v>
      </c>
      <c r="Y541">
        <v>3.8</v>
      </c>
      <c r="Z541">
        <v>11.4</v>
      </c>
      <c r="AA541">
        <v>97.8</v>
      </c>
      <c r="AB541">
        <v>2</v>
      </c>
      <c r="AC541">
        <v>0.2</v>
      </c>
      <c r="AE541" t="s">
        <v>491</v>
      </c>
      <c r="AF541" t="s">
        <v>290</v>
      </c>
      <c r="AG541" t="s">
        <v>526</v>
      </c>
      <c r="AH541" t="s">
        <v>649</v>
      </c>
      <c r="AI541">
        <v>80.3</v>
      </c>
      <c r="AJ541">
        <v>19.7</v>
      </c>
      <c r="AK541">
        <v>95.7</v>
      </c>
      <c r="AL541">
        <v>4.3</v>
      </c>
      <c r="AM541">
        <v>98</v>
      </c>
      <c r="AN541">
        <v>2</v>
      </c>
      <c r="AP541" t="s">
        <v>491</v>
      </c>
      <c r="AQ541" t="s">
        <v>290</v>
      </c>
      <c r="AR541" t="s">
        <v>526</v>
      </c>
      <c r="AS541" t="s">
        <v>649</v>
      </c>
      <c r="AT541">
        <v>76</v>
      </c>
      <c r="AU541">
        <v>80.3</v>
      </c>
      <c r="AV541">
        <v>84.5</v>
      </c>
      <c r="AW541">
        <v>93.6</v>
      </c>
      <c r="AX541">
        <v>95.7</v>
      </c>
      <c r="AY541">
        <v>97.9</v>
      </c>
      <c r="AZ541">
        <v>96.5</v>
      </c>
      <c r="BA541">
        <v>98</v>
      </c>
      <c r="BB541">
        <v>99.4</v>
      </c>
      <c r="BF541" t="b">
        <f t="shared" si="8"/>
        <v>1</v>
      </c>
    </row>
    <row r="542" spans="14:58" x14ac:dyDescent="0.3">
      <c r="N542" t="str">
        <f>VLOOKUP(P542,Sheet1!A$6:A$378,1,FALSE)</f>
        <v>Medway</v>
      </c>
      <c r="O542" t="s">
        <v>491</v>
      </c>
      <c r="P542" t="s">
        <v>293</v>
      </c>
      <c r="Q542" t="str">
        <f>VLOOKUP(P542,classifications!A$1:B$357,2,FALSE)</f>
        <v>Predominantly Urban</v>
      </c>
      <c r="R542" t="str">
        <f>VLOOKUP(P542,classifications!A$1:D$357,4,FALSE)</f>
        <v>Unitary Authority</v>
      </c>
      <c r="S542" t="s">
        <v>527</v>
      </c>
      <c r="T542" t="s">
        <v>649</v>
      </c>
      <c r="U542">
        <v>78.2</v>
      </c>
      <c r="V542">
        <v>20.399999999999999</v>
      </c>
      <c r="W542">
        <v>1.3</v>
      </c>
      <c r="X542">
        <v>78.5</v>
      </c>
      <c r="Y542">
        <v>4.8</v>
      </c>
      <c r="Z542">
        <v>16.7</v>
      </c>
      <c r="AA542">
        <v>99.3</v>
      </c>
      <c r="AB542">
        <v>0.5</v>
      </c>
      <c r="AC542">
        <v>0.2</v>
      </c>
      <c r="AE542" t="s">
        <v>491</v>
      </c>
      <c r="AF542" t="s">
        <v>293</v>
      </c>
      <c r="AG542" t="s">
        <v>527</v>
      </c>
      <c r="AH542" t="s">
        <v>649</v>
      </c>
      <c r="AI542">
        <v>79.3</v>
      </c>
      <c r="AJ542">
        <v>20.7</v>
      </c>
      <c r="AK542">
        <v>94.2</v>
      </c>
      <c r="AL542">
        <v>5.8</v>
      </c>
      <c r="AM542">
        <v>99.5</v>
      </c>
      <c r="AN542">
        <v>0.5</v>
      </c>
      <c r="AP542" t="s">
        <v>491</v>
      </c>
      <c r="AQ542" t="s">
        <v>293</v>
      </c>
      <c r="AR542" t="s">
        <v>527</v>
      </c>
      <c r="AS542" t="s">
        <v>649</v>
      </c>
      <c r="AT542">
        <v>74.7</v>
      </c>
      <c r="AU542">
        <v>79.3</v>
      </c>
      <c r="AV542">
        <v>83.8</v>
      </c>
      <c r="AW542">
        <v>91.2</v>
      </c>
      <c r="AX542">
        <v>94.2</v>
      </c>
      <c r="AY542">
        <v>97.2</v>
      </c>
      <c r="AZ542">
        <v>98.8</v>
      </c>
      <c r="BA542">
        <v>99.5</v>
      </c>
      <c r="BB542">
        <v>100</v>
      </c>
      <c r="BF542" t="b">
        <f t="shared" si="8"/>
        <v>1</v>
      </c>
    </row>
    <row r="543" spans="14:58" x14ac:dyDescent="0.3">
      <c r="N543" t="str">
        <f>VLOOKUP(P543,Sheet1!A$6:A$378,1,FALSE)</f>
        <v>Bracknell Forest</v>
      </c>
      <c r="O543" t="s">
        <v>491</v>
      </c>
      <c r="P543" t="s">
        <v>294</v>
      </c>
      <c r="Q543" t="str">
        <f>VLOOKUP(P543,classifications!A$1:B$357,2,FALSE)</f>
        <v>Predominantly Urban</v>
      </c>
      <c r="R543" t="str">
        <f>VLOOKUP(P543,classifications!A$1:D$357,4,FALSE)</f>
        <v>Unitary Authority</v>
      </c>
      <c r="S543" t="s">
        <v>528</v>
      </c>
      <c r="T543" t="s">
        <v>649</v>
      </c>
      <c r="U543">
        <v>80.900000000000006</v>
      </c>
      <c r="V543">
        <v>17.5</v>
      </c>
      <c r="W543">
        <v>1.6</v>
      </c>
      <c r="X543">
        <v>83.7</v>
      </c>
      <c r="Y543">
        <v>4.2</v>
      </c>
      <c r="Z543">
        <v>12.2</v>
      </c>
      <c r="AA543">
        <v>99.4</v>
      </c>
      <c r="AB543">
        <v>0.6</v>
      </c>
      <c r="AC543">
        <v>0</v>
      </c>
      <c r="AE543" t="s">
        <v>491</v>
      </c>
      <c r="AF543" t="s">
        <v>294</v>
      </c>
      <c r="AG543" t="s">
        <v>528</v>
      </c>
      <c r="AH543" t="s">
        <v>649</v>
      </c>
      <c r="AI543">
        <v>82.2</v>
      </c>
      <c r="AJ543">
        <v>17.8</v>
      </c>
      <c r="AK543">
        <v>95.2</v>
      </c>
      <c r="AL543">
        <v>4.8</v>
      </c>
      <c r="AM543">
        <v>99.4</v>
      </c>
      <c r="AN543">
        <v>0.6</v>
      </c>
      <c r="AP543" t="s">
        <v>491</v>
      </c>
      <c r="AQ543" t="s">
        <v>294</v>
      </c>
      <c r="AR543" t="s">
        <v>528</v>
      </c>
      <c r="AS543" t="s">
        <v>649</v>
      </c>
      <c r="AT543">
        <v>78.8</v>
      </c>
      <c r="AU543">
        <v>82.2</v>
      </c>
      <c r="AV543">
        <v>85.7</v>
      </c>
      <c r="AW543">
        <v>93</v>
      </c>
      <c r="AX543">
        <v>95.2</v>
      </c>
      <c r="AY543">
        <v>97.4</v>
      </c>
      <c r="AZ543">
        <v>98.7</v>
      </c>
      <c r="BA543">
        <v>99.4</v>
      </c>
      <c r="BB543">
        <v>100</v>
      </c>
      <c r="BF543" t="b">
        <f t="shared" si="8"/>
        <v>1</v>
      </c>
    </row>
    <row r="544" spans="14:58" x14ac:dyDescent="0.3">
      <c r="N544" t="str">
        <f>VLOOKUP(P544,Sheet1!A$6:A$378,1,FALSE)</f>
        <v>West Berkshire</v>
      </c>
      <c r="O544" t="s">
        <v>491</v>
      </c>
      <c r="P544" t="s">
        <v>295</v>
      </c>
      <c r="Q544" t="str">
        <f>VLOOKUP(P544,classifications!A$1:B$357,2,FALSE)</f>
        <v>Urban with Significant Rural</v>
      </c>
      <c r="R544" t="str">
        <f>VLOOKUP(P544,classifications!A$1:D$357,4,FALSE)</f>
        <v>Unitary Authority</v>
      </c>
      <c r="S544" t="s">
        <v>529</v>
      </c>
      <c r="T544" t="s">
        <v>649</v>
      </c>
      <c r="U544">
        <v>79.900000000000006</v>
      </c>
      <c r="V544">
        <v>19.899999999999999</v>
      </c>
      <c r="W544">
        <v>0.2</v>
      </c>
      <c r="X544">
        <v>84.7</v>
      </c>
      <c r="Y544">
        <v>4</v>
      </c>
      <c r="Z544">
        <v>11.2</v>
      </c>
      <c r="AA544">
        <v>98</v>
      </c>
      <c r="AB544">
        <v>1.7</v>
      </c>
      <c r="AC544">
        <v>0.3</v>
      </c>
      <c r="AE544" t="s">
        <v>491</v>
      </c>
      <c r="AF544" t="s">
        <v>295</v>
      </c>
      <c r="AG544" t="s">
        <v>529</v>
      </c>
      <c r="AH544" t="s">
        <v>649</v>
      </c>
      <c r="AI544">
        <v>80</v>
      </c>
      <c r="AJ544">
        <v>20</v>
      </c>
      <c r="AK544">
        <v>95.4</v>
      </c>
      <c r="AL544">
        <v>4.5999999999999996</v>
      </c>
      <c r="AM544">
        <v>98.3</v>
      </c>
      <c r="AN544">
        <v>1.7</v>
      </c>
      <c r="AP544" t="s">
        <v>491</v>
      </c>
      <c r="AQ544" t="s">
        <v>295</v>
      </c>
      <c r="AR544" t="s">
        <v>529</v>
      </c>
      <c r="AS544" t="s">
        <v>649</v>
      </c>
      <c r="AT544">
        <v>76</v>
      </c>
      <c r="AU544">
        <v>80</v>
      </c>
      <c r="AV544">
        <v>84</v>
      </c>
      <c r="AW544">
        <v>93.2</v>
      </c>
      <c r="AX544">
        <v>95.4</v>
      </c>
      <c r="AY544">
        <v>97.7</v>
      </c>
      <c r="AZ544">
        <v>96.6</v>
      </c>
      <c r="BA544">
        <v>98.3</v>
      </c>
      <c r="BB544">
        <v>100</v>
      </c>
      <c r="BF544" t="b">
        <f t="shared" si="8"/>
        <v>1</v>
      </c>
    </row>
    <row r="545" spans="14:58" x14ac:dyDescent="0.3">
      <c r="N545" t="str">
        <f>VLOOKUP(P545,Sheet1!A$6:A$378,1,FALSE)</f>
        <v>Reading</v>
      </c>
      <c r="O545" t="s">
        <v>491</v>
      </c>
      <c r="P545" t="s">
        <v>296</v>
      </c>
      <c r="Q545" t="str">
        <f>VLOOKUP(P545,classifications!A$1:B$357,2,FALSE)</f>
        <v>Predominantly Urban</v>
      </c>
      <c r="R545" t="str">
        <f>VLOOKUP(P545,classifications!A$1:D$357,4,FALSE)</f>
        <v>Unitary Authority</v>
      </c>
      <c r="S545" t="s">
        <v>530</v>
      </c>
      <c r="T545" t="s">
        <v>649</v>
      </c>
      <c r="U545">
        <v>85.1</v>
      </c>
      <c r="V545">
        <v>14.9</v>
      </c>
      <c r="W545">
        <v>0</v>
      </c>
      <c r="X545">
        <v>85.8</v>
      </c>
      <c r="Y545">
        <v>4</v>
      </c>
      <c r="Z545">
        <v>10.199999999999999</v>
      </c>
      <c r="AA545">
        <v>98.8</v>
      </c>
      <c r="AB545">
        <v>1.2</v>
      </c>
      <c r="AC545">
        <v>0</v>
      </c>
      <c r="AE545" t="s">
        <v>491</v>
      </c>
      <c r="AF545" t="s">
        <v>296</v>
      </c>
      <c r="AG545" t="s">
        <v>530</v>
      </c>
      <c r="AH545" t="s">
        <v>649</v>
      </c>
      <c r="AI545">
        <v>85.1</v>
      </c>
      <c r="AJ545">
        <v>14.9</v>
      </c>
      <c r="AK545">
        <v>95.5</v>
      </c>
      <c r="AL545">
        <v>4.5</v>
      </c>
      <c r="AM545">
        <v>98.8</v>
      </c>
      <c r="AN545">
        <v>1.2</v>
      </c>
      <c r="AP545" t="s">
        <v>491</v>
      </c>
      <c r="AQ545" t="s">
        <v>296</v>
      </c>
      <c r="AR545" t="s">
        <v>530</v>
      </c>
      <c r="AS545" t="s">
        <v>649</v>
      </c>
      <c r="AT545">
        <v>80.8</v>
      </c>
      <c r="AU545">
        <v>85.1</v>
      </c>
      <c r="AV545">
        <v>89.5</v>
      </c>
      <c r="AW545">
        <v>93</v>
      </c>
      <c r="AX545">
        <v>95.5</v>
      </c>
      <c r="AY545">
        <v>98</v>
      </c>
      <c r="AZ545">
        <v>97.4</v>
      </c>
      <c r="BA545">
        <v>98.8</v>
      </c>
      <c r="BB545">
        <v>100</v>
      </c>
      <c r="BF545" t="b">
        <f t="shared" si="8"/>
        <v>1</v>
      </c>
    </row>
    <row r="546" spans="14:58" x14ac:dyDescent="0.3">
      <c r="N546" t="str">
        <f>VLOOKUP(P546,Sheet1!A$6:A$378,1,FALSE)</f>
        <v>Slough</v>
      </c>
      <c r="O546" t="s">
        <v>491</v>
      </c>
      <c r="P546" t="s">
        <v>297</v>
      </c>
      <c r="Q546" t="str">
        <f>VLOOKUP(P546,classifications!A$1:B$357,2,FALSE)</f>
        <v>Predominantly Urban</v>
      </c>
      <c r="R546" t="str">
        <f>VLOOKUP(P546,classifications!A$1:D$357,4,FALSE)</f>
        <v>Unitary Authority</v>
      </c>
      <c r="S546" t="s">
        <v>531</v>
      </c>
      <c r="T546" t="s">
        <v>649</v>
      </c>
      <c r="U546">
        <v>79.7</v>
      </c>
      <c r="V546">
        <v>19.8</v>
      </c>
      <c r="W546">
        <v>0.6</v>
      </c>
      <c r="X546">
        <v>77.900000000000006</v>
      </c>
      <c r="Y546">
        <v>7.3</v>
      </c>
      <c r="Z546">
        <v>14.8</v>
      </c>
      <c r="AA546">
        <v>98.8</v>
      </c>
      <c r="AB546">
        <v>1.2</v>
      </c>
      <c r="AC546">
        <v>0</v>
      </c>
      <c r="AE546" t="s">
        <v>491</v>
      </c>
      <c r="AF546" t="s">
        <v>297</v>
      </c>
      <c r="AG546" t="s">
        <v>531</v>
      </c>
      <c r="AH546" t="s">
        <v>649</v>
      </c>
      <c r="AI546">
        <v>80.099999999999994</v>
      </c>
      <c r="AJ546">
        <v>19.899999999999999</v>
      </c>
      <c r="AK546">
        <v>91.5</v>
      </c>
      <c r="AL546">
        <v>8.5</v>
      </c>
      <c r="AM546">
        <v>98.8</v>
      </c>
      <c r="AN546">
        <v>1.2</v>
      </c>
      <c r="AP546" t="s">
        <v>491</v>
      </c>
      <c r="AQ546" t="s">
        <v>297</v>
      </c>
      <c r="AR546" t="s">
        <v>531</v>
      </c>
      <c r="AS546" t="s">
        <v>649</v>
      </c>
      <c r="AT546">
        <v>76.3</v>
      </c>
      <c r="AU546">
        <v>80.099999999999994</v>
      </c>
      <c r="AV546">
        <v>83.9</v>
      </c>
      <c r="AW546">
        <v>88.4</v>
      </c>
      <c r="AX546">
        <v>91.5</v>
      </c>
      <c r="AY546">
        <v>94.5</v>
      </c>
      <c r="AZ546">
        <v>97.8</v>
      </c>
      <c r="BA546">
        <v>98.8</v>
      </c>
      <c r="BB546">
        <v>99.8</v>
      </c>
      <c r="BF546" t="b">
        <f t="shared" si="8"/>
        <v>1</v>
      </c>
    </row>
    <row r="547" spans="14:58" x14ac:dyDescent="0.3">
      <c r="N547" t="str">
        <f>VLOOKUP(P547,Sheet1!A$6:A$378,1,FALSE)</f>
        <v>Windsor and Maidenhead</v>
      </c>
      <c r="O547" t="s">
        <v>491</v>
      </c>
      <c r="P547" t="s">
        <v>298</v>
      </c>
      <c r="Q547" t="str">
        <f>VLOOKUP(P547,classifications!A$1:B$357,2,FALSE)</f>
        <v>Predominantly Urban</v>
      </c>
      <c r="R547" t="str">
        <f>VLOOKUP(P547,classifications!A$1:D$357,4,FALSE)</f>
        <v>Unitary Authority</v>
      </c>
      <c r="S547" t="s">
        <v>532</v>
      </c>
      <c r="T547" t="s">
        <v>649</v>
      </c>
      <c r="U547">
        <v>76.7</v>
      </c>
      <c r="V547">
        <v>21.4</v>
      </c>
      <c r="W547">
        <v>1.9</v>
      </c>
      <c r="X547">
        <v>84.9</v>
      </c>
      <c r="Y547">
        <v>4.7</v>
      </c>
      <c r="Z547">
        <v>10.4</v>
      </c>
      <c r="AA547">
        <v>99.3</v>
      </c>
      <c r="AB547">
        <v>0.7</v>
      </c>
      <c r="AC547">
        <v>0</v>
      </c>
      <c r="AE547" t="s">
        <v>491</v>
      </c>
      <c r="AF547" t="s">
        <v>298</v>
      </c>
      <c r="AG547" t="s">
        <v>532</v>
      </c>
      <c r="AH547" t="s">
        <v>649</v>
      </c>
      <c r="AI547">
        <v>78.099999999999994</v>
      </c>
      <c r="AJ547">
        <v>21.9</v>
      </c>
      <c r="AK547">
        <v>94.8</v>
      </c>
      <c r="AL547">
        <v>5.2</v>
      </c>
      <c r="AM547">
        <v>99.3</v>
      </c>
      <c r="AN547">
        <v>0.7</v>
      </c>
      <c r="AP547" t="s">
        <v>491</v>
      </c>
      <c r="AQ547" t="s">
        <v>298</v>
      </c>
      <c r="AR547" t="s">
        <v>532</v>
      </c>
      <c r="AS547" t="s">
        <v>649</v>
      </c>
      <c r="AT547">
        <v>74.599999999999994</v>
      </c>
      <c r="AU547">
        <v>78.099999999999994</v>
      </c>
      <c r="AV547">
        <v>81.7</v>
      </c>
      <c r="AW547">
        <v>92.6</v>
      </c>
      <c r="AX547">
        <v>94.8</v>
      </c>
      <c r="AY547">
        <v>96.9</v>
      </c>
      <c r="AZ547">
        <v>98.4</v>
      </c>
      <c r="BA547">
        <v>99.3</v>
      </c>
      <c r="BB547">
        <v>100</v>
      </c>
      <c r="BF547" t="b">
        <f t="shared" si="8"/>
        <v>1</v>
      </c>
    </row>
    <row r="548" spans="14:58" x14ac:dyDescent="0.3">
      <c r="N548" t="str">
        <f>VLOOKUP(P548,Sheet1!A$6:A$378,1,FALSE)</f>
        <v>Wokingham</v>
      </c>
      <c r="O548" t="s">
        <v>491</v>
      </c>
      <c r="P548" t="s">
        <v>299</v>
      </c>
      <c r="Q548" t="str">
        <f>VLOOKUP(P548,classifications!A$1:B$357,2,FALSE)</f>
        <v>Predominantly Urban</v>
      </c>
      <c r="R548" t="str">
        <f>VLOOKUP(P548,classifications!A$1:D$357,4,FALSE)</f>
        <v>Unitary Authority</v>
      </c>
      <c r="S548" t="s">
        <v>533</v>
      </c>
      <c r="T548" t="s">
        <v>649</v>
      </c>
      <c r="U548">
        <v>79.599999999999994</v>
      </c>
      <c r="V548">
        <v>19.600000000000001</v>
      </c>
      <c r="W548">
        <v>0.8</v>
      </c>
      <c r="X548">
        <v>87.7</v>
      </c>
      <c r="Y548">
        <v>3.4</v>
      </c>
      <c r="Z548">
        <v>8.9</v>
      </c>
      <c r="AA548">
        <v>99.5</v>
      </c>
      <c r="AB548">
        <v>0.5</v>
      </c>
      <c r="AC548">
        <v>0</v>
      </c>
      <c r="AE548" t="s">
        <v>491</v>
      </c>
      <c r="AF548" t="s">
        <v>299</v>
      </c>
      <c r="AG548" t="s">
        <v>533</v>
      </c>
      <c r="AH548" t="s">
        <v>649</v>
      </c>
      <c r="AI548">
        <v>80.2</v>
      </c>
      <c r="AJ548">
        <v>19.8</v>
      </c>
      <c r="AK548">
        <v>96.2</v>
      </c>
      <c r="AL548">
        <v>3.8</v>
      </c>
      <c r="AM548">
        <v>99.5</v>
      </c>
      <c r="AN548">
        <v>0.5</v>
      </c>
      <c r="AP548" t="s">
        <v>491</v>
      </c>
      <c r="AQ548" t="s">
        <v>299</v>
      </c>
      <c r="AR548" t="s">
        <v>533</v>
      </c>
      <c r="AS548" t="s">
        <v>649</v>
      </c>
      <c r="AT548">
        <v>76.3</v>
      </c>
      <c r="AU548">
        <v>80.2</v>
      </c>
      <c r="AV548">
        <v>84.2</v>
      </c>
      <c r="AW548">
        <v>94.2</v>
      </c>
      <c r="AX548">
        <v>96.2</v>
      </c>
      <c r="AY548">
        <v>98.3</v>
      </c>
      <c r="AZ548">
        <v>98.9</v>
      </c>
      <c r="BA548">
        <v>99.5</v>
      </c>
      <c r="BB548">
        <v>100</v>
      </c>
      <c r="BF548" t="b">
        <f t="shared" si="8"/>
        <v>1</v>
      </c>
    </row>
    <row r="549" spans="14:58" x14ac:dyDescent="0.3">
      <c r="N549" t="str">
        <f>VLOOKUP(P549,Sheet1!A$6:A$378,1,FALSE)</f>
        <v>Milton Keynes</v>
      </c>
      <c r="O549" t="s">
        <v>491</v>
      </c>
      <c r="P549" t="s">
        <v>300</v>
      </c>
      <c r="Q549" t="str">
        <f>VLOOKUP(P549,classifications!A$1:B$357,2,FALSE)</f>
        <v>Predominantly Urban</v>
      </c>
      <c r="R549" t="str">
        <f>VLOOKUP(P549,classifications!A$1:D$357,4,FALSE)</f>
        <v>Unitary Authority</v>
      </c>
      <c r="S549" t="s">
        <v>534</v>
      </c>
      <c r="T549" t="s">
        <v>649</v>
      </c>
      <c r="U549">
        <v>82.5</v>
      </c>
      <c r="V549">
        <v>16.5</v>
      </c>
      <c r="W549">
        <v>1.1000000000000001</v>
      </c>
      <c r="X549">
        <v>81.2</v>
      </c>
      <c r="Y549">
        <v>7</v>
      </c>
      <c r="Z549">
        <v>11.8</v>
      </c>
      <c r="AA549">
        <v>97.2</v>
      </c>
      <c r="AB549">
        <v>2.8</v>
      </c>
      <c r="AC549">
        <v>0</v>
      </c>
      <c r="AE549" t="s">
        <v>491</v>
      </c>
      <c r="AF549" t="s">
        <v>300</v>
      </c>
      <c r="AG549" t="s">
        <v>534</v>
      </c>
      <c r="AH549" t="s">
        <v>649</v>
      </c>
      <c r="AI549">
        <v>83.3</v>
      </c>
      <c r="AJ549">
        <v>16.7</v>
      </c>
      <c r="AK549">
        <v>92.1</v>
      </c>
      <c r="AL549">
        <v>7.9</v>
      </c>
      <c r="AM549">
        <v>97.2</v>
      </c>
      <c r="AN549">
        <v>2.8</v>
      </c>
      <c r="AP549" t="s">
        <v>491</v>
      </c>
      <c r="AQ549" t="s">
        <v>300</v>
      </c>
      <c r="AR549" t="s">
        <v>534</v>
      </c>
      <c r="AS549" t="s">
        <v>649</v>
      </c>
      <c r="AT549">
        <v>79.599999999999994</v>
      </c>
      <c r="AU549">
        <v>83.3</v>
      </c>
      <c r="AV549">
        <v>87</v>
      </c>
      <c r="AW549">
        <v>89</v>
      </c>
      <c r="AX549">
        <v>92.1</v>
      </c>
      <c r="AY549">
        <v>95.1</v>
      </c>
      <c r="AZ549">
        <v>95.5</v>
      </c>
      <c r="BA549">
        <v>97.2</v>
      </c>
      <c r="BB549">
        <v>98.9</v>
      </c>
      <c r="BF549" t="b">
        <f t="shared" si="8"/>
        <v>1</v>
      </c>
    </row>
    <row r="550" spans="14:58" x14ac:dyDescent="0.3">
      <c r="N550" t="str">
        <f>VLOOKUP(P550,Sheet1!A$6:A$378,1,FALSE)</f>
        <v>Brighton and Hove</v>
      </c>
      <c r="O550" t="s">
        <v>491</v>
      </c>
      <c r="P550" t="s">
        <v>301</v>
      </c>
      <c r="Q550" t="str">
        <f>VLOOKUP(P550,classifications!A$1:B$357,2,FALSE)</f>
        <v>Predominantly Urban</v>
      </c>
      <c r="R550" t="str">
        <f>VLOOKUP(P550,classifications!A$1:D$357,4,FALSE)</f>
        <v>Unitary Authority</v>
      </c>
      <c r="S550" t="s">
        <v>535</v>
      </c>
      <c r="T550" t="s">
        <v>649</v>
      </c>
      <c r="U550">
        <v>77.900000000000006</v>
      </c>
      <c r="V550">
        <v>20.8</v>
      </c>
      <c r="W550">
        <v>1.3</v>
      </c>
      <c r="X550">
        <v>81.099999999999994</v>
      </c>
      <c r="Y550">
        <v>3.5</v>
      </c>
      <c r="Z550">
        <v>15.4</v>
      </c>
      <c r="AA550">
        <v>97.3</v>
      </c>
      <c r="AB550">
        <v>2.7</v>
      </c>
      <c r="AC550">
        <v>0</v>
      </c>
      <c r="AE550" t="s">
        <v>491</v>
      </c>
      <c r="AF550" t="s">
        <v>301</v>
      </c>
      <c r="AG550" t="s">
        <v>535</v>
      </c>
      <c r="AH550" t="s">
        <v>649</v>
      </c>
      <c r="AI550">
        <v>78.900000000000006</v>
      </c>
      <c r="AJ550">
        <v>21.1</v>
      </c>
      <c r="AK550">
        <v>95.9</v>
      </c>
      <c r="AL550">
        <v>4.0999999999999996</v>
      </c>
      <c r="AM550">
        <v>97.3</v>
      </c>
      <c r="AN550">
        <v>2.7</v>
      </c>
      <c r="AP550" t="s">
        <v>491</v>
      </c>
      <c r="AQ550" t="s">
        <v>301</v>
      </c>
      <c r="AR550" t="s">
        <v>535</v>
      </c>
      <c r="AS550" t="s">
        <v>649</v>
      </c>
      <c r="AT550">
        <v>74.2</v>
      </c>
      <c r="AU550">
        <v>78.900000000000006</v>
      </c>
      <c r="AV550">
        <v>83.7</v>
      </c>
      <c r="AW550">
        <v>93.4</v>
      </c>
      <c r="AX550">
        <v>95.9</v>
      </c>
      <c r="AY550">
        <v>98.4</v>
      </c>
      <c r="AZ550">
        <v>95.6</v>
      </c>
      <c r="BA550">
        <v>97.3</v>
      </c>
      <c r="BB550">
        <v>99</v>
      </c>
      <c r="BF550" t="b">
        <f t="shared" si="8"/>
        <v>1</v>
      </c>
    </row>
    <row r="551" spans="14:58" x14ac:dyDescent="0.3">
      <c r="N551" t="str">
        <f>VLOOKUP(P551,Sheet1!A$6:A$378,1,FALSE)</f>
        <v>Portsmouth</v>
      </c>
      <c r="O551" t="s">
        <v>491</v>
      </c>
      <c r="P551" t="s">
        <v>302</v>
      </c>
      <c r="Q551" t="str">
        <f>VLOOKUP(P551,classifications!A$1:B$357,2,FALSE)</f>
        <v>Predominantly Urban</v>
      </c>
      <c r="R551" t="str">
        <f>VLOOKUP(P551,classifications!A$1:D$357,4,FALSE)</f>
        <v>Unitary Authority</v>
      </c>
      <c r="S551" t="s">
        <v>536</v>
      </c>
      <c r="T551" t="s">
        <v>649</v>
      </c>
      <c r="U551">
        <v>78.8</v>
      </c>
      <c r="V551">
        <v>20.3</v>
      </c>
      <c r="W551">
        <v>0.9</v>
      </c>
      <c r="X551">
        <v>75.8</v>
      </c>
      <c r="Y551">
        <v>5.7</v>
      </c>
      <c r="Z551">
        <v>18.5</v>
      </c>
      <c r="AA551">
        <v>97.6</v>
      </c>
      <c r="AB551">
        <v>1.9</v>
      </c>
      <c r="AC551">
        <v>0.5</v>
      </c>
      <c r="AE551" t="s">
        <v>491</v>
      </c>
      <c r="AF551" t="s">
        <v>302</v>
      </c>
      <c r="AG551" t="s">
        <v>536</v>
      </c>
      <c r="AH551" t="s">
        <v>649</v>
      </c>
      <c r="AI551">
        <v>79.5</v>
      </c>
      <c r="AJ551">
        <v>20.5</v>
      </c>
      <c r="AK551">
        <v>93</v>
      </c>
      <c r="AL551">
        <v>7</v>
      </c>
      <c r="AM551">
        <v>98.1</v>
      </c>
      <c r="AN551">
        <v>1.9</v>
      </c>
      <c r="AP551" t="s">
        <v>491</v>
      </c>
      <c r="AQ551" t="s">
        <v>302</v>
      </c>
      <c r="AR551" t="s">
        <v>536</v>
      </c>
      <c r="AS551" t="s">
        <v>649</v>
      </c>
      <c r="AT551">
        <v>74.8</v>
      </c>
      <c r="AU551">
        <v>79.5</v>
      </c>
      <c r="AV551">
        <v>84.2</v>
      </c>
      <c r="AW551">
        <v>89.4</v>
      </c>
      <c r="AX551">
        <v>93</v>
      </c>
      <c r="AY551">
        <v>96.7</v>
      </c>
      <c r="AZ551">
        <v>96.4</v>
      </c>
      <c r="BA551">
        <v>98.1</v>
      </c>
      <c r="BB551">
        <v>99.8</v>
      </c>
      <c r="BF551" t="b">
        <f t="shared" si="8"/>
        <v>1</v>
      </c>
    </row>
    <row r="552" spans="14:58" x14ac:dyDescent="0.3">
      <c r="N552" t="str">
        <f>VLOOKUP(P552,Sheet1!A$6:A$378,1,FALSE)</f>
        <v>Southampton</v>
      </c>
      <c r="O552" t="s">
        <v>491</v>
      </c>
      <c r="P552" t="s">
        <v>303</v>
      </c>
      <c r="Q552" t="str">
        <f>VLOOKUP(P552,classifications!A$1:B$357,2,FALSE)</f>
        <v>Predominantly Urban</v>
      </c>
      <c r="R552" t="str">
        <f>VLOOKUP(P552,classifications!A$1:D$357,4,FALSE)</f>
        <v>Unitary Authority</v>
      </c>
      <c r="S552" t="s">
        <v>537</v>
      </c>
      <c r="T552" t="s">
        <v>649</v>
      </c>
      <c r="U552">
        <v>78.2</v>
      </c>
      <c r="V552">
        <v>20.8</v>
      </c>
      <c r="W552">
        <v>1</v>
      </c>
      <c r="X552">
        <v>77.900000000000006</v>
      </c>
      <c r="Y552">
        <v>7.7</v>
      </c>
      <c r="Z552">
        <v>14.4</v>
      </c>
      <c r="AA552">
        <v>98</v>
      </c>
      <c r="AB552">
        <v>2</v>
      </c>
      <c r="AC552">
        <v>0</v>
      </c>
      <c r="AE552" t="s">
        <v>491</v>
      </c>
      <c r="AF552" t="s">
        <v>303</v>
      </c>
      <c r="AG552" t="s">
        <v>537</v>
      </c>
      <c r="AH552" t="s">
        <v>649</v>
      </c>
      <c r="AI552">
        <v>79</v>
      </c>
      <c r="AJ552">
        <v>21</v>
      </c>
      <c r="AK552">
        <v>91</v>
      </c>
      <c r="AL552">
        <v>9</v>
      </c>
      <c r="AM552">
        <v>98</v>
      </c>
      <c r="AN552">
        <v>2</v>
      </c>
      <c r="AP552" t="s">
        <v>491</v>
      </c>
      <c r="AQ552" t="s">
        <v>303</v>
      </c>
      <c r="AR552" t="s">
        <v>537</v>
      </c>
      <c r="AS552" t="s">
        <v>649</v>
      </c>
      <c r="AT552">
        <v>75.3</v>
      </c>
      <c r="AU552">
        <v>79</v>
      </c>
      <c r="AV552">
        <v>82.7</v>
      </c>
      <c r="AW552">
        <v>87.8</v>
      </c>
      <c r="AX552">
        <v>91</v>
      </c>
      <c r="AY552">
        <v>94.2</v>
      </c>
      <c r="AZ552">
        <v>96.8</v>
      </c>
      <c r="BA552">
        <v>98</v>
      </c>
      <c r="BB552">
        <v>99.2</v>
      </c>
      <c r="BF552" t="b">
        <f t="shared" si="8"/>
        <v>1</v>
      </c>
    </row>
    <row r="553" spans="14:58" x14ac:dyDescent="0.3">
      <c r="N553" t="str">
        <f>VLOOKUP(P553,Sheet1!A$6:A$378,1,FALSE)</f>
        <v>Isle of Wight</v>
      </c>
      <c r="O553" t="s">
        <v>491</v>
      </c>
      <c r="P553" t="s">
        <v>304</v>
      </c>
      <c r="Q553" t="str">
        <f>VLOOKUP(P553,classifications!A$1:B$357,2,FALSE)</f>
        <v>Predominantly Rural</v>
      </c>
      <c r="R553" t="str">
        <f>VLOOKUP(P553,classifications!A$1:D$357,4,FALSE)</f>
        <v>Unitary Authority</v>
      </c>
      <c r="S553" t="s">
        <v>538</v>
      </c>
      <c r="T553" t="s">
        <v>649</v>
      </c>
      <c r="U553">
        <v>79.099999999999994</v>
      </c>
      <c r="V553">
        <v>18.899999999999999</v>
      </c>
      <c r="W553">
        <v>2.1</v>
      </c>
      <c r="X553">
        <v>76.5</v>
      </c>
      <c r="Y553">
        <v>5.7</v>
      </c>
      <c r="Z553">
        <v>17.8</v>
      </c>
      <c r="AA553">
        <v>97.9</v>
      </c>
      <c r="AB553">
        <v>1.8</v>
      </c>
      <c r="AC553">
        <v>0.2</v>
      </c>
      <c r="AE553" t="s">
        <v>491</v>
      </c>
      <c r="AF553" t="s">
        <v>304</v>
      </c>
      <c r="AG553" t="s">
        <v>538</v>
      </c>
      <c r="AH553" t="s">
        <v>649</v>
      </c>
      <c r="AI553">
        <v>80.7</v>
      </c>
      <c r="AJ553">
        <v>19.3</v>
      </c>
      <c r="AK553">
        <v>93</v>
      </c>
      <c r="AL553">
        <v>7</v>
      </c>
      <c r="AM553">
        <v>98.2</v>
      </c>
      <c r="AN553">
        <v>1.8</v>
      </c>
      <c r="AP553" t="s">
        <v>491</v>
      </c>
      <c r="AQ553" t="s">
        <v>304</v>
      </c>
      <c r="AR553" t="s">
        <v>538</v>
      </c>
      <c r="AS553" t="s">
        <v>649</v>
      </c>
      <c r="AT553">
        <v>76.8</v>
      </c>
      <c r="AU553">
        <v>80.7</v>
      </c>
      <c r="AV553">
        <v>84.7</v>
      </c>
      <c r="AW553">
        <v>90.1</v>
      </c>
      <c r="AX553">
        <v>93</v>
      </c>
      <c r="AY553">
        <v>95.9</v>
      </c>
      <c r="AZ553">
        <v>96.8</v>
      </c>
      <c r="BA553">
        <v>98.2</v>
      </c>
      <c r="BB553">
        <v>99.6</v>
      </c>
      <c r="BF553" t="b">
        <f t="shared" si="8"/>
        <v>1</v>
      </c>
    </row>
    <row r="554" spans="14:58" x14ac:dyDescent="0.3">
      <c r="N554" t="e">
        <f>VLOOKUP(P554,Sheet1!A$6:A$378,1,FALSE)</f>
        <v>#N/A</v>
      </c>
      <c r="O554" t="s">
        <v>539</v>
      </c>
      <c r="P554" t="s">
        <v>540</v>
      </c>
      <c r="Q554" t="e">
        <f>VLOOKUP(P554,classifications!A$1:B$357,2,FALSE)</f>
        <v>#N/A</v>
      </c>
      <c r="R554" t="e">
        <f>VLOOKUP(P554,classifications!A$1:D$357,4,FALSE)</f>
        <v>#N/A</v>
      </c>
      <c r="S554" t="s">
        <v>541</v>
      </c>
      <c r="T554" t="s">
        <v>649</v>
      </c>
      <c r="U554">
        <v>78.5</v>
      </c>
      <c r="V554">
        <v>20.6</v>
      </c>
      <c r="W554">
        <v>0.9</v>
      </c>
      <c r="X554">
        <v>74.8</v>
      </c>
      <c r="Y554">
        <v>9.5</v>
      </c>
      <c r="Z554">
        <v>15.7</v>
      </c>
      <c r="AA554">
        <v>97</v>
      </c>
      <c r="AB554">
        <v>3</v>
      </c>
      <c r="AC554">
        <v>0</v>
      </c>
      <c r="AE554" t="s">
        <v>539</v>
      </c>
      <c r="AF554" t="s">
        <v>540</v>
      </c>
      <c r="AG554" t="s">
        <v>541</v>
      </c>
      <c r="AH554" t="s">
        <v>649</v>
      </c>
      <c r="AI554">
        <v>79.2</v>
      </c>
      <c r="AJ554">
        <v>20.8</v>
      </c>
      <c r="AK554">
        <v>88.8</v>
      </c>
      <c r="AL554">
        <v>11.2</v>
      </c>
      <c r="AM554">
        <v>97</v>
      </c>
      <c r="AN554">
        <v>3</v>
      </c>
      <c r="AP554" t="s">
        <v>539</v>
      </c>
      <c r="AQ554" t="s">
        <v>540</v>
      </c>
      <c r="AR554" t="s">
        <v>541</v>
      </c>
      <c r="AS554" t="s">
        <v>649</v>
      </c>
      <c r="AT554">
        <v>73.7</v>
      </c>
      <c r="AU554">
        <v>79.2</v>
      </c>
      <c r="AV554">
        <v>84.8</v>
      </c>
      <c r="AW554">
        <v>84.3</v>
      </c>
      <c r="AX554">
        <v>88.8</v>
      </c>
      <c r="AY554">
        <v>93.2</v>
      </c>
      <c r="AZ554">
        <v>94.9</v>
      </c>
      <c r="BA554">
        <v>97</v>
      </c>
      <c r="BB554">
        <v>99</v>
      </c>
      <c r="BF554" t="b">
        <f t="shared" si="8"/>
        <v>1</v>
      </c>
    </row>
    <row r="555" spans="14:58" x14ac:dyDescent="0.3">
      <c r="N555" t="e">
        <f>VLOOKUP(P555,Sheet1!A$6:A$378,1,FALSE)</f>
        <v>#N/A</v>
      </c>
      <c r="O555" t="s">
        <v>539</v>
      </c>
      <c r="P555" t="s">
        <v>542</v>
      </c>
      <c r="Q555" t="e">
        <f>VLOOKUP(P555,classifications!A$1:B$357,2,FALSE)</f>
        <v>#N/A</v>
      </c>
      <c r="R555" t="e">
        <f>VLOOKUP(P555,classifications!A$1:D$357,4,FALSE)</f>
        <v>#N/A</v>
      </c>
      <c r="S555" t="s">
        <v>543</v>
      </c>
      <c r="T555" t="s">
        <v>649</v>
      </c>
      <c r="U555">
        <v>78.2</v>
      </c>
      <c r="V555">
        <v>21.3</v>
      </c>
      <c r="W555">
        <v>0.5</v>
      </c>
      <c r="X555">
        <v>79.2</v>
      </c>
      <c r="Y555">
        <v>7.6</v>
      </c>
      <c r="Z555">
        <v>13.2</v>
      </c>
      <c r="AA555" t="s">
        <v>417</v>
      </c>
      <c r="AB555" t="s">
        <v>417</v>
      </c>
      <c r="AC555" t="s">
        <v>417</v>
      </c>
      <c r="AE555" t="s">
        <v>539</v>
      </c>
      <c r="AF555" t="s">
        <v>542</v>
      </c>
      <c r="AG555" t="s">
        <v>543</v>
      </c>
      <c r="AH555" t="s">
        <v>649</v>
      </c>
      <c r="AI555">
        <v>78.599999999999994</v>
      </c>
      <c r="AJ555">
        <v>21.4</v>
      </c>
      <c r="AK555">
        <v>91.2</v>
      </c>
      <c r="AL555">
        <v>8.8000000000000007</v>
      </c>
      <c r="AM555" t="s">
        <v>417</v>
      </c>
      <c r="AN555" t="s">
        <v>417</v>
      </c>
      <c r="AP555" t="s">
        <v>539</v>
      </c>
      <c r="AQ555" t="s">
        <v>542</v>
      </c>
      <c r="AR555" t="s">
        <v>543</v>
      </c>
      <c r="AS555" t="s">
        <v>649</v>
      </c>
      <c r="AT555">
        <v>73.7</v>
      </c>
      <c r="AU555">
        <v>78.599999999999994</v>
      </c>
      <c r="AV555">
        <v>83.5</v>
      </c>
      <c r="AW555">
        <v>87.4</v>
      </c>
      <c r="AX555">
        <v>91.2</v>
      </c>
      <c r="AY555">
        <v>95.1</v>
      </c>
      <c r="AZ555" t="s">
        <v>417</v>
      </c>
      <c r="BA555" t="s">
        <v>417</v>
      </c>
      <c r="BB555" t="s">
        <v>417</v>
      </c>
      <c r="BF555" t="b">
        <f t="shared" si="8"/>
        <v>1</v>
      </c>
    </row>
    <row r="556" spans="14:58" x14ac:dyDescent="0.3">
      <c r="N556" t="e">
        <f>VLOOKUP(P556,Sheet1!A$6:A$378,1,FALSE)</f>
        <v>#N/A</v>
      </c>
      <c r="O556" t="s">
        <v>539</v>
      </c>
      <c r="P556" t="s">
        <v>544</v>
      </c>
      <c r="Q556" t="e">
        <f>VLOOKUP(P556,classifications!A$1:B$357,2,FALSE)</f>
        <v>#N/A</v>
      </c>
      <c r="R556" t="e">
        <f>VLOOKUP(P556,classifications!A$1:D$357,4,FALSE)</f>
        <v>#N/A</v>
      </c>
      <c r="S556" t="s">
        <v>545</v>
      </c>
      <c r="T556" t="s">
        <v>649</v>
      </c>
      <c r="U556">
        <v>83.1</v>
      </c>
      <c r="V556">
        <v>15.8</v>
      </c>
      <c r="W556">
        <v>1.1000000000000001</v>
      </c>
      <c r="X556">
        <v>79.900000000000006</v>
      </c>
      <c r="Y556">
        <v>3.9</v>
      </c>
      <c r="Z556">
        <v>16.2</v>
      </c>
      <c r="AA556">
        <v>97</v>
      </c>
      <c r="AB556">
        <v>2.6</v>
      </c>
      <c r="AC556">
        <v>0.4</v>
      </c>
      <c r="AE556" t="s">
        <v>539</v>
      </c>
      <c r="AF556" t="s">
        <v>544</v>
      </c>
      <c r="AG556" t="s">
        <v>545</v>
      </c>
      <c r="AH556" t="s">
        <v>649</v>
      </c>
      <c r="AI556">
        <v>84</v>
      </c>
      <c r="AJ556">
        <v>16</v>
      </c>
      <c r="AK556">
        <v>95.3</v>
      </c>
      <c r="AL556">
        <v>4.7</v>
      </c>
      <c r="AM556">
        <v>97.4</v>
      </c>
      <c r="AN556">
        <v>2.6</v>
      </c>
      <c r="AP556" t="s">
        <v>539</v>
      </c>
      <c r="AQ556" t="s">
        <v>544</v>
      </c>
      <c r="AR556" t="s">
        <v>545</v>
      </c>
      <c r="AS556" t="s">
        <v>649</v>
      </c>
      <c r="AT556">
        <v>80</v>
      </c>
      <c r="AU556">
        <v>84</v>
      </c>
      <c r="AV556">
        <v>88</v>
      </c>
      <c r="AW556">
        <v>92.8</v>
      </c>
      <c r="AX556">
        <v>95.3</v>
      </c>
      <c r="AY556">
        <v>97.9</v>
      </c>
      <c r="AZ556">
        <v>95.1</v>
      </c>
      <c r="BA556">
        <v>97.4</v>
      </c>
      <c r="BB556">
        <v>99.6</v>
      </c>
      <c r="BF556" t="b">
        <f t="shared" si="8"/>
        <v>1</v>
      </c>
    </row>
    <row r="557" spans="14:58" x14ac:dyDescent="0.3">
      <c r="N557" t="e">
        <f>VLOOKUP(P557,Sheet1!A$6:A$378,1,FALSE)</f>
        <v>#N/A</v>
      </c>
      <c r="O557" t="s">
        <v>539</v>
      </c>
      <c r="P557" t="s">
        <v>546</v>
      </c>
      <c r="Q557" t="e">
        <f>VLOOKUP(P557,classifications!A$1:B$357,2,FALSE)</f>
        <v>#N/A</v>
      </c>
      <c r="R557" t="e">
        <f>VLOOKUP(P557,classifications!A$1:D$357,4,FALSE)</f>
        <v>#N/A</v>
      </c>
      <c r="S557" t="s">
        <v>547</v>
      </c>
      <c r="T557" t="s">
        <v>649</v>
      </c>
      <c r="U557">
        <v>81.400000000000006</v>
      </c>
      <c r="V557">
        <v>18.100000000000001</v>
      </c>
      <c r="W557">
        <v>0.5</v>
      </c>
      <c r="X557">
        <v>77</v>
      </c>
      <c r="Y557">
        <v>5.3</v>
      </c>
      <c r="Z557">
        <v>17.7</v>
      </c>
      <c r="AA557">
        <v>97</v>
      </c>
      <c r="AB557">
        <v>3</v>
      </c>
      <c r="AC557">
        <v>0</v>
      </c>
      <c r="AE557" t="s">
        <v>539</v>
      </c>
      <c r="AF557" t="s">
        <v>546</v>
      </c>
      <c r="AG557" t="s">
        <v>547</v>
      </c>
      <c r="AH557" t="s">
        <v>649</v>
      </c>
      <c r="AI557">
        <v>81.8</v>
      </c>
      <c r="AJ557">
        <v>18.2</v>
      </c>
      <c r="AK557">
        <v>93.5</v>
      </c>
      <c r="AL557">
        <v>6.5</v>
      </c>
      <c r="AM557">
        <v>97</v>
      </c>
      <c r="AN557">
        <v>3</v>
      </c>
      <c r="AP557" t="s">
        <v>539</v>
      </c>
      <c r="AQ557" t="s">
        <v>546</v>
      </c>
      <c r="AR557" t="s">
        <v>547</v>
      </c>
      <c r="AS557" t="s">
        <v>649</v>
      </c>
      <c r="AT557">
        <v>76.099999999999994</v>
      </c>
      <c r="AU557">
        <v>81.8</v>
      </c>
      <c r="AV557">
        <v>87.6</v>
      </c>
      <c r="AW557">
        <v>89.8</v>
      </c>
      <c r="AX557">
        <v>93.5</v>
      </c>
      <c r="AY557">
        <v>97.3</v>
      </c>
      <c r="AZ557">
        <v>94.7</v>
      </c>
      <c r="BA557">
        <v>97</v>
      </c>
      <c r="BB557">
        <v>99.2</v>
      </c>
      <c r="BF557" t="b">
        <f t="shared" si="8"/>
        <v>1</v>
      </c>
    </row>
    <row r="558" spans="14:58" x14ac:dyDescent="0.3">
      <c r="N558" t="e">
        <f>VLOOKUP(P558,Sheet1!A$6:A$378,1,FALSE)</f>
        <v>#N/A</v>
      </c>
      <c r="O558" t="s">
        <v>539</v>
      </c>
      <c r="P558" t="s">
        <v>548</v>
      </c>
      <c r="Q558" t="e">
        <f>VLOOKUP(P558,classifications!A$1:B$357,2,FALSE)</f>
        <v>#N/A</v>
      </c>
      <c r="R558" t="e">
        <f>VLOOKUP(P558,classifications!A$1:D$357,4,FALSE)</f>
        <v>#N/A</v>
      </c>
      <c r="S558" t="s">
        <v>549</v>
      </c>
      <c r="T558" t="s">
        <v>649</v>
      </c>
      <c r="U558">
        <v>80.7</v>
      </c>
      <c r="V558">
        <v>18.2</v>
      </c>
      <c r="W558">
        <v>1.1000000000000001</v>
      </c>
      <c r="X558">
        <v>73.900000000000006</v>
      </c>
      <c r="Y558">
        <v>6.9</v>
      </c>
      <c r="Z558">
        <v>19.2</v>
      </c>
      <c r="AA558">
        <v>97.2</v>
      </c>
      <c r="AB558">
        <v>2.8</v>
      </c>
      <c r="AC558">
        <v>0</v>
      </c>
      <c r="AE558" t="s">
        <v>539</v>
      </c>
      <c r="AF558" t="s">
        <v>548</v>
      </c>
      <c r="AG558" t="s">
        <v>549</v>
      </c>
      <c r="AH558" t="s">
        <v>649</v>
      </c>
      <c r="AI558">
        <v>81.599999999999994</v>
      </c>
      <c r="AJ558">
        <v>18.399999999999999</v>
      </c>
      <c r="AK558">
        <v>91.5</v>
      </c>
      <c r="AL558">
        <v>8.5</v>
      </c>
      <c r="AM558">
        <v>97.2</v>
      </c>
      <c r="AN558">
        <v>2.8</v>
      </c>
      <c r="AP558" t="s">
        <v>539</v>
      </c>
      <c r="AQ558" t="s">
        <v>548</v>
      </c>
      <c r="AR558" t="s">
        <v>549</v>
      </c>
      <c r="AS558" t="s">
        <v>649</v>
      </c>
      <c r="AT558">
        <v>77.8</v>
      </c>
      <c r="AU558">
        <v>81.599999999999994</v>
      </c>
      <c r="AV558">
        <v>85.4</v>
      </c>
      <c r="AW558">
        <v>88.6</v>
      </c>
      <c r="AX558">
        <v>91.5</v>
      </c>
      <c r="AY558">
        <v>94.4</v>
      </c>
      <c r="AZ558">
        <v>95.7</v>
      </c>
      <c r="BA558">
        <v>97.2</v>
      </c>
      <c r="BB558">
        <v>98.7</v>
      </c>
      <c r="BF558" t="b">
        <f t="shared" si="8"/>
        <v>1</v>
      </c>
    </row>
    <row r="559" spans="14:58" x14ac:dyDescent="0.3">
      <c r="N559" t="e">
        <f>VLOOKUP(P559,Sheet1!A$6:A$378,1,FALSE)</f>
        <v>#N/A</v>
      </c>
      <c r="O559" t="s">
        <v>539</v>
      </c>
      <c r="P559" t="s">
        <v>550</v>
      </c>
      <c r="Q559" t="e">
        <f>VLOOKUP(P559,classifications!A$1:B$357,2,FALSE)</f>
        <v>#N/A</v>
      </c>
      <c r="R559" t="e">
        <f>VLOOKUP(P559,classifications!A$1:D$357,4,FALSE)</f>
        <v>#N/A</v>
      </c>
      <c r="S559" t="s">
        <v>551</v>
      </c>
      <c r="T559" t="s">
        <v>649</v>
      </c>
      <c r="U559">
        <v>74</v>
      </c>
      <c r="V559">
        <v>24</v>
      </c>
      <c r="W559">
        <v>2</v>
      </c>
      <c r="X559">
        <v>78.2</v>
      </c>
      <c r="Y559">
        <v>4.7</v>
      </c>
      <c r="Z559">
        <v>17.2</v>
      </c>
      <c r="AA559">
        <v>97.8</v>
      </c>
      <c r="AB559">
        <v>2.2000000000000002</v>
      </c>
      <c r="AC559">
        <v>0</v>
      </c>
      <c r="AE559" t="s">
        <v>539</v>
      </c>
      <c r="AF559" t="s">
        <v>550</v>
      </c>
      <c r="AG559" t="s">
        <v>551</v>
      </c>
      <c r="AH559" t="s">
        <v>649</v>
      </c>
      <c r="AI559">
        <v>75.5</v>
      </c>
      <c r="AJ559">
        <v>24.5</v>
      </c>
      <c r="AK559">
        <v>94.4</v>
      </c>
      <c r="AL559">
        <v>5.6</v>
      </c>
      <c r="AM559">
        <v>97.8</v>
      </c>
      <c r="AN559">
        <v>2.2000000000000002</v>
      </c>
      <c r="AP559" t="s">
        <v>539</v>
      </c>
      <c r="AQ559" t="s">
        <v>550</v>
      </c>
      <c r="AR559" t="s">
        <v>551</v>
      </c>
      <c r="AS559" t="s">
        <v>649</v>
      </c>
      <c r="AT559">
        <v>70</v>
      </c>
      <c r="AU559">
        <v>75.5</v>
      </c>
      <c r="AV559">
        <v>81</v>
      </c>
      <c r="AW559">
        <v>91.1</v>
      </c>
      <c r="AX559">
        <v>94.4</v>
      </c>
      <c r="AY559">
        <v>97.6</v>
      </c>
      <c r="AZ559">
        <v>96</v>
      </c>
      <c r="BA559">
        <v>97.8</v>
      </c>
      <c r="BB559">
        <v>99.7</v>
      </c>
      <c r="BF559" t="b">
        <f t="shared" si="8"/>
        <v>1</v>
      </c>
    </row>
    <row r="560" spans="14:58" x14ac:dyDescent="0.3">
      <c r="N560" t="e">
        <f>VLOOKUP(P560,Sheet1!A$6:A$378,1,FALSE)</f>
        <v>#N/A</v>
      </c>
      <c r="O560" t="s">
        <v>539</v>
      </c>
      <c r="P560" t="s">
        <v>552</v>
      </c>
      <c r="Q560" t="e">
        <f>VLOOKUP(P560,classifications!A$1:B$357,2,FALSE)</f>
        <v>#N/A</v>
      </c>
      <c r="R560" t="e">
        <f>VLOOKUP(P560,classifications!A$1:D$357,4,FALSE)</f>
        <v>#N/A</v>
      </c>
      <c r="S560" t="s">
        <v>553</v>
      </c>
      <c r="T560" t="s">
        <v>649</v>
      </c>
      <c r="U560">
        <v>72.599999999999994</v>
      </c>
      <c r="V560">
        <v>26.5</v>
      </c>
      <c r="W560">
        <v>0.9</v>
      </c>
      <c r="X560">
        <v>74.5</v>
      </c>
      <c r="Y560">
        <v>6.3</v>
      </c>
      <c r="Z560">
        <v>19.2</v>
      </c>
      <c r="AA560">
        <v>98.1</v>
      </c>
      <c r="AB560">
        <v>1.7</v>
      </c>
      <c r="AC560">
        <v>0.3</v>
      </c>
      <c r="AE560" t="s">
        <v>539</v>
      </c>
      <c r="AF560" t="s">
        <v>552</v>
      </c>
      <c r="AG560" t="s">
        <v>553</v>
      </c>
      <c r="AH560" t="s">
        <v>649</v>
      </c>
      <c r="AI560">
        <v>73.3</v>
      </c>
      <c r="AJ560">
        <v>26.7</v>
      </c>
      <c r="AK560">
        <v>92.2</v>
      </c>
      <c r="AL560">
        <v>7.8</v>
      </c>
      <c r="AM560">
        <v>98.3</v>
      </c>
      <c r="AN560">
        <v>1.7</v>
      </c>
      <c r="AP560" t="s">
        <v>539</v>
      </c>
      <c r="AQ560" t="s">
        <v>552</v>
      </c>
      <c r="AR560" t="s">
        <v>553</v>
      </c>
      <c r="AS560" t="s">
        <v>649</v>
      </c>
      <c r="AT560">
        <v>68.7</v>
      </c>
      <c r="AU560">
        <v>73.3</v>
      </c>
      <c r="AV560">
        <v>77.900000000000006</v>
      </c>
      <c r="AW560">
        <v>89.2</v>
      </c>
      <c r="AX560">
        <v>92.2</v>
      </c>
      <c r="AY560">
        <v>95.2</v>
      </c>
      <c r="AZ560">
        <v>96.9</v>
      </c>
      <c r="BA560">
        <v>98.3</v>
      </c>
      <c r="BB560">
        <v>99.7</v>
      </c>
      <c r="BF560" t="b">
        <f t="shared" si="8"/>
        <v>1</v>
      </c>
    </row>
    <row r="561" spans="14:58" x14ac:dyDescent="0.3">
      <c r="N561" t="e">
        <f>VLOOKUP(P561,Sheet1!A$6:A$378,1,FALSE)</f>
        <v>#N/A</v>
      </c>
      <c r="O561" t="s">
        <v>539</v>
      </c>
      <c r="P561" t="s">
        <v>554</v>
      </c>
      <c r="Q561" t="e">
        <f>VLOOKUP(P561,classifications!A$1:B$357,2,FALSE)</f>
        <v>#N/A</v>
      </c>
      <c r="R561" t="e">
        <f>VLOOKUP(P561,classifications!A$1:D$357,4,FALSE)</f>
        <v>#N/A</v>
      </c>
      <c r="S561" t="s">
        <v>555</v>
      </c>
      <c r="T561" t="s">
        <v>649</v>
      </c>
      <c r="U561">
        <v>76.3</v>
      </c>
      <c r="V561">
        <v>22.2</v>
      </c>
      <c r="W561">
        <v>1.4</v>
      </c>
      <c r="X561">
        <v>80.900000000000006</v>
      </c>
      <c r="Y561">
        <v>6.3</v>
      </c>
      <c r="Z561">
        <v>12.8</v>
      </c>
      <c r="AA561">
        <v>97.9</v>
      </c>
      <c r="AB561">
        <v>1.4</v>
      </c>
      <c r="AC561">
        <v>0.7</v>
      </c>
      <c r="AE561" t="s">
        <v>539</v>
      </c>
      <c r="AF561" t="s">
        <v>554</v>
      </c>
      <c r="AG561" t="s">
        <v>555</v>
      </c>
      <c r="AH561" t="s">
        <v>649</v>
      </c>
      <c r="AI561">
        <v>77.400000000000006</v>
      </c>
      <c r="AJ561">
        <v>22.6</v>
      </c>
      <c r="AK561">
        <v>92.8</v>
      </c>
      <c r="AL561">
        <v>7.2</v>
      </c>
      <c r="AM561">
        <v>98.6</v>
      </c>
      <c r="AN561">
        <v>1.4</v>
      </c>
      <c r="AP561" t="s">
        <v>539</v>
      </c>
      <c r="AQ561" t="s">
        <v>554</v>
      </c>
      <c r="AR561" t="s">
        <v>555</v>
      </c>
      <c r="AS561" t="s">
        <v>649</v>
      </c>
      <c r="AT561">
        <v>73.3</v>
      </c>
      <c r="AU561">
        <v>77.400000000000006</v>
      </c>
      <c r="AV561">
        <v>81.599999999999994</v>
      </c>
      <c r="AW561">
        <v>89.6</v>
      </c>
      <c r="AX561">
        <v>92.8</v>
      </c>
      <c r="AY561">
        <v>95.9</v>
      </c>
      <c r="AZ561">
        <v>97.2</v>
      </c>
      <c r="BA561">
        <v>98.6</v>
      </c>
      <c r="BB561">
        <v>100</v>
      </c>
      <c r="BF561" t="b">
        <f t="shared" si="8"/>
        <v>1</v>
      </c>
    </row>
    <row r="562" spans="14:58" x14ac:dyDescent="0.3">
      <c r="N562" t="e">
        <f>VLOOKUP(P562,Sheet1!A$6:A$378,1,FALSE)</f>
        <v>#N/A</v>
      </c>
      <c r="O562" t="s">
        <v>539</v>
      </c>
      <c r="P562" t="s">
        <v>556</v>
      </c>
      <c r="Q562" t="e">
        <f>VLOOKUP(P562,classifications!A$1:B$357,2,FALSE)</f>
        <v>#N/A</v>
      </c>
      <c r="R562" t="e">
        <f>VLOOKUP(P562,classifications!A$1:D$357,4,FALSE)</f>
        <v>#N/A</v>
      </c>
      <c r="S562" t="s">
        <v>557</v>
      </c>
      <c r="T562" t="s">
        <v>649</v>
      </c>
      <c r="U562">
        <v>78</v>
      </c>
      <c r="V562">
        <v>20.7</v>
      </c>
      <c r="W562">
        <v>1.3</v>
      </c>
      <c r="X562">
        <v>75.8</v>
      </c>
      <c r="Y562">
        <v>9</v>
      </c>
      <c r="Z562">
        <v>15.2</v>
      </c>
      <c r="AA562">
        <v>98.5</v>
      </c>
      <c r="AB562">
        <v>1.5</v>
      </c>
      <c r="AC562">
        <v>0</v>
      </c>
      <c r="AE562" t="s">
        <v>539</v>
      </c>
      <c r="AF562" t="s">
        <v>556</v>
      </c>
      <c r="AG562" t="s">
        <v>557</v>
      </c>
      <c r="AH562" t="s">
        <v>649</v>
      </c>
      <c r="AI562">
        <v>79.099999999999994</v>
      </c>
      <c r="AJ562">
        <v>20.9</v>
      </c>
      <c r="AK562">
        <v>89.4</v>
      </c>
      <c r="AL562">
        <v>10.6</v>
      </c>
      <c r="AM562">
        <v>98.5</v>
      </c>
      <c r="AN562">
        <v>1.5</v>
      </c>
      <c r="AP562" t="s">
        <v>539</v>
      </c>
      <c r="AQ562" t="s">
        <v>556</v>
      </c>
      <c r="AR562" t="s">
        <v>557</v>
      </c>
      <c r="AS562" t="s">
        <v>649</v>
      </c>
      <c r="AT562">
        <v>75.099999999999994</v>
      </c>
      <c r="AU562">
        <v>79.099999999999994</v>
      </c>
      <c r="AV562">
        <v>83</v>
      </c>
      <c r="AW562">
        <v>85.6</v>
      </c>
      <c r="AX562">
        <v>89.4</v>
      </c>
      <c r="AY562">
        <v>93.2</v>
      </c>
      <c r="AZ562">
        <v>97.3</v>
      </c>
      <c r="BA562">
        <v>98.5</v>
      </c>
      <c r="BB562">
        <v>99.8</v>
      </c>
      <c r="BF562" t="b">
        <f t="shared" si="8"/>
        <v>1</v>
      </c>
    </row>
    <row r="563" spans="14:58" x14ac:dyDescent="0.3">
      <c r="N563" t="e">
        <f>VLOOKUP(P563,Sheet1!A$6:A$378,1,FALSE)</f>
        <v>#N/A</v>
      </c>
      <c r="O563" t="s">
        <v>539</v>
      </c>
      <c r="P563" t="s">
        <v>558</v>
      </c>
      <c r="Q563" t="e">
        <f>VLOOKUP(P563,classifications!A$1:B$357,2,FALSE)</f>
        <v>#N/A</v>
      </c>
      <c r="R563" t="e">
        <f>VLOOKUP(P563,classifications!A$1:D$357,4,FALSE)</f>
        <v>#N/A</v>
      </c>
      <c r="S563" t="s">
        <v>559</v>
      </c>
      <c r="T563" t="s">
        <v>649</v>
      </c>
      <c r="U563">
        <v>84.1</v>
      </c>
      <c r="V563">
        <v>15.2</v>
      </c>
      <c r="W563">
        <v>0.7</v>
      </c>
      <c r="X563">
        <v>80.7</v>
      </c>
      <c r="Y563">
        <v>6</v>
      </c>
      <c r="Z563">
        <v>13.2</v>
      </c>
      <c r="AA563">
        <v>98.1</v>
      </c>
      <c r="AB563">
        <v>1.9</v>
      </c>
      <c r="AC563">
        <v>0</v>
      </c>
      <c r="AE563" t="s">
        <v>539</v>
      </c>
      <c r="AF563" t="s">
        <v>558</v>
      </c>
      <c r="AG563" t="s">
        <v>559</v>
      </c>
      <c r="AH563" t="s">
        <v>649</v>
      </c>
      <c r="AI563">
        <v>84.7</v>
      </c>
      <c r="AJ563">
        <v>15.3</v>
      </c>
      <c r="AK563">
        <v>93.1</v>
      </c>
      <c r="AL563">
        <v>6.9</v>
      </c>
      <c r="AM563">
        <v>98.1</v>
      </c>
      <c r="AN563">
        <v>1.9</v>
      </c>
      <c r="AP563" t="s">
        <v>539</v>
      </c>
      <c r="AQ563" t="s">
        <v>558</v>
      </c>
      <c r="AR563" t="s">
        <v>559</v>
      </c>
      <c r="AS563" t="s">
        <v>649</v>
      </c>
      <c r="AT563">
        <v>81.3</v>
      </c>
      <c r="AU563">
        <v>84.7</v>
      </c>
      <c r="AV563">
        <v>88.1</v>
      </c>
      <c r="AW563">
        <v>90.1</v>
      </c>
      <c r="AX563">
        <v>93.1</v>
      </c>
      <c r="AY563">
        <v>96</v>
      </c>
      <c r="AZ563">
        <v>96.8</v>
      </c>
      <c r="BA563">
        <v>98.1</v>
      </c>
      <c r="BB563">
        <v>99.5</v>
      </c>
      <c r="BF563" t="b">
        <f t="shared" si="8"/>
        <v>1</v>
      </c>
    </row>
    <row r="564" spans="14:58" x14ac:dyDescent="0.3">
      <c r="N564" t="e">
        <f>VLOOKUP(P564,Sheet1!A$6:A$378,1,FALSE)</f>
        <v>#N/A</v>
      </c>
      <c r="O564" t="s">
        <v>560</v>
      </c>
      <c r="P564" t="s">
        <v>561</v>
      </c>
      <c r="Q564" t="e">
        <f>VLOOKUP(P564,classifications!A$1:B$357,2,FALSE)</f>
        <v>#N/A</v>
      </c>
      <c r="R564" t="e">
        <f>VLOOKUP(P564,classifications!A$1:D$357,4,FALSE)</f>
        <v>#N/A</v>
      </c>
      <c r="S564" t="s">
        <v>562</v>
      </c>
      <c r="T564" t="s">
        <v>649</v>
      </c>
      <c r="U564">
        <v>80.8</v>
      </c>
      <c r="V564">
        <v>18.899999999999999</v>
      </c>
      <c r="W564">
        <v>0.3</v>
      </c>
      <c r="X564">
        <v>72.599999999999994</v>
      </c>
      <c r="Y564">
        <v>8.1</v>
      </c>
      <c r="Z564">
        <v>19.399999999999999</v>
      </c>
      <c r="AA564">
        <v>97.4</v>
      </c>
      <c r="AB564">
        <v>2.6</v>
      </c>
      <c r="AC564">
        <v>0</v>
      </c>
      <c r="AE564" t="s">
        <v>560</v>
      </c>
      <c r="AF564" t="s">
        <v>561</v>
      </c>
      <c r="AG564" t="s">
        <v>562</v>
      </c>
      <c r="AH564" t="s">
        <v>649</v>
      </c>
      <c r="AI564">
        <v>81.099999999999994</v>
      </c>
      <c r="AJ564">
        <v>18.899999999999999</v>
      </c>
      <c r="AK564">
        <v>90</v>
      </c>
      <c r="AL564">
        <v>10</v>
      </c>
      <c r="AM564">
        <v>97.4</v>
      </c>
      <c r="AN564">
        <v>2.6</v>
      </c>
      <c r="AP564" t="s">
        <v>560</v>
      </c>
      <c r="AQ564" t="s">
        <v>561</v>
      </c>
      <c r="AR564" t="s">
        <v>562</v>
      </c>
      <c r="AS564" t="s">
        <v>649</v>
      </c>
      <c r="AT564">
        <v>76</v>
      </c>
      <c r="AU564">
        <v>81.099999999999994</v>
      </c>
      <c r="AV564">
        <v>86.1</v>
      </c>
      <c r="AW564">
        <v>85.2</v>
      </c>
      <c r="AX564">
        <v>90</v>
      </c>
      <c r="AY564">
        <v>94.8</v>
      </c>
      <c r="AZ564">
        <v>95.4</v>
      </c>
      <c r="BA564">
        <v>97.4</v>
      </c>
      <c r="BB564">
        <v>99.4</v>
      </c>
      <c r="BF564" t="b">
        <f t="shared" si="8"/>
        <v>1</v>
      </c>
    </row>
    <row r="565" spans="14:58" x14ac:dyDescent="0.3">
      <c r="N565" t="e">
        <f>VLOOKUP(P565,Sheet1!A$6:A$378,1,FALSE)</f>
        <v>#N/A</v>
      </c>
      <c r="O565" t="s">
        <v>560</v>
      </c>
      <c r="P565" t="s">
        <v>563</v>
      </c>
      <c r="Q565" t="e">
        <f>VLOOKUP(P565,classifications!A$1:B$357,2,FALSE)</f>
        <v>#N/A</v>
      </c>
      <c r="R565" t="e">
        <f>VLOOKUP(P565,classifications!A$1:D$357,4,FALSE)</f>
        <v>#N/A</v>
      </c>
      <c r="S565" t="s">
        <v>564</v>
      </c>
      <c r="T565" t="s">
        <v>649</v>
      </c>
      <c r="U565">
        <v>74.5</v>
      </c>
      <c r="V565">
        <v>23.3</v>
      </c>
      <c r="W565">
        <v>2.2000000000000002</v>
      </c>
      <c r="X565">
        <v>71.400000000000006</v>
      </c>
      <c r="Y565">
        <v>9.1</v>
      </c>
      <c r="Z565">
        <v>19.5</v>
      </c>
      <c r="AA565">
        <v>99</v>
      </c>
      <c r="AB565">
        <v>1</v>
      </c>
      <c r="AC565">
        <v>0</v>
      </c>
      <c r="AE565" t="s">
        <v>560</v>
      </c>
      <c r="AF565" t="s">
        <v>563</v>
      </c>
      <c r="AG565" t="s">
        <v>564</v>
      </c>
      <c r="AH565" t="s">
        <v>649</v>
      </c>
      <c r="AI565">
        <v>76.2</v>
      </c>
      <c r="AJ565">
        <v>23.8</v>
      </c>
      <c r="AK565">
        <v>88.7</v>
      </c>
      <c r="AL565">
        <v>11.3</v>
      </c>
      <c r="AM565">
        <v>99</v>
      </c>
      <c r="AN565">
        <v>1</v>
      </c>
      <c r="AP565" t="s">
        <v>560</v>
      </c>
      <c r="AQ565" t="s">
        <v>563</v>
      </c>
      <c r="AR565" t="s">
        <v>564</v>
      </c>
      <c r="AS565" t="s">
        <v>649</v>
      </c>
      <c r="AT565">
        <v>71.8</v>
      </c>
      <c r="AU565">
        <v>76.2</v>
      </c>
      <c r="AV565">
        <v>80.599999999999994</v>
      </c>
      <c r="AW565">
        <v>84.8</v>
      </c>
      <c r="AX565">
        <v>88.7</v>
      </c>
      <c r="AY565">
        <v>92.7</v>
      </c>
      <c r="AZ565">
        <v>98.2</v>
      </c>
      <c r="BA565">
        <v>99</v>
      </c>
      <c r="BB565">
        <v>99.9</v>
      </c>
      <c r="BF565" t="b">
        <f t="shared" si="8"/>
        <v>1</v>
      </c>
    </row>
    <row r="566" spans="14:58" x14ac:dyDescent="0.3">
      <c r="N566" t="e">
        <f>VLOOKUP(P566,Sheet1!A$6:A$378,1,FALSE)</f>
        <v>#N/A</v>
      </c>
      <c r="O566" t="s">
        <v>560</v>
      </c>
      <c r="P566" t="s">
        <v>565</v>
      </c>
      <c r="Q566" t="e">
        <f>VLOOKUP(P566,classifications!A$1:B$357,2,FALSE)</f>
        <v>#N/A</v>
      </c>
      <c r="R566" t="e">
        <f>VLOOKUP(P566,classifications!A$1:D$357,4,FALSE)</f>
        <v>#N/A</v>
      </c>
      <c r="S566" t="s">
        <v>566</v>
      </c>
      <c r="T566" t="s">
        <v>649</v>
      </c>
      <c r="U566">
        <v>79.7</v>
      </c>
      <c r="V566">
        <v>19</v>
      </c>
      <c r="W566">
        <v>1.3</v>
      </c>
      <c r="X566">
        <v>77.8</v>
      </c>
      <c r="Y566">
        <v>5.9</v>
      </c>
      <c r="Z566">
        <v>16.3</v>
      </c>
      <c r="AA566">
        <v>98.6</v>
      </c>
      <c r="AB566">
        <v>1.4</v>
      </c>
      <c r="AC566">
        <v>0</v>
      </c>
      <c r="AE566" t="s">
        <v>560</v>
      </c>
      <c r="AF566" t="s">
        <v>565</v>
      </c>
      <c r="AG566" t="s">
        <v>566</v>
      </c>
      <c r="AH566" t="s">
        <v>649</v>
      </c>
      <c r="AI566">
        <v>80.8</v>
      </c>
      <c r="AJ566">
        <v>19.2</v>
      </c>
      <c r="AK566">
        <v>93</v>
      </c>
      <c r="AL566">
        <v>7</v>
      </c>
      <c r="AM566">
        <v>98.6</v>
      </c>
      <c r="AN566">
        <v>1.4</v>
      </c>
      <c r="AP566" t="s">
        <v>560</v>
      </c>
      <c r="AQ566" t="s">
        <v>565</v>
      </c>
      <c r="AR566" t="s">
        <v>566</v>
      </c>
      <c r="AS566" t="s">
        <v>649</v>
      </c>
      <c r="AT566">
        <v>77</v>
      </c>
      <c r="AU566">
        <v>80.8</v>
      </c>
      <c r="AV566">
        <v>84.6</v>
      </c>
      <c r="AW566">
        <v>89.8</v>
      </c>
      <c r="AX566">
        <v>93</v>
      </c>
      <c r="AY566">
        <v>96.1</v>
      </c>
      <c r="AZ566">
        <v>97.5</v>
      </c>
      <c r="BA566">
        <v>98.6</v>
      </c>
      <c r="BB566">
        <v>99.8</v>
      </c>
      <c r="BF566" t="b">
        <f t="shared" si="8"/>
        <v>1</v>
      </c>
    </row>
    <row r="567" spans="14:58" x14ac:dyDescent="0.3">
      <c r="N567" t="e">
        <f>VLOOKUP(P567,Sheet1!A$6:A$378,1,FALSE)</f>
        <v>#N/A</v>
      </c>
      <c r="O567" t="s">
        <v>560</v>
      </c>
      <c r="P567" t="s">
        <v>567</v>
      </c>
      <c r="Q567" t="e">
        <f>VLOOKUP(P567,classifications!A$1:B$357,2,FALSE)</f>
        <v>#N/A</v>
      </c>
      <c r="R567" t="e">
        <f>VLOOKUP(P567,classifications!A$1:D$357,4,FALSE)</f>
        <v>#N/A</v>
      </c>
      <c r="S567" t="s">
        <v>568</v>
      </c>
      <c r="T567" t="s">
        <v>649</v>
      </c>
      <c r="U567">
        <v>81.2</v>
      </c>
      <c r="V567">
        <v>16.600000000000001</v>
      </c>
      <c r="W567">
        <v>2.2000000000000002</v>
      </c>
      <c r="X567">
        <v>70.5</v>
      </c>
      <c r="Y567">
        <v>6.1</v>
      </c>
      <c r="Z567">
        <v>23.4</v>
      </c>
      <c r="AA567">
        <v>98.8</v>
      </c>
      <c r="AB567">
        <v>1.2</v>
      </c>
      <c r="AC567">
        <v>0</v>
      </c>
      <c r="AE567" t="s">
        <v>560</v>
      </c>
      <c r="AF567" t="s">
        <v>567</v>
      </c>
      <c r="AG567" t="s">
        <v>568</v>
      </c>
      <c r="AH567" t="s">
        <v>649</v>
      </c>
      <c r="AI567">
        <v>83.1</v>
      </c>
      <c r="AJ567">
        <v>16.899999999999999</v>
      </c>
      <c r="AK567">
        <v>92</v>
      </c>
      <c r="AL567">
        <v>8</v>
      </c>
      <c r="AM567">
        <v>98.8</v>
      </c>
      <c r="AN567">
        <v>1.2</v>
      </c>
      <c r="AP567" t="s">
        <v>560</v>
      </c>
      <c r="AQ567" t="s">
        <v>567</v>
      </c>
      <c r="AR567" t="s">
        <v>568</v>
      </c>
      <c r="AS567" t="s">
        <v>649</v>
      </c>
      <c r="AT567">
        <v>78.8</v>
      </c>
      <c r="AU567">
        <v>83.1</v>
      </c>
      <c r="AV567">
        <v>87.3</v>
      </c>
      <c r="AW567">
        <v>88.2</v>
      </c>
      <c r="AX567">
        <v>92</v>
      </c>
      <c r="AY567">
        <v>95.8</v>
      </c>
      <c r="AZ567">
        <v>97.6</v>
      </c>
      <c r="BA567">
        <v>98.8</v>
      </c>
      <c r="BB567">
        <v>100</v>
      </c>
      <c r="BF567" t="b">
        <f t="shared" si="8"/>
        <v>1</v>
      </c>
    </row>
    <row r="568" spans="14:58" x14ac:dyDescent="0.3">
      <c r="N568" t="e">
        <f>VLOOKUP(P568,Sheet1!A$6:A$378,1,FALSE)</f>
        <v>#N/A</v>
      </c>
      <c r="O568" t="s">
        <v>491</v>
      </c>
      <c r="P568" t="s">
        <v>569</v>
      </c>
      <c r="Q568" t="e">
        <f>VLOOKUP(P568,classifications!A$1:B$357,2,FALSE)</f>
        <v>#N/A</v>
      </c>
      <c r="R568" t="e">
        <f>VLOOKUP(P568,classifications!A$1:D$357,4,FALSE)</f>
        <v>#N/A</v>
      </c>
      <c r="S568" t="s">
        <v>570</v>
      </c>
      <c r="T568" t="s">
        <v>649</v>
      </c>
      <c r="U568">
        <v>73.7</v>
      </c>
      <c r="V568">
        <v>25.5</v>
      </c>
      <c r="W568">
        <v>0.8</v>
      </c>
      <c r="X568">
        <v>73.3</v>
      </c>
      <c r="Y568">
        <v>10.7</v>
      </c>
      <c r="Z568">
        <v>16</v>
      </c>
      <c r="AA568">
        <v>98</v>
      </c>
      <c r="AB568">
        <v>1.6</v>
      </c>
      <c r="AC568">
        <v>0.4</v>
      </c>
      <c r="AE568" t="s">
        <v>491</v>
      </c>
      <c r="AF568" t="s">
        <v>569</v>
      </c>
      <c r="AG568" t="s">
        <v>570</v>
      </c>
      <c r="AH568" t="s">
        <v>649</v>
      </c>
      <c r="AI568">
        <v>74.2</v>
      </c>
      <c r="AJ568">
        <v>25.8</v>
      </c>
      <c r="AK568">
        <v>87.3</v>
      </c>
      <c r="AL568">
        <v>12.7</v>
      </c>
      <c r="AM568">
        <v>98.4</v>
      </c>
      <c r="AN568">
        <v>1.6</v>
      </c>
      <c r="AP568" t="s">
        <v>491</v>
      </c>
      <c r="AQ568" t="s">
        <v>569</v>
      </c>
      <c r="AR568" t="s">
        <v>570</v>
      </c>
      <c r="AS568" t="s">
        <v>649</v>
      </c>
      <c r="AT568">
        <v>69.2</v>
      </c>
      <c r="AU568">
        <v>74.2</v>
      </c>
      <c r="AV568">
        <v>79.2</v>
      </c>
      <c r="AW568">
        <v>82.5</v>
      </c>
      <c r="AX568">
        <v>87.3</v>
      </c>
      <c r="AY568">
        <v>92</v>
      </c>
      <c r="AZ568">
        <v>97</v>
      </c>
      <c r="BA568">
        <v>98.4</v>
      </c>
      <c r="BB568">
        <v>99.9</v>
      </c>
      <c r="BF568" t="b">
        <f t="shared" si="8"/>
        <v>1</v>
      </c>
    </row>
    <row r="569" spans="14:58" x14ac:dyDescent="0.3">
      <c r="N569" t="e">
        <f>VLOOKUP(P569,Sheet1!A$6:A$378,1,FALSE)</f>
        <v>#N/A</v>
      </c>
      <c r="O569" t="s">
        <v>491</v>
      </c>
      <c r="P569" t="s">
        <v>571</v>
      </c>
      <c r="Q569" t="e">
        <f>VLOOKUP(P569,classifications!A$1:B$357,2,FALSE)</f>
        <v>#N/A</v>
      </c>
      <c r="R569" t="e">
        <f>VLOOKUP(P569,classifications!A$1:D$357,4,FALSE)</f>
        <v>#N/A</v>
      </c>
      <c r="S569" t="s">
        <v>572</v>
      </c>
      <c r="T569" t="s">
        <v>649</v>
      </c>
      <c r="U569">
        <v>81.099999999999994</v>
      </c>
      <c r="V569">
        <v>17.899999999999999</v>
      </c>
      <c r="W569">
        <v>0.9</v>
      </c>
      <c r="X569">
        <v>69.900000000000006</v>
      </c>
      <c r="Y569">
        <v>6.7</v>
      </c>
      <c r="Z569">
        <v>23.4</v>
      </c>
      <c r="AA569">
        <v>98.3</v>
      </c>
      <c r="AB569">
        <v>1.1000000000000001</v>
      </c>
      <c r="AC569">
        <v>0.6</v>
      </c>
      <c r="AE569" t="s">
        <v>491</v>
      </c>
      <c r="AF569" t="s">
        <v>571</v>
      </c>
      <c r="AG569" t="s">
        <v>572</v>
      </c>
      <c r="AH569" t="s">
        <v>649</v>
      </c>
      <c r="AI569">
        <v>81.900000000000006</v>
      </c>
      <c r="AJ569">
        <v>18.100000000000001</v>
      </c>
      <c r="AK569">
        <v>91.3</v>
      </c>
      <c r="AL569">
        <v>8.6999999999999993</v>
      </c>
      <c r="AM569">
        <v>98.9</v>
      </c>
      <c r="AN569">
        <v>1.1000000000000001</v>
      </c>
      <c r="AP569" t="s">
        <v>491</v>
      </c>
      <c r="AQ569" t="s">
        <v>571</v>
      </c>
      <c r="AR569" t="s">
        <v>572</v>
      </c>
      <c r="AS569" t="s">
        <v>649</v>
      </c>
      <c r="AT569">
        <v>77.3</v>
      </c>
      <c r="AU569">
        <v>81.900000000000006</v>
      </c>
      <c r="AV569">
        <v>86.5</v>
      </c>
      <c r="AW569">
        <v>87.5</v>
      </c>
      <c r="AX569">
        <v>91.3</v>
      </c>
      <c r="AY569">
        <v>95.1</v>
      </c>
      <c r="AZ569">
        <v>97.7</v>
      </c>
      <c r="BA569">
        <v>98.9</v>
      </c>
      <c r="BB569">
        <v>100</v>
      </c>
      <c r="BF569" t="b">
        <f t="shared" si="8"/>
        <v>1</v>
      </c>
    </row>
    <row r="570" spans="14:58" x14ac:dyDescent="0.3">
      <c r="N570" t="e">
        <f>VLOOKUP(P570,Sheet1!A$6:A$378,1,FALSE)</f>
        <v>#N/A</v>
      </c>
      <c r="O570" t="s">
        <v>491</v>
      </c>
      <c r="P570" t="s">
        <v>573</v>
      </c>
      <c r="Q570" t="e">
        <f>VLOOKUP(P570,classifications!A$1:B$357,2,FALSE)</f>
        <v>#N/A</v>
      </c>
      <c r="R570" t="e">
        <f>VLOOKUP(P570,classifications!A$1:D$357,4,FALSE)</f>
        <v>#N/A</v>
      </c>
      <c r="S570" t="s">
        <v>574</v>
      </c>
      <c r="T570" t="s">
        <v>649</v>
      </c>
      <c r="U570">
        <v>78.5</v>
      </c>
      <c r="V570">
        <v>21</v>
      </c>
      <c r="W570">
        <v>0.6</v>
      </c>
      <c r="X570">
        <v>72.5</v>
      </c>
      <c r="Y570">
        <v>6.1</v>
      </c>
      <c r="Z570">
        <v>21.4</v>
      </c>
      <c r="AA570">
        <v>97.9</v>
      </c>
      <c r="AB570">
        <v>2.1</v>
      </c>
      <c r="AC570">
        <v>0</v>
      </c>
      <c r="AE570" t="s">
        <v>491</v>
      </c>
      <c r="AF570" t="s">
        <v>573</v>
      </c>
      <c r="AG570" t="s">
        <v>574</v>
      </c>
      <c r="AH570" t="s">
        <v>649</v>
      </c>
      <c r="AI570">
        <v>78.900000000000006</v>
      </c>
      <c r="AJ570">
        <v>21.1</v>
      </c>
      <c r="AK570">
        <v>92.2</v>
      </c>
      <c r="AL570">
        <v>7.8</v>
      </c>
      <c r="AM570">
        <v>97.9</v>
      </c>
      <c r="AN570">
        <v>2.1</v>
      </c>
      <c r="AP570" t="s">
        <v>491</v>
      </c>
      <c r="AQ570" t="s">
        <v>573</v>
      </c>
      <c r="AR570" t="s">
        <v>574</v>
      </c>
      <c r="AS570" t="s">
        <v>649</v>
      </c>
      <c r="AT570">
        <v>74.099999999999994</v>
      </c>
      <c r="AU570">
        <v>78.900000000000006</v>
      </c>
      <c r="AV570">
        <v>83.7</v>
      </c>
      <c r="AW570">
        <v>88.5</v>
      </c>
      <c r="AX570">
        <v>92.2</v>
      </c>
      <c r="AY570">
        <v>96</v>
      </c>
      <c r="AZ570">
        <v>96.4</v>
      </c>
      <c r="BA570">
        <v>97.9</v>
      </c>
      <c r="BB570">
        <v>99.5</v>
      </c>
      <c r="BF570" t="b">
        <f t="shared" si="8"/>
        <v>1</v>
      </c>
    </row>
    <row r="571" spans="14:58" x14ac:dyDescent="0.3">
      <c r="N571" t="e">
        <f>VLOOKUP(P571,Sheet1!A$6:A$378,1,FALSE)</f>
        <v>#N/A</v>
      </c>
      <c r="O571" t="s">
        <v>491</v>
      </c>
      <c r="P571" t="s">
        <v>575</v>
      </c>
      <c r="Q571" t="e">
        <f>VLOOKUP(P571,classifications!A$1:B$357,2,FALSE)</f>
        <v>#N/A</v>
      </c>
      <c r="R571" t="e">
        <f>VLOOKUP(P571,classifications!A$1:D$357,4,FALSE)</f>
        <v>#N/A</v>
      </c>
      <c r="S571" t="s">
        <v>576</v>
      </c>
      <c r="T571" t="s">
        <v>649</v>
      </c>
      <c r="U571">
        <v>81.900000000000006</v>
      </c>
      <c r="V571">
        <v>17</v>
      </c>
      <c r="W571">
        <v>1</v>
      </c>
      <c r="X571">
        <v>72.7</v>
      </c>
      <c r="Y571">
        <v>7.5</v>
      </c>
      <c r="Z571">
        <v>19.8</v>
      </c>
      <c r="AA571">
        <v>98.1</v>
      </c>
      <c r="AB571">
        <v>1.9</v>
      </c>
      <c r="AC571">
        <v>0</v>
      </c>
      <c r="AE571" t="s">
        <v>491</v>
      </c>
      <c r="AF571" t="s">
        <v>575</v>
      </c>
      <c r="AG571" t="s">
        <v>576</v>
      </c>
      <c r="AH571" t="s">
        <v>649</v>
      </c>
      <c r="AI571">
        <v>82.8</v>
      </c>
      <c r="AJ571">
        <v>17.2</v>
      </c>
      <c r="AK571">
        <v>90.7</v>
      </c>
      <c r="AL571">
        <v>9.3000000000000007</v>
      </c>
      <c r="AM571">
        <v>98.1</v>
      </c>
      <c r="AN571">
        <v>1.9</v>
      </c>
      <c r="AP571" t="s">
        <v>491</v>
      </c>
      <c r="AQ571" t="s">
        <v>575</v>
      </c>
      <c r="AR571" t="s">
        <v>576</v>
      </c>
      <c r="AS571" t="s">
        <v>649</v>
      </c>
      <c r="AT571">
        <v>78.5</v>
      </c>
      <c r="AU571">
        <v>82.8</v>
      </c>
      <c r="AV571">
        <v>87.1</v>
      </c>
      <c r="AW571">
        <v>86.6</v>
      </c>
      <c r="AX571">
        <v>90.7</v>
      </c>
      <c r="AY571">
        <v>94.7</v>
      </c>
      <c r="AZ571">
        <v>96.5</v>
      </c>
      <c r="BA571">
        <v>98.1</v>
      </c>
      <c r="BB571">
        <v>99.6</v>
      </c>
      <c r="BF571" t="b">
        <f t="shared" si="8"/>
        <v>1</v>
      </c>
    </row>
    <row r="572" spans="14:58" x14ac:dyDescent="0.3">
      <c r="N572" t="e">
        <f>VLOOKUP(P572,Sheet1!A$6:A$378,1,FALSE)</f>
        <v>#N/A</v>
      </c>
      <c r="O572" t="s">
        <v>491</v>
      </c>
      <c r="P572" t="s">
        <v>577</v>
      </c>
      <c r="Q572" t="e">
        <f>VLOOKUP(P572,classifications!A$1:B$357,2,FALSE)</f>
        <v>#N/A</v>
      </c>
      <c r="R572" t="e">
        <f>VLOOKUP(P572,classifications!A$1:D$357,4,FALSE)</f>
        <v>#N/A</v>
      </c>
      <c r="S572" t="s">
        <v>578</v>
      </c>
      <c r="T572" t="s">
        <v>649</v>
      </c>
      <c r="U572">
        <v>84</v>
      </c>
      <c r="V572">
        <v>13.8</v>
      </c>
      <c r="W572">
        <v>2.2000000000000002</v>
      </c>
      <c r="X572">
        <v>78.900000000000006</v>
      </c>
      <c r="Y572">
        <v>6.1</v>
      </c>
      <c r="Z572">
        <v>15</v>
      </c>
      <c r="AA572">
        <v>97.9</v>
      </c>
      <c r="AB572">
        <v>2.1</v>
      </c>
      <c r="AC572">
        <v>0</v>
      </c>
      <c r="AE572" t="s">
        <v>491</v>
      </c>
      <c r="AF572" t="s">
        <v>577</v>
      </c>
      <c r="AG572" t="s">
        <v>578</v>
      </c>
      <c r="AH572" t="s">
        <v>649</v>
      </c>
      <c r="AI572">
        <v>85.9</v>
      </c>
      <c r="AJ572">
        <v>14.1</v>
      </c>
      <c r="AK572">
        <v>92.9</v>
      </c>
      <c r="AL572">
        <v>7.1</v>
      </c>
      <c r="AM572">
        <v>97.9</v>
      </c>
      <c r="AN572">
        <v>2.1</v>
      </c>
      <c r="AP572" t="s">
        <v>491</v>
      </c>
      <c r="AQ572" t="s">
        <v>577</v>
      </c>
      <c r="AR572" t="s">
        <v>578</v>
      </c>
      <c r="AS572" t="s">
        <v>649</v>
      </c>
      <c r="AT572">
        <v>82.3</v>
      </c>
      <c r="AU572">
        <v>85.9</v>
      </c>
      <c r="AV572">
        <v>89.5</v>
      </c>
      <c r="AW572">
        <v>89.9</v>
      </c>
      <c r="AX572">
        <v>92.9</v>
      </c>
      <c r="AY572">
        <v>95.8</v>
      </c>
      <c r="AZ572">
        <v>96.4</v>
      </c>
      <c r="BA572">
        <v>97.9</v>
      </c>
      <c r="BB572">
        <v>99.3</v>
      </c>
      <c r="BF572" t="b">
        <f t="shared" si="8"/>
        <v>1</v>
      </c>
    </row>
    <row r="573" spans="14:58" x14ac:dyDescent="0.3">
      <c r="N573" t="e">
        <f>VLOOKUP(P573,Sheet1!A$6:A$378,1,FALSE)</f>
        <v>#N/A</v>
      </c>
      <c r="O573" t="s">
        <v>491</v>
      </c>
      <c r="P573" t="s">
        <v>579</v>
      </c>
      <c r="Q573" t="e">
        <f>VLOOKUP(P573,classifications!A$1:B$357,2,FALSE)</f>
        <v>#N/A</v>
      </c>
      <c r="R573" t="e">
        <f>VLOOKUP(P573,classifications!A$1:D$357,4,FALSE)</f>
        <v>#N/A</v>
      </c>
      <c r="S573" t="s">
        <v>580</v>
      </c>
      <c r="T573" t="s">
        <v>649</v>
      </c>
      <c r="U573">
        <v>79.400000000000006</v>
      </c>
      <c r="V573">
        <v>18.8</v>
      </c>
      <c r="W573">
        <v>1.8</v>
      </c>
      <c r="X573">
        <v>74.900000000000006</v>
      </c>
      <c r="Y573">
        <v>7.5</v>
      </c>
      <c r="Z573">
        <v>17.600000000000001</v>
      </c>
      <c r="AA573">
        <v>97.8</v>
      </c>
      <c r="AB573">
        <v>2.2000000000000002</v>
      </c>
      <c r="AC573">
        <v>0</v>
      </c>
      <c r="AE573" t="s">
        <v>491</v>
      </c>
      <c r="AF573" t="s">
        <v>579</v>
      </c>
      <c r="AG573" t="s">
        <v>580</v>
      </c>
      <c r="AH573" t="s">
        <v>649</v>
      </c>
      <c r="AI573">
        <v>80.900000000000006</v>
      </c>
      <c r="AJ573">
        <v>19.100000000000001</v>
      </c>
      <c r="AK573">
        <v>90.9</v>
      </c>
      <c r="AL573">
        <v>9.1</v>
      </c>
      <c r="AM573">
        <v>97.8</v>
      </c>
      <c r="AN573">
        <v>2.2000000000000002</v>
      </c>
      <c r="AP573" t="s">
        <v>491</v>
      </c>
      <c r="AQ573" t="s">
        <v>579</v>
      </c>
      <c r="AR573" t="s">
        <v>580</v>
      </c>
      <c r="AS573" t="s">
        <v>649</v>
      </c>
      <c r="AT573">
        <v>76.599999999999994</v>
      </c>
      <c r="AU573">
        <v>80.900000000000006</v>
      </c>
      <c r="AV573">
        <v>85.1</v>
      </c>
      <c r="AW573">
        <v>87.5</v>
      </c>
      <c r="AX573">
        <v>90.9</v>
      </c>
      <c r="AY573">
        <v>94.2</v>
      </c>
      <c r="AZ573">
        <v>96.2</v>
      </c>
      <c r="BA573">
        <v>97.8</v>
      </c>
      <c r="BB573">
        <v>99.4</v>
      </c>
      <c r="BF573" t="b">
        <f t="shared" si="8"/>
        <v>1</v>
      </c>
    </row>
    <row r="574" spans="14:58" x14ac:dyDescent="0.3">
      <c r="N574" t="e">
        <f>VLOOKUP(P574,Sheet1!A$6:A$378,1,FALSE)</f>
        <v>#N/A</v>
      </c>
      <c r="O574" t="s">
        <v>491</v>
      </c>
      <c r="P574" t="s">
        <v>581</v>
      </c>
      <c r="Q574" t="e">
        <f>VLOOKUP(P574,classifications!A$1:B$357,2,FALSE)</f>
        <v>#N/A</v>
      </c>
      <c r="R574" t="e">
        <f>VLOOKUP(P574,classifications!A$1:D$357,4,FALSE)</f>
        <v>#N/A</v>
      </c>
      <c r="S574" t="s">
        <v>582</v>
      </c>
      <c r="T574" t="s">
        <v>649</v>
      </c>
      <c r="U574">
        <v>73.8</v>
      </c>
      <c r="V574">
        <v>25</v>
      </c>
      <c r="W574">
        <v>1.2</v>
      </c>
      <c r="X574">
        <v>77.8</v>
      </c>
      <c r="Y574">
        <v>6.2</v>
      </c>
      <c r="Z574">
        <v>16</v>
      </c>
      <c r="AA574">
        <v>98.4</v>
      </c>
      <c r="AB574">
        <v>1.6</v>
      </c>
      <c r="AC574">
        <v>0</v>
      </c>
      <c r="AE574" t="s">
        <v>491</v>
      </c>
      <c r="AF574" t="s">
        <v>581</v>
      </c>
      <c r="AG574" t="s">
        <v>582</v>
      </c>
      <c r="AH574" t="s">
        <v>649</v>
      </c>
      <c r="AI574">
        <v>74.7</v>
      </c>
      <c r="AJ574">
        <v>25.3</v>
      </c>
      <c r="AK574">
        <v>92.7</v>
      </c>
      <c r="AL574">
        <v>7.3</v>
      </c>
      <c r="AM574">
        <v>98.4</v>
      </c>
      <c r="AN574">
        <v>1.6</v>
      </c>
      <c r="AP574" t="s">
        <v>491</v>
      </c>
      <c r="AQ574" t="s">
        <v>581</v>
      </c>
      <c r="AR574" t="s">
        <v>582</v>
      </c>
      <c r="AS574" t="s">
        <v>649</v>
      </c>
      <c r="AT574">
        <v>69.099999999999994</v>
      </c>
      <c r="AU574">
        <v>74.7</v>
      </c>
      <c r="AV574">
        <v>80.3</v>
      </c>
      <c r="AW574">
        <v>89.1</v>
      </c>
      <c r="AX574">
        <v>92.7</v>
      </c>
      <c r="AY574">
        <v>96.2</v>
      </c>
      <c r="AZ574">
        <v>96.8</v>
      </c>
      <c r="BA574">
        <v>98.4</v>
      </c>
      <c r="BB574">
        <v>100</v>
      </c>
      <c r="BF574" t="b">
        <f t="shared" si="8"/>
        <v>1</v>
      </c>
    </row>
    <row r="575" spans="14:58" x14ac:dyDescent="0.3">
      <c r="N575" t="e">
        <f>VLOOKUP(P575,Sheet1!A$6:A$378,1,FALSE)</f>
        <v>#N/A</v>
      </c>
      <c r="O575" t="s">
        <v>491</v>
      </c>
      <c r="P575" t="s">
        <v>583</v>
      </c>
      <c r="Q575" t="e">
        <f>VLOOKUP(P575,classifications!A$1:B$357,2,FALSE)</f>
        <v>#N/A</v>
      </c>
      <c r="R575" t="e">
        <f>VLOOKUP(P575,classifications!A$1:D$357,4,FALSE)</f>
        <v>#N/A</v>
      </c>
      <c r="S575" t="s">
        <v>584</v>
      </c>
      <c r="T575" t="s">
        <v>649</v>
      </c>
      <c r="U575">
        <v>76.599999999999994</v>
      </c>
      <c r="V575">
        <v>21.4</v>
      </c>
      <c r="W575">
        <v>2</v>
      </c>
      <c r="X575">
        <v>72</v>
      </c>
      <c r="Y575">
        <v>9.6</v>
      </c>
      <c r="Z575">
        <v>18.399999999999999</v>
      </c>
      <c r="AA575">
        <v>98.1</v>
      </c>
      <c r="AB575">
        <v>1.5</v>
      </c>
      <c r="AC575">
        <v>0.4</v>
      </c>
      <c r="AE575" t="s">
        <v>491</v>
      </c>
      <c r="AF575" t="s">
        <v>583</v>
      </c>
      <c r="AG575" t="s">
        <v>584</v>
      </c>
      <c r="AH575" t="s">
        <v>649</v>
      </c>
      <c r="AI575">
        <v>78.099999999999994</v>
      </c>
      <c r="AJ575">
        <v>21.9</v>
      </c>
      <c r="AK575">
        <v>88.3</v>
      </c>
      <c r="AL575">
        <v>11.7</v>
      </c>
      <c r="AM575">
        <v>98.5</v>
      </c>
      <c r="AN575">
        <v>1.5</v>
      </c>
      <c r="AP575" t="s">
        <v>491</v>
      </c>
      <c r="AQ575" t="s">
        <v>583</v>
      </c>
      <c r="AR575" t="s">
        <v>584</v>
      </c>
      <c r="AS575" t="s">
        <v>649</v>
      </c>
      <c r="AT575">
        <v>73.2</v>
      </c>
      <c r="AU575">
        <v>78.099999999999994</v>
      </c>
      <c r="AV575">
        <v>83.1</v>
      </c>
      <c r="AW575">
        <v>84</v>
      </c>
      <c r="AX575">
        <v>88.3</v>
      </c>
      <c r="AY575">
        <v>92.6</v>
      </c>
      <c r="AZ575">
        <v>96.9</v>
      </c>
      <c r="BA575">
        <v>98.5</v>
      </c>
      <c r="BB575">
        <v>100</v>
      </c>
      <c r="BF575" t="b">
        <f t="shared" si="8"/>
        <v>1</v>
      </c>
    </row>
    <row r="576" spans="14:58" x14ac:dyDescent="0.3">
      <c r="N576" t="e">
        <f>VLOOKUP(P576,Sheet1!A$6:A$378,1,FALSE)</f>
        <v>#N/A</v>
      </c>
      <c r="O576" t="s">
        <v>585</v>
      </c>
      <c r="P576" t="s">
        <v>586</v>
      </c>
      <c r="Q576" t="e">
        <f>VLOOKUP(P576,classifications!A$1:B$357,2,FALSE)</f>
        <v>#N/A</v>
      </c>
      <c r="R576" t="e">
        <f>VLOOKUP(P576,classifications!A$1:D$357,4,FALSE)</f>
        <v>#N/A</v>
      </c>
      <c r="S576" t="s">
        <v>587</v>
      </c>
      <c r="T576" t="s">
        <v>649</v>
      </c>
      <c r="U576">
        <v>78.900000000000006</v>
      </c>
      <c r="V576">
        <v>20.7</v>
      </c>
      <c r="W576">
        <v>0.4</v>
      </c>
      <c r="X576">
        <v>80.7</v>
      </c>
      <c r="Y576">
        <v>3.8</v>
      </c>
      <c r="Z576">
        <v>15.5</v>
      </c>
      <c r="AA576">
        <v>98.6</v>
      </c>
      <c r="AB576">
        <v>1.4</v>
      </c>
      <c r="AC576">
        <v>0</v>
      </c>
      <c r="AE576" t="s">
        <v>585</v>
      </c>
      <c r="AF576" t="s">
        <v>586</v>
      </c>
      <c r="AG576" t="s">
        <v>587</v>
      </c>
      <c r="AH576" t="s">
        <v>649</v>
      </c>
      <c r="AI576">
        <v>79.2</v>
      </c>
      <c r="AJ576">
        <v>20.8</v>
      </c>
      <c r="AK576">
        <v>95.5</v>
      </c>
      <c r="AL576">
        <v>4.5</v>
      </c>
      <c r="AM576">
        <v>98.6</v>
      </c>
      <c r="AN576">
        <v>1.4</v>
      </c>
      <c r="AP576" t="s">
        <v>585</v>
      </c>
      <c r="AQ576" t="s">
        <v>586</v>
      </c>
      <c r="AR576" t="s">
        <v>587</v>
      </c>
      <c r="AS576" t="s">
        <v>649</v>
      </c>
      <c r="AT576">
        <v>74.2</v>
      </c>
      <c r="AU576">
        <v>79.2</v>
      </c>
      <c r="AV576">
        <v>84.2</v>
      </c>
      <c r="AW576">
        <v>92.9</v>
      </c>
      <c r="AX576">
        <v>95.5</v>
      </c>
      <c r="AY576">
        <v>98</v>
      </c>
      <c r="AZ576">
        <v>97.2</v>
      </c>
      <c r="BA576">
        <v>98.6</v>
      </c>
      <c r="BB576">
        <v>100</v>
      </c>
      <c r="BF576" t="b">
        <f t="shared" si="8"/>
        <v>1</v>
      </c>
    </row>
    <row r="577" spans="14:58" x14ac:dyDescent="0.3">
      <c r="N577" t="e">
        <f>VLOOKUP(P577,Sheet1!A$6:A$378,1,FALSE)</f>
        <v>#N/A</v>
      </c>
      <c r="O577" t="s">
        <v>585</v>
      </c>
      <c r="P577" t="s">
        <v>588</v>
      </c>
      <c r="Q577" t="e">
        <f>VLOOKUP(P577,classifications!A$1:B$357,2,FALSE)</f>
        <v>#N/A</v>
      </c>
      <c r="R577" t="e">
        <f>VLOOKUP(P577,classifications!A$1:D$357,4,FALSE)</f>
        <v>#N/A</v>
      </c>
      <c r="S577" t="s">
        <v>589</v>
      </c>
      <c r="T577" t="s">
        <v>649</v>
      </c>
      <c r="U577">
        <v>74.5</v>
      </c>
      <c r="V577">
        <v>23.4</v>
      </c>
      <c r="W577">
        <v>2.2000000000000002</v>
      </c>
      <c r="X577">
        <v>83.3</v>
      </c>
      <c r="Y577">
        <v>3.4</v>
      </c>
      <c r="Z577">
        <v>13.4</v>
      </c>
      <c r="AA577">
        <v>97.8</v>
      </c>
      <c r="AB577">
        <v>2.2000000000000002</v>
      </c>
      <c r="AC577">
        <v>0</v>
      </c>
      <c r="AE577" t="s">
        <v>585</v>
      </c>
      <c r="AF577" t="s">
        <v>588</v>
      </c>
      <c r="AG577" t="s">
        <v>589</v>
      </c>
      <c r="AH577" t="s">
        <v>649</v>
      </c>
      <c r="AI577">
        <v>76.099999999999994</v>
      </c>
      <c r="AJ577">
        <v>23.9</v>
      </c>
      <c r="AK577">
        <v>96.1</v>
      </c>
      <c r="AL577">
        <v>3.9</v>
      </c>
      <c r="AM577">
        <v>97.8</v>
      </c>
      <c r="AN577">
        <v>2.2000000000000002</v>
      </c>
      <c r="AP577" t="s">
        <v>585</v>
      </c>
      <c r="AQ577" t="s">
        <v>588</v>
      </c>
      <c r="AR577" t="s">
        <v>589</v>
      </c>
      <c r="AS577" t="s">
        <v>649</v>
      </c>
      <c r="AT577">
        <v>70.7</v>
      </c>
      <c r="AU577">
        <v>76.099999999999994</v>
      </c>
      <c r="AV577">
        <v>81.5</v>
      </c>
      <c r="AW577">
        <v>93.2</v>
      </c>
      <c r="AX577">
        <v>96.1</v>
      </c>
      <c r="AY577">
        <v>99.1</v>
      </c>
      <c r="AZ577">
        <v>96</v>
      </c>
      <c r="BA577">
        <v>97.8</v>
      </c>
      <c r="BB577">
        <v>99.6</v>
      </c>
      <c r="BF577" t="b">
        <f t="shared" si="8"/>
        <v>1</v>
      </c>
    </row>
    <row r="578" spans="14:58" x14ac:dyDescent="0.3">
      <c r="N578" t="e">
        <f>VLOOKUP(P578,Sheet1!A$6:A$378,1,FALSE)</f>
        <v>#N/A</v>
      </c>
      <c r="O578" t="s">
        <v>590</v>
      </c>
      <c r="P578" t="s">
        <v>591</v>
      </c>
      <c r="Q578" t="e">
        <f>VLOOKUP(P578,classifications!A$1:B$357,2,FALSE)</f>
        <v>#N/A</v>
      </c>
      <c r="R578" t="e">
        <f>VLOOKUP(P578,classifications!A$1:D$357,4,FALSE)</f>
        <v>#N/A</v>
      </c>
      <c r="S578" t="s">
        <v>592</v>
      </c>
      <c r="T578" t="s">
        <v>649</v>
      </c>
      <c r="U578">
        <v>77.5</v>
      </c>
      <c r="V578">
        <v>21.4</v>
      </c>
      <c r="W578">
        <v>1.1000000000000001</v>
      </c>
      <c r="X578">
        <v>75</v>
      </c>
      <c r="Y578">
        <v>7.8</v>
      </c>
      <c r="Z578">
        <v>17.2</v>
      </c>
      <c r="AA578">
        <v>98.4</v>
      </c>
      <c r="AB578">
        <v>1.2</v>
      </c>
      <c r="AC578">
        <v>0.4</v>
      </c>
      <c r="AE578" t="s">
        <v>590</v>
      </c>
      <c r="AF578" t="s">
        <v>591</v>
      </c>
      <c r="AG578" t="s">
        <v>592</v>
      </c>
      <c r="AH578" t="s">
        <v>649</v>
      </c>
      <c r="AI578">
        <v>78.3</v>
      </c>
      <c r="AJ578">
        <v>21.7</v>
      </c>
      <c r="AK578">
        <v>90.6</v>
      </c>
      <c r="AL578">
        <v>9.4</v>
      </c>
      <c r="AM578">
        <v>98.8</v>
      </c>
      <c r="AN578">
        <v>1.2</v>
      </c>
      <c r="AP578" t="s">
        <v>590</v>
      </c>
      <c r="AQ578" t="s">
        <v>591</v>
      </c>
      <c r="AR578" t="s">
        <v>592</v>
      </c>
      <c r="AS578" t="s">
        <v>649</v>
      </c>
      <c r="AT578">
        <v>73.2</v>
      </c>
      <c r="AU578">
        <v>78.3</v>
      </c>
      <c r="AV578">
        <v>83.5</v>
      </c>
      <c r="AW578">
        <v>86.2</v>
      </c>
      <c r="AX578">
        <v>90.6</v>
      </c>
      <c r="AY578">
        <v>95</v>
      </c>
      <c r="AZ578">
        <v>97.4</v>
      </c>
      <c r="BA578">
        <v>98.8</v>
      </c>
      <c r="BB578">
        <v>100</v>
      </c>
      <c r="BF578" t="b">
        <f t="shared" si="8"/>
        <v>1</v>
      </c>
    </row>
    <row r="579" spans="14:58" x14ac:dyDescent="0.3">
      <c r="N579" t="e">
        <f>VLOOKUP(P579,Sheet1!A$6:A$378,1,FALSE)</f>
        <v>#N/A</v>
      </c>
      <c r="O579" t="s">
        <v>590</v>
      </c>
      <c r="P579" t="s">
        <v>593</v>
      </c>
      <c r="Q579" t="e">
        <f>VLOOKUP(P579,classifications!A$1:B$357,2,FALSE)</f>
        <v>#N/A</v>
      </c>
      <c r="R579" t="e">
        <f>VLOOKUP(P579,classifications!A$1:D$357,4,FALSE)</f>
        <v>#N/A</v>
      </c>
      <c r="S579" t="s">
        <v>594</v>
      </c>
      <c r="T579" t="s">
        <v>649</v>
      </c>
      <c r="U579">
        <v>82.4</v>
      </c>
      <c r="V579">
        <v>17.100000000000001</v>
      </c>
      <c r="W579">
        <v>0.5</v>
      </c>
      <c r="X579">
        <v>84.5</v>
      </c>
      <c r="Y579">
        <v>5</v>
      </c>
      <c r="Z579">
        <v>10.4</v>
      </c>
      <c r="AA579">
        <v>98.4</v>
      </c>
      <c r="AB579">
        <v>1.6</v>
      </c>
      <c r="AC579">
        <v>0</v>
      </c>
      <c r="AE579" t="s">
        <v>590</v>
      </c>
      <c r="AF579" t="s">
        <v>593</v>
      </c>
      <c r="AG579" t="s">
        <v>594</v>
      </c>
      <c r="AH579" t="s">
        <v>649</v>
      </c>
      <c r="AI579">
        <v>82.9</v>
      </c>
      <c r="AJ579">
        <v>17.100000000000001</v>
      </c>
      <c r="AK579">
        <v>94.4</v>
      </c>
      <c r="AL579">
        <v>5.6</v>
      </c>
      <c r="AM579">
        <v>98.4</v>
      </c>
      <c r="AN579">
        <v>1.6</v>
      </c>
      <c r="AP579" t="s">
        <v>590</v>
      </c>
      <c r="AQ579" t="s">
        <v>593</v>
      </c>
      <c r="AR579" t="s">
        <v>594</v>
      </c>
      <c r="AS579" t="s">
        <v>649</v>
      </c>
      <c r="AT579">
        <v>78.599999999999994</v>
      </c>
      <c r="AU579">
        <v>82.9</v>
      </c>
      <c r="AV579">
        <v>87.1</v>
      </c>
      <c r="AW579">
        <v>91.3</v>
      </c>
      <c r="AX579">
        <v>94.4</v>
      </c>
      <c r="AY579">
        <v>97.5</v>
      </c>
      <c r="AZ579">
        <v>97</v>
      </c>
      <c r="BA579">
        <v>98.4</v>
      </c>
      <c r="BB579">
        <v>99.7</v>
      </c>
      <c r="BF579" t="b">
        <f t="shared" si="8"/>
        <v>1</v>
      </c>
    </row>
    <row r="580" spans="14:58" x14ac:dyDescent="0.3">
      <c r="N580" t="e">
        <f>VLOOKUP(P580,Sheet1!A$6:A$378,1,FALSE)</f>
        <v>#N/A</v>
      </c>
      <c r="O580" t="s">
        <v>590</v>
      </c>
      <c r="P580" t="s">
        <v>595</v>
      </c>
      <c r="Q580" t="e">
        <f>VLOOKUP(P580,classifications!A$1:B$357,2,FALSE)</f>
        <v>#N/A</v>
      </c>
      <c r="R580" t="e">
        <f>VLOOKUP(P580,classifications!A$1:D$357,4,FALSE)</f>
        <v>#N/A</v>
      </c>
      <c r="S580" t="s">
        <v>596</v>
      </c>
      <c r="T580" t="s">
        <v>649</v>
      </c>
      <c r="U580">
        <v>78.7</v>
      </c>
      <c r="V580">
        <v>20.399999999999999</v>
      </c>
      <c r="W580">
        <v>0.9</v>
      </c>
      <c r="X580">
        <v>84.2</v>
      </c>
      <c r="Y580">
        <v>4.5</v>
      </c>
      <c r="Z580">
        <v>11.2</v>
      </c>
      <c r="AA580">
        <v>98.9</v>
      </c>
      <c r="AB580">
        <v>1.1000000000000001</v>
      </c>
      <c r="AC580">
        <v>0</v>
      </c>
      <c r="AE580" t="s">
        <v>590</v>
      </c>
      <c r="AF580" t="s">
        <v>595</v>
      </c>
      <c r="AG580" t="s">
        <v>596</v>
      </c>
      <c r="AH580" t="s">
        <v>649</v>
      </c>
      <c r="AI580">
        <v>79.400000000000006</v>
      </c>
      <c r="AJ580">
        <v>20.6</v>
      </c>
      <c r="AK580">
        <v>94.9</v>
      </c>
      <c r="AL580">
        <v>5.0999999999999996</v>
      </c>
      <c r="AM580">
        <v>98.9</v>
      </c>
      <c r="AN580">
        <v>1.1000000000000001</v>
      </c>
      <c r="AP580" t="s">
        <v>590</v>
      </c>
      <c r="AQ580" t="s">
        <v>595</v>
      </c>
      <c r="AR580" t="s">
        <v>596</v>
      </c>
      <c r="AS580" t="s">
        <v>649</v>
      </c>
      <c r="AT580">
        <v>75.2</v>
      </c>
      <c r="AU580">
        <v>79.400000000000006</v>
      </c>
      <c r="AV580">
        <v>83.5</v>
      </c>
      <c r="AW580">
        <v>92.4</v>
      </c>
      <c r="AX580">
        <v>94.9</v>
      </c>
      <c r="AY580">
        <v>97.5</v>
      </c>
      <c r="AZ580">
        <v>97.9</v>
      </c>
      <c r="BA580">
        <v>98.9</v>
      </c>
      <c r="BB580">
        <v>100</v>
      </c>
      <c r="BF580" t="b">
        <f t="shared" ref="BF580:BF606" si="9">IF(AQ580=AF580,IF(AF580=P580,TRUE,FALSE),FALSE)</f>
        <v>1</v>
      </c>
    </row>
    <row r="581" spans="14:58" x14ac:dyDescent="0.3">
      <c r="N581" t="e">
        <f>VLOOKUP(P581,Sheet1!A$6:A$378,1,FALSE)</f>
        <v>#N/A</v>
      </c>
      <c r="O581" t="s">
        <v>590</v>
      </c>
      <c r="P581" t="s">
        <v>597</v>
      </c>
      <c r="Q581" t="e">
        <f>VLOOKUP(P581,classifications!A$1:B$357,2,FALSE)</f>
        <v>#N/A</v>
      </c>
      <c r="R581" t="e">
        <f>VLOOKUP(P581,classifications!A$1:D$357,4,FALSE)</f>
        <v>#N/A</v>
      </c>
      <c r="S581" t="s">
        <v>598</v>
      </c>
      <c r="T581" t="s">
        <v>649</v>
      </c>
      <c r="U581">
        <v>77.400000000000006</v>
      </c>
      <c r="V581">
        <v>22.1</v>
      </c>
      <c r="W581">
        <v>0.5</v>
      </c>
      <c r="X581">
        <v>80.400000000000006</v>
      </c>
      <c r="Y581">
        <v>6</v>
      </c>
      <c r="Z581">
        <v>13.5</v>
      </c>
      <c r="AA581">
        <v>98.8</v>
      </c>
      <c r="AB581">
        <v>1.2</v>
      </c>
      <c r="AC581">
        <v>0</v>
      </c>
      <c r="AE581" t="s">
        <v>590</v>
      </c>
      <c r="AF581" t="s">
        <v>597</v>
      </c>
      <c r="AG581" t="s">
        <v>598</v>
      </c>
      <c r="AH581" t="s">
        <v>649</v>
      </c>
      <c r="AI581">
        <v>77.8</v>
      </c>
      <c r="AJ581">
        <v>22.2</v>
      </c>
      <c r="AK581">
        <v>93</v>
      </c>
      <c r="AL581">
        <v>7</v>
      </c>
      <c r="AM581">
        <v>98.8</v>
      </c>
      <c r="AN581">
        <v>1.2</v>
      </c>
      <c r="AP581" t="s">
        <v>590</v>
      </c>
      <c r="AQ581" t="s">
        <v>597</v>
      </c>
      <c r="AR581" t="s">
        <v>598</v>
      </c>
      <c r="AS581" t="s">
        <v>649</v>
      </c>
      <c r="AT581">
        <v>73.099999999999994</v>
      </c>
      <c r="AU581">
        <v>77.8</v>
      </c>
      <c r="AV581">
        <v>82.5</v>
      </c>
      <c r="AW581">
        <v>89.9</v>
      </c>
      <c r="AX581">
        <v>93</v>
      </c>
      <c r="AY581">
        <v>96.1</v>
      </c>
      <c r="AZ581">
        <v>97.5</v>
      </c>
      <c r="BA581">
        <v>98.8</v>
      </c>
      <c r="BB581">
        <v>100</v>
      </c>
      <c r="BF581" t="b">
        <f t="shared" si="9"/>
        <v>1</v>
      </c>
    </row>
    <row r="582" spans="14:58" x14ac:dyDescent="0.3">
      <c r="N582" t="e">
        <f>VLOOKUP(P582,Sheet1!A$6:A$378,1,FALSE)</f>
        <v>#N/A</v>
      </c>
      <c r="O582" t="s">
        <v>590</v>
      </c>
      <c r="P582" t="s">
        <v>599</v>
      </c>
      <c r="Q582" t="e">
        <f>VLOOKUP(P582,classifications!A$1:B$357,2,FALSE)</f>
        <v>#N/A</v>
      </c>
      <c r="R582" t="e">
        <f>VLOOKUP(P582,classifications!A$1:D$357,4,FALSE)</f>
        <v>#N/A</v>
      </c>
      <c r="S582" t="s">
        <v>600</v>
      </c>
      <c r="T582" t="s">
        <v>649</v>
      </c>
      <c r="U582">
        <v>82.7</v>
      </c>
      <c r="V582">
        <v>16</v>
      </c>
      <c r="W582">
        <v>1.3</v>
      </c>
      <c r="X582">
        <v>82.6</v>
      </c>
      <c r="Y582">
        <v>6.4</v>
      </c>
      <c r="Z582">
        <v>11</v>
      </c>
      <c r="AA582">
        <v>98.6</v>
      </c>
      <c r="AB582">
        <v>1.4</v>
      </c>
      <c r="AC582">
        <v>0</v>
      </c>
      <c r="AE582" t="s">
        <v>590</v>
      </c>
      <c r="AF582" t="s">
        <v>599</v>
      </c>
      <c r="AG582" t="s">
        <v>600</v>
      </c>
      <c r="AH582" t="s">
        <v>649</v>
      </c>
      <c r="AI582">
        <v>83.8</v>
      </c>
      <c r="AJ582">
        <v>16.2</v>
      </c>
      <c r="AK582">
        <v>92.8</v>
      </c>
      <c r="AL582">
        <v>7.2</v>
      </c>
      <c r="AM582">
        <v>98.6</v>
      </c>
      <c r="AN582">
        <v>1.4</v>
      </c>
      <c r="AP582" t="s">
        <v>590</v>
      </c>
      <c r="AQ582" t="s">
        <v>599</v>
      </c>
      <c r="AR582" t="s">
        <v>600</v>
      </c>
      <c r="AS582" t="s">
        <v>649</v>
      </c>
      <c r="AT582">
        <v>79.400000000000006</v>
      </c>
      <c r="AU582">
        <v>83.8</v>
      </c>
      <c r="AV582">
        <v>88.2</v>
      </c>
      <c r="AW582">
        <v>89.2</v>
      </c>
      <c r="AX582">
        <v>92.8</v>
      </c>
      <c r="AY582">
        <v>96.3</v>
      </c>
      <c r="AZ582">
        <v>97.1</v>
      </c>
      <c r="BA582">
        <v>98.6</v>
      </c>
      <c r="BB582">
        <v>100</v>
      </c>
      <c r="BF582" t="b">
        <f t="shared" si="9"/>
        <v>1</v>
      </c>
    </row>
    <row r="583" spans="14:58" x14ac:dyDescent="0.3">
      <c r="N583" t="e">
        <f>VLOOKUP(P583,Sheet1!A$6:A$378,1,FALSE)</f>
        <v>#N/A</v>
      </c>
      <c r="O583" t="s">
        <v>590</v>
      </c>
      <c r="P583" t="s">
        <v>601</v>
      </c>
      <c r="Q583" t="e">
        <f>VLOOKUP(P583,classifications!A$1:B$357,2,FALSE)</f>
        <v>#N/A</v>
      </c>
      <c r="R583" t="e">
        <f>VLOOKUP(P583,classifications!A$1:D$357,4,FALSE)</f>
        <v>#N/A</v>
      </c>
      <c r="S583" t="s">
        <v>602</v>
      </c>
      <c r="T583" t="s">
        <v>649</v>
      </c>
      <c r="U583">
        <v>84.5</v>
      </c>
      <c r="V583">
        <v>14.7</v>
      </c>
      <c r="W583">
        <v>0.8</v>
      </c>
      <c r="X583">
        <v>84.2</v>
      </c>
      <c r="Y583">
        <v>5.0999999999999996</v>
      </c>
      <c r="Z583">
        <v>10.7</v>
      </c>
      <c r="AA583">
        <v>98.6</v>
      </c>
      <c r="AB583">
        <v>1.4</v>
      </c>
      <c r="AC583">
        <v>0</v>
      </c>
      <c r="AE583" t="s">
        <v>590</v>
      </c>
      <c r="AF583" t="s">
        <v>601</v>
      </c>
      <c r="AG583" t="s">
        <v>602</v>
      </c>
      <c r="AH583" t="s">
        <v>649</v>
      </c>
      <c r="AI583">
        <v>85.2</v>
      </c>
      <c r="AJ583">
        <v>14.8</v>
      </c>
      <c r="AK583">
        <v>94.3</v>
      </c>
      <c r="AL583">
        <v>5.7</v>
      </c>
      <c r="AM583">
        <v>98.6</v>
      </c>
      <c r="AN583">
        <v>1.4</v>
      </c>
      <c r="AP583" t="s">
        <v>590</v>
      </c>
      <c r="AQ583" t="s">
        <v>601</v>
      </c>
      <c r="AR583" t="s">
        <v>602</v>
      </c>
      <c r="AS583" t="s">
        <v>649</v>
      </c>
      <c r="AT583">
        <v>81.5</v>
      </c>
      <c r="AU583">
        <v>85.2</v>
      </c>
      <c r="AV583">
        <v>88.9</v>
      </c>
      <c r="AW583">
        <v>91.3</v>
      </c>
      <c r="AX583">
        <v>94.3</v>
      </c>
      <c r="AY583">
        <v>97.4</v>
      </c>
      <c r="AZ583">
        <v>97.4</v>
      </c>
      <c r="BA583">
        <v>98.6</v>
      </c>
      <c r="BB583">
        <v>99.9</v>
      </c>
      <c r="BF583" t="b">
        <f t="shared" si="9"/>
        <v>1</v>
      </c>
    </row>
    <row r="584" spans="14:58" x14ac:dyDescent="0.3">
      <c r="N584" t="e">
        <f>VLOOKUP(P584,Sheet1!A$6:A$378,1,FALSE)</f>
        <v>#N/A</v>
      </c>
      <c r="O584" t="s">
        <v>603</v>
      </c>
      <c r="P584" t="s">
        <v>604</v>
      </c>
      <c r="Q584" t="e">
        <f>VLOOKUP(P584,classifications!A$1:B$357,2,FALSE)</f>
        <v>#N/A</v>
      </c>
      <c r="R584" t="e">
        <f>VLOOKUP(P584,classifications!A$1:D$357,4,FALSE)</f>
        <v>#N/A</v>
      </c>
      <c r="S584" t="s">
        <v>605</v>
      </c>
      <c r="T584" t="s">
        <v>649</v>
      </c>
      <c r="U584">
        <v>83.6</v>
      </c>
      <c r="V584">
        <v>15.6</v>
      </c>
      <c r="W584">
        <v>0.9</v>
      </c>
      <c r="X584">
        <v>85.5</v>
      </c>
      <c r="Y584">
        <v>4.5</v>
      </c>
      <c r="Z584">
        <v>10</v>
      </c>
      <c r="AA584">
        <v>98.4</v>
      </c>
      <c r="AB584">
        <v>1.6</v>
      </c>
      <c r="AC584">
        <v>0</v>
      </c>
      <c r="AE584" t="s">
        <v>603</v>
      </c>
      <c r="AF584" t="s">
        <v>604</v>
      </c>
      <c r="AG584" t="s">
        <v>605</v>
      </c>
      <c r="AH584" t="s">
        <v>649</v>
      </c>
      <c r="AI584">
        <v>84.3</v>
      </c>
      <c r="AJ584">
        <v>15.7</v>
      </c>
      <c r="AK584">
        <v>95</v>
      </c>
      <c r="AL584">
        <v>5</v>
      </c>
      <c r="AM584">
        <v>98.4</v>
      </c>
      <c r="AN584">
        <v>1.6</v>
      </c>
      <c r="AP584" t="s">
        <v>603</v>
      </c>
      <c r="AQ584" t="s">
        <v>604</v>
      </c>
      <c r="AR584" t="s">
        <v>605</v>
      </c>
      <c r="AS584" t="s">
        <v>649</v>
      </c>
      <c r="AT584">
        <v>80.099999999999994</v>
      </c>
      <c r="AU584">
        <v>84.3</v>
      </c>
      <c r="AV584">
        <v>88.5</v>
      </c>
      <c r="AW584">
        <v>92.2</v>
      </c>
      <c r="AX584">
        <v>95</v>
      </c>
      <c r="AY584">
        <v>97.7</v>
      </c>
      <c r="AZ584">
        <v>97</v>
      </c>
      <c r="BA584">
        <v>98.4</v>
      </c>
      <c r="BB584">
        <v>99.8</v>
      </c>
      <c r="BF584" t="b">
        <f t="shared" si="9"/>
        <v>1</v>
      </c>
    </row>
    <row r="585" spans="14:58" x14ac:dyDescent="0.3">
      <c r="N585" t="e">
        <f>VLOOKUP(P585,Sheet1!A$6:A$378,1,FALSE)</f>
        <v>#N/A</v>
      </c>
      <c r="O585" t="s">
        <v>603</v>
      </c>
      <c r="P585" t="s">
        <v>606</v>
      </c>
      <c r="Q585" t="e">
        <f>VLOOKUP(P585,classifications!A$1:B$357,2,FALSE)</f>
        <v>#N/A</v>
      </c>
      <c r="R585" t="e">
        <f>VLOOKUP(P585,classifications!A$1:D$357,4,FALSE)</f>
        <v>#N/A</v>
      </c>
      <c r="S585" t="s">
        <v>607</v>
      </c>
      <c r="T585" t="s">
        <v>649</v>
      </c>
      <c r="U585">
        <v>83.2</v>
      </c>
      <c r="V585">
        <v>15.6</v>
      </c>
      <c r="W585">
        <v>1.2</v>
      </c>
      <c r="X585">
        <v>85.4</v>
      </c>
      <c r="Y585">
        <v>4.5999999999999996</v>
      </c>
      <c r="Z585">
        <v>10</v>
      </c>
      <c r="AA585">
        <v>99.5</v>
      </c>
      <c r="AB585">
        <v>0.5</v>
      </c>
      <c r="AC585">
        <v>0</v>
      </c>
      <c r="AE585" t="s">
        <v>603</v>
      </c>
      <c r="AF585" t="s">
        <v>606</v>
      </c>
      <c r="AG585" t="s">
        <v>607</v>
      </c>
      <c r="AH585" t="s">
        <v>649</v>
      </c>
      <c r="AI585">
        <v>84.2</v>
      </c>
      <c r="AJ585">
        <v>15.8</v>
      </c>
      <c r="AK585">
        <v>94.9</v>
      </c>
      <c r="AL585">
        <v>5.0999999999999996</v>
      </c>
      <c r="AM585">
        <v>99.5</v>
      </c>
      <c r="AN585">
        <v>0.5</v>
      </c>
      <c r="AP585" t="s">
        <v>603</v>
      </c>
      <c r="AQ585" t="s">
        <v>606</v>
      </c>
      <c r="AR585" t="s">
        <v>607</v>
      </c>
      <c r="AS585" t="s">
        <v>649</v>
      </c>
      <c r="AT585">
        <v>80</v>
      </c>
      <c r="AU585">
        <v>84.2</v>
      </c>
      <c r="AV585">
        <v>88.4</v>
      </c>
      <c r="AW585">
        <v>91.8</v>
      </c>
      <c r="AX585">
        <v>94.9</v>
      </c>
      <c r="AY585">
        <v>98</v>
      </c>
      <c r="AZ585">
        <v>98.6</v>
      </c>
      <c r="BA585">
        <v>99.5</v>
      </c>
      <c r="BB585">
        <v>100</v>
      </c>
      <c r="BF585" t="b">
        <f t="shared" si="9"/>
        <v>1</v>
      </c>
    </row>
    <row r="586" spans="14:58" x14ac:dyDescent="0.3">
      <c r="N586" t="e">
        <f>VLOOKUP(P586,Sheet1!A$6:A$378,1,FALSE)</f>
        <v>#N/A</v>
      </c>
      <c r="O586" t="s">
        <v>603</v>
      </c>
      <c r="P586" t="s">
        <v>608</v>
      </c>
      <c r="Q586" t="e">
        <f>VLOOKUP(P586,classifications!A$1:B$357,2,FALSE)</f>
        <v>#N/A</v>
      </c>
      <c r="R586" t="e">
        <f>VLOOKUP(P586,classifications!A$1:D$357,4,FALSE)</f>
        <v>#N/A</v>
      </c>
      <c r="S586" t="s">
        <v>609</v>
      </c>
      <c r="T586" t="s">
        <v>649</v>
      </c>
      <c r="U586">
        <v>82.3</v>
      </c>
      <c r="V586">
        <v>15.8</v>
      </c>
      <c r="W586">
        <v>1.9</v>
      </c>
      <c r="X586">
        <v>86</v>
      </c>
      <c r="Y586">
        <v>4.7</v>
      </c>
      <c r="Z586">
        <v>9.3000000000000007</v>
      </c>
      <c r="AA586">
        <v>99</v>
      </c>
      <c r="AB586">
        <v>0.7</v>
      </c>
      <c r="AC586">
        <v>0.3</v>
      </c>
      <c r="AE586" t="s">
        <v>603</v>
      </c>
      <c r="AF586" t="s">
        <v>608</v>
      </c>
      <c r="AG586" t="s">
        <v>609</v>
      </c>
      <c r="AH586" t="s">
        <v>649</v>
      </c>
      <c r="AI586">
        <v>83.9</v>
      </c>
      <c r="AJ586">
        <v>16.100000000000001</v>
      </c>
      <c r="AK586">
        <v>94.8</v>
      </c>
      <c r="AL586">
        <v>5.2</v>
      </c>
      <c r="AM586">
        <v>99.3</v>
      </c>
      <c r="AN586">
        <v>0.7</v>
      </c>
      <c r="AP586" t="s">
        <v>603</v>
      </c>
      <c r="AQ586" t="s">
        <v>608</v>
      </c>
      <c r="AR586" t="s">
        <v>609</v>
      </c>
      <c r="AS586" t="s">
        <v>649</v>
      </c>
      <c r="AT586">
        <v>79.099999999999994</v>
      </c>
      <c r="AU586">
        <v>83.9</v>
      </c>
      <c r="AV586">
        <v>88.6</v>
      </c>
      <c r="AW586">
        <v>91.6</v>
      </c>
      <c r="AX586">
        <v>94.8</v>
      </c>
      <c r="AY586">
        <v>98</v>
      </c>
      <c r="AZ586">
        <v>98.4</v>
      </c>
      <c r="BA586">
        <v>99.3</v>
      </c>
      <c r="BB586">
        <v>100</v>
      </c>
      <c r="BF586" t="b">
        <f t="shared" si="9"/>
        <v>1</v>
      </c>
    </row>
    <row r="587" spans="14:58" x14ac:dyDescent="0.3">
      <c r="N587" t="e">
        <f>VLOOKUP(P587,Sheet1!A$6:A$378,1,FALSE)</f>
        <v>#N/A</v>
      </c>
      <c r="O587" t="s">
        <v>603</v>
      </c>
      <c r="P587" t="s">
        <v>610</v>
      </c>
      <c r="Q587" t="e">
        <f>VLOOKUP(P587,classifications!A$1:B$357,2,FALSE)</f>
        <v>#N/A</v>
      </c>
      <c r="R587" t="e">
        <f>VLOOKUP(P587,classifications!A$1:D$357,4,FALSE)</f>
        <v>#N/A</v>
      </c>
      <c r="S587" t="s">
        <v>611</v>
      </c>
      <c r="T587" t="s">
        <v>649</v>
      </c>
      <c r="U587">
        <v>82.6</v>
      </c>
      <c r="V587">
        <v>17.100000000000001</v>
      </c>
      <c r="W587">
        <v>0.3</v>
      </c>
      <c r="X587">
        <v>82.2</v>
      </c>
      <c r="Y587">
        <v>7.6</v>
      </c>
      <c r="Z587">
        <v>10.1</v>
      </c>
      <c r="AA587">
        <v>97.5</v>
      </c>
      <c r="AB587">
        <v>2.5</v>
      </c>
      <c r="AC587">
        <v>0</v>
      </c>
      <c r="AE587" t="s">
        <v>603</v>
      </c>
      <c r="AF587" t="s">
        <v>610</v>
      </c>
      <c r="AG587" t="s">
        <v>611</v>
      </c>
      <c r="AH587" t="s">
        <v>649</v>
      </c>
      <c r="AI587">
        <v>82.8</v>
      </c>
      <c r="AJ587">
        <v>17.2</v>
      </c>
      <c r="AK587">
        <v>91.5</v>
      </c>
      <c r="AL587">
        <v>8.5</v>
      </c>
      <c r="AM587">
        <v>97.5</v>
      </c>
      <c r="AN587">
        <v>2.5</v>
      </c>
      <c r="AP587" t="s">
        <v>603</v>
      </c>
      <c r="AQ587" t="s">
        <v>610</v>
      </c>
      <c r="AR587" t="s">
        <v>611</v>
      </c>
      <c r="AS587" t="s">
        <v>649</v>
      </c>
      <c r="AT587">
        <v>78.400000000000006</v>
      </c>
      <c r="AU587">
        <v>82.8</v>
      </c>
      <c r="AV587">
        <v>87.3</v>
      </c>
      <c r="AW587">
        <v>87.6</v>
      </c>
      <c r="AX587">
        <v>91.5</v>
      </c>
      <c r="AY587">
        <v>95.4</v>
      </c>
      <c r="AZ587">
        <v>95.5</v>
      </c>
      <c r="BA587">
        <v>97.5</v>
      </c>
      <c r="BB587">
        <v>99.5</v>
      </c>
      <c r="BF587" t="b">
        <f t="shared" si="9"/>
        <v>1</v>
      </c>
    </row>
    <row r="588" spans="14:58" x14ac:dyDescent="0.3">
      <c r="N588" t="e">
        <f>VLOOKUP(P588,Sheet1!A$6:A$378,1,FALSE)</f>
        <v>#N/A</v>
      </c>
      <c r="O588" t="s">
        <v>603</v>
      </c>
      <c r="P588" t="s">
        <v>612</v>
      </c>
      <c r="Q588" t="e">
        <f>VLOOKUP(P588,classifications!A$1:B$357,2,FALSE)</f>
        <v>#N/A</v>
      </c>
      <c r="R588" t="e">
        <f>VLOOKUP(P588,classifications!A$1:D$357,4,FALSE)</f>
        <v>#N/A</v>
      </c>
      <c r="S588" t="s">
        <v>613</v>
      </c>
      <c r="T588" t="s">
        <v>649</v>
      </c>
      <c r="U588">
        <v>83.1</v>
      </c>
      <c r="V588">
        <v>16.399999999999999</v>
      </c>
      <c r="W588">
        <v>0.5</v>
      </c>
      <c r="X588">
        <v>79.099999999999994</v>
      </c>
      <c r="Y588">
        <v>6.4</v>
      </c>
      <c r="Z588">
        <v>14.5</v>
      </c>
      <c r="AA588">
        <v>99.7</v>
      </c>
      <c r="AB588">
        <v>0.3</v>
      </c>
      <c r="AC588">
        <v>0</v>
      </c>
      <c r="AE588" t="s">
        <v>603</v>
      </c>
      <c r="AF588" t="s">
        <v>612</v>
      </c>
      <c r="AG588" t="s">
        <v>613</v>
      </c>
      <c r="AH588" t="s">
        <v>649</v>
      </c>
      <c r="AI588">
        <v>83.5</v>
      </c>
      <c r="AJ588">
        <v>16.5</v>
      </c>
      <c r="AK588">
        <v>92.6</v>
      </c>
      <c r="AL588">
        <v>7.4</v>
      </c>
      <c r="AM588">
        <v>99.7</v>
      </c>
      <c r="AN588">
        <v>0.3</v>
      </c>
      <c r="AP588" t="s">
        <v>603</v>
      </c>
      <c r="AQ588" t="s">
        <v>612</v>
      </c>
      <c r="AR588" t="s">
        <v>613</v>
      </c>
      <c r="AS588" t="s">
        <v>649</v>
      </c>
      <c r="AT588">
        <v>79.400000000000006</v>
      </c>
      <c r="AU588">
        <v>83.5</v>
      </c>
      <c r="AV588">
        <v>87.7</v>
      </c>
      <c r="AW588">
        <v>89</v>
      </c>
      <c r="AX588">
        <v>92.6</v>
      </c>
      <c r="AY588">
        <v>96.2</v>
      </c>
      <c r="AZ588">
        <v>99</v>
      </c>
      <c r="BA588">
        <v>99.7</v>
      </c>
      <c r="BB588">
        <v>100</v>
      </c>
      <c r="BF588" t="b">
        <f t="shared" si="9"/>
        <v>1</v>
      </c>
    </row>
    <row r="589" spans="14:58" x14ac:dyDescent="0.3">
      <c r="N589" t="e">
        <f>VLOOKUP(P589,Sheet1!A$6:A$378,1,FALSE)</f>
        <v>#N/A</v>
      </c>
      <c r="O589" t="s">
        <v>603</v>
      </c>
      <c r="P589" t="s">
        <v>614</v>
      </c>
      <c r="Q589" t="e">
        <f>VLOOKUP(P589,classifications!A$1:B$357,2,FALSE)</f>
        <v>#N/A</v>
      </c>
      <c r="R589" t="e">
        <f>VLOOKUP(P589,classifications!A$1:D$357,4,FALSE)</f>
        <v>#N/A</v>
      </c>
      <c r="S589" t="s">
        <v>615</v>
      </c>
      <c r="T589" t="s">
        <v>649</v>
      </c>
      <c r="U589">
        <v>78.400000000000006</v>
      </c>
      <c r="V589">
        <v>20.5</v>
      </c>
      <c r="W589">
        <v>1.1000000000000001</v>
      </c>
      <c r="X589">
        <v>82.5</v>
      </c>
      <c r="Y589">
        <v>5.5</v>
      </c>
      <c r="Z589">
        <v>12</v>
      </c>
      <c r="AA589">
        <v>99</v>
      </c>
      <c r="AB589">
        <v>1</v>
      </c>
      <c r="AC589">
        <v>0</v>
      </c>
      <c r="AE589" t="s">
        <v>603</v>
      </c>
      <c r="AF589" t="s">
        <v>614</v>
      </c>
      <c r="AG589" t="s">
        <v>615</v>
      </c>
      <c r="AH589" t="s">
        <v>649</v>
      </c>
      <c r="AI589">
        <v>79.3</v>
      </c>
      <c r="AJ589">
        <v>20.7</v>
      </c>
      <c r="AK589">
        <v>93.7</v>
      </c>
      <c r="AL589">
        <v>6.3</v>
      </c>
      <c r="AM589">
        <v>99</v>
      </c>
      <c r="AN589">
        <v>1</v>
      </c>
      <c r="AP589" t="s">
        <v>603</v>
      </c>
      <c r="AQ589" t="s">
        <v>614</v>
      </c>
      <c r="AR589" t="s">
        <v>615</v>
      </c>
      <c r="AS589" t="s">
        <v>649</v>
      </c>
      <c r="AT589">
        <v>74.400000000000006</v>
      </c>
      <c r="AU589">
        <v>79.3</v>
      </c>
      <c r="AV589">
        <v>84.3</v>
      </c>
      <c r="AW589">
        <v>90.6</v>
      </c>
      <c r="AX589">
        <v>93.7</v>
      </c>
      <c r="AY589">
        <v>96.8</v>
      </c>
      <c r="AZ589">
        <v>97.9</v>
      </c>
      <c r="BA589">
        <v>99</v>
      </c>
      <c r="BB589">
        <v>100</v>
      </c>
      <c r="BF589" t="b">
        <f t="shared" si="9"/>
        <v>1</v>
      </c>
    </row>
    <row r="590" spans="14:58" x14ac:dyDescent="0.3">
      <c r="N590" t="e">
        <f>VLOOKUP(P590,Sheet1!A$6:A$378,1,FALSE)</f>
        <v>#N/A</v>
      </c>
      <c r="O590" t="s">
        <v>603</v>
      </c>
      <c r="P590" t="s">
        <v>616</v>
      </c>
      <c r="Q590" t="e">
        <f>VLOOKUP(P590,classifications!A$1:B$357,2,FALSE)</f>
        <v>#N/A</v>
      </c>
      <c r="R590" t="e">
        <f>VLOOKUP(P590,classifications!A$1:D$357,4,FALSE)</f>
        <v>#N/A</v>
      </c>
      <c r="S590" t="s">
        <v>617</v>
      </c>
      <c r="T590" t="s">
        <v>649</v>
      </c>
      <c r="U590">
        <v>85</v>
      </c>
      <c r="V590">
        <v>13.8</v>
      </c>
      <c r="W590">
        <v>1.2</v>
      </c>
      <c r="X590">
        <v>80.7</v>
      </c>
      <c r="Y590">
        <v>5.5</v>
      </c>
      <c r="Z590">
        <v>13.8</v>
      </c>
      <c r="AA590">
        <v>98.4</v>
      </c>
      <c r="AB590">
        <v>1.6</v>
      </c>
      <c r="AC590">
        <v>0</v>
      </c>
      <c r="AE590" t="s">
        <v>603</v>
      </c>
      <c r="AF590" t="s">
        <v>616</v>
      </c>
      <c r="AG590" t="s">
        <v>617</v>
      </c>
      <c r="AH590" t="s">
        <v>649</v>
      </c>
      <c r="AI590">
        <v>86</v>
      </c>
      <c r="AJ590">
        <v>14</v>
      </c>
      <c r="AK590">
        <v>93.6</v>
      </c>
      <c r="AL590">
        <v>6.4</v>
      </c>
      <c r="AM590">
        <v>98.4</v>
      </c>
      <c r="AN590">
        <v>1.6</v>
      </c>
      <c r="AP590" t="s">
        <v>603</v>
      </c>
      <c r="AQ590" t="s">
        <v>616</v>
      </c>
      <c r="AR590" t="s">
        <v>617</v>
      </c>
      <c r="AS590" t="s">
        <v>649</v>
      </c>
      <c r="AT590">
        <v>81.900000000000006</v>
      </c>
      <c r="AU590">
        <v>86</v>
      </c>
      <c r="AV590">
        <v>90.2</v>
      </c>
      <c r="AW590">
        <v>90.5</v>
      </c>
      <c r="AX590">
        <v>93.6</v>
      </c>
      <c r="AY590">
        <v>96.7</v>
      </c>
      <c r="AZ590">
        <v>96.7</v>
      </c>
      <c r="BA590">
        <v>98.4</v>
      </c>
      <c r="BB590">
        <v>100</v>
      </c>
      <c r="BF590" t="b">
        <f t="shared" si="9"/>
        <v>1</v>
      </c>
    </row>
    <row r="591" spans="14:58" x14ac:dyDescent="0.3">
      <c r="N591" t="e">
        <f>VLOOKUP(P591,Sheet1!A$6:A$378,1,FALSE)</f>
        <v>#N/A</v>
      </c>
      <c r="O591" t="s">
        <v>603</v>
      </c>
      <c r="P591" t="s">
        <v>618</v>
      </c>
      <c r="Q591" t="e">
        <f>VLOOKUP(P591,classifications!A$1:B$357,2,FALSE)</f>
        <v>#N/A</v>
      </c>
      <c r="R591" t="e">
        <f>VLOOKUP(P591,classifications!A$1:D$357,4,FALSE)</f>
        <v>#N/A</v>
      </c>
      <c r="S591" t="s">
        <v>619</v>
      </c>
      <c r="T591" t="s">
        <v>649</v>
      </c>
      <c r="U591">
        <v>84.8</v>
      </c>
      <c r="V591">
        <v>14.1</v>
      </c>
      <c r="W591">
        <v>1.1000000000000001</v>
      </c>
      <c r="X591">
        <v>85.7</v>
      </c>
      <c r="Y591">
        <v>3.2</v>
      </c>
      <c r="Z591">
        <v>11.2</v>
      </c>
      <c r="AA591">
        <v>99.3</v>
      </c>
      <c r="AB591">
        <v>0.7</v>
      </c>
      <c r="AC591">
        <v>0</v>
      </c>
      <c r="AE591" t="s">
        <v>603</v>
      </c>
      <c r="AF591" t="s">
        <v>618</v>
      </c>
      <c r="AG591" t="s">
        <v>619</v>
      </c>
      <c r="AH591" t="s">
        <v>649</v>
      </c>
      <c r="AI591">
        <v>85.8</v>
      </c>
      <c r="AJ591">
        <v>14.2</v>
      </c>
      <c r="AK591">
        <v>96.4</v>
      </c>
      <c r="AL591">
        <v>3.6</v>
      </c>
      <c r="AM591">
        <v>99.3</v>
      </c>
      <c r="AN591">
        <v>0.7</v>
      </c>
      <c r="AP591" t="s">
        <v>603</v>
      </c>
      <c r="AQ591" t="s">
        <v>618</v>
      </c>
      <c r="AR591" t="s">
        <v>619</v>
      </c>
      <c r="AS591" t="s">
        <v>649</v>
      </c>
      <c r="AT591">
        <v>81.599999999999994</v>
      </c>
      <c r="AU591">
        <v>85.8</v>
      </c>
      <c r="AV591">
        <v>89.9</v>
      </c>
      <c r="AW591">
        <v>94.1</v>
      </c>
      <c r="AX591">
        <v>96.4</v>
      </c>
      <c r="AY591">
        <v>98.8</v>
      </c>
      <c r="AZ591">
        <v>98.3</v>
      </c>
      <c r="BA591">
        <v>99.3</v>
      </c>
      <c r="BB591">
        <v>100</v>
      </c>
      <c r="BF591" t="b">
        <f t="shared" si="9"/>
        <v>1</v>
      </c>
    </row>
    <row r="592" spans="14:58" x14ac:dyDescent="0.3">
      <c r="N592" t="e">
        <f>VLOOKUP(P592,Sheet1!A$6:A$378,1,FALSE)</f>
        <v>#N/A</v>
      </c>
      <c r="O592" t="s">
        <v>491</v>
      </c>
      <c r="P592" t="s">
        <v>620</v>
      </c>
      <c r="Q592" t="e">
        <f>VLOOKUP(P592,classifications!A$1:B$357,2,FALSE)</f>
        <v>#N/A</v>
      </c>
      <c r="R592" t="e">
        <f>VLOOKUP(P592,classifications!A$1:D$357,4,FALSE)</f>
        <v>#N/A</v>
      </c>
      <c r="S592" t="s">
        <v>621</v>
      </c>
      <c r="T592" t="s">
        <v>649</v>
      </c>
      <c r="U592">
        <v>83.4</v>
      </c>
      <c r="V592">
        <v>15.6</v>
      </c>
      <c r="W592">
        <v>1.1000000000000001</v>
      </c>
      <c r="X592">
        <v>78.8</v>
      </c>
      <c r="Y592">
        <v>7.1</v>
      </c>
      <c r="Z592">
        <v>14.1</v>
      </c>
      <c r="AA592">
        <v>98.1</v>
      </c>
      <c r="AB592">
        <v>1.7</v>
      </c>
      <c r="AC592">
        <v>0.2</v>
      </c>
      <c r="AE592" t="s">
        <v>491</v>
      </c>
      <c r="AF592" t="s">
        <v>620</v>
      </c>
      <c r="AG592" t="s">
        <v>621</v>
      </c>
      <c r="AH592" t="s">
        <v>649</v>
      </c>
      <c r="AI592">
        <v>84.3</v>
      </c>
      <c r="AJ592">
        <v>15.7</v>
      </c>
      <c r="AK592">
        <v>91.8</v>
      </c>
      <c r="AL592">
        <v>8.1999999999999993</v>
      </c>
      <c r="AM592">
        <v>98.3</v>
      </c>
      <c r="AN592">
        <v>1.7</v>
      </c>
      <c r="AP592" t="s">
        <v>491</v>
      </c>
      <c r="AQ592" t="s">
        <v>620</v>
      </c>
      <c r="AR592" t="s">
        <v>621</v>
      </c>
      <c r="AS592" t="s">
        <v>649</v>
      </c>
      <c r="AT592">
        <v>80.2</v>
      </c>
      <c r="AU592">
        <v>84.3</v>
      </c>
      <c r="AV592">
        <v>88.4</v>
      </c>
      <c r="AW592">
        <v>88.3</v>
      </c>
      <c r="AX592">
        <v>91.8</v>
      </c>
      <c r="AY592">
        <v>95.3</v>
      </c>
      <c r="AZ592">
        <v>95.9</v>
      </c>
      <c r="BA592">
        <v>98.3</v>
      </c>
      <c r="BB592">
        <v>100</v>
      </c>
      <c r="BF592" t="b">
        <f t="shared" si="9"/>
        <v>1</v>
      </c>
    </row>
    <row r="593" spans="14:58" x14ac:dyDescent="0.3">
      <c r="N593" t="e">
        <f>VLOOKUP(P593,Sheet1!A$6:A$378,1,FALSE)</f>
        <v>#N/A</v>
      </c>
      <c r="O593" t="s">
        <v>491</v>
      </c>
      <c r="P593" t="s">
        <v>622</v>
      </c>
      <c r="Q593" t="e">
        <f>VLOOKUP(P593,classifications!A$1:B$357,2,FALSE)</f>
        <v>#N/A</v>
      </c>
      <c r="R593" t="e">
        <f>VLOOKUP(P593,classifications!A$1:D$357,4,FALSE)</f>
        <v>#N/A</v>
      </c>
      <c r="S593" t="s">
        <v>623</v>
      </c>
      <c r="T593" t="s">
        <v>649</v>
      </c>
      <c r="U593">
        <v>76.900000000000006</v>
      </c>
      <c r="V593">
        <v>20.5</v>
      </c>
      <c r="W593">
        <v>2.6</v>
      </c>
      <c r="X593">
        <v>74.2</v>
      </c>
      <c r="Y593">
        <v>8.5</v>
      </c>
      <c r="Z593">
        <v>17.3</v>
      </c>
      <c r="AA593" t="s">
        <v>417</v>
      </c>
      <c r="AB593" t="s">
        <v>417</v>
      </c>
      <c r="AC593" t="s">
        <v>417</v>
      </c>
      <c r="AE593" t="s">
        <v>491</v>
      </c>
      <c r="AF593" t="s">
        <v>622</v>
      </c>
      <c r="AG593" t="s">
        <v>623</v>
      </c>
      <c r="AH593" t="s">
        <v>649</v>
      </c>
      <c r="AI593">
        <v>79</v>
      </c>
      <c r="AJ593">
        <v>21</v>
      </c>
      <c r="AK593">
        <v>89.7</v>
      </c>
      <c r="AL593">
        <v>10.3</v>
      </c>
      <c r="AM593" t="s">
        <v>417</v>
      </c>
      <c r="AN593" t="s">
        <v>417</v>
      </c>
      <c r="AP593" t="s">
        <v>491</v>
      </c>
      <c r="AQ593" t="s">
        <v>622</v>
      </c>
      <c r="AR593" t="s">
        <v>623</v>
      </c>
      <c r="AS593" t="s">
        <v>649</v>
      </c>
      <c r="AT593">
        <v>74.400000000000006</v>
      </c>
      <c r="AU593">
        <v>79</v>
      </c>
      <c r="AV593">
        <v>83.5</v>
      </c>
      <c r="AW593">
        <v>85.6</v>
      </c>
      <c r="AX593">
        <v>89.7</v>
      </c>
      <c r="AY593">
        <v>93.9</v>
      </c>
      <c r="AZ593" t="s">
        <v>417</v>
      </c>
      <c r="BA593" t="s">
        <v>417</v>
      </c>
      <c r="BB593" t="s">
        <v>417</v>
      </c>
      <c r="BF593" t="b">
        <f t="shared" si="9"/>
        <v>1</v>
      </c>
    </row>
    <row r="594" spans="14:58" x14ac:dyDescent="0.3">
      <c r="N594" t="e">
        <f>VLOOKUP(P594,Sheet1!A$6:A$378,1,FALSE)</f>
        <v>#N/A</v>
      </c>
      <c r="O594" t="s">
        <v>491</v>
      </c>
      <c r="P594" t="s">
        <v>624</v>
      </c>
      <c r="Q594" t="e">
        <f>VLOOKUP(P594,classifications!A$1:B$357,2,FALSE)</f>
        <v>#N/A</v>
      </c>
      <c r="R594" t="e">
        <f>VLOOKUP(P594,classifications!A$1:D$357,4,FALSE)</f>
        <v>#N/A</v>
      </c>
      <c r="S594" t="s">
        <v>625</v>
      </c>
      <c r="T594" t="s">
        <v>649</v>
      </c>
      <c r="U594">
        <v>84.5</v>
      </c>
      <c r="V594">
        <v>14.5</v>
      </c>
      <c r="W594">
        <v>1</v>
      </c>
      <c r="X594">
        <v>81.8</v>
      </c>
      <c r="Y594">
        <v>5.6</v>
      </c>
      <c r="Z594">
        <v>12.6</v>
      </c>
      <c r="AA594">
        <v>97.9</v>
      </c>
      <c r="AB594">
        <v>2.1</v>
      </c>
      <c r="AC594">
        <v>0</v>
      </c>
      <c r="AE594" t="s">
        <v>491</v>
      </c>
      <c r="AF594" t="s">
        <v>624</v>
      </c>
      <c r="AG594" t="s">
        <v>625</v>
      </c>
      <c r="AH594" t="s">
        <v>649</v>
      </c>
      <c r="AI594">
        <v>85.3</v>
      </c>
      <c r="AJ594">
        <v>14.7</v>
      </c>
      <c r="AK594">
        <v>93.6</v>
      </c>
      <c r="AL594">
        <v>6.4</v>
      </c>
      <c r="AM594">
        <v>97.9</v>
      </c>
      <c r="AN594">
        <v>2.1</v>
      </c>
      <c r="AP594" t="s">
        <v>491</v>
      </c>
      <c r="AQ594" t="s">
        <v>624</v>
      </c>
      <c r="AR594" t="s">
        <v>625</v>
      </c>
      <c r="AS594" t="s">
        <v>649</v>
      </c>
      <c r="AT594">
        <v>80.099999999999994</v>
      </c>
      <c r="AU594">
        <v>85.3</v>
      </c>
      <c r="AV594">
        <v>90.6</v>
      </c>
      <c r="AW594">
        <v>89.4</v>
      </c>
      <c r="AX594">
        <v>93.6</v>
      </c>
      <c r="AY594">
        <v>97.9</v>
      </c>
      <c r="AZ594">
        <v>95.9</v>
      </c>
      <c r="BA594">
        <v>97.9</v>
      </c>
      <c r="BB594">
        <v>99.8</v>
      </c>
      <c r="BF594" t="b">
        <f t="shared" si="9"/>
        <v>1</v>
      </c>
    </row>
    <row r="595" spans="14:58" x14ac:dyDescent="0.3">
      <c r="N595" t="e">
        <f>VLOOKUP(P595,Sheet1!A$6:A$378,1,FALSE)</f>
        <v>#N/A</v>
      </c>
      <c r="O595" t="s">
        <v>491</v>
      </c>
      <c r="P595" t="s">
        <v>626</v>
      </c>
      <c r="Q595" t="e">
        <f>VLOOKUP(P595,classifications!A$1:B$357,2,FALSE)</f>
        <v>#N/A</v>
      </c>
      <c r="R595" t="e">
        <f>VLOOKUP(P595,classifications!A$1:D$357,4,FALSE)</f>
        <v>#N/A</v>
      </c>
      <c r="S595" t="s">
        <v>627</v>
      </c>
      <c r="T595" t="s">
        <v>649</v>
      </c>
      <c r="U595">
        <v>78.2</v>
      </c>
      <c r="V595">
        <v>21.3</v>
      </c>
      <c r="W595">
        <v>0.5</v>
      </c>
      <c r="X595">
        <v>77.599999999999994</v>
      </c>
      <c r="Y595">
        <v>8.1999999999999993</v>
      </c>
      <c r="Z595">
        <v>14.2</v>
      </c>
      <c r="AA595">
        <v>98.9</v>
      </c>
      <c r="AB595">
        <v>1.1000000000000001</v>
      </c>
      <c r="AC595">
        <v>0</v>
      </c>
      <c r="AE595" t="s">
        <v>491</v>
      </c>
      <c r="AF595" t="s">
        <v>626</v>
      </c>
      <c r="AG595" t="s">
        <v>627</v>
      </c>
      <c r="AH595" t="s">
        <v>649</v>
      </c>
      <c r="AI595">
        <v>78.599999999999994</v>
      </c>
      <c r="AJ595">
        <v>21.4</v>
      </c>
      <c r="AK595">
        <v>90.5</v>
      </c>
      <c r="AL595">
        <v>9.5</v>
      </c>
      <c r="AM595">
        <v>98.9</v>
      </c>
      <c r="AN595">
        <v>1.1000000000000001</v>
      </c>
      <c r="AP595" t="s">
        <v>491</v>
      </c>
      <c r="AQ595" t="s">
        <v>626</v>
      </c>
      <c r="AR595" t="s">
        <v>627</v>
      </c>
      <c r="AS595" t="s">
        <v>649</v>
      </c>
      <c r="AT595">
        <v>73.599999999999994</v>
      </c>
      <c r="AU595">
        <v>78.599999999999994</v>
      </c>
      <c r="AV595">
        <v>83.5</v>
      </c>
      <c r="AW595">
        <v>86.5</v>
      </c>
      <c r="AX595">
        <v>90.5</v>
      </c>
      <c r="AY595">
        <v>94.4</v>
      </c>
      <c r="AZ595">
        <v>97.6</v>
      </c>
      <c r="BA595">
        <v>98.9</v>
      </c>
      <c r="BB595">
        <v>100</v>
      </c>
      <c r="BF595" t="b">
        <f t="shared" si="9"/>
        <v>1</v>
      </c>
    </row>
    <row r="596" spans="14:58" x14ac:dyDescent="0.3">
      <c r="N596" t="e">
        <f>VLOOKUP(P596,Sheet1!A$6:A$378,1,FALSE)</f>
        <v>#N/A</v>
      </c>
      <c r="O596" t="s">
        <v>491</v>
      </c>
      <c r="P596" t="s">
        <v>628</v>
      </c>
      <c r="Q596" t="e">
        <f>VLOOKUP(P596,classifications!A$1:B$357,2,FALSE)</f>
        <v>#N/A</v>
      </c>
      <c r="R596" t="e">
        <f>VLOOKUP(P596,classifications!A$1:D$357,4,FALSE)</f>
        <v>#N/A</v>
      </c>
      <c r="S596" t="s">
        <v>629</v>
      </c>
      <c r="T596" t="s">
        <v>649</v>
      </c>
      <c r="U596">
        <v>79.900000000000006</v>
      </c>
      <c r="V596">
        <v>19.3</v>
      </c>
      <c r="W596">
        <v>0.8</v>
      </c>
      <c r="X596">
        <v>79.099999999999994</v>
      </c>
      <c r="Y596">
        <v>5.7</v>
      </c>
      <c r="Z596">
        <v>15.2</v>
      </c>
      <c r="AA596">
        <v>98.7</v>
      </c>
      <c r="AB596">
        <v>1.3</v>
      </c>
      <c r="AC596">
        <v>0</v>
      </c>
      <c r="AE596" t="s">
        <v>491</v>
      </c>
      <c r="AF596" t="s">
        <v>628</v>
      </c>
      <c r="AG596" t="s">
        <v>629</v>
      </c>
      <c r="AH596" t="s">
        <v>649</v>
      </c>
      <c r="AI596">
        <v>80.5</v>
      </c>
      <c r="AJ596">
        <v>19.5</v>
      </c>
      <c r="AK596">
        <v>93.3</v>
      </c>
      <c r="AL596">
        <v>6.7</v>
      </c>
      <c r="AM596">
        <v>98.7</v>
      </c>
      <c r="AN596">
        <v>1.3</v>
      </c>
      <c r="AP596" t="s">
        <v>491</v>
      </c>
      <c r="AQ596" t="s">
        <v>628</v>
      </c>
      <c r="AR596" t="s">
        <v>629</v>
      </c>
      <c r="AS596" t="s">
        <v>649</v>
      </c>
      <c r="AT596">
        <v>75.5</v>
      </c>
      <c r="AU596">
        <v>80.5</v>
      </c>
      <c r="AV596">
        <v>85.6</v>
      </c>
      <c r="AW596">
        <v>90.2</v>
      </c>
      <c r="AX596">
        <v>93.3</v>
      </c>
      <c r="AY596">
        <v>96.4</v>
      </c>
      <c r="AZ596">
        <v>97.5</v>
      </c>
      <c r="BA596">
        <v>98.7</v>
      </c>
      <c r="BB596">
        <v>99.9</v>
      </c>
      <c r="BF596" t="b">
        <f t="shared" si="9"/>
        <v>1</v>
      </c>
    </row>
    <row r="597" spans="14:58" x14ac:dyDescent="0.3">
      <c r="N597" t="e">
        <f>VLOOKUP(P597,Sheet1!A$6:A$378,1,FALSE)</f>
        <v>#N/A</v>
      </c>
      <c r="O597" t="s">
        <v>491</v>
      </c>
      <c r="P597" t="s">
        <v>630</v>
      </c>
      <c r="Q597" t="e">
        <f>VLOOKUP(P597,classifications!A$1:B$357,2,FALSE)</f>
        <v>#N/A</v>
      </c>
      <c r="R597" t="e">
        <f>VLOOKUP(P597,classifications!A$1:D$357,4,FALSE)</f>
        <v>#N/A</v>
      </c>
      <c r="S597" t="s">
        <v>631</v>
      </c>
      <c r="T597" t="s">
        <v>649</v>
      </c>
      <c r="U597">
        <v>81.099999999999994</v>
      </c>
      <c r="V597">
        <v>18.7</v>
      </c>
      <c r="W597">
        <v>0.3</v>
      </c>
      <c r="X597">
        <v>77.599999999999994</v>
      </c>
      <c r="Y597">
        <v>7</v>
      </c>
      <c r="Z597">
        <v>15.5</v>
      </c>
      <c r="AA597">
        <v>99.1</v>
      </c>
      <c r="AB597">
        <v>0.9</v>
      </c>
      <c r="AC597">
        <v>0</v>
      </c>
      <c r="AE597" t="s">
        <v>491</v>
      </c>
      <c r="AF597" t="s">
        <v>630</v>
      </c>
      <c r="AG597" t="s">
        <v>631</v>
      </c>
      <c r="AH597" t="s">
        <v>649</v>
      </c>
      <c r="AI597">
        <v>81.3</v>
      </c>
      <c r="AJ597">
        <v>18.7</v>
      </c>
      <c r="AK597">
        <v>91.8</v>
      </c>
      <c r="AL597">
        <v>8.1999999999999993</v>
      </c>
      <c r="AM597">
        <v>99.1</v>
      </c>
      <c r="AN597">
        <v>0.9</v>
      </c>
      <c r="AP597" t="s">
        <v>491</v>
      </c>
      <c r="AQ597" t="s">
        <v>630</v>
      </c>
      <c r="AR597" t="s">
        <v>631</v>
      </c>
      <c r="AS597" t="s">
        <v>649</v>
      </c>
      <c r="AT597">
        <v>76.5</v>
      </c>
      <c r="AU597">
        <v>81.3</v>
      </c>
      <c r="AV597">
        <v>86.1</v>
      </c>
      <c r="AW597">
        <v>87.8</v>
      </c>
      <c r="AX597">
        <v>91.8</v>
      </c>
      <c r="AY597">
        <v>95.7</v>
      </c>
      <c r="AZ597">
        <v>97.9</v>
      </c>
      <c r="BA597">
        <v>99.1</v>
      </c>
      <c r="BB597">
        <v>100</v>
      </c>
      <c r="BF597" t="b">
        <f t="shared" si="9"/>
        <v>1</v>
      </c>
    </row>
    <row r="598" spans="14:58" x14ac:dyDescent="0.3">
      <c r="N598" t="e">
        <f>VLOOKUP(P598,Sheet1!A$6:A$378,1,FALSE)</f>
        <v>#N/A</v>
      </c>
      <c r="O598" t="s">
        <v>491</v>
      </c>
      <c r="P598" t="s">
        <v>632</v>
      </c>
      <c r="Q598" t="e">
        <f>VLOOKUP(P598,classifications!A$1:B$357,2,FALSE)</f>
        <v>#N/A</v>
      </c>
      <c r="R598" t="e">
        <f>VLOOKUP(P598,classifications!A$1:D$357,4,FALSE)</f>
        <v>#N/A</v>
      </c>
      <c r="S598">
        <v>48</v>
      </c>
      <c r="T598" t="s">
        <v>649</v>
      </c>
      <c r="U598">
        <v>78.599999999999994</v>
      </c>
      <c r="V598">
        <v>19</v>
      </c>
      <c r="W598">
        <v>2.5</v>
      </c>
      <c r="X598">
        <v>85.5</v>
      </c>
      <c r="Y598">
        <v>2.8</v>
      </c>
      <c r="Z598">
        <v>11.6</v>
      </c>
      <c r="AA598">
        <v>98.2</v>
      </c>
      <c r="AB598">
        <v>1.5</v>
      </c>
      <c r="AC598">
        <v>0.3</v>
      </c>
      <c r="AE598" t="s">
        <v>491</v>
      </c>
      <c r="AF598" t="s">
        <v>632</v>
      </c>
      <c r="AG598">
        <v>48</v>
      </c>
      <c r="AH598" t="s">
        <v>649</v>
      </c>
      <c r="AI598">
        <v>80.599999999999994</v>
      </c>
      <c r="AJ598">
        <v>19.399999999999999</v>
      </c>
      <c r="AK598">
        <v>96.8</v>
      </c>
      <c r="AL598">
        <v>3.2</v>
      </c>
      <c r="AM598">
        <v>98.5</v>
      </c>
      <c r="AN598">
        <v>1.5</v>
      </c>
      <c r="AP598" t="s">
        <v>491</v>
      </c>
      <c r="AQ598" t="s">
        <v>632</v>
      </c>
      <c r="AR598">
        <v>48</v>
      </c>
      <c r="AS598" t="s">
        <v>649</v>
      </c>
      <c r="AT598">
        <v>75.099999999999994</v>
      </c>
      <c r="AU598">
        <v>80.599999999999994</v>
      </c>
      <c r="AV598">
        <v>86</v>
      </c>
      <c r="AW598">
        <v>94.4</v>
      </c>
      <c r="AX598">
        <v>96.8</v>
      </c>
      <c r="AY598">
        <v>99.2</v>
      </c>
      <c r="AZ598">
        <v>96.8</v>
      </c>
      <c r="BA598">
        <v>98.5</v>
      </c>
      <c r="BB598">
        <v>100</v>
      </c>
      <c r="BF598" t="b">
        <f t="shared" si="9"/>
        <v>1</v>
      </c>
    </row>
    <row r="599" spans="14:58" x14ac:dyDescent="0.3">
      <c r="N599" t="e">
        <f>VLOOKUP(P599,Sheet1!A$6:A$378,1,FALSE)</f>
        <v>#N/A</v>
      </c>
      <c r="O599" t="s">
        <v>491</v>
      </c>
      <c r="P599" t="s">
        <v>633</v>
      </c>
      <c r="Q599" t="e">
        <f>VLOOKUP(P599,classifications!A$1:B$357,2,FALSE)</f>
        <v>#N/A</v>
      </c>
      <c r="R599" t="e">
        <f>VLOOKUP(P599,classifications!A$1:D$357,4,FALSE)</f>
        <v>#N/A</v>
      </c>
      <c r="S599" t="s">
        <v>634</v>
      </c>
      <c r="T599" t="s">
        <v>649</v>
      </c>
      <c r="U599">
        <v>81.7</v>
      </c>
      <c r="V599">
        <v>17.100000000000001</v>
      </c>
      <c r="W599">
        <v>1.2</v>
      </c>
      <c r="X599">
        <v>77.400000000000006</v>
      </c>
      <c r="Y599">
        <v>5.5</v>
      </c>
      <c r="Z599">
        <v>17.2</v>
      </c>
      <c r="AA599">
        <v>98</v>
      </c>
      <c r="AB599">
        <v>1.5</v>
      </c>
      <c r="AC599">
        <v>0.5</v>
      </c>
      <c r="AE599" t="s">
        <v>491</v>
      </c>
      <c r="AF599" t="s">
        <v>633</v>
      </c>
      <c r="AG599" t="s">
        <v>634</v>
      </c>
      <c r="AH599" t="s">
        <v>649</v>
      </c>
      <c r="AI599">
        <v>82.7</v>
      </c>
      <c r="AJ599">
        <v>17.3</v>
      </c>
      <c r="AK599">
        <v>93.4</v>
      </c>
      <c r="AL599">
        <v>6.6</v>
      </c>
      <c r="AM599">
        <v>98.5</v>
      </c>
      <c r="AN599">
        <v>1.5</v>
      </c>
      <c r="AP599" t="s">
        <v>491</v>
      </c>
      <c r="AQ599" t="s">
        <v>633</v>
      </c>
      <c r="AR599" t="s">
        <v>634</v>
      </c>
      <c r="AS599" t="s">
        <v>649</v>
      </c>
      <c r="AT599">
        <v>78.5</v>
      </c>
      <c r="AU599">
        <v>82.7</v>
      </c>
      <c r="AV599">
        <v>86.8</v>
      </c>
      <c r="AW599">
        <v>89.8</v>
      </c>
      <c r="AX599">
        <v>93.4</v>
      </c>
      <c r="AY599">
        <v>97</v>
      </c>
      <c r="AZ599">
        <v>96.9</v>
      </c>
      <c r="BA599">
        <v>98.5</v>
      </c>
      <c r="BB599">
        <v>100</v>
      </c>
      <c r="BF599" t="b">
        <f t="shared" si="9"/>
        <v>1</v>
      </c>
    </row>
    <row r="600" spans="14:58" x14ac:dyDescent="0.3">
      <c r="N600" t="e">
        <f>VLOOKUP(P600,Sheet1!A$6:A$378,1,FALSE)</f>
        <v>#N/A</v>
      </c>
      <c r="O600" t="s">
        <v>491</v>
      </c>
      <c r="P600" t="s">
        <v>635</v>
      </c>
      <c r="Q600" t="e">
        <f>VLOOKUP(P600,classifications!A$1:B$357,2,FALSE)</f>
        <v>#N/A</v>
      </c>
      <c r="R600" t="e">
        <f>VLOOKUP(P600,classifications!A$1:D$357,4,FALSE)</f>
        <v>#N/A</v>
      </c>
      <c r="S600" t="s">
        <v>636</v>
      </c>
      <c r="T600" t="s">
        <v>649</v>
      </c>
      <c r="U600">
        <v>76.3</v>
      </c>
      <c r="V600">
        <v>21.9</v>
      </c>
      <c r="W600">
        <v>1.8</v>
      </c>
      <c r="X600">
        <v>80</v>
      </c>
      <c r="Y600">
        <v>6.3</v>
      </c>
      <c r="Z600">
        <v>13.8</v>
      </c>
      <c r="AA600">
        <v>99.1</v>
      </c>
      <c r="AB600">
        <v>0.9</v>
      </c>
      <c r="AC600">
        <v>0</v>
      </c>
      <c r="AE600" t="s">
        <v>491</v>
      </c>
      <c r="AF600" t="s">
        <v>635</v>
      </c>
      <c r="AG600" t="s">
        <v>636</v>
      </c>
      <c r="AH600" t="s">
        <v>649</v>
      </c>
      <c r="AI600">
        <v>77.7</v>
      </c>
      <c r="AJ600">
        <v>22.3</v>
      </c>
      <c r="AK600">
        <v>92.7</v>
      </c>
      <c r="AL600">
        <v>7.3</v>
      </c>
      <c r="AM600">
        <v>99.1</v>
      </c>
      <c r="AN600">
        <v>0.9</v>
      </c>
      <c r="AP600" t="s">
        <v>491</v>
      </c>
      <c r="AQ600" t="s">
        <v>635</v>
      </c>
      <c r="AR600" t="s">
        <v>636</v>
      </c>
      <c r="AS600" t="s">
        <v>649</v>
      </c>
      <c r="AT600">
        <v>72.099999999999994</v>
      </c>
      <c r="AU600">
        <v>77.7</v>
      </c>
      <c r="AV600">
        <v>83.3</v>
      </c>
      <c r="AW600">
        <v>88.2</v>
      </c>
      <c r="AX600">
        <v>92.7</v>
      </c>
      <c r="AY600">
        <v>97.3</v>
      </c>
      <c r="AZ600">
        <v>98</v>
      </c>
      <c r="BA600">
        <v>99.1</v>
      </c>
      <c r="BB600">
        <v>100</v>
      </c>
      <c r="BF600" t="b">
        <f t="shared" si="9"/>
        <v>1</v>
      </c>
    </row>
    <row r="601" spans="14:58" x14ac:dyDescent="0.3">
      <c r="N601" t="e">
        <f>VLOOKUP(P601,Sheet1!A$6:A$378,1,FALSE)</f>
        <v>#N/A</v>
      </c>
      <c r="O601" t="s">
        <v>491</v>
      </c>
      <c r="P601" t="s">
        <v>637</v>
      </c>
      <c r="Q601" t="e">
        <f>VLOOKUP(P601,classifications!A$1:B$357,2,FALSE)</f>
        <v>#N/A</v>
      </c>
      <c r="R601" t="e">
        <f>VLOOKUP(P601,classifications!A$1:D$357,4,FALSE)</f>
        <v>#N/A</v>
      </c>
      <c r="S601" t="s">
        <v>638</v>
      </c>
      <c r="T601" t="s">
        <v>649</v>
      </c>
      <c r="U601">
        <v>82.7</v>
      </c>
      <c r="V601">
        <v>16.100000000000001</v>
      </c>
      <c r="W601">
        <v>1.2</v>
      </c>
      <c r="X601">
        <v>80.099999999999994</v>
      </c>
      <c r="Y601">
        <v>5.6</v>
      </c>
      <c r="Z601">
        <v>14.2</v>
      </c>
      <c r="AA601">
        <v>98.6</v>
      </c>
      <c r="AB601">
        <v>1.4</v>
      </c>
      <c r="AC601">
        <v>0</v>
      </c>
      <c r="AE601" t="s">
        <v>491</v>
      </c>
      <c r="AF601" t="s">
        <v>637</v>
      </c>
      <c r="AG601" t="s">
        <v>638</v>
      </c>
      <c r="AH601" t="s">
        <v>649</v>
      </c>
      <c r="AI601">
        <v>83.7</v>
      </c>
      <c r="AJ601">
        <v>16.3</v>
      </c>
      <c r="AK601">
        <v>93.5</v>
      </c>
      <c r="AL601">
        <v>6.5</v>
      </c>
      <c r="AM601">
        <v>98.6</v>
      </c>
      <c r="AN601">
        <v>1.4</v>
      </c>
      <c r="AP601" t="s">
        <v>491</v>
      </c>
      <c r="AQ601" t="s">
        <v>637</v>
      </c>
      <c r="AR601" t="s">
        <v>638</v>
      </c>
      <c r="AS601" t="s">
        <v>649</v>
      </c>
      <c r="AT601">
        <v>79.2</v>
      </c>
      <c r="AU601">
        <v>83.7</v>
      </c>
      <c r="AV601">
        <v>88.1</v>
      </c>
      <c r="AW601">
        <v>90</v>
      </c>
      <c r="AX601">
        <v>93.5</v>
      </c>
      <c r="AY601">
        <v>96.9</v>
      </c>
      <c r="AZ601">
        <v>97.2</v>
      </c>
      <c r="BA601">
        <v>98.6</v>
      </c>
      <c r="BB601">
        <v>100</v>
      </c>
      <c r="BF601" t="b">
        <f t="shared" si="9"/>
        <v>1</v>
      </c>
    </row>
    <row r="602" spans="14:58" x14ac:dyDescent="0.3">
      <c r="N602" t="e">
        <f>VLOOKUP(P602,Sheet1!A$6:A$378,1,FALSE)</f>
        <v>#N/A</v>
      </c>
      <c r="O602" t="s">
        <v>491</v>
      </c>
      <c r="P602" t="s">
        <v>639</v>
      </c>
      <c r="Q602" t="e">
        <f>VLOOKUP(P602,classifications!A$1:B$357,2,FALSE)</f>
        <v>#N/A</v>
      </c>
      <c r="R602" t="e">
        <f>VLOOKUP(P602,classifications!A$1:D$357,4,FALSE)</f>
        <v>#N/A</v>
      </c>
      <c r="S602" t="s">
        <v>640</v>
      </c>
      <c r="T602" t="s">
        <v>649</v>
      </c>
      <c r="U602">
        <v>77.599999999999994</v>
      </c>
      <c r="V602">
        <v>21.5</v>
      </c>
      <c r="W602">
        <v>0.8</v>
      </c>
      <c r="X602">
        <v>75.599999999999994</v>
      </c>
      <c r="Y602">
        <v>7.4</v>
      </c>
      <c r="Z602">
        <v>16.899999999999999</v>
      </c>
      <c r="AA602">
        <v>98.7</v>
      </c>
      <c r="AB602">
        <v>1.3</v>
      </c>
      <c r="AC602">
        <v>0</v>
      </c>
      <c r="AE602" t="s">
        <v>491</v>
      </c>
      <c r="AF602" t="s">
        <v>639</v>
      </c>
      <c r="AG602" t="s">
        <v>640</v>
      </c>
      <c r="AH602" t="s">
        <v>649</v>
      </c>
      <c r="AI602">
        <v>78.3</v>
      </c>
      <c r="AJ602">
        <v>21.7</v>
      </c>
      <c r="AK602">
        <v>91</v>
      </c>
      <c r="AL602">
        <v>9</v>
      </c>
      <c r="AM602">
        <v>98.7</v>
      </c>
      <c r="AN602">
        <v>1.3</v>
      </c>
      <c r="AP602" t="s">
        <v>491</v>
      </c>
      <c r="AQ602" t="s">
        <v>639</v>
      </c>
      <c r="AR602" t="s">
        <v>640</v>
      </c>
      <c r="AS602" t="s">
        <v>649</v>
      </c>
      <c r="AT602">
        <v>73.400000000000006</v>
      </c>
      <c r="AU602">
        <v>78.3</v>
      </c>
      <c r="AV602">
        <v>83.2</v>
      </c>
      <c r="AW602">
        <v>87.4</v>
      </c>
      <c r="AX602">
        <v>91</v>
      </c>
      <c r="AY602">
        <v>94.7</v>
      </c>
      <c r="AZ602">
        <v>97.5</v>
      </c>
      <c r="BA602">
        <v>98.7</v>
      </c>
      <c r="BB602">
        <v>99.8</v>
      </c>
      <c r="BF602" t="b">
        <f t="shared" si="9"/>
        <v>1</v>
      </c>
    </row>
    <row r="603" spans="14:58" x14ac:dyDescent="0.3">
      <c r="N603" t="e">
        <f>VLOOKUP(P603,Sheet1!A$6:A$378,1,FALSE)</f>
        <v>#N/A</v>
      </c>
      <c r="O603" t="s">
        <v>491</v>
      </c>
      <c r="P603" t="s">
        <v>641</v>
      </c>
      <c r="Q603" t="e">
        <f>VLOOKUP(P603,classifications!A$1:B$357,2,FALSE)</f>
        <v>#N/A</v>
      </c>
      <c r="R603" t="e">
        <f>VLOOKUP(P603,classifications!A$1:D$357,4,FALSE)</f>
        <v>#N/A</v>
      </c>
      <c r="S603" t="s">
        <v>642</v>
      </c>
      <c r="T603" t="s">
        <v>649</v>
      </c>
      <c r="U603">
        <v>74.400000000000006</v>
      </c>
      <c r="V603">
        <v>23.8</v>
      </c>
      <c r="W603">
        <v>1.8</v>
      </c>
      <c r="X603">
        <v>75.3</v>
      </c>
      <c r="Y603">
        <v>7.4</v>
      </c>
      <c r="Z603">
        <v>17.3</v>
      </c>
      <c r="AA603">
        <v>99.3</v>
      </c>
      <c r="AB603">
        <v>0.7</v>
      </c>
      <c r="AC603">
        <v>0</v>
      </c>
      <c r="AE603" t="s">
        <v>491</v>
      </c>
      <c r="AF603" t="s">
        <v>641</v>
      </c>
      <c r="AG603" t="s">
        <v>642</v>
      </c>
      <c r="AH603" t="s">
        <v>649</v>
      </c>
      <c r="AI603">
        <v>75.8</v>
      </c>
      <c r="AJ603">
        <v>24.2</v>
      </c>
      <c r="AK603">
        <v>91</v>
      </c>
      <c r="AL603">
        <v>9</v>
      </c>
      <c r="AM603">
        <v>99.3</v>
      </c>
      <c r="AN603">
        <v>0.7</v>
      </c>
      <c r="AP603" t="s">
        <v>491</v>
      </c>
      <c r="AQ603" t="s">
        <v>641</v>
      </c>
      <c r="AR603" t="s">
        <v>642</v>
      </c>
      <c r="AS603" t="s">
        <v>649</v>
      </c>
      <c r="AT603">
        <v>71</v>
      </c>
      <c r="AU603">
        <v>75.8</v>
      </c>
      <c r="AV603">
        <v>80.5</v>
      </c>
      <c r="AW603">
        <v>86.6</v>
      </c>
      <c r="AX603">
        <v>91</v>
      </c>
      <c r="AY603">
        <v>95.5</v>
      </c>
      <c r="AZ603">
        <v>98.4</v>
      </c>
      <c r="BA603">
        <v>99.3</v>
      </c>
      <c r="BB603">
        <v>100</v>
      </c>
      <c r="BF603" t="b">
        <f t="shared" si="9"/>
        <v>1</v>
      </c>
    </row>
    <row r="604" spans="14:58" x14ac:dyDescent="0.3">
      <c r="N604" t="e">
        <f>VLOOKUP(P604,Sheet1!A$6:A$378,1,FALSE)</f>
        <v>#N/A</v>
      </c>
      <c r="O604" t="s">
        <v>491</v>
      </c>
      <c r="P604" t="s">
        <v>643</v>
      </c>
      <c r="Q604" t="e">
        <f>VLOOKUP(P604,classifications!A$1:B$357,2,FALSE)</f>
        <v>#N/A</v>
      </c>
      <c r="R604" t="e">
        <f>VLOOKUP(P604,classifications!A$1:D$357,4,FALSE)</f>
        <v>#N/A</v>
      </c>
      <c r="S604" t="s">
        <v>644</v>
      </c>
      <c r="T604" t="s">
        <v>649</v>
      </c>
      <c r="U604">
        <v>78.099999999999994</v>
      </c>
      <c r="V604">
        <v>21.3</v>
      </c>
      <c r="W604">
        <v>0.6</v>
      </c>
      <c r="X604">
        <v>84.8</v>
      </c>
      <c r="Y604">
        <v>3.2</v>
      </c>
      <c r="Z604">
        <v>12</v>
      </c>
      <c r="AA604">
        <v>98.8</v>
      </c>
      <c r="AB604">
        <v>1.2</v>
      </c>
      <c r="AC604">
        <v>0</v>
      </c>
      <c r="AE604" t="s">
        <v>491</v>
      </c>
      <c r="AF604" t="s">
        <v>643</v>
      </c>
      <c r="AG604" t="s">
        <v>644</v>
      </c>
      <c r="AH604" t="s">
        <v>649</v>
      </c>
      <c r="AI604">
        <v>78.599999999999994</v>
      </c>
      <c r="AJ604">
        <v>21.4</v>
      </c>
      <c r="AK604">
        <v>96.3</v>
      </c>
      <c r="AL604">
        <v>3.7</v>
      </c>
      <c r="AM604">
        <v>98.8</v>
      </c>
      <c r="AN604">
        <v>1.2</v>
      </c>
      <c r="AP604" t="s">
        <v>491</v>
      </c>
      <c r="AQ604" t="s">
        <v>643</v>
      </c>
      <c r="AR604" t="s">
        <v>644</v>
      </c>
      <c r="AS604" t="s">
        <v>649</v>
      </c>
      <c r="AT604">
        <v>73.5</v>
      </c>
      <c r="AU604">
        <v>78.599999999999994</v>
      </c>
      <c r="AV604">
        <v>83.6</v>
      </c>
      <c r="AW604">
        <v>93</v>
      </c>
      <c r="AX604">
        <v>96.3</v>
      </c>
      <c r="AY604">
        <v>99.7</v>
      </c>
      <c r="AZ604">
        <v>97.5</v>
      </c>
      <c r="BA604">
        <v>98.8</v>
      </c>
      <c r="BB604">
        <v>100</v>
      </c>
      <c r="BF604" t="b">
        <f t="shared" si="9"/>
        <v>1</v>
      </c>
    </row>
    <row r="605" spans="14:58" x14ac:dyDescent="0.3">
      <c r="N605" t="e">
        <f>VLOOKUP(P605,Sheet1!A$6:A$378,1,FALSE)</f>
        <v>#N/A</v>
      </c>
      <c r="O605" t="s">
        <v>491</v>
      </c>
      <c r="P605" t="s">
        <v>645</v>
      </c>
      <c r="Q605" t="e">
        <f>VLOOKUP(P605,classifications!A$1:B$357,2,FALSE)</f>
        <v>#N/A</v>
      </c>
      <c r="R605" t="e">
        <f>VLOOKUP(P605,classifications!A$1:D$357,4,FALSE)</f>
        <v>#N/A</v>
      </c>
      <c r="S605" t="s">
        <v>646</v>
      </c>
      <c r="T605" t="s">
        <v>649</v>
      </c>
      <c r="U605">
        <v>78.900000000000006</v>
      </c>
      <c r="V605">
        <v>20.7</v>
      </c>
      <c r="W605">
        <v>0.4</v>
      </c>
      <c r="X605">
        <v>76</v>
      </c>
      <c r="Y605">
        <v>8.6999999999999993</v>
      </c>
      <c r="Z605">
        <v>15.4</v>
      </c>
      <c r="AA605">
        <v>98.9</v>
      </c>
      <c r="AB605">
        <v>1.1000000000000001</v>
      </c>
      <c r="AC605">
        <v>0</v>
      </c>
      <c r="AE605" t="s">
        <v>491</v>
      </c>
      <c r="AF605" t="s">
        <v>645</v>
      </c>
      <c r="AG605" t="s">
        <v>646</v>
      </c>
      <c r="AH605" t="s">
        <v>649</v>
      </c>
      <c r="AI605">
        <v>79.2</v>
      </c>
      <c r="AJ605">
        <v>20.8</v>
      </c>
      <c r="AK605">
        <v>89.8</v>
      </c>
      <c r="AL605">
        <v>10.199999999999999</v>
      </c>
      <c r="AM605">
        <v>98.9</v>
      </c>
      <c r="AN605">
        <v>1.1000000000000001</v>
      </c>
      <c r="AP605" t="s">
        <v>491</v>
      </c>
      <c r="AQ605" t="s">
        <v>645</v>
      </c>
      <c r="AR605" t="s">
        <v>646</v>
      </c>
      <c r="AS605" t="s">
        <v>649</v>
      </c>
      <c r="AT605">
        <v>74.599999999999994</v>
      </c>
      <c r="AU605">
        <v>79.2</v>
      </c>
      <c r="AV605">
        <v>83.8</v>
      </c>
      <c r="AW605">
        <v>85.2</v>
      </c>
      <c r="AX605">
        <v>89.8</v>
      </c>
      <c r="AY605">
        <v>94.3</v>
      </c>
      <c r="AZ605">
        <v>97.6</v>
      </c>
      <c r="BA605">
        <v>98.9</v>
      </c>
      <c r="BB605">
        <v>100</v>
      </c>
      <c r="BF605" t="b">
        <f t="shared" si="9"/>
        <v>1</v>
      </c>
    </row>
    <row r="606" spans="14:58" x14ac:dyDescent="0.3">
      <c r="N606" t="e">
        <f>VLOOKUP(P606,Sheet1!A$6:A$378,1,FALSE)</f>
        <v>#N/A</v>
      </c>
      <c r="O606" t="s">
        <v>491</v>
      </c>
      <c r="P606" t="s">
        <v>647</v>
      </c>
      <c r="Q606" t="e">
        <f>VLOOKUP(P606,classifications!A$1:B$357,2,FALSE)</f>
        <v>#N/A</v>
      </c>
      <c r="R606" t="e">
        <f>VLOOKUP(P606,classifications!A$1:D$357,4,FALSE)</f>
        <v>#N/A</v>
      </c>
      <c r="S606">
        <v>460</v>
      </c>
      <c r="T606" t="s">
        <v>649</v>
      </c>
      <c r="U606">
        <v>84</v>
      </c>
      <c r="V606">
        <v>15.5</v>
      </c>
      <c r="W606">
        <v>0.5</v>
      </c>
      <c r="X606">
        <v>79.3</v>
      </c>
      <c r="Y606">
        <v>5.9</v>
      </c>
      <c r="Z606">
        <v>14.8</v>
      </c>
      <c r="AA606">
        <v>97</v>
      </c>
      <c r="AB606">
        <v>3</v>
      </c>
      <c r="AC606">
        <v>0</v>
      </c>
      <c r="AE606" t="s">
        <v>491</v>
      </c>
      <c r="AF606" t="s">
        <v>647</v>
      </c>
      <c r="AG606">
        <v>460</v>
      </c>
      <c r="AH606" t="s">
        <v>649</v>
      </c>
      <c r="AI606">
        <v>84.4</v>
      </c>
      <c r="AJ606">
        <v>15.6</v>
      </c>
      <c r="AK606">
        <v>93</v>
      </c>
      <c r="AL606">
        <v>7</v>
      </c>
      <c r="AM606">
        <v>97</v>
      </c>
      <c r="AN606">
        <v>3</v>
      </c>
      <c r="AP606" t="s">
        <v>491</v>
      </c>
      <c r="AQ606" t="s">
        <v>647</v>
      </c>
      <c r="AR606">
        <v>460</v>
      </c>
      <c r="AS606" t="s">
        <v>649</v>
      </c>
      <c r="AT606">
        <v>82.6</v>
      </c>
      <c r="AU606">
        <v>84.4</v>
      </c>
      <c r="AV606">
        <v>86.2</v>
      </c>
      <c r="AW606">
        <v>91.5</v>
      </c>
      <c r="AX606">
        <v>93</v>
      </c>
      <c r="AY606">
        <v>94.6</v>
      </c>
      <c r="AZ606">
        <v>96.1</v>
      </c>
      <c r="BA606">
        <v>97</v>
      </c>
      <c r="BB606">
        <v>97.9</v>
      </c>
      <c r="BF606" t="b">
        <f t="shared" si="9"/>
        <v>1</v>
      </c>
    </row>
    <row r="608" spans="14:58" x14ac:dyDescent="0.3">
      <c r="O608" t="s">
        <v>650</v>
      </c>
      <c r="AE608" t="s">
        <v>650</v>
      </c>
      <c r="AP608" t="s">
        <v>650</v>
      </c>
    </row>
    <row r="610" spans="15:54" x14ac:dyDescent="0.3">
      <c r="O610" t="s">
        <v>651</v>
      </c>
      <c r="AE610" t="s">
        <v>651</v>
      </c>
      <c r="AP610" t="s">
        <v>651</v>
      </c>
    </row>
    <row r="611" spans="15:54" x14ac:dyDescent="0.3">
      <c r="O611" t="s">
        <v>652</v>
      </c>
      <c r="AE611" t="s">
        <v>652</v>
      </c>
      <c r="AP611" t="s">
        <v>652</v>
      </c>
    </row>
    <row r="612" spans="15:54" x14ac:dyDescent="0.3">
      <c r="O612" t="s">
        <v>653</v>
      </c>
      <c r="AE612" t="s">
        <v>653</v>
      </c>
      <c r="AP612" t="s">
        <v>653</v>
      </c>
    </row>
    <row r="613" spans="15:54" x14ac:dyDescent="0.3">
      <c r="O613" t="s">
        <v>654</v>
      </c>
      <c r="AE613" t="s">
        <v>654</v>
      </c>
      <c r="AP613" t="s">
        <v>654</v>
      </c>
    </row>
    <row r="619" spans="15:54" x14ac:dyDescent="0.3">
      <c r="P619" t="s">
        <v>823</v>
      </c>
      <c r="AF619" t="s">
        <v>824</v>
      </c>
      <c r="AQ619" t="s">
        <v>825</v>
      </c>
    </row>
    <row r="621" spans="15:54" x14ac:dyDescent="0.3">
      <c r="P621" t="s">
        <v>663</v>
      </c>
      <c r="T621" t="s">
        <v>393</v>
      </c>
      <c r="U621" t="s">
        <v>394</v>
      </c>
      <c r="V621" t="s">
        <v>395</v>
      </c>
      <c r="W621" t="s">
        <v>396</v>
      </c>
      <c r="X621" t="s">
        <v>397</v>
      </c>
      <c r="Y621" t="s">
        <v>398</v>
      </c>
      <c r="Z621" t="s">
        <v>399</v>
      </c>
      <c r="AA621" t="s">
        <v>400</v>
      </c>
      <c r="AB621" t="s">
        <v>401</v>
      </c>
      <c r="AC621" t="s">
        <v>402</v>
      </c>
      <c r="AF621" t="s">
        <v>663</v>
      </c>
      <c r="AH621" t="s">
        <v>393</v>
      </c>
      <c r="AI621" t="s">
        <v>394</v>
      </c>
      <c r="AJ621" t="s">
        <v>395</v>
      </c>
      <c r="AK621" t="s">
        <v>397</v>
      </c>
      <c r="AL621" t="s">
        <v>398</v>
      </c>
      <c r="AM621" t="s">
        <v>400</v>
      </c>
      <c r="AN621" t="s">
        <v>401</v>
      </c>
      <c r="AQ621" t="s">
        <v>663</v>
      </c>
      <c r="AS621" t="s">
        <v>393</v>
      </c>
      <c r="AT621" t="s">
        <v>403</v>
      </c>
      <c r="AU621" t="s">
        <v>394</v>
      </c>
      <c r="AV621" t="s">
        <v>404</v>
      </c>
      <c r="AW621" t="s">
        <v>405</v>
      </c>
      <c r="AX621" t="s">
        <v>397</v>
      </c>
      <c r="AY621" t="s">
        <v>406</v>
      </c>
      <c r="AZ621" t="s">
        <v>407</v>
      </c>
      <c r="BA621" t="s">
        <v>400</v>
      </c>
      <c r="BB621" t="s">
        <v>408</v>
      </c>
    </row>
    <row r="622" spans="15:54" x14ac:dyDescent="0.3">
      <c r="P622" t="s">
        <v>3</v>
      </c>
      <c r="T622" t="s">
        <v>410</v>
      </c>
      <c r="U622">
        <v>74</v>
      </c>
      <c r="V622">
        <v>24.7</v>
      </c>
      <c r="W622">
        <v>1.3</v>
      </c>
      <c r="X622">
        <v>83.6</v>
      </c>
      <c r="Y622">
        <v>5</v>
      </c>
      <c r="Z622">
        <v>11.3</v>
      </c>
      <c r="AA622">
        <v>98.5</v>
      </c>
      <c r="AB622">
        <v>1.4</v>
      </c>
      <c r="AC622">
        <v>0.1</v>
      </c>
      <c r="AF622" t="s">
        <v>3</v>
      </c>
      <c r="AH622" t="s">
        <v>410</v>
      </c>
      <c r="AI622">
        <v>75</v>
      </c>
      <c r="AJ622">
        <v>25</v>
      </c>
      <c r="AK622">
        <v>94.4</v>
      </c>
      <c r="AL622">
        <v>5.6</v>
      </c>
      <c r="AM622">
        <v>98.6</v>
      </c>
      <c r="AN622">
        <v>1.4</v>
      </c>
      <c r="AQ622" t="s">
        <v>3</v>
      </c>
      <c r="AS622" t="s">
        <v>410</v>
      </c>
      <c r="AT622">
        <v>74.3</v>
      </c>
      <c r="AU622">
        <v>75</v>
      </c>
      <c r="AV622">
        <v>75.599999999999994</v>
      </c>
      <c r="AW622">
        <v>94</v>
      </c>
      <c r="AX622">
        <v>94.4</v>
      </c>
      <c r="AY622">
        <v>94.7</v>
      </c>
      <c r="AZ622">
        <v>98.4</v>
      </c>
      <c r="BA622">
        <v>98.6</v>
      </c>
      <c r="BB622">
        <v>98.7</v>
      </c>
    </row>
    <row r="623" spans="15:54" x14ac:dyDescent="0.3">
      <c r="P623" t="s">
        <v>3</v>
      </c>
      <c r="T623" t="s">
        <v>648</v>
      </c>
      <c r="U623">
        <v>84.5</v>
      </c>
      <c r="V623">
        <v>14.5</v>
      </c>
      <c r="W623">
        <v>1</v>
      </c>
      <c r="X623">
        <v>75.400000000000006</v>
      </c>
      <c r="Y623">
        <v>6.5</v>
      </c>
      <c r="Z623">
        <v>18.100000000000001</v>
      </c>
      <c r="AA623">
        <v>98.5</v>
      </c>
      <c r="AB623">
        <v>1.4</v>
      </c>
      <c r="AC623">
        <v>0.1</v>
      </c>
      <c r="AF623" t="s">
        <v>3</v>
      </c>
      <c r="AH623" t="s">
        <v>648</v>
      </c>
      <c r="AI623">
        <v>85.3</v>
      </c>
      <c r="AJ623">
        <v>14.7</v>
      </c>
      <c r="AK623">
        <v>92.1</v>
      </c>
      <c r="AL623">
        <v>7.9</v>
      </c>
      <c r="AM623">
        <v>98.6</v>
      </c>
      <c r="AN623">
        <v>1.4</v>
      </c>
      <c r="AQ623" t="s">
        <v>3</v>
      </c>
      <c r="AS623" t="s">
        <v>648</v>
      </c>
      <c r="AT623">
        <v>84.8</v>
      </c>
      <c r="AU623">
        <v>85.3</v>
      </c>
      <c r="AV623">
        <v>85.8</v>
      </c>
      <c r="AW623">
        <v>91.7</v>
      </c>
      <c r="AX623">
        <v>92.1</v>
      </c>
      <c r="AY623">
        <v>92.5</v>
      </c>
      <c r="AZ623">
        <v>98.4</v>
      </c>
      <c r="BA623">
        <v>98.6</v>
      </c>
      <c r="BB623">
        <v>98.7</v>
      </c>
    </row>
    <row r="624" spans="15:54" x14ac:dyDescent="0.3">
      <c r="P624" t="s">
        <v>3</v>
      </c>
      <c r="T624" t="s">
        <v>649</v>
      </c>
      <c r="U624">
        <v>79.099999999999994</v>
      </c>
      <c r="V624">
        <v>19.7</v>
      </c>
      <c r="W624">
        <v>1.2</v>
      </c>
      <c r="X624">
        <v>79.599999999999994</v>
      </c>
      <c r="Y624">
        <v>5.7</v>
      </c>
      <c r="Z624">
        <v>14.7</v>
      </c>
      <c r="AA624">
        <v>98.5</v>
      </c>
      <c r="AB624">
        <v>1.4</v>
      </c>
      <c r="AC624">
        <v>0.1</v>
      </c>
      <c r="AF624" t="s">
        <v>3</v>
      </c>
      <c r="AH624" t="s">
        <v>649</v>
      </c>
      <c r="AI624">
        <v>80.099999999999994</v>
      </c>
      <c r="AJ624">
        <v>19.899999999999999</v>
      </c>
      <c r="AK624">
        <v>93.3</v>
      </c>
      <c r="AL624">
        <v>6.7</v>
      </c>
      <c r="AM624">
        <v>98.6</v>
      </c>
      <c r="AN624">
        <v>1.4</v>
      </c>
      <c r="AQ624" t="s">
        <v>3</v>
      </c>
      <c r="AS624" t="s">
        <v>649</v>
      </c>
      <c r="AT624">
        <v>79.599999999999994</v>
      </c>
      <c r="AU624">
        <v>80.099999999999994</v>
      </c>
      <c r="AV624">
        <v>80.5</v>
      </c>
      <c r="AW624">
        <v>93</v>
      </c>
      <c r="AX624">
        <v>93.3</v>
      </c>
      <c r="AY624">
        <v>93.6</v>
      </c>
      <c r="AZ624">
        <v>98.4</v>
      </c>
      <c r="BA624">
        <v>98.6</v>
      </c>
      <c r="BB624">
        <v>98.7</v>
      </c>
    </row>
    <row r="626" spans="14:58" x14ac:dyDescent="0.3">
      <c r="P626" t="s">
        <v>650</v>
      </c>
      <c r="AF626" t="s">
        <v>650</v>
      </c>
      <c r="AQ626" t="s">
        <v>650</v>
      </c>
    </row>
    <row r="628" spans="14:58" x14ac:dyDescent="0.3">
      <c r="P628" t="s">
        <v>651</v>
      </c>
      <c r="AE628" t="s">
        <v>651</v>
      </c>
      <c r="AN628" t="s">
        <v>651</v>
      </c>
    </row>
    <row r="629" spans="14:58" x14ac:dyDescent="0.3">
      <c r="P629" t="s">
        <v>826</v>
      </c>
      <c r="AE629" t="s">
        <v>826</v>
      </c>
      <c r="AN629" t="s">
        <v>826</v>
      </c>
    </row>
    <row r="632" spans="14:58" x14ac:dyDescent="0.3">
      <c r="N632" t="e">
        <f>VLOOKUP(P632,Sheet1!A$6:A$378,1,FALSE)</f>
        <v>#N/A</v>
      </c>
      <c r="O632" t="s">
        <v>491</v>
      </c>
      <c r="P632" t="s">
        <v>493</v>
      </c>
      <c r="Q632" t="e">
        <f>VLOOKUP(P632,classifications!A$1:B$357,2,FALSE)</f>
        <v>#N/A</v>
      </c>
      <c r="S632">
        <v>13</v>
      </c>
      <c r="T632" t="s">
        <v>410</v>
      </c>
      <c r="U632">
        <v>72.5</v>
      </c>
      <c r="V632">
        <v>25.5</v>
      </c>
      <c r="W632">
        <v>2</v>
      </c>
      <c r="X632">
        <v>84.8</v>
      </c>
      <c r="Y632">
        <v>6.2</v>
      </c>
      <c r="Z632">
        <v>9</v>
      </c>
      <c r="AA632">
        <v>98.2</v>
      </c>
      <c r="AB632">
        <v>1.8</v>
      </c>
      <c r="AC632">
        <v>0</v>
      </c>
      <c r="AE632" t="s">
        <v>491</v>
      </c>
      <c r="AF632" t="s">
        <v>493</v>
      </c>
      <c r="AG632">
        <v>13</v>
      </c>
      <c r="AH632" t="s">
        <v>410</v>
      </c>
      <c r="AI632">
        <v>74</v>
      </c>
      <c r="AJ632">
        <v>26</v>
      </c>
      <c r="AK632">
        <v>93.2</v>
      </c>
      <c r="AL632">
        <v>6.8</v>
      </c>
      <c r="AM632">
        <v>98.2</v>
      </c>
      <c r="AN632">
        <v>1.8</v>
      </c>
      <c r="AP632" t="s">
        <v>491</v>
      </c>
      <c r="AQ632" t="s">
        <v>493</v>
      </c>
      <c r="AR632">
        <v>13</v>
      </c>
      <c r="AS632" t="s">
        <v>410</v>
      </c>
      <c r="AT632">
        <v>67.5</v>
      </c>
      <c r="AU632">
        <v>74</v>
      </c>
      <c r="AV632">
        <v>80.5</v>
      </c>
      <c r="AW632">
        <v>89</v>
      </c>
      <c r="AX632">
        <v>93.2</v>
      </c>
      <c r="AY632">
        <v>97.3</v>
      </c>
      <c r="AZ632">
        <v>96.2</v>
      </c>
      <c r="BA632">
        <v>98.2</v>
      </c>
      <c r="BB632">
        <v>100</v>
      </c>
      <c r="BF632" t="b">
        <f t="shared" ref="BF632:BF637" si="10">IF(AQ632=AF632,IF(AF632=P632,TRUE,FALSE),FALSE)</f>
        <v>1</v>
      </c>
    </row>
    <row r="633" spans="14:58" x14ac:dyDescent="0.3">
      <c r="N633" s="1" t="e">
        <f>VLOOKUP(P633,Sheet1!A$6:A$378,1,FALSE)</f>
        <v>#N/A</v>
      </c>
      <c r="O633" s="1" t="s">
        <v>491</v>
      </c>
      <c r="P633" s="1" t="s">
        <v>494</v>
      </c>
      <c r="Q633" t="s">
        <v>320</v>
      </c>
      <c r="S633" s="1">
        <v>15</v>
      </c>
      <c r="T633" s="1" t="s">
        <v>410</v>
      </c>
      <c r="U633" s="1">
        <v>70.400000000000006</v>
      </c>
      <c r="V633" s="1">
        <v>29.2</v>
      </c>
      <c r="W633" s="1">
        <v>0.4</v>
      </c>
      <c r="X633" s="1">
        <v>75.900000000000006</v>
      </c>
      <c r="Y633" s="1">
        <v>7.1</v>
      </c>
      <c r="Z633" s="1">
        <v>17</v>
      </c>
      <c r="AA633" s="1" t="s">
        <v>417</v>
      </c>
      <c r="AB633" s="1" t="s">
        <v>417</v>
      </c>
      <c r="AC633" s="1" t="s">
        <v>417</v>
      </c>
      <c r="AD633" s="1"/>
      <c r="AE633" s="1" t="s">
        <v>491</v>
      </c>
      <c r="AF633" s="1" t="s">
        <v>494</v>
      </c>
      <c r="AG633" s="1">
        <v>15</v>
      </c>
      <c r="AH633" s="1" t="s">
        <v>410</v>
      </c>
      <c r="AI633" s="1">
        <v>70.7</v>
      </c>
      <c r="AJ633" s="1">
        <v>29.3</v>
      </c>
      <c r="AK633" s="1">
        <v>91.4</v>
      </c>
      <c r="AL633" s="1">
        <v>8.6</v>
      </c>
      <c r="AM633" s="1" t="s">
        <v>417</v>
      </c>
      <c r="AN633" s="1" t="s">
        <v>417</v>
      </c>
      <c r="AO633" s="1"/>
      <c r="AP633" s="1" t="s">
        <v>491</v>
      </c>
      <c r="AQ633" s="1" t="s">
        <v>494</v>
      </c>
      <c r="AR633" s="1">
        <v>15</v>
      </c>
      <c r="AS633" s="1" t="s">
        <v>410</v>
      </c>
      <c r="AT633" s="1">
        <v>63.6</v>
      </c>
      <c r="AU633" s="1">
        <v>70.7</v>
      </c>
      <c r="AV633" s="1">
        <v>77.7</v>
      </c>
      <c r="AW633" s="1">
        <v>86.5</v>
      </c>
      <c r="AX633" s="1">
        <v>91.4</v>
      </c>
      <c r="AY633" s="1">
        <v>96.4</v>
      </c>
      <c r="AZ633" s="1" t="s">
        <v>417</v>
      </c>
      <c r="BA633" s="1" t="s">
        <v>417</v>
      </c>
      <c r="BB633" s="1" t="s">
        <v>417</v>
      </c>
      <c r="BC633" s="1"/>
      <c r="BD633" s="1"/>
      <c r="BE633" s="1"/>
      <c r="BF633" t="b">
        <f t="shared" si="10"/>
        <v>1</v>
      </c>
    </row>
    <row r="634" spans="14:58" x14ac:dyDescent="0.3">
      <c r="N634" t="e">
        <f>VLOOKUP(P634,Sheet1!A$6:A$378,1,FALSE)</f>
        <v>#N/A</v>
      </c>
      <c r="O634" t="s">
        <v>491</v>
      </c>
      <c r="P634" t="s">
        <v>493</v>
      </c>
      <c r="Q634" t="e">
        <f>VLOOKUP(P634,classifications!A$1:B$357,2,FALSE)</f>
        <v>#N/A</v>
      </c>
      <c r="S634">
        <v>13</v>
      </c>
      <c r="T634" t="s">
        <v>648</v>
      </c>
      <c r="U634">
        <v>84.1</v>
      </c>
      <c r="V634">
        <v>14.7</v>
      </c>
      <c r="W634">
        <v>1.2</v>
      </c>
      <c r="X634">
        <v>82</v>
      </c>
      <c r="Y634">
        <v>4.0999999999999996</v>
      </c>
      <c r="Z634">
        <v>13.9</v>
      </c>
      <c r="AA634">
        <v>98.7</v>
      </c>
      <c r="AB634">
        <v>1.3</v>
      </c>
      <c r="AC634">
        <v>0</v>
      </c>
      <c r="AE634" t="s">
        <v>491</v>
      </c>
      <c r="AF634" t="s">
        <v>493</v>
      </c>
      <c r="AG634">
        <v>13</v>
      </c>
      <c r="AH634" t="s">
        <v>648</v>
      </c>
      <c r="AI634">
        <v>85.1</v>
      </c>
      <c r="AJ634">
        <v>14.9</v>
      </c>
      <c r="AK634">
        <v>95.2</v>
      </c>
      <c r="AL634">
        <v>4.8</v>
      </c>
      <c r="AM634">
        <v>98.7</v>
      </c>
      <c r="AN634">
        <v>1.3</v>
      </c>
      <c r="AP634" t="s">
        <v>491</v>
      </c>
      <c r="AQ634" t="s">
        <v>493</v>
      </c>
      <c r="AR634">
        <v>13</v>
      </c>
      <c r="AS634" t="s">
        <v>648</v>
      </c>
      <c r="AT634">
        <v>80.3</v>
      </c>
      <c r="AU634">
        <v>85.1</v>
      </c>
      <c r="AV634">
        <v>90</v>
      </c>
      <c r="AW634">
        <v>91.9</v>
      </c>
      <c r="AX634">
        <v>95.2</v>
      </c>
      <c r="AY634">
        <v>98.5</v>
      </c>
      <c r="AZ634">
        <v>97.2</v>
      </c>
      <c r="BA634">
        <v>98.7</v>
      </c>
      <c r="BB634">
        <v>100</v>
      </c>
      <c r="BF634" t="b">
        <f t="shared" si="10"/>
        <v>1</v>
      </c>
    </row>
    <row r="635" spans="14:58" x14ac:dyDescent="0.3">
      <c r="N635" s="1" t="e">
        <f>VLOOKUP(P635,Sheet1!A$6:A$378,1,FALSE)</f>
        <v>#N/A</v>
      </c>
      <c r="O635" s="1" t="s">
        <v>491</v>
      </c>
      <c r="P635" s="1" t="s">
        <v>494</v>
      </c>
      <c r="Q635" t="s">
        <v>320</v>
      </c>
      <c r="S635" s="1">
        <v>15</v>
      </c>
      <c r="T635" s="1" t="s">
        <v>648</v>
      </c>
      <c r="U635" s="1">
        <v>82.1</v>
      </c>
      <c r="V635" s="1">
        <v>17.600000000000001</v>
      </c>
      <c r="W635" s="1">
        <v>0.3</v>
      </c>
      <c r="X635" s="1">
        <v>66.7</v>
      </c>
      <c r="Y635" s="1">
        <v>6.2</v>
      </c>
      <c r="Z635" s="1">
        <v>27.1</v>
      </c>
      <c r="AA635" s="1">
        <v>99.3</v>
      </c>
      <c r="AB635" s="1">
        <v>0.7</v>
      </c>
      <c r="AC635" s="1">
        <v>0</v>
      </c>
      <c r="AD635" s="1"/>
      <c r="AE635" s="1" t="s">
        <v>491</v>
      </c>
      <c r="AF635" s="1" t="s">
        <v>494</v>
      </c>
      <c r="AG635" s="1">
        <v>15</v>
      </c>
      <c r="AH635" s="1" t="s">
        <v>648</v>
      </c>
      <c r="AI635" s="1">
        <v>82.4</v>
      </c>
      <c r="AJ635" s="1">
        <v>17.600000000000001</v>
      </c>
      <c r="AK635" s="1">
        <v>91.5</v>
      </c>
      <c r="AL635" s="1">
        <v>8.5</v>
      </c>
      <c r="AM635" s="1">
        <v>99.3</v>
      </c>
      <c r="AN635" s="1">
        <v>0.7</v>
      </c>
      <c r="AO635" s="1"/>
      <c r="AP635" s="1" t="s">
        <v>491</v>
      </c>
      <c r="AQ635" s="1" t="s">
        <v>494</v>
      </c>
      <c r="AR635" s="1">
        <v>15</v>
      </c>
      <c r="AS635" s="1" t="s">
        <v>648</v>
      </c>
      <c r="AT635" s="1">
        <v>77.3</v>
      </c>
      <c r="AU635" s="1">
        <v>82.4</v>
      </c>
      <c r="AV635" s="1">
        <v>87.4</v>
      </c>
      <c r="AW635" s="1">
        <v>86.6</v>
      </c>
      <c r="AX635" s="1">
        <v>91.5</v>
      </c>
      <c r="AY635" s="1">
        <v>96.4</v>
      </c>
      <c r="AZ635" s="1">
        <v>98.2</v>
      </c>
      <c r="BA635" s="1">
        <v>99.3</v>
      </c>
      <c r="BB635" s="1">
        <v>100</v>
      </c>
      <c r="BC635" s="1"/>
      <c r="BD635" s="1"/>
      <c r="BE635" s="1"/>
      <c r="BF635" t="b">
        <f t="shared" si="10"/>
        <v>1</v>
      </c>
    </row>
    <row r="636" spans="14:58" x14ac:dyDescent="0.3">
      <c r="N636" t="e">
        <f>VLOOKUP(P636,Sheet1!A$6:A$378,1,FALSE)</f>
        <v>#N/A</v>
      </c>
      <c r="O636" t="s">
        <v>491</v>
      </c>
      <c r="P636" t="s">
        <v>493</v>
      </c>
      <c r="Q636" t="e">
        <f>VLOOKUP(P636,classifications!A$1:B$357,2,FALSE)</f>
        <v>#N/A</v>
      </c>
      <c r="S636">
        <v>13</v>
      </c>
      <c r="T636" t="s">
        <v>649</v>
      </c>
      <c r="U636">
        <v>78.2</v>
      </c>
      <c r="V636">
        <v>20.2</v>
      </c>
      <c r="W636">
        <v>1.6</v>
      </c>
      <c r="X636">
        <v>83.4</v>
      </c>
      <c r="Y636">
        <v>5.2</v>
      </c>
      <c r="Z636">
        <v>11.4</v>
      </c>
      <c r="AA636">
        <v>98.5</v>
      </c>
      <c r="AB636">
        <v>1.5</v>
      </c>
      <c r="AC636">
        <v>0</v>
      </c>
      <c r="AE636" t="s">
        <v>491</v>
      </c>
      <c r="AF636" t="s">
        <v>493</v>
      </c>
      <c r="AG636">
        <v>13</v>
      </c>
      <c r="AH636" t="s">
        <v>649</v>
      </c>
      <c r="AI636">
        <v>79.5</v>
      </c>
      <c r="AJ636">
        <v>20.5</v>
      </c>
      <c r="AK636">
        <v>94.1</v>
      </c>
      <c r="AL636">
        <v>5.9</v>
      </c>
      <c r="AM636">
        <v>98.5</v>
      </c>
      <c r="AN636">
        <v>1.5</v>
      </c>
      <c r="AP636" t="s">
        <v>491</v>
      </c>
      <c r="AQ636" t="s">
        <v>493</v>
      </c>
      <c r="AR636">
        <v>13</v>
      </c>
      <c r="AS636" t="s">
        <v>649</v>
      </c>
      <c r="AT636">
        <v>75</v>
      </c>
      <c r="AU636">
        <v>79.5</v>
      </c>
      <c r="AV636">
        <v>83.9</v>
      </c>
      <c r="AW636">
        <v>91.4</v>
      </c>
      <c r="AX636">
        <v>94.1</v>
      </c>
      <c r="AY636">
        <v>96.9</v>
      </c>
      <c r="AZ636">
        <v>97.2</v>
      </c>
      <c r="BA636">
        <v>98.5</v>
      </c>
      <c r="BB636">
        <v>99.7</v>
      </c>
      <c r="BF636" t="b">
        <f t="shared" si="10"/>
        <v>1</v>
      </c>
    </row>
    <row r="637" spans="14:58" x14ac:dyDescent="0.3">
      <c r="N637" t="e">
        <f>VLOOKUP(P637,Sheet1!A$6:A$378,1,FALSE)</f>
        <v>#N/A</v>
      </c>
      <c r="O637" t="s">
        <v>491</v>
      </c>
      <c r="P637" t="s">
        <v>494</v>
      </c>
      <c r="Q637" t="e">
        <f>VLOOKUP(P637,classifications!A$1:B$357,2,FALSE)</f>
        <v>#N/A</v>
      </c>
      <c r="S637">
        <v>15</v>
      </c>
      <c r="T637" t="s">
        <v>649</v>
      </c>
      <c r="U637">
        <v>75.900000000000006</v>
      </c>
      <c r="V637">
        <v>23.8</v>
      </c>
      <c r="W637">
        <v>0.3</v>
      </c>
      <c r="X637">
        <v>71.599999999999994</v>
      </c>
      <c r="Y637">
        <v>6.7</v>
      </c>
      <c r="Z637">
        <v>21.7</v>
      </c>
      <c r="AA637">
        <v>99.3</v>
      </c>
      <c r="AB637">
        <v>0.5</v>
      </c>
      <c r="AC637">
        <v>0.2</v>
      </c>
      <c r="AE637" t="s">
        <v>491</v>
      </c>
      <c r="AF637" t="s">
        <v>494</v>
      </c>
      <c r="AG637">
        <v>15</v>
      </c>
      <c r="AH637" t="s">
        <v>649</v>
      </c>
      <c r="AI637">
        <v>76.099999999999994</v>
      </c>
      <c r="AJ637">
        <v>23.9</v>
      </c>
      <c r="AK637">
        <v>91.5</v>
      </c>
      <c r="AL637">
        <v>8.5</v>
      </c>
      <c r="AM637">
        <v>99.5</v>
      </c>
      <c r="AN637">
        <v>0.5</v>
      </c>
      <c r="AP637" t="s">
        <v>491</v>
      </c>
      <c r="AQ637" t="s">
        <v>494</v>
      </c>
      <c r="AR637">
        <v>15</v>
      </c>
      <c r="AS637" t="s">
        <v>649</v>
      </c>
      <c r="AT637">
        <v>71.7</v>
      </c>
      <c r="AU637">
        <v>76.099999999999994</v>
      </c>
      <c r="AV637">
        <v>80.599999999999994</v>
      </c>
      <c r="AW637">
        <v>87.9</v>
      </c>
      <c r="AX637">
        <v>91.5</v>
      </c>
      <c r="AY637">
        <v>95</v>
      </c>
      <c r="AZ637">
        <v>98.8</v>
      </c>
      <c r="BA637">
        <v>99.5</v>
      </c>
      <c r="BB637">
        <v>100</v>
      </c>
      <c r="BF637" t="b">
        <f t="shared" si="10"/>
        <v>1</v>
      </c>
    </row>
    <row r="639" spans="14:58" x14ac:dyDescent="0.3">
      <c r="P639" t="s">
        <v>318</v>
      </c>
      <c r="U639">
        <f>AVERAGEIFS(U$4:U$606,$T$4:$T$606,'front page'!$B$13,$Q$4:$Q$606,$P639)</f>
        <v>79.162385321100913</v>
      </c>
      <c r="V639">
        <f>AVERAGEIFS(V$4:V$606,$T$4:$T$606,'front page'!$B$13,$Q$4:$Q$606,$P639)</f>
        <v>19.575229357798172</v>
      </c>
      <c r="W639">
        <f>AVERAGEIFS(W$4:W$606,$T$4:$T$606,'front page'!$B$13,$Q$4:$Q$606,$P639)</f>
        <v>1.252293577981652</v>
      </c>
      <c r="X639">
        <f>AVERAGEIFS(X$4:X$606,$T$4:$T$606,'front page'!$B$13,$Q$4:$Q$606,$P639)</f>
        <v>79.379611650485415</v>
      </c>
      <c r="Y639">
        <f>AVERAGEIFS(Y$4:Y$606,$T$4:$T$606,'front page'!$B$13,$Q$4:$Q$606,$P639)</f>
        <v>5.8262135922330103</v>
      </c>
      <c r="Z639">
        <f>AVERAGEIFS(Z$4:Z$606,$T$4:$T$606,'front page'!$B$13,$Q$4:$Q$606,$P639)</f>
        <v>14.795145631067966</v>
      </c>
      <c r="AA639">
        <f>AVERAGEIFS(AA$4:AA$606,$T$4:$T$606,'front page'!$B$13,$Q$4:$Q$606,$P639)</f>
        <v>98.186315789473667</v>
      </c>
      <c r="AB639">
        <f>AVERAGEIFS(AB$4:AB$606,$T$4:$T$606,'front page'!$B$13,$Q$4:$Q$606,$P639)</f>
        <v>1.7578947368421056</v>
      </c>
      <c r="AC639">
        <f>AVERAGEIFS(AC$4:AC$606,$T$4:$T$606,'front page'!$B$13,$Q$4:$Q$606,$P639)</f>
        <v>5.5789473684210542E-2</v>
      </c>
      <c r="AI639">
        <f>AVERAGEIFS(AI$4:AI$606,$T$4:$T$606,'front page'!$B$13,$Q$4:$Q$606,$P639)</f>
        <v>80.173394495412822</v>
      </c>
      <c r="AJ639">
        <f>AVERAGEIFS(AJ$4:AJ$606,$T$4:$T$606,'front page'!$B$13,$Q$4:$Q$606,$P639)</f>
        <v>19.82660550458715</v>
      </c>
      <c r="AK639">
        <f>AVERAGEIFS(AK$4:AK$606,$T$4:$T$606,'front page'!$B$13,$Q$4:$Q$606,$P639)</f>
        <v>93.070873786407802</v>
      </c>
      <c r="AL639">
        <f>AVERAGEIFS(AL$4:AL$606,$T$4:$T$606,'front page'!$B$13,$Q$4:$Q$606,$P639)</f>
        <v>6.929126213592232</v>
      </c>
      <c r="AM639">
        <f>AVERAGEIFS(AM$4:AM$606,$T$4:$T$606,'front page'!$B$13,$Q$4:$Q$606,$P639)</f>
        <v>98.24210526315791</v>
      </c>
      <c r="AN639">
        <f>AVERAGEIFS(AN$4:AN$606,$T$4:$T$606,'front page'!$B$13,$Q$4:$Q$606,$P639)</f>
        <v>1.7578947368421056</v>
      </c>
      <c r="AT639">
        <f>AVERAGEIFS(AT$4:AT$606,$T$4:$T$606,'front page'!$B$13,$Q$4:$Q$606,$P639)</f>
        <v>75.302752293577981</v>
      </c>
      <c r="AU639">
        <f>AVERAGEIFS(AU$4:AU$606,$T$4:$T$606,'front page'!$B$13,$Q$4:$Q$606,$P639)</f>
        <v>80.173394495412822</v>
      </c>
      <c r="AV639">
        <f>AVERAGEIFS(AV$4:AV$606,$T$4:$T$606,'front page'!$B$13,$Q$4:$Q$606,$P639)</f>
        <v>85.038532110091751</v>
      </c>
      <c r="AW639">
        <f>AVERAGEIFS(AW$4:AW$606,$T$4:$T$606,'front page'!$B$13,$Q$4:$Q$606,$P639)</f>
        <v>89.883495145631045</v>
      </c>
      <c r="AX639">
        <f>AVERAGEIFS(AX$4:AX$606,$T$4:$T$606,'front page'!$B$13,$Q$4:$Q$606,$P639)</f>
        <v>93.070873786407802</v>
      </c>
      <c r="AY639">
        <f>AVERAGEIFS(AY$4:AY$606,$T$4:$T$606,'front page'!$B$13,$Q$4:$Q$606,$P639)</f>
        <v>96.231067961165053</v>
      </c>
      <c r="AZ639">
        <f>AVERAGEIFS(AZ$4:AZ$606,$T$4:$T$606,'front page'!$B$13,$Q$4:$Q$606,$P639)</f>
        <v>96.753684210526288</v>
      </c>
      <c r="BA639">
        <f>AVERAGEIFS(BA$4:BA$606,$T$4:$T$606,'front page'!$B$13,$Q$4:$Q$606,$P639)</f>
        <v>98.24210526315791</v>
      </c>
      <c r="BB639">
        <f>AVERAGEIFS(BB$4:BB$606,$T$4:$T$606,'front page'!$B$13,$Q$4:$Q$606,$P639)</f>
        <v>99.652631578947336</v>
      </c>
    </row>
    <row r="640" spans="14:58" x14ac:dyDescent="0.3">
      <c r="P640" t="s">
        <v>319</v>
      </c>
      <c r="U640">
        <f>AVERAGEIFS(U$4:U$606,$T$4:$T$606,'front page'!$B$13,$Q$4:$Q$606,$P640)</f>
        <v>78.778947368421044</v>
      </c>
      <c r="V640">
        <f>AVERAGEIFS(V$4:V$606,$T$4:$T$606,'front page'!$B$13,$Q$4:$Q$606,$P640)</f>
        <v>20.294736842105262</v>
      </c>
      <c r="W640">
        <f>AVERAGEIFS(W$4:W$606,$T$4:$T$606,'front page'!$B$13,$Q$4:$Q$606,$P640)</f>
        <v>0.93157894736842084</v>
      </c>
      <c r="X640">
        <f>AVERAGEIFS(X$4:X$606,$T$4:$T$606,'front page'!$B$13,$Q$4:$Q$606,$P640)</f>
        <v>79.552631578947356</v>
      </c>
      <c r="Y640">
        <f>AVERAGEIFS(Y$4:Y$606,$T$4:$T$606,'front page'!$B$13,$Q$4:$Q$606,$P640)</f>
        <v>6.0894736842105264</v>
      </c>
      <c r="Z640">
        <f>AVERAGEIFS(Z$4:Z$606,$T$4:$T$606,'front page'!$B$13,$Q$4:$Q$606,$P640)</f>
        <v>14.34736842105263</v>
      </c>
      <c r="AA640">
        <f>AVERAGEIFS(AA$4:AA$606,$T$4:$T$606,'front page'!$B$13,$Q$4:$Q$606,$P640)</f>
        <v>98.522222222222226</v>
      </c>
      <c r="AB640">
        <f>AVERAGEIFS(AB$4:AB$606,$T$4:$T$606,'front page'!$B$13,$Q$4:$Q$606,$P640)</f>
        <v>1.4</v>
      </c>
      <c r="AC640">
        <f>AVERAGEIFS(AC$4:AC$606,$T$4:$T$606,'front page'!$B$13,$Q$4:$Q$606,$P640)</f>
        <v>7.7777777777777779E-2</v>
      </c>
      <c r="AI640">
        <f>AVERAGEIFS(AI$4:AI$606,$T$4:$T$606,'front page'!$B$13,$Q$4:$Q$606,$P640)</f>
        <v>79.5</v>
      </c>
      <c r="AJ640">
        <f>AVERAGEIFS(AJ$4:AJ$606,$T$4:$T$606,'front page'!$B$13,$Q$4:$Q$606,$P640)</f>
        <v>20.5</v>
      </c>
      <c r="AK640">
        <f>AVERAGEIFS(AK$4:AK$606,$T$4:$T$606,'front page'!$B$13,$Q$4:$Q$606,$P640)</f>
        <v>92.863157894736858</v>
      </c>
      <c r="AL640">
        <f>AVERAGEIFS(AL$4:AL$606,$T$4:$T$606,'front page'!$B$13,$Q$4:$Q$606,$P640)</f>
        <v>7.1368421052631579</v>
      </c>
      <c r="AM640">
        <f>AVERAGEIFS(AM$4:AM$606,$T$4:$T$606,'front page'!$B$13,$Q$4:$Q$606,$P640)</f>
        <v>98.594444444444449</v>
      </c>
      <c r="AN640">
        <f>AVERAGEIFS(AN$4:AN$606,$T$4:$T$606,'front page'!$B$13,$Q$4:$Q$606,$P640)</f>
        <v>1.4055555555555557</v>
      </c>
      <c r="AT640">
        <f>AVERAGEIFS(AT$4:AT$606,$T$4:$T$606,'front page'!$B$13,$Q$4:$Q$606,$P640)</f>
        <v>75.521052631578954</v>
      </c>
      <c r="AU640">
        <f>AVERAGEIFS(AU$4:AU$606,$T$4:$T$606,'front page'!$B$13,$Q$4:$Q$606,$P640)</f>
        <v>79.5</v>
      </c>
      <c r="AV640">
        <f>AVERAGEIFS(AV$4:AV$606,$T$4:$T$606,'front page'!$B$13,$Q$4:$Q$606,$P640)</f>
        <v>83.463157894736824</v>
      </c>
      <c r="AW640">
        <f>AVERAGEIFS(AW$4:AW$606,$T$4:$T$606,'front page'!$B$13,$Q$4:$Q$606,$P640)</f>
        <v>90.115789473684202</v>
      </c>
      <c r="AX640">
        <f>AVERAGEIFS(AX$4:AX$606,$T$4:$T$606,'front page'!$B$13,$Q$4:$Q$606,$P640)</f>
        <v>92.863157894736858</v>
      </c>
      <c r="AY640">
        <f>AVERAGEIFS(AY$4:AY$606,$T$4:$T$606,'front page'!$B$13,$Q$4:$Q$606,$P640)</f>
        <v>95.626315789473708</v>
      </c>
      <c r="AZ640">
        <f>AVERAGEIFS(AZ$4:AZ$606,$T$4:$T$606,'front page'!$B$13,$Q$4:$Q$606,$P640)</f>
        <v>97.338888888888889</v>
      </c>
      <c r="BA640">
        <f>AVERAGEIFS(BA$4:BA$606,$T$4:$T$606,'front page'!$B$13,$Q$4:$Q$606,$P640)</f>
        <v>98.594444444444449</v>
      </c>
      <c r="BB640">
        <f>AVERAGEIFS(BB$4:BB$606,$T$4:$T$606,'front page'!$B$13,$Q$4:$Q$606,$P640)</f>
        <v>99.76111111111112</v>
      </c>
    </row>
    <row r="641" spans="16:54" x14ac:dyDescent="0.3">
      <c r="P641" t="s">
        <v>320</v>
      </c>
      <c r="U641">
        <f>AVERAGEIFS(U$4:U$606,$T$4:$T$606,'front page'!$B$13,$Q$4:$Q$606,$P641)</f>
        <v>78.55263157894737</v>
      </c>
      <c r="V641">
        <f>AVERAGEIFS(V$4:V$606,$T$4:$T$606,'front page'!$B$13,$Q$4:$Q$606,$P641)</f>
        <v>20.357894736842102</v>
      </c>
      <c r="W641">
        <f>AVERAGEIFS(W$4:W$606,$T$4:$T$606,'front page'!$B$13,$Q$4:$Q$606,$P641)</f>
        <v>1.0947368421052632</v>
      </c>
      <c r="X641">
        <f>AVERAGEIFS(X$4:X$606,$T$4:$T$606,'front page'!$B$13,$Q$4:$Q$606,$P641)</f>
        <v>76.721052631578942</v>
      </c>
      <c r="Y641">
        <f>AVERAGEIFS(Y$4:Y$606,$T$4:$T$606,'front page'!$B$13,$Q$4:$Q$606,$P641)</f>
        <v>6.6842105263157903</v>
      </c>
      <c r="Z641">
        <f>AVERAGEIFS(Z$4:Z$606,$T$4:$T$606,'front page'!$B$13,$Q$4:$Q$606,$P641)</f>
        <v>16.589473684210525</v>
      </c>
      <c r="AA641">
        <f>AVERAGEIFS(AA$4:AA$606,$T$4:$T$606,'front page'!$B$13,$Q$4:$Q$606,$P641)</f>
        <v>98.588888888888903</v>
      </c>
      <c r="AB641">
        <f>AVERAGEIFS(AB$4:AB$606,$T$4:$T$606,'front page'!$B$13,$Q$4:$Q$606,$P641)</f>
        <v>1.2833333333333334</v>
      </c>
      <c r="AC641">
        <f>AVERAGEIFS(AC$4:AC$606,$T$4:$T$606,'front page'!$B$13,$Q$4:$Q$606,$P641)</f>
        <v>0.12222222222222223</v>
      </c>
      <c r="AI641">
        <f>AVERAGEIFS(AI$4:AI$606,$T$4:$T$606,'front page'!$B$13,$Q$4:$Q$606,$P641)</f>
        <v>79.405263157894751</v>
      </c>
      <c r="AJ641">
        <f>AVERAGEIFS(AJ$4:AJ$606,$T$4:$T$606,'front page'!$B$13,$Q$4:$Q$606,$P641)</f>
        <v>20.594736842105267</v>
      </c>
      <c r="AK641">
        <f>AVERAGEIFS(AK$4:AK$606,$T$4:$T$606,'front page'!$B$13,$Q$4:$Q$606,$P641)</f>
        <v>91.957894736842107</v>
      </c>
      <c r="AL641">
        <f>AVERAGEIFS(AL$4:AL$606,$T$4:$T$606,'front page'!$B$13,$Q$4:$Q$606,$P641)</f>
        <v>8.0421052631578931</v>
      </c>
      <c r="AM641">
        <f>AVERAGEIFS(AM$4:AM$606,$T$4:$T$606,'front page'!$B$13,$Q$4:$Q$606,$P641)</f>
        <v>98.716666666666683</v>
      </c>
      <c r="AN641">
        <f>AVERAGEIFS(AN$4:AN$606,$T$4:$T$606,'front page'!$B$13,$Q$4:$Q$606,$P641)</f>
        <v>1.2833333333333334</v>
      </c>
      <c r="AT641">
        <f>AVERAGEIFS(AT$4:AT$606,$T$4:$T$606,'front page'!$B$13,$Q$4:$Q$606,$P641)</f>
        <v>75.168421052631587</v>
      </c>
      <c r="AU641">
        <f>AVERAGEIFS(AU$4:AU$606,$T$4:$T$606,'front page'!$B$13,$Q$4:$Q$606,$P641)</f>
        <v>79.405263157894751</v>
      </c>
      <c r="AV641">
        <f>AVERAGEIFS(AV$4:AV$606,$T$4:$T$606,'front page'!$B$13,$Q$4:$Q$606,$P641)</f>
        <v>83.657894736842124</v>
      </c>
      <c r="AW641">
        <f>AVERAGEIFS(AW$4:AW$606,$T$4:$T$606,'front page'!$B$13,$Q$4:$Q$606,$P641)</f>
        <v>88.584210526315772</v>
      </c>
      <c r="AX641">
        <f>AVERAGEIFS(AX$4:AX$606,$T$4:$T$606,'front page'!$B$13,$Q$4:$Q$606,$P641)</f>
        <v>91.957894736842107</v>
      </c>
      <c r="AY641">
        <f>AVERAGEIFS(AY$4:AY$606,$T$4:$T$606,'front page'!$B$13,$Q$4:$Q$606,$P641)</f>
        <v>95.289473684210535</v>
      </c>
      <c r="AZ641">
        <f>AVERAGEIFS(AZ$4:AZ$606,$T$4:$T$606,'front page'!$B$13,$Q$4:$Q$606,$P641)</f>
        <v>97.611111111111114</v>
      </c>
      <c r="BA641">
        <f>AVERAGEIFS(BA$4:BA$606,$T$4:$T$606,'front page'!$B$13,$Q$4:$Q$606,$P641)</f>
        <v>98.716666666666683</v>
      </c>
      <c r="BB641">
        <f>AVERAGEIFS(BB$4:BB$606,$T$4:$T$606,'front page'!$B$13,$Q$4:$Q$606,$P641)</f>
        <v>99.716666666666669</v>
      </c>
    </row>
    <row r="643" spans="16:54" x14ac:dyDescent="0.3">
      <c r="P643" t="s">
        <v>321</v>
      </c>
      <c r="U643">
        <f>AVERAGEIFS(U$4:U$606,$T$4:$T$606,'front page'!$B$13,$R$4:$R$606,$P643)</f>
        <v>76.75937500000002</v>
      </c>
      <c r="V643">
        <f>AVERAGEIFS(V$4:V$606,$T$4:$T$606,'front page'!$B$13,$R$4:$R$606,$P643)</f>
        <v>22.000000000000004</v>
      </c>
      <c r="W643">
        <f>AVERAGEIFS(W$4:W$606,$T$4:$T$606,'front page'!$B$13,$R$4:$R$606,$P643)</f>
        <v>1.2250000000000001</v>
      </c>
      <c r="X643">
        <f>AVERAGEIFS(X$4:X$606,$T$4:$T$606,'front page'!$B$13,$R$4:$R$606,$P643)</f>
        <v>85.83846153846153</v>
      </c>
      <c r="Y643">
        <f>AVERAGEIFS(Y$4:Y$606,$T$4:$T$606,'front page'!$B$13,$R$4:$R$606,$P643)</f>
        <v>3.2307692307692308</v>
      </c>
      <c r="Z643">
        <f>AVERAGEIFS(Z$4:Z$606,$T$4:$T$606,'front page'!$B$13,$R$4:$R$606,$P643)</f>
        <v>10.930769230769227</v>
      </c>
      <c r="AA643">
        <f>AVERAGEIFS(AA$4:AA$606,$T$4:$T$606,'front page'!$B$13,$R$4:$R$606,$P643)</f>
        <v>97.82380952380953</v>
      </c>
      <c r="AB643">
        <f>AVERAGEIFS(AB$4:AB$606,$T$4:$T$606,'front page'!$B$13,$R$4:$R$606,$P643)</f>
        <v>2.1285714285714286</v>
      </c>
      <c r="AC643">
        <f>AVERAGEIFS(AC$4:AC$606,$T$4:$T$606,'front page'!$B$13,$R$4:$R$606,$P643)</f>
        <v>4.7619047619047616E-2</v>
      </c>
      <c r="AI643">
        <f>AVERAGEIFS(AI$4:AI$606,$T$4:$T$606,'front page'!$B$13,$R$4:$R$606,$P643)</f>
        <v>77.71875</v>
      </c>
      <c r="AJ643">
        <f>AVERAGEIFS(AJ$4:AJ$606,$T$4:$T$606,'front page'!$B$13,$R$4:$R$606,$P643)</f>
        <v>22.28125</v>
      </c>
      <c r="AK643">
        <f>AVERAGEIFS(AK$4:AK$606,$T$4:$T$606,'front page'!$B$13,$R$4:$R$606,$P643)</f>
        <v>96.373076923076923</v>
      </c>
      <c r="AL643">
        <f>AVERAGEIFS(AL$4:AL$606,$T$4:$T$606,'front page'!$B$13,$R$4:$R$606,$P643)</f>
        <v>3.6269230769230778</v>
      </c>
      <c r="AM643">
        <f>AVERAGEIFS(AM$4:AM$606,$T$4:$T$606,'front page'!$B$13,$R$4:$R$606,$P643)</f>
        <v>97.871428571428581</v>
      </c>
      <c r="AN643">
        <f>AVERAGEIFS(AN$4:AN$606,$T$4:$T$606,'front page'!$B$13,$R$4:$R$606,$P643)</f>
        <v>2.1285714285714286</v>
      </c>
      <c r="AT643">
        <f>AVERAGEIFS(AT$4:AT$606,$T$4:$T$606,'front page'!$B$13,$R$4:$R$606,$P643)</f>
        <v>70.881249999999994</v>
      </c>
      <c r="AU643">
        <f>AVERAGEIFS(AU$4:AU$606,$T$4:$T$606,'front page'!$B$13,$R$4:$R$606,$P643)</f>
        <v>77.71875</v>
      </c>
      <c r="AV643">
        <f>AVERAGEIFS(AV$4:AV$606,$T$4:$T$606,'front page'!$B$13,$R$4:$R$606,$P643)</f>
        <v>84.562499999999986</v>
      </c>
      <c r="AW643">
        <f>AVERAGEIFS(AW$4:AW$606,$T$4:$T$606,'front page'!$B$13,$R$4:$R$606,$P643)</f>
        <v>93.230769230769226</v>
      </c>
      <c r="AX643">
        <f>AVERAGEIFS(AX$4:AX$606,$T$4:$T$606,'front page'!$B$13,$R$4:$R$606,$P643)</f>
        <v>96.373076923076923</v>
      </c>
      <c r="AY643">
        <f>AVERAGEIFS(AY$4:AY$606,$T$4:$T$606,'front page'!$B$13,$R$4:$R$606,$P643)</f>
        <v>99.392307692307682</v>
      </c>
      <c r="AZ643">
        <f>AVERAGEIFS(AZ$4:AZ$606,$T$4:$T$606,'front page'!$B$13,$R$4:$R$606,$P643)</f>
        <v>95.75238095238096</v>
      </c>
      <c r="BA643">
        <f>AVERAGEIFS(BA$4:BA$606,$T$4:$T$606,'front page'!$B$13,$R$4:$R$606,$P643)</f>
        <v>97.871428571428581</v>
      </c>
      <c r="BB643">
        <f>AVERAGEIFS(BB$4:BB$606,$T$4:$T$606,'front page'!$B$13,$R$4:$R$606,$P643)</f>
        <v>99.838095238095235</v>
      </c>
    </row>
    <row r="644" spans="16:54" x14ac:dyDescent="0.3">
      <c r="P644" t="s">
        <v>322</v>
      </c>
      <c r="U644">
        <f>AVERAGEIFS(U$4:U$606,$T$4:$T$606,'front page'!$B$13,$R$4:$R$606,$P644)</f>
        <v>80.813888888888926</v>
      </c>
      <c r="V644">
        <f>AVERAGEIFS(V$4:V$606,$T$4:$T$606,'front page'!$B$13,$R$4:$R$606,$P644)</f>
        <v>17.733333333333331</v>
      </c>
      <c r="W644">
        <f>AVERAGEIFS(W$4:W$606,$T$4:$T$606,'front page'!$B$13,$R$4:$R$606,$P644)</f>
        <v>1.4444444444444449</v>
      </c>
      <c r="X644">
        <f>AVERAGEIFS(X$4:X$606,$T$4:$T$606,'front page'!$B$13,$R$4:$R$606,$P644)</f>
        <v>76.499999999999986</v>
      </c>
      <c r="Y644">
        <f>AVERAGEIFS(Y$4:Y$606,$T$4:$T$606,'front page'!$B$13,$R$4:$R$606,$P644)</f>
        <v>7.2027777777777766</v>
      </c>
      <c r="Z644">
        <f>AVERAGEIFS(Z$4:Z$606,$T$4:$T$606,'front page'!$B$13,$R$4:$R$606,$P644)</f>
        <v>16.297222222222224</v>
      </c>
      <c r="AA644">
        <f>AVERAGEIFS(AA$4:AA$606,$T$4:$T$606,'front page'!$B$13,$R$4:$R$606,$P644)</f>
        <v>98.282857142857139</v>
      </c>
      <c r="AB644">
        <f>AVERAGEIFS(AB$4:AB$606,$T$4:$T$606,'front page'!$B$13,$R$4:$R$606,$P644)</f>
        <v>1.6628571428571428</v>
      </c>
      <c r="AC644">
        <f>AVERAGEIFS(AC$4:AC$606,$T$4:$T$606,'front page'!$B$13,$R$4:$R$606,$P644)</f>
        <v>5.1428571428571428E-2</v>
      </c>
      <c r="AI644">
        <f>AVERAGEIFS(AI$4:AI$606,$T$4:$T$606,'front page'!$B$13,$R$4:$R$606,$P644)</f>
        <v>82.00277777777778</v>
      </c>
      <c r="AJ644">
        <f>AVERAGEIFS(AJ$4:AJ$606,$T$4:$T$606,'front page'!$B$13,$R$4:$R$606,$P644)</f>
        <v>17.99722222222222</v>
      </c>
      <c r="AK644">
        <f>AVERAGEIFS(AK$4:AK$606,$T$4:$T$606,'front page'!$B$13,$R$4:$R$606,$P644)</f>
        <v>91.375</v>
      </c>
      <c r="AL644">
        <f>AVERAGEIFS(AL$4:AL$606,$T$4:$T$606,'front page'!$B$13,$R$4:$R$606,$P644)</f>
        <v>8.6250000000000018</v>
      </c>
      <c r="AM644">
        <f>AVERAGEIFS(AM$4:AM$606,$T$4:$T$606,'front page'!$B$13,$R$4:$R$606,$P644)</f>
        <v>98.337142857142865</v>
      </c>
      <c r="AN644">
        <f>AVERAGEIFS(AN$4:AN$606,$T$4:$T$606,'front page'!$B$13,$R$4:$R$606,$P644)</f>
        <v>1.6628571428571428</v>
      </c>
      <c r="AT644">
        <f>AVERAGEIFS(AT$4:AT$606,$T$4:$T$606,'front page'!$B$13,$R$4:$R$606,$P644)</f>
        <v>77.866666666666632</v>
      </c>
      <c r="AU644">
        <f>AVERAGEIFS(AU$4:AU$606,$T$4:$T$606,'front page'!$B$13,$R$4:$R$606,$P644)</f>
        <v>82.00277777777778</v>
      </c>
      <c r="AV644">
        <f>AVERAGEIFS(AV$4:AV$606,$T$4:$T$606,'front page'!$B$13,$R$4:$R$606,$P644)</f>
        <v>86.119444444444454</v>
      </c>
      <c r="AW644">
        <f>AVERAGEIFS(AW$4:AW$606,$T$4:$T$606,'front page'!$B$13,$R$4:$R$606,$P644)</f>
        <v>87.925000000000011</v>
      </c>
      <c r="AX644">
        <f>AVERAGEIFS(AX$4:AX$606,$T$4:$T$606,'front page'!$B$13,$R$4:$R$606,$P644)</f>
        <v>91.375</v>
      </c>
      <c r="AY644">
        <f>AVERAGEIFS(AY$4:AY$606,$T$4:$T$606,'front page'!$B$13,$R$4:$R$606,$P644)</f>
        <v>94.844444444444463</v>
      </c>
      <c r="AZ644">
        <f>AVERAGEIFS(AZ$4:AZ$606,$T$4:$T$606,'front page'!$B$13,$R$4:$R$606,$P644)</f>
        <v>96.982857142857142</v>
      </c>
      <c r="BA644">
        <f>AVERAGEIFS(BA$4:BA$606,$T$4:$T$606,'front page'!$B$13,$R$4:$R$606,$P644)</f>
        <v>98.337142857142865</v>
      </c>
      <c r="BB644">
        <f>AVERAGEIFS(BB$4:BB$606,$T$4:$T$606,'front page'!$B$13,$R$4:$R$606,$P644)</f>
        <v>99.622857142857143</v>
      </c>
    </row>
    <row r="645" spans="16:54" x14ac:dyDescent="0.3">
      <c r="P645" t="s">
        <v>323</v>
      </c>
      <c r="U645">
        <f>AVERAGEIFS(U$4:U$606,$T$4:$T$606,'front page'!$B$13,$R$4:$R$606,$P645)</f>
        <v>79.018518518518505</v>
      </c>
      <c r="V645">
        <f>AVERAGEIFS(V$4:V$606,$T$4:$T$606,'front page'!$B$13,$R$4:$R$606,$P645)</f>
        <v>19.974074074074078</v>
      </c>
      <c r="W645">
        <f>AVERAGEIFS(W$4:W$606,$T$4:$T$606,'front page'!$B$13,$R$4:$R$606,$P645)</f>
        <v>1.0111111111111111</v>
      </c>
      <c r="X645">
        <f>AVERAGEIFS(X$4:X$606,$T$4:$T$606,'front page'!$B$13,$R$4:$R$606,$P645)</f>
        <v>78.833333333333329</v>
      </c>
      <c r="Y645">
        <f>AVERAGEIFS(Y$4:Y$606,$T$4:$T$606,'front page'!$B$13,$R$4:$R$606,$P645)</f>
        <v>6.0777777777777784</v>
      </c>
      <c r="Z645">
        <f>AVERAGEIFS(Z$4:Z$606,$T$4:$T$606,'front page'!$B$13,$R$4:$R$606,$P645)</f>
        <v>15.096296296296297</v>
      </c>
      <c r="AA645">
        <f>AVERAGEIFS(AA$4:AA$606,$T$4:$T$606,'front page'!$B$13,$R$4:$R$606,$P645)</f>
        <v>98.726923076923086</v>
      </c>
      <c r="AB645">
        <f>AVERAGEIFS(AB$4:AB$606,$T$4:$T$606,'front page'!$B$13,$R$4:$R$606,$P645)</f>
        <v>1.2038461538461538</v>
      </c>
      <c r="AC645">
        <f>AVERAGEIFS(AC$4:AC$606,$T$4:$T$606,'front page'!$B$13,$R$4:$R$606,$P645)</f>
        <v>6.9230769230769235E-2</v>
      </c>
      <c r="AI645">
        <f>AVERAGEIFS(AI$4:AI$606,$T$4:$T$606,'front page'!$B$13,$R$4:$R$606,$P645)</f>
        <v>79.81851851851853</v>
      </c>
      <c r="AJ645">
        <f>AVERAGEIFS(AJ$4:AJ$606,$T$4:$T$606,'front page'!$B$13,$R$4:$R$606,$P645)</f>
        <v>20.181481481481484</v>
      </c>
      <c r="AK645">
        <f>AVERAGEIFS(AK$4:AK$606,$T$4:$T$606,'front page'!$B$13,$R$4:$R$606,$P645)</f>
        <v>92.792592592592598</v>
      </c>
      <c r="AL645">
        <f>AVERAGEIFS(AL$4:AL$606,$T$4:$T$606,'front page'!$B$13,$R$4:$R$606,$P645)</f>
        <v>7.2074074074074073</v>
      </c>
      <c r="AM645">
        <f>AVERAGEIFS(AM$4:AM$606,$T$4:$T$606,'front page'!$B$13,$R$4:$R$606,$P645)</f>
        <v>98.792307692307688</v>
      </c>
      <c r="AN645">
        <f>AVERAGEIFS(AN$4:AN$606,$T$4:$T$606,'front page'!$B$13,$R$4:$R$606,$P645)</f>
        <v>1.2076923076923078</v>
      </c>
      <c r="AT645">
        <f>AVERAGEIFS(AT$4:AT$606,$T$4:$T$606,'front page'!$B$13,$R$4:$R$606,$P645)</f>
        <v>75.962962962962962</v>
      </c>
      <c r="AU645">
        <f>AVERAGEIFS(AU$4:AU$606,$T$4:$T$606,'front page'!$B$13,$R$4:$R$606,$P645)</f>
        <v>79.81851851851853</v>
      </c>
      <c r="AV645">
        <f>AVERAGEIFS(AV$4:AV$606,$T$4:$T$606,'front page'!$B$13,$R$4:$R$606,$P645)</f>
        <v>83.655555555555551</v>
      </c>
      <c r="AW645">
        <f>AVERAGEIFS(AW$4:AW$606,$T$4:$T$606,'front page'!$B$13,$R$4:$R$606,$P645)</f>
        <v>90.007407407407413</v>
      </c>
      <c r="AX645">
        <f>AVERAGEIFS(AX$4:AX$606,$T$4:$T$606,'front page'!$B$13,$R$4:$R$606,$P645)</f>
        <v>92.792592592592598</v>
      </c>
      <c r="AY645">
        <f>AVERAGEIFS(AY$4:AY$606,$T$4:$T$606,'front page'!$B$13,$R$4:$R$606,$P645)</f>
        <v>95.592592592592609</v>
      </c>
      <c r="AZ645">
        <f>AVERAGEIFS(AZ$4:AZ$606,$T$4:$T$606,'front page'!$B$13,$R$4:$R$606,$P645)</f>
        <v>97.742307692307719</v>
      </c>
      <c r="BA645">
        <f>AVERAGEIFS(BA$4:BA$606,$T$4:$T$606,'front page'!$B$13,$R$4:$R$606,$P645)</f>
        <v>98.792307692307688</v>
      </c>
      <c r="BB645">
        <f>AVERAGEIFS(BB$4:BB$606,$T$4:$T$606,'front page'!$B$13,$R$4:$R$606,$P645)</f>
        <v>99.75</v>
      </c>
    </row>
    <row r="647" spans="16:54" x14ac:dyDescent="0.3">
      <c r="P647" t="s">
        <v>325</v>
      </c>
      <c r="U647">
        <f>AVERAGEIFS(U$4:U$606,$T$4:$T$606,'front page'!$B$13,$R$4:$R$606,$P647)</f>
        <v>79.186792452830176</v>
      </c>
      <c r="V647">
        <f>AVERAGEIFS(V$4:V$606,$T$4:$T$606,'front page'!$B$13,$R$4:$R$606,$P647)</f>
        <v>19.735849056603772</v>
      </c>
      <c r="W647">
        <f>AVERAGEIFS(W$4:W$606,$T$4:$T$606,'front page'!$B$13,$R$4:$R$606,$P647)</f>
        <v>1.0735849056603772</v>
      </c>
      <c r="X647">
        <f>AVERAGEIFS(X$4:X$606,$T$4:$T$606,'front page'!$B$13,$R$4:$R$606,$P647)</f>
        <v>77.679245283018872</v>
      </c>
      <c r="Y647">
        <f>AVERAGEIFS(Y$4:Y$606,$T$4:$T$606,'front page'!$B$13,$R$4:$R$606,$P647)</f>
        <v>6.390566037735848</v>
      </c>
      <c r="Z647">
        <f>AVERAGEIFS(Z$4:Z$606,$T$4:$T$606,'front page'!$B$13,$R$4:$R$606,$P647)</f>
        <v>15.922641509433962</v>
      </c>
      <c r="AA647">
        <f>AVERAGEIFS(AA$4:AA$606,$T$4:$T$606,'front page'!$B$13,$R$4:$R$606,$P647)</f>
        <v>98.28400000000002</v>
      </c>
      <c r="AB647">
        <f>AVERAGEIFS(AB$4:AB$606,$T$4:$T$606,'front page'!$B$13,$R$4:$R$606,$P647)</f>
        <v>1.6300000000000003</v>
      </c>
      <c r="AC647">
        <f>AVERAGEIFS(AC$4:AC$606,$T$4:$T$606,'front page'!$B$13,$R$4:$R$606,$P647)</f>
        <v>8.5999999999999993E-2</v>
      </c>
      <c r="AI647">
        <f>AVERAGEIFS(AI$4:AI$606,$T$4:$T$606,'front page'!$B$13,$R$4:$R$606,$P647)</f>
        <v>80.041509433962261</v>
      </c>
      <c r="AJ647">
        <f>AVERAGEIFS(AJ$4:AJ$606,$T$4:$T$606,'front page'!$B$13,$R$4:$R$606,$P647)</f>
        <v>19.958490566037735</v>
      </c>
      <c r="AK647">
        <f>AVERAGEIFS(AK$4:AK$606,$T$4:$T$606,'front page'!$B$13,$R$4:$R$606,$P647)</f>
        <v>92.332075471698118</v>
      </c>
      <c r="AL647">
        <f>AVERAGEIFS(AL$4:AL$606,$T$4:$T$606,'front page'!$B$13,$R$4:$R$606,$P647)</f>
        <v>7.6679245283018878</v>
      </c>
      <c r="AM647">
        <f>AVERAGEIFS(AM$4:AM$606,$T$4:$T$606,'front page'!$B$13,$R$4:$R$606,$P647)</f>
        <v>98.37</v>
      </c>
      <c r="AN647">
        <f>AVERAGEIFS(AN$4:AN$606,$T$4:$T$606,'front page'!$B$13,$R$4:$R$606,$P647)</f>
        <v>1.6300000000000003</v>
      </c>
      <c r="AT647">
        <f>AVERAGEIFS(AT$4:AT$606,$T$4:$T$606,'front page'!$B$13,$R$4:$R$606,$P647)</f>
        <v>75.90000000000002</v>
      </c>
      <c r="AU647">
        <f>AVERAGEIFS(AU$4:AU$606,$T$4:$T$606,'front page'!$B$13,$R$4:$R$606,$P647)</f>
        <v>80.041509433962261</v>
      </c>
      <c r="AV647">
        <f>AVERAGEIFS(AV$4:AV$606,$T$4:$T$606,'front page'!$B$13,$R$4:$R$606,$P647)</f>
        <v>84.190566037735863</v>
      </c>
      <c r="AW647">
        <f>AVERAGEIFS(AW$4:AW$606,$T$4:$T$606,'front page'!$B$13,$R$4:$R$606,$P647)</f>
        <v>89.207547169811306</v>
      </c>
      <c r="AX647">
        <f>AVERAGEIFS(AX$4:AX$606,$T$4:$T$606,'front page'!$B$13,$R$4:$R$606,$P647)</f>
        <v>92.332075471698118</v>
      </c>
      <c r="AY647">
        <f>AVERAGEIFS(AY$4:AY$606,$T$4:$T$606,'front page'!$B$13,$R$4:$R$606,$P647)</f>
        <v>95.435849056603757</v>
      </c>
      <c r="AZ647">
        <f>AVERAGEIFS(AZ$4:AZ$606,$T$4:$T$606,'front page'!$B$13,$R$4:$R$606,$P647)</f>
        <v>97.063999999999993</v>
      </c>
      <c r="BA647">
        <f>AVERAGEIFS(BA$4:BA$606,$T$4:$T$606,'front page'!$B$13,$R$4:$R$606,$P647)</f>
        <v>98.37</v>
      </c>
      <c r="BB647">
        <f>AVERAGEIFS(BB$4:BB$606,$T$4:$T$606,'front page'!$B$13,$R$4:$R$606,$P647)</f>
        <v>99.61399999999999</v>
      </c>
    </row>
    <row r="649" spans="16:54" x14ac:dyDescent="0.3">
      <c r="P649" t="s">
        <v>326</v>
      </c>
      <c r="Q649" t="s">
        <v>318</v>
      </c>
      <c r="R649" t="s">
        <v>323</v>
      </c>
      <c r="U649">
        <f>AVERAGEIFS(U$4:U$606,$T$4:$T$606,'front page'!$B$13,$Q$4:$Q$606,$Q649,$R$4:$R$606,$R649)</f>
        <v>79.775000000000006</v>
      </c>
      <c r="V649">
        <f>AVERAGEIFS(V$4:V$606,$T$4:$T$606,'front page'!$B$13,$Q$4:$Q$606,$Q649,$R$4:$R$606,$R649)</f>
        <v>19.100000000000001</v>
      </c>
      <c r="W649">
        <f>AVERAGEIFS(W$4:W$606,$T$4:$T$606,'front page'!$B$13,$Q$4:$Q$606,$Q649,$R$4:$R$606,$R649)</f>
        <v>1.1000000000000001</v>
      </c>
      <c r="X649">
        <f>AVERAGEIFS(X$4:X$606,$T$4:$T$606,'front page'!$B$13,$Q$4:$Q$606,$Q649,$R$4:$R$606,$R649)</f>
        <v>82.4</v>
      </c>
      <c r="Y649">
        <f>AVERAGEIFS(Y$4:Y$606,$T$4:$T$606,'front page'!$B$13,$Q$4:$Q$606,$Q649,$R$4:$R$606,$R649)</f>
        <v>3.9000000000000004</v>
      </c>
      <c r="Z649">
        <f>AVERAGEIFS(Z$4:Z$606,$T$4:$T$606,'front page'!$B$13,$Q$4:$Q$606,$Q649,$R$4:$R$606,$R649)</f>
        <v>13.75</v>
      </c>
      <c r="AA649">
        <f>AVERAGEIFS(AA$4:AA$606,$T$4:$T$606,'front page'!$B$13,$Q$4:$Q$606,$Q649,$R$4:$R$606,$R649)</f>
        <v>99.25</v>
      </c>
      <c r="AB649">
        <f>AVERAGEIFS(AB$4:AB$606,$T$4:$T$606,'front page'!$B$13,$Q$4:$Q$606,$Q649,$R$4:$R$606,$R649)</f>
        <v>0.72499999999999998</v>
      </c>
      <c r="AC649">
        <f>AVERAGEIFS(AC$4:AC$606,$T$4:$T$606,'front page'!$B$13,$Q$4:$Q$606,$Q649,$R$4:$R$606,$R649)</f>
        <v>2.5000000000000001E-2</v>
      </c>
      <c r="AI649">
        <f>AVERAGEIFS(AI$4:AI$606,$T$4:$T$606,'front page'!$B$13,$Q$4:$Q$606,$Q649,$R$4:$R$606,$R649)</f>
        <v>80.675000000000011</v>
      </c>
      <c r="AJ649">
        <f>AVERAGEIFS(AJ$4:AJ$606,$T$4:$T$606,'front page'!$B$13,$Q$4:$Q$606,$Q649,$R$4:$R$606,$R649)</f>
        <v>19.325000000000003</v>
      </c>
      <c r="AK649">
        <f>AVERAGEIFS(AK$4:AK$606,$T$4:$T$606,'front page'!$B$13,$Q$4:$Q$606,$Q649,$R$4:$R$606,$R649)</f>
        <v>95.449999999999989</v>
      </c>
      <c r="AL649">
        <f>AVERAGEIFS(AL$4:AL$606,$T$4:$T$606,'front page'!$B$13,$Q$4:$Q$606,$Q649,$R$4:$R$606,$R649)</f>
        <v>4.55</v>
      </c>
      <c r="AM649">
        <f>AVERAGEIFS(AM$4:AM$606,$T$4:$T$606,'front page'!$B$13,$Q$4:$Q$606,$Q649,$R$4:$R$606,$R649)</f>
        <v>99.275000000000006</v>
      </c>
      <c r="AN649">
        <f>AVERAGEIFS(AN$4:AN$606,$T$4:$T$606,'front page'!$B$13,$Q$4:$Q$606,$Q649,$R$4:$R$606,$R649)</f>
        <v>0.72499999999999998</v>
      </c>
      <c r="AT649">
        <f>AVERAGEIFS(AT$4:AT$606,$T$4:$T$606,'front page'!$B$13,$Q$4:$Q$606,$Q649,$R$4:$R$606,$R649)</f>
        <v>77.224999999999994</v>
      </c>
      <c r="AU649">
        <f>AVERAGEIFS(AU$4:AU$606,$T$4:$T$606,'front page'!$B$13,$Q$4:$Q$606,$Q649,$R$4:$R$606,$R649)</f>
        <v>80.675000000000011</v>
      </c>
      <c r="AV649">
        <f>AVERAGEIFS(AV$4:AV$606,$T$4:$T$606,'front page'!$B$13,$Q$4:$Q$606,$Q649,$R$4:$R$606,$R649)</f>
        <v>84.125</v>
      </c>
      <c r="AW649">
        <f>AVERAGEIFS(AW$4:AW$606,$T$4:$T$606,'front page'!$B$13,$Q$4:$Q$606,$Q649,$R$4:$R$606,$R649)</f>
        <v>93.525000000000006</v>
      </c>
      <c r="AX649">
        <f>AVERAGEIFS(AX$4:AX$606,$T$4:$T$606,'front page'!$B$13,$Q$4:$Q$606,$Q649,$R$4:$R$606,$R649)</f>
        <v>95.449999999999989</v>
      </c>
      <c r="AY649">
        <f>AVERAGEIFS(AY$4:AY$606,$T$4:$T$606,'front page'!$B$13,$Q$4:$Q$606,$Q649,$R$4:$R$606,$R649)</f>
        <v>97.425000000000011</v>
      </c>
      <c r="AZ649">
        <f>AVERAGEIFS(AZ$4:AZ$606,$T$4:$T$606,'front page'!$B$13,$Q$4:$Q$606,$Q649,$R$4:$R$606,$R649)</f>
        <v>98.550000000000011</v>
      </c>
      <c r="BA649">
        <f>AVERAGEIFS(BA$4:BA$606,$T$4:$T$606,'front page'!$B$13,$Q$4:$Q$606,$Q649,$R$4:$R$606,$R649)</f>
        <v>99.275000000000006</v>
      </c>
      <c r="BB649">
        <f>AVERAGEIFS(BB$4:BB$606,$T$4:$T$606,'front page'!$B$13,$Q$4:$Q$606,$Q649,$R$4:$R$606,$R649)</f>
        <v>99.925000000000011</v>
      </c>
    </row>
    <row r="651" spans="16:54" x14ac:dyDescent="0.3">
      <c r="P651" t="s">
        <v>328</v>
      </c>
      <c r="Q651" t="s">
        <v>318</v>
      </c>
      <c r="R651" t="s">
        <v>325</v>
      </c>
      <c r="U651">
        <f>AVERAGEIFS(U$4:U$606,$T$4:$T$606,'front page'!$B$13,$Q$4:$Q$606,$Q651,$R$4:$R$606,$R651)</f>
        <v>79.567567567567551</v>
      </c>
      <c r="V651">
        <f>AVERAGEIFS(V$4:V$606,$T$4:$T$606,'front page'!$B$13,$Q$4:$Q$606,$Q651,$R$4:$R$606,$R651)</f>
        <v>19.321621621621613</v>
      </c>
      <c r="W651">
        <f>AVERAGEIFS(W$4:W$606,$T$4:$T$606,'front page'!$B$13,$Q$4:$Q$606,$Q651,$R$4:$R$606,$R651)</f>
        <v>1.1054054054054052</v>
      </c>
      <c r="X651">
        <f>AVERAGEIFS(X$4:X$606,$T$4:$T$606,'front page'!$B$13,$Q$4:$Q$606,$Q651,$R$4:$R$606,$R651)</f>
        <v>77.316216216216205</v>
      </c>
      <c r="Y651">
        <f>AVERAGEIFS(Y$4:Y$606,$T$4:$T$606,'front page'!$B$13,$Q$4:$Q$606,$Q651,$R$4:$R$606,$R651)</f>
        <v>6.5189189189189189</v>
      </c>
      <c r="Z651">
        <f>AVERAGEIFS(Z$4:Z$606,$T$4:$T$606,'front page'!$B$13,$Q$4:$Q$606,$Q651,$R$4:$R$606,$R651)</f>
        <v>16.162162162162154</v>
      </c>
      <c r="AA651">
        <f>AVERAGEIFS(AA$4:AA$606,$T$4:$T$606,'front page'!$B$13,$Q$4:$Q$606,$Q651,$R$4:$R$606,$R651)</f>
        <v>98.185714285714312</v>
      </c>
      <c r="AB651">
        <f>AVERAGEIFS(AB$4:AB$606,$T$4:$T$606,'front page'!$B$13,$Q$4:$Q$606,$Q651,$R$4:$R$606,$R651)</f>
        <v>1.7485714285714287</v>
      </c>
      <c r="AC651">
        <f>AVERAGEIFS(AC$4:AC$606,$T$4:$T$606,'front page'!$B$13,$Q$4:$Q$606,$Q651,$R$4:$R$606,$R651)</f>
        <v>6.8571428571428575E-2</v>
      </c>
      <c r="AI651">
        <f>AVERAGEIFS(AI$4:AI$606,$T$4:$T$606,'front page'!$B$13,$Q$4:$Q$606,$Q651,$R$4:$R$606,$R651)</f>
        <v>80.462162162162159</v>
      </c>
      <c r="AJ651">
        <f>AVERAGEIFS(AJ$4:AJ$606,$T$4:$T$606,'front page'!$B$13,$Q$4:$Q$606,$Q651,$R$4:$R$606,$R651)</f>
        <v>19.537837837837838</v>
      </c>
      <c r="AK651">
        <f>AVERAGEIFS(AK$4:AK$606,$T$4:$T$606,'front page'!$B$13,$Q$4:$Q$606,$Q651,$R$4:$R$606,$R651)</f>
        <v>92.143243243243248</v>
      </c>
      <c r="AL651">
        <f>AVERAGEIFS(AL$4:AL$606,$T$4:$T$606,'front page'!$B$13,$Q$4:$Q$606,$Q651,$R$4:$R$606,$R651)</f>
        <v>7.8567567567567567</v>
      </c>
      <c r="AM651">
        <f>AVERAGEIFS(AM$4:AM$606,$T$4:$T$606,'front page'!$B$13,$Q$4:$Q$606,$Q651,$R$4:$R$606,$R651)</f>
        <v>98.25142857142859</v>
      </c>
      <c r="AN651">
        <f>AVERAGEIFS(AN$4:AN$606,$T$4:$T$606,'front page'!$B$13,$Q$4:$Q$606,$Q651,$R$4:$R$606,$R651)</f>
        <v>1.7485714285714287</v>
      </c>
      <c r="AT651">
        <f>AVERAGEIFS(AT$4:AT$606,$T$4:$T$606,'front page'!$B$13,$Q$4:$Q$606,$Q651,$R$4:$R$606,$R651)</f>
        <v>76.424324324324346</v>
      </c>
      <c r="AU651">
        <f>AVERAGEIFS(AU$4:AU$606,$T$4:$T$606,'front page'!$B$13,$Q$4:$Q$606,$Q651,$R$4:$R$606,$R651)</f>
        <v>80.462162162162159</v>
      </c>
      <c r="AV651">
        <f>AVERAGEIFS(AV$4:AV$606,$T$4:$T$606,'front page'!$B$13,$Q$4:$Q$606,$Q651,$R$4:$R$606,$R651)</f>
        <v>84.49729729729728</v>
      </c>
      <c r="AW651">
        <f>AVERAGEIFS(AW$4:AW$606,$T$4:$T$606,'front page'!$B$13,$Q$4:$Q$606,$Q651,$R$4:$R$606,$R651)</f>
        <v>89.043243243243239</v>
      </c>
      <c r="AX651">
        <f>AVERAGEIFS(AX$4:AX$606,$T$4:$T$606,'front page'!$B$13,$Q$4:$Q$606,$Q651,$R$4:$R$606,$R651)</f>
        <v>92.143243243243248</v>
      </c>
      <c r="AY651">
        <f>AVERAGEIFS(AY$4:AY$606,$T$4:$T$606,'front page'!$B$13,$Q$4:$Q$606,$Q651,$R$4:$R$606,$R651)</f>
        <v>95.22972972972974</v>
      </c>
      <c r="AZ651">
        <f>AVERAGEIFS(AZ$4:AZ$606,$T$4:$T$606,'front page'!$B$13,$Q$4:$Q$606,$Q651,$R$4:$R$606,$R651)</f>
        <v>96.92000000000003</v>
      </c>
      <c r="BA651">
        <f>AVERAGEIFS(BA$4:BA$606,$T$4:$T$606,'front page'!$B$13,$Q$4:$Q$606,$Q651,$R$4:$R$606,$R651)</f>
        <v>98.25142857142859</v>
      </c>
      <c r="BB651">
        <f>AVERAGEIFS(BB$4:BB$606,$T$4:$T$606,'front page'!$B$13,$Q$4:$Q$606,$Q651,$R$4:$R$606,$R651)</f>
        <v>99.540000000000035</v>
      </c>
    </row>
    <row r="652" spans="16:54" x14ac:dyDescent="0.3">
      <c r="P652" t="s">
        <v>329</v>
      </c>
      <c r="Q652" t="s">
        <v>318</v>
      </c>
      <c r="R652" t="s">
        <v>321</v>
      </c>
      <c r="U652">
        <f>AVERAGEIFS(U$4:U$606,$T$4:$T$606,'front page'!$B$13,$Q$4:$Q$606,$Q652,$R$4:$R$606,$R652)</f>
        <v>76.75937500000002</v>
      </c>
      <c r="V652">
        <f>AVERAGEIFS(V$4:V$606,$T$4:$T$606,'front page'!$B$13,$Q$4:$Q$606,$Q652,$R$4:$R$606,$R652)</f>
        <v>22.000000000000004</v>
      </c>
      <c r="W652">
        <f>AVERAGEIFS(W$4:W$606,$T$4:$T$606,'front page'!$B$13,$Q$4:$Q$606,$Q652,$R$4:$R$606,$R652)</f>
        <v>1.2250000000000001</v>
      </c>
      <c r="X652">
        <f>AVERAGEIFS(X$4:X$606,$T$4:$T$606,'front page'!$B$13,$Q$4:$Q$606,$Q652,$R$4:$R$606,$R652)</f>
        <v>85.83846153846153</v>
      </c>
      <c r="Y652">
        <f>AVERAGEIFS(Y$4:Y$606,$T$4:$T$606,'front page'!$B$13,$Q$4:$Q$606,$Q652,$R$4:$R$606,$R652)</f>
        <v>3.2307692307692308</v>
      </c>
      <c r="Z652">
        <f>AVERAGEIFS(Z$4:Z$606,$T$4:$T$606,'front page'!$B$13,$Q$4:$Q$606,$Q652,$R$4:$R$606,$R652)</f>
        <v>10.930769230769227</v>
      </c>
      <c r="AA652">
        <f>AVERAGEIFS(AA$4:AA$606,$T$4:$T$606,'front page'!$B$13,$Q$4:$Q$606,$Q652,$R$4:$R$606,$R652)</f>
        <v>97.82380952380953</v>
      </c>
      <c r="AB652">
        <f>AVERAGEIFS(AB$4:AB$606,$T$4:$T$606,'front page'!$B$13,$Q$4:$Q$606,$Q652,$R$4:$R$606,$R652)</f>
        <v>2.1285714285714286</v>
      </c>
      <c r="AC652">
        <f>AVERAGEIFS(AC$4:AC$606,$T$4:$T$606,'front page'!$B$13,$Q$4:$Q$606,$Q652,$R$4:$R$606,$R652)</f>
        <v>4.7619047619047616E-2</v>
      </c>
      <c r="AI652">
        <f>AVERAGEIFS(AI$4:AI$606,$T$4:$T$606,'front page'!$B$13,$Q$4:$Q$606,$Q652,$R$4:$R$606,$R652)</f>
        <v>77.71875</v>
      </c>
      <c r="AJ652">
        <f>AVERAGEIFS(AJ$4:AJ$606,$T$4:$T$606,'front page'!$B$13,$Q$4:$Q$606,$Q652,$R$4:$R$606,$R652)</f>
        <v>22.28125</v>
      </c>
      <c r="AK652">
        <f>AVERAGEIFS(AK$4:AK$606,$T$4:$T$606,'front page'!$B$13,$Q$4:$Q$606,$Q652,$R$4:$R$606,$R652)</f>
        <v>96.373076923076923</v>
      </c>
      <c r="AL652">
        <f>AVERAGEIFS(AL$4:AL$606,$T$4:$T$606,'front page'!$B$13,$Q$4:$Q$606,$Q652,$R$4:$R$606,$R652)</f>
        <v>3.6269230769230778</v>
      </c>
      <c r="AM652">
        <f>AVERAGEIFS(AM$4:AM$606,$T$4:$T$606,'front page'!$B$13,$Q$4:$Q$606,$Q652,$R$4:$R$606,$R652)</f>
        <v>97.871428571428581</v>
      </c>
      <c r="AN652">
        <f>AVERAGEIFS(AN$4:AN$606,$T$4:$T$606,'front page'!$B$13,$Q$4:$Q$606,$Q652,$R$4:$R$606,$R652)</f>
        <v>2.1285714285714286</v>
      </c>
      <c r="AT652">
        <f>AVERAGEIFS(AT$4:AT$606,$T$4:$T$606,'front page'!$B$13,$Q$4:$Q$606,$Q652,$R$4:$R$606,$R652)</f>
        <v>70.881249999999994</v>
      </c>
      <c r="AU652">
        <f>AVERAGEIFS(AU$4:AU$606,$T$4:$T$606,'front page'!$B$13,$Q$4:$Q$606,$Q652,$R$4:$R$606,$R652)</f>
        <v>77.71875</v>
      </c>
      <c r="AV652">
        <f>AVERAGEIFS(AV$4:AV$606,$T$4:$T$606,'front page'!$B$13,$Q$4:$Q$606,$Q652,$R$4:$R$606,$R652)</f>
        <v>84.562499999999986</v>
      </c>
      <c r="AW652">
        <f>AVERAGEIFS(AW$4:AW$606,$T$4:$T$606,'front page'!$B$13,$Q$4:$Q$606,$Q652,$R$4:$R$606,$R652)</f>
        <v>93.230769230769226</v>
      </c>
      <c r="AX652">
        <f>AVERAGEIFS(AX$4:AX$606,$T$4:$T$606,'front page'!$B$13,$Q$4:$Q$606,$Q652,$R$4:$R$606,$R652)</f>
        <v>96.373076923076923</v>
      </c>
      <c r="AY652">
        <f>AVERAGEIFS(AY$4:AY$606,$T$4:$T$606,'front page'!$B$13,$Q$4:$Q$606,$Q652,$R$4:$R$606,$R652)</f>
        <v>99.392307692307682</v>
      </c>
      <c r="AZ652">
        <f>AVERAGEIFS(AZ$4:AZ$606,$T$4:$T$606,'front page'!$B$13,$Q$4:$Q$606,$Q652,$R$4:$R$606,$R652)</f>
        <v>95.75238095238096</v>
      </c>
      <c r="BA652">
        <f>AVERAGEIFS(BA$4:BA$606,$T$4:$T$606,'front page'!$B$13,$Q$4:$Q$606,$Q652,$R$4:$R$606,$R652)</f>
        <v>97.871428571428581</v>
      </c>
      <c r="BB652">
        <f>AVERAGEIFS(BB$4:BB$606,$T$4:$T$606,'front page'!$B$13,$Q$4:$Q$606,$Q652,$R$4:$R$606,$R652)</f>
        <v>99.838095238095235</v>
      </c>
    </row>
    <row r="653" spans="16:54" x14ac:dyDescent="0.3">
      <c r="P653" t="s">
        <v>330</v>
      </c>
      <c r="Q653" t="s">
        <v>318</v>
      </c>
      <c r="R653" t="s">
        <v>322</v>
      </c>
      <c r="U653">
        <f>AVERAGEIFS(U$4:U$606,$T$4:$T$606,'front page'!$B$13,$Q$4:$Q$606,$Q653,$R$4:$R$606,$R653)</f>
        <v>80.813888888888926</v>
      </c>
      <c r="V653">
        <f>AVERAGEIFS(V$4:V$606,$T$4:$T$606,'front page'!$B$13,$Q$4:$Q$606,$Q653,$R$4:$R$606,$R653)</f>
        <v>17.733333333333331</v>
      </c>
      <c r="W653">
        <f>AVERAGEIFS(W$4:W$606,$T$4:$T$606,'front page'!$B$13,$Q$4:$Q$606,$Q653,$R$4:$R$606,$R653)</f>
        <v>1.4444444444444449</v>
      </c>
      <c r="X653">
        <f>AVERAGEIFS(X$4:X$606,$T$4:$T$606,'front page'!$B$13,$Q$4:$Q$606,$Q653,$R$4:$R$606,$R653)</f>
        <v>76.499999999999986</v>
      </c>
      <c r="Y653">
        <f>AVERAGEIFS(Y$4:Y$606,$T$4:$T$606,'front page'!$B$13,$Q$4:$Q$606,$Q653,$R$4:$R$606,$R653)</f>
        <v>7.2027777777777766</v>
      </c>
      <c r="Z653">
        <f>AVERAGEIFS(Z$4:Z$606,$T$4:$T$606,'front page'!$B$13,$Q$4:$Q$606,$Q653,$R$4:$R$606,$R653)</f>
        <v>16.297222222222224</v>
      </c>
      <c r="AA653">
        <f>AVERAGEIFS(AA$4:AA$606,$T$4:$T$606,'front page'!$B$13,$Q$4:$Q$606,$Q653,$R$4:$R$606,$R653)</f>
        <v>98.282857142857139</v>
      </c>
      <c r="AB653">
        <f>AVERAGEIFS(AB$4:AB$606,$T$4:$T$606,'front page'!$B$13,$Q$4:$Q$606,$Q653,$R$4:$R$606,$R653)</f>
        <v>1.6628571428571428</v>
      </c>
      <c r="AC653">
        <f>AVERAGEIFS(AC$4:AC$606,$T$4:$T$606,'front page'!$B$13,$Q$4:$Q$606,$Q653,$R$4:$R$606,$R653)</f>
        <v>5.1428571428571428E-2</v>
      </c>
      <c r="AI653">
        <f>AVERAGEIFS(AI$4:AI$606,$T$4:$T$606,'front page'!$B$13,$Q$4:$Q$606,$Q653,$R$4:$R$606,$R653)</f>
        <v>82.00277777777778</v>
      </c>
      <c r="AJ653">
        <f>AVERAGEIFS(AJ$4:AJ$606,$T$4:$T$606,'front page'!$B$13,$Q$4:$Q$606,$Q653,$R$4:$R$606,$R653)</f>
        <v>17.99722222222222</v>
      </c>
      <c r="AK653">
        <f>AVERAGEIFS(AK$4:AK$606,$T$4:$T$606,'front page'!$B$13,$Q$4:$Q$606,$Q653,$R$4:$R$606,$R653)</f>
        <v>91.375</v>
      </c>
      <c r="AL653">
        <f>AVERAGEIFS(AL$4:AL$606,$T$4:$T$606,'front page'!$B$13,$Q$4:$Q$606,$Q653,$R$4:$R$606,$R653)</f>
        <v>8.6250000000000018</v>
      </c>
      <c r="AM653">
        <f>AVERAGEIFS(AM$4:AM$606,$T$4:$T$606,'front page'!$B$13,$Q$4:$Q$606,$Q653,$R$4:$R$606,$R653)</f>
        <v>98.337142857142865</v>
      </c>
      <c r="AN653">
        <f>AVERAGEIFS(AN$4:AN$606,$T$4:$T$606,'front page'!$B$13,$Q$4:$Q$606,$Q653,$R$4:$R$606,$R653)</f>
        <v>1.6628571428571428</v>
      </c>
      <c r="AT653">
        <f>AVERAGEIFS(AT$4:AT$606,$T$4:$T$606,'front page'!$B$13,$Q$4:$Q$606,$Q653,$R$4:$R$606,$R653)</f>
        <v>77.866666666666632</v>
      </c>
      <c r="AU653">
        <f>AVERAGEIFS(AU$4:AU$606,$T$4:$T$606,'front page'!$B$13,$Q$4:$Q$606,$Q653,$R$4:$R$606,$R653)</f>
        <v>82.00277777777778</v>
      </c>
      <c r="AV653">
        <f>AVERAGEIFS(AV$4:AV$606,$T$4:$T$606,'front page'!$B$13,$Q$4:$Q$606,$Q653,$R$4:$R$606,$R653)</f>
        <v>86.119444444444454</v>
      </c>
      <c r="AW653">
        <f>AVERAGEIFS(AW$4:AW$606,$T$4:$T$606,'front page'!$B$13,$Q$4:$Q$606,$Q653,$R$4:$R$606,$R653)</f>
        <v>87.925000000000011</v>
      </c>
      <c r="AX653">
        <f>AVERAGEIFS(AX$4:AX$606,$T$4:$T$606,'front page'!$B$13,$Q$4:$Q$606,$Q653,$R$4:$R$606,$R653)</f>
        <v>91.375</v>
      </c>
      <c r="AY653">
        <f>AVERAGEIFS(AY$4:AY$606,$T$4:$T$606,'front page'!$B$13,$Q$4:$Q$606,$Q653,$R$4:$R$606,$R653)</f>
        <v>94.844444444444463</v>
      </c>
      <c r="AZ653">
        <f>AVERAGEIFS(AZ$4:AZ$606,$T$4:$T$606,'front page'!$B$13,$Q$4:$Q$606,$Q653,$R$4:$R$606,$R653)</f>
        <v>96.982857142857142</v>
      </c>
      <c r="BA653">
        <f>AVERAGEIFS(BA$4:BA$606,$T$4:$T$606,'front page'!$B$13,$Q$4:$Q$606,$Q653,$R$4:$R$606,$R653)</f>
        <v>98.337142857142865</v>
      </c>
      <c r="BB653">
        <f>AVERAGEIFS(BB$4:BB$606,$T$4:$T$606,'front page'!$B$13,$Q$4:$Q$606,$Q653,$R$4:$R$606,$R653)</f>
        <v>99.622857142857143</v>
      </c>
    </row>
    <row r="655" spans="16:54" x14ac:dyDescent="0.3">
      <c r="P655" t="s">
        <v>331</v>
      </c>
      <c r="Q655" t="s">
        <v>320</v>
      </c>
      <c r="R655" t="s">
        <v>323</v>
      </c>
      <c r="U655">
        <f>AVERAGEIFS(U$4:U$606,$T$4:$T$606,'front page'!$B$13,$Q$4:$Q$606,$Q655,$R$4:$R$606,$R655)</f>
        <v>79.222222222222214</v>
      </c>
      <c r="V655">
        <f>AVERAGEIFS(V$4:V$606,$T$4:$T$606,'front page'!$B$13,$Q$4:$Q$606,$Q655,$R$4:$R$606,$R655)</f>
        <v>19.755555555555556</v>
      </c>
      <c r="W655">
        <f>AVERAGEIFS(W$4:W$606,$T$4:$T$606,'front page'!$B$13,$Q$4:$Q$606,$Q655,$R$4:$R$606,$R655)</f>
        <v>1.0333333333333332</v>
      </c>
      <c r="X655">
        <f>AVERAGEIFS(X$4:X$606,$T$4:$T$606,'front page'!$B$13,$Q$4:$Q$606,$Q655,$R$4:$R$606,$R655)</f>
        <v>76.25555555555556</v>
      </c>
      <c r="Y655">
        <f>AVERAGEIFS(Y$4:Y$606,$T$4:$T$606,'front page'!$B$13,$Q$4:$Q$606,$Q655,$R$4:$R$606,$R655)</f>
        <v>7.1444444444444439</v>
      </c>
      <c r="Z655">
        <f>AVERAGEIFS(Z$4:Z$606,$T$4:$T$606,'front page'!$B$13,$Q$4:$Q$606,$Q655,$R$4:$R$606,$R655)</f>
        <v>16.611111111111111</v>
      </c>
      <c r="AA655">
        <f>AVERAGEIFS(AA$4:AA$606,$T$4:$T$606,'front page'!$B$13,$Q$4:$Q$606,$Q655,$R$4:$R$606,$R655)</f>
        <v>98.362499999999997</v>
      </c>
      <c r="AB655">
        <f>AVERAGEIFS(AB$4:AB$606,$T$4:$T$606,'front page'!$B$13,$Q$4:$Q$606,$Q655,$R$4:$R$606,$R655)</f>
        <v>1.5374999999999999</v>
      </c>
      <c r="AC655">
        <f>AVERAGEIFS(AC$4:AC$606,$T$4:$T$606,'front page'!$B$13,$Q$4:$Q$606,$Q655,$R$4:$R$606,$R655)</f>
        <v>0.1</v>
      </c>
      <c r="AI655">
        <f>AVERAGEIFS(AI$4:AI$606,$T$4:$T$606,'front page'!$B$13,$Q$4:$Q$606,$Q655,$R$4:$R$606,$R655)</f>
        <v>80.044444444444451</v>
      </c>
      <c r="AJ655">
        <f>AVERAGEIFS(AJ$4:AJ$606,$T$4:$T$606,'front page'!$B$13,$Q$4:$Q$606,$Q655,$R$4:$R$606,$R655)</f>
        <v>19.955555555555559</v>
      </c>
      <c r="AK655">
        <f>AVERAGEIFS(AK$4:AK$606,$T$4:$T$606,'front page'!$B$13,$Q$4:$Q$606,$Q655,$R$4:$R$606,$R655)</f>
        <v>91.37777777777778</v>
      </c>
      <c r="AL655">
        <f>AVERAGEIFS(AL$4:AL$606,$T$4:$T$606,'front page'!$B$13,$Q$4:$Q$606,$Q655,$R$4:$R$606,$R655)</f>
        <v>8.6222222222222253</v>
      </c>
      <c r="AM655">
        <f>AVERAGEIFS(AM$4:AM$606,$T$4:$T$606,'front page'!$B$13,$Q$4:$Q$606,$Q655,$R$4:$R$606,$R655)</f>
        <v>98.462499999999991</v>
      </c>
      <c r="AN655">
        <f>AVERAGEIFS(AN$4:AN$606,$T$4:$T$606,'front page'!$B$13,$Q$4:$Q$606,$Q655,$R$4:$R$606,$R655)</f>
        <v>1.5374999999999999</v>
      </c>
      <c r="AT655">
        <f>AVERAGEIFS(AT$4:AT$606,$T$4:$T$606,'front page'!$B$13,$Q$4:$Q$606,$Q655,$R$4:$R$606,$R655)</f>
        <v>76.144444444444446</v>
      </c>
      <c r="AU655">
        <f>AVERAGEIFS(AU$4:AU$606,$T$4:$T$606,'front page'!$B$13,$Q$4:$Q$606,$Q655,$R$4:$R$606,$R655)</f>
        <v>80.044444444444451</v>
      </c>
      <c r="AV655">
        <f>AVERAGEIFS(AV$4:AV$606,$T$4:$T$606,'front page'!$B$13,$Q$4:$Q$606,$Q655,$R$4:$R$606,$R655)</f>
        <v>83.922222222222203</v>
      </c>
      <c r="AW655">
        <f>AVERAGEIFS(AW$4:AW$606,$T$4:$T$606,'front page'!$B$13,$Q$4:$Q$606,$Q655,$R$4:$R$606,$R655)</f>
        <v>88.066666666666663</v>
      </c>
      <c r="AX655">
        <f>AVERAGEIFS(AX$4:AX$606,$T$4:$T$606,'front page'!$B$13,$Q$4:$Q$606,$Q655,$R$4:$R$606,$R655)</f>
        <v>91.37777777777778</v>
      </c>
      <c r="AY655">
        <f>AVERAGEIFS(AY$4:AY$606,$T$4:$T$606,'front page'!$B$13,$Q$4:$Q$606,$Q655,$R$4:$R$606,$R655)</f>
        <v>94.666666666666657</v>
      </c>
      <c r="AZ655">
        <f>AVERAGEIFS(AZ$4:AZ$606,$T$4:$T$606,'front page'!$B$13,$Q$4:$Q$606,$Q655,$R$4:$R$606,$R655)</f>
        <v>97.224999999999994</v>
      </c>
      <c r="BA655">
        <f>AVERAGEIFS(BA$4:BA$606,$T$4:$T$606,'front page'!$B$13,$Q$4:$Q$606,$Q655,$R$4:$R$606,$R655)</f>
        <v>98.462499999999991</v>
      </c>
      <c r="BB655">
        <f>AVERAGEIFS(BB$4:BB$606,$T$4:$T$606,'front page'!$B$13,$Q$4:$Q$606,$Q655,$R$4:$R$606,$R655)</f>
        <v>99.612499999999997</v>
      </c>
    </row>
    <row r="657" spans="16:54" x14ac:dyDescent="0.3">
      <c r="P657" t="s">
        <v>333</v>
      </c>
      <c r="Q657" t="s">
        <v>320</v>
      </c>
      <c r="R657" t="s">
        <v>325</v>
      </c>
      <c r="U657">
        <f>AVERAGEIFS(U$4:U$606,$T$4:$T$606,'front page'!$B$13,$Q$4:$Q$606,$Q657,$R$4:$R$606,$R657)</f>
        <v>77.95</v>
      </c>
      <c r="V657">
        <f>AVERAGEIFS(V$4:V$606,$T$4:$T$606,'front page'!$B$13,$Q$4:$Q$606,$Q657,$R$4:$R$606,$R657)</f>
        <v>20.9</v>
      </c>
      <c r="W657">
        <f>AVERAGEIFS(W$4:W$606,$T$4:$T$606,'front page'!$B$13,$Q$4:$Q$606,$Q657,$R$4:$R$606,$R657)</f>
        <v>1.1499999999999999</v>
      </c>
      <c r="X657">
        <f>AVERAGEIFS(X$4:X$606,$T$4:$T$606,'front page'!$B$13,$Q$4:$Q$606,$Q657,$R$4:$R$606,$R657)</f>
        <v>77.140000000000015</v>
      </c>
      <c r="Y657">
        <f>AVERAGEIFS(Y$4:Y$606,$T$4:$T$606,'front page'!$B$13,$Q$4:$Q$606,$Q657,$R$4:$R$606,$R657)</f>
        <v>6.2700000000000005</v>
      </c>
      <c r="Z657">
        <f>AVERAGEIFS(Z$4:Z$606,$T$4:$T$606,'front page'!$B$13,$Q$4:$Q$606,$Q657,$R$4:$R$606,$R657)</f>
        <v>16.57</v>
      </c>
      <c r="AA657">
        <f>AVERAGEIFS(AA$4:AA$606,$T$4:$T$606,'front page'!$B$13,$Q$4:$Q$606,$Q657,$R$4:$R$606,$R657)</f>
        <v>98.77</v>
      </c>
      <c r="AB657">
        <f>AVERAGEIFS(AB$4:AB$606,$T$4:$T$606,'front page'!$B$13,$Q$4:$Q$606,$Q657,$R$4:$R$606,$R657)</f>
        <v>1.08</v>
      </c>
      <c r="AC657">
        <f>AVERAGEIFS(AC$4:AC$606,$T$4:$T$606,'front page'!$B$13,$Q$4:$Q$606,$Q657,$R$4:$R$606,$R657)</f>
        <v>0.13999999999999999</v>
      </c>
      <c r="AI657">
        <f>AVERAGEIFS(AI$4:AI$606,$T$4:$T$606,'front page'!$B$13,$Q$4:$Q$606,$Q657,$R$4:$R$606,$R657)</f>
        <v>78.83</v>
      </c>
      <c r="AJ657">
        <f>AVERAGEIFS(AJ$4:AJ$606,$T$4:$T$606,'front page'!$B$13,$Q$4:$Q$606,$Q657,$R$4:$R$606,$R657)</f>
        <v>21.169999999999998</v>
      </c>
      <c r="AK657">
        <f>AVERAGEIFS(AK$4:AK$606,$T$4:$T$606,'front page'!$B$13,$Q$4:$Q$606,$Q657,$R$4:$R$606,$R657)</f>
        <v>92.47999999999999</v>
      </c>
      <c r="AL657">
        <f>AVERAGEIFS(AL$4:AL$606,$T$4:$T$606,'front page'!$B$13,$Q$4:$Q$606,$Q657,$R$4:$R$606,$R657)</f>
        <v>7.5200000000000005</v>
      </c>
      <c r="AM657">
        <f>AVERAGEIFS(AM$4:AM$606,$T$4:$T$606,'front page'!$B$13,$Q$4:$Q$606,$Q657,$R$4:$R$606,$R657)</f>
        <v>98.92</v>
      </c>
      <c r="AN657">
        <f>AVERAGEIFS(AN$4:AN$606,$T$4:$T$606,'front page'!$B$13,$Q$4:$Q$606,$Q657,$R$4:$R$606,$R657)</f>
        <v>1.08</v>
      </c>
      <c r="AT657">
        <f>AVERAGEIFS(AT$4:AT$606,$T$4:$T$606,'front page'!$B$13,$Q$4:$Q$606,$Q657,$R$4:$R$606,$R657)</f>
        <v>74.289999999999992</v>
      </c>
      <c r="AU657">
        <f>AVERAGEIFS(AU$4:AU$606,$T$4:$T$606,'front page'!$B$13,$Q$4:$Q$606,$Q657,$R$4:$R$606,$R657)</f>
        <v>78.83</v>
      </c>
      <c r="AV657">
        <f>AVERAGEIFS(AV$4:AV$606,$T$4:$T$606,'front page'!$B$13,$Q$4:$Q$606,$Q657,$R$4:$R$606,$R657)</f>
        <v>83.42</v>
      </c>
      <c r="AW657">
        <f>AVERAGEIFS(AW$4:AW$606,$T$4:$T$606,'front page'!$B$13,$Q$4:$Q$606,$Q657,$R$4:$R$606,$R657)</f>
        <v>89.050000000000011</v>
      </c>
      <c r="AX657">
        <f>AVERAGEIFS(AX$4:AX$606,$T$4:$T$606,'front page'!$B$13,$Q$4:$Q$606,$Q657,$R$4:$R$606,$R657)</f>
        <v>92.47999999999999</v>
      </c>
      <c r="AY657">
        <f>AVERAGEIFS(AY$4:AY$606,$T$4:$T$606,'front page'!$B$13,$Q$4:$Q$606,$Q657,$R$4:$R$606,$R657)</f>
        <v>95.85</v>
      </c>
      <c r="AZ657">
        <f>AVERAGEIFS(AZ$4:AZ$606,$T$4:$T$606,'front page'!$B$13,$Q$4:$Q$606,$Q657,$R$4:$R$606,$R657)</f>
        <v>97.919999999999987</v>
      </c>
      <c r="BA657">
        <f>AVERAGEIFS(BA$4:BA$606,$T$4:$T$606,'front page'!$B$13,$Q$4:$Q$606,$Q657,$R$4:$R$606,$R657)</f>
        <v>98.92</v>
      </c>
      <c r="BB657">
        <f>AVERAGEIFS(BB$4:BB$606,$T$4:$T$606,'front page'!$B$13,$Q$4:$Q$606,$Q657,$R$4:$R$606,$R657)</f>
        <v>99.8</v>
      </c>
    </row>
    <row r="659" spans="16:54" x14ac:dyDescent="0.3">
      <c r="P659" t="s">
        <v>336</v>
      </c>
      <c r="Q659" t="s">
        <v>319</v>
      </c>
      <c r="R659" t="s">
        <v>323</v>
      </c>
      <c r="U659">
        <f>AVERAGEIFS(U$4:U$606,$T$4:$T$606,'front page'!$B$13,$Q$4:$Q$606,$Q659,$R$4:$R$606,$R659)</f>
        <v>78.723076923076931</v>
      </c>
      <c r="V659">
        <f>AVERAGEIFS(V$4:V$606,$T$4:$T$606,'front page'!$B$13,$Q$4:$Q$606,$Q659,$R$4:$R$606,$R659)</f>
        <v>20.26923076923077</v>
      </c>
      <c r="W659">
        <f>AVERAGEIFS(W$4:W$606,$T$4:$T$606,'front page'!$B$13,$Q$4:$Q$606,$Q659,$R$4:$R$606,$R659)</f>
        <v>1.0153846153846153</v>
      </c>
      <c r="X659">
        <f>AVERAGEIFS(X$4:X$606,$T$4:$T$606,'front page'!$B$13,$Q$4:$Q$606,$Q659,$R$4:$R$606,$R659)</f>
        <v>78.969230769230762</v>
      </c>
      <c r="Y659">
        <f>AVERAGEIFS(Y$4:Y$606,$T$4:$T$606,'front page'!$B$13,$Q$4:$Q$606,$Q659,$R$4:$R$606,$R659)</f>
        <v>6.2230769230769249</v>
      </c>
      <c r="Z659">
        <f>AVERAGEIFS(Z$4:Z$606,$T$4:$T$606,'front page'!$B$13,$Q$4:$Q$606,$Q659,$R$4:$R$606,$R659)</f>
        <v>14.8</v>
      </c>
      <c r="AA659">
        <f>AVERAGEIFS(AA$4:AA$606,$T$4:$T$606,'front page'!$B$13,$Q$4:$Q$606,$Q659,$R$4:$R$606,$R659)</f>
        <v>98.723076923076931</v>
      </c>
      <c r="AB659">
        <f>AVERAGEIFS(AB$4:AB$606,$T$4:$T$606,'front page'!$B$13,$Q$4:$Q$606,$Q659,$R$4:$R$606,$R659)</f>
        <v>1.2076923076923076</v>
      </c>
      <c r="AC659">
        <f>AVERAGEIFS(AC$4:AC$606,$T$4:$T$606,'front page'!$B$13,$Q$4:$Q$606,$Q659,$R$4:$R$606,$R659)</f>
        <v>6.9230769230769235E-2</v>
      </c>
      <c r="AI659">
        <f>AVERAGEIFS(AI$4:AI$606,$T$4:$T$606,'front page'!$B$13,$Q$4:$Q$606,$Q659,$R$4:$R$606,$R659)</f>
        <v>79.515384615384619</v>
      </c>
      <c r="AJ659">
        <f>AVERAGEIFS(AJ$4:AJ$606,$T$4:$T$606,'front page'!$B$13,$Q$4:$Q$606,$Q659,$R$4:$R$606,$R659)</f>
        <v>20.484615384615385</v>
      </c>
      <c r="AK659">
        <f>AVERAGEIFS(AK$4:AK$606,$T$4:$T$606,'front page'!$B$13,$Q$4:$Q$606,$Q659,$R$4:$R$606,$R659)</f>
        <v>92.68461538461537</v>
      </c>
      <c r="AL659">
        <f>AVERAGEIFS(AL$4:AL$606,$T$4:$T$606,'front page'!$B$13,$Q$4:$Q$606,$Q659,$R$4:$R$606,$R659)</f>
        <v>7.3153846153846143</v>
      </c>
      <c r="AM659">
        <f>AVERAGEIFS(AM$4:AM$606,$T$4:$T$606,'front page'!$B$13,$Q$4:$Q$606,$Q659,$R$4:$R$606,$R659)</f>
        <v>98.784615384615392</v>
      </c>
      <c r="AN659">
        <f>AVERAGEIFS(AN$4:AN$606,$T$4:$T$606,'front page'!$B$13,$Q$4:$Q$606,$Q659,$R$4:$R$606,$R659)</f>
        <v>1.2153846153846155</v>
      </c>
      <c r="AT659">
        <f>AVERAGEIFS(AT$4:AT$606,$T$4:$T$606,'front page'!$B$13,$Q$4:$Q$606,$Q659,$R$4:$R$606,$R659)</f>
        <v>75.600000000000009</v>
      </c>
      <c r="AU659">
        <f>AVERAGEIFS(AU$4:AU$606,$T$4:$T$606,'front page'!$B$13,$Q$4:$Q$606,$Q659,$R$4:$R$606,$R659)</f>
        <v>79.515384615384619</v>
      </c>
      <c r="AV659">
        <f>AVERAGEIFS(AV$4:AV$606,$T$4:$T$606,'front page'!$B$13,$Q$4:$Q$606,$Q659,$R$4:$R$606,$R659)</f>
        <v>83.407692307692301</v>
      </c>
      <c r="AW659">
        <f>AVERAGEIFS(AW$4:AW$606,$T$4:$T$606,'front page'!$B$13,$Q$4:$Q$606,$Q659,$R$4:$R$606,$R659)</f>
        <v>89.94615384615382</v>
      </c>
      <c r="AX659">
        <f>AVERAGEIFS(AX$4:AX$606,$T$4:$T$606,'front page'!$B$13,$Q$4:$Q$606,$Q659,$R$4:$R$606,$R659)</f>
        <v>92.68461538461537</v>
      </c>
      <c r="AY659">
        <f>AVERAGEIFS(AY$4:AY$606,$T$4:$T$606,'front page'!$B$13,$Q$4:$Q$606,$Q659,$R$4:$R$606,$R659)</f>
        <v>95.446153846153848</v>
      </c>
      <c r="AZ659">
        <f>AVERAGEIFS(AZ$4:AZ$606,$T$4:$T$606,'front page'!$B$13,$Q$4:$Q$606,$Q659,$R$4:$R$606,$R659)</f>
        <v>97.715384615384608</v>
      </c>
      <c r="BA659">
        <f>AVERAGEIFS(BA$4:BA$606,$T$4:$T$606,'front page'!$B$13,$Q$4:$Q$606,$Q659,$R$4:$R$606,$R659)</f>
        <v>98.784615384615392</v>
      </c>
      <c r="BB659">
        <f>AVERAGEIFS(BB$4:BB$606,$T$4:$T$606,'front page'!$B$13,$Q$4:$Q$606,$Q659,$R$4:$R$606,$R659)</f>
        <v>99.76153846153845</v>
      </c>
    </row>
    <row r="661" spans="16:54" x14ac:dyDescent="0.3">
      <c r="P661" t="s">
        <v>338</v>
      </c>
      <c r="Q661" t="s">
        <v>319</v>
      </c>
      <c r="R661" t="s">
        <v>325</v>
      </c>
      <c r="U661">
        <f>AVERAGEIFS(U$4:U$606,$T$4:$T$606,'front page'!$B$13,$Q$4:$Q$606,$Q661,$R$4:$R$606,$R661)</f>
        <v>78.899999999999991</v>
      </c>
      <c r="V661">
        <f>AVERAGEIFS(V$4:V$606,$T$4:$T$606,'front page'!$B$13,$Q$4:$Q$606,$Q661,$R$4:$R$606,$R661)</f>
        <v>20.349999999999998</v>
      </c>
      <c r="W661">
        <f>AVERAGEIFS(W$4:W$606,$T$4:$T$606,'front page'!$B$13,$Q$4:$Q$606,$Q661,$R$4:$R$606,$R661)</f>
        <v>0.75</v>
      </c>
      <c r="X661">
        <f>AVERAGEIFS(X$4:X$606,$T$4:$T$606,'front page'!$B$13,$Q$4:$Q$606,$Q661,$R$4:$R$606,$R661)</f>
        <v>80.816666666666663</v>
      </c>
      <c r="Y661">
        <f>AVERAGEIFS(Y$4:Y$606,$T$4:$T$606,'front page'!$B$13,$Q$4:$Q$606,$Q661,$R$4:$R$606,$R661)</f>
        <v>5.8</v>
      </c>
      <c r="Z661">
        <f>AVERAGEIFS(Z$4:Z$606,$T$4:$T$606,'front page'!$B$13,$Q$4:$Q$606,$Q661,$R$4:$R$606,$R661)</f>
        <v>13.366666666666667</v>
      </c>
      <c r="AA661">
        <f>AVERAGEIFS(AA$4:AA$606,$T$4:$T$606,'front page'!$B$13,$Q$4:$Q$606,$Q661,$R$4:$R$606,$R661)</f>
        <v>98</v>
      </c>
      <c r="AB661">
        <f>AVERAGEIFS(AB$4:AB$606,$T$4:$T$606,'front page'!$B$13,$Q$4:$Q$606,$Q661,$R$4:$R$606,$R661)</f>
        <v>1.9</v>
      </c>
      <c r="AC661">
        <f>AVERAGEIFS(AC$4:AC$606,$T$4:$T$606,'front page'!$B$13,$Q$4:$Q$606,$Q661,$R$4:$R$606,$R661)</f>
        <v>0.1</v>
      </c>
      <c r="AI661">
        <f>AVERAGEIFS(AI$4:AI$606,$T$4:$T$606,'front page'!$B$13,$Q$4:$Q$606,$Q661,$R$4:$R$606,$R661)</f>
        <v>79.466666666666669</v>
      </c>
      <c r="AJ661">
        <f>AVERAGEIFS(AJ$4:AJ$606,$T$4:$T$606,'front page'!$B$13,$Q$4:$Q$606,$Q661,$R$4:$R$606,$R661)</f>
        <v>20.533333333333335</v>
      </c>
      <c r="AK661">
        <f>AVERAGEIFS(AK$4:AK$606,$T$4:$T$606,'front page'!$B$13,$Q$4:$Q$606,$Q661,$R$4:$R$606,$R661)</f>
        <v>93.25</v>
      </c>
      <c r="AL661">
        <f>AVERAGEIFS(AL$4:AL$606,$T$4:$T$606,'front page'!$B$13,$Q$4:$Q$606,$Q661,$R$4:$R$606,$R661)</f>
        <v>6.75</v>
      </c>
      <c r="AM661">
        <f>AVERAGEIFS(AM$4:AM$606,$T$4:$T$606,'front page'!$B$13,$Q$4:$Q$606,$Q661,$R$4:$R$606,$R661)</f>
        <v>98.1</v>
      </c>
      <c r="AN661">
        <f>AVERAGEIFS(AN$4:AN$606,$T$4:$T$606,'front page'!$B$13,$Q$4:$Q$606,$Q661,$R$4:$R$606,$R661)</f>
        <v>1.9</v>
      </c>
      <c r="AT661">
        <f>AVERAGEIFS(AT$4:AT$606,$T$4:$T$606,'front page'!$B$13,$Q$4:$Q$606,$Q661,$R$4:$R$606,$R661)</f>
        <v>75.349999999999994</v>
      </c>
      <c r="AU661">
        <f>AVERAGEIFS(AU$4:AU$606,$T$4:$T$606,'front page'!$B$13,$Q$4:$Q$606,$Q661,$R$4:$R$606,$R661)</f>
        <v>79.466666666666669</v>
      </c>
      <c r="AV661">
        <f>AVERAGEIFS(AV$4:AV$606,$T$4:$T$606,'front page'!$B$13,$Q$4:$Q$606,$Q661,$R$4:$R$606,$R661)</f>
        <v>83.583333333333329</v>
      </c>
      <c r="AW661">
        <f>AVERAGEIFS(AW$4:AW$606,$T$4:$T$606,'front page'!$B$13,$Q$4:$Q$606,$Q661,$R$4:$R$606,$R661)</f>
        <v>90.483333333333334</v>
      </c>
      <c r="AX661">
        <f>AVERAGEIFS(AX$4:AX$606,$T$4:$T$606,'front page'!$B$13,$Q$4:$Q$606,$Q661,$R$4:$R$606,$R661)</f>
        <v>93.25</v>
      </c>
      <c r="AY661">
        <f>AVERAGEIFS(AY$4:AY$606,$T$4:$T$606,'front page'!$B$13,$Q$4:$Q$606,$Q661,$R$4:$R$606,$R661)</f>
        <v>96.016666666666666</v>
      </c>
      <c r="AZ661">
        <f>AVERAGEIFS(AZ$4:AZ$606,$T$4:$T$606,'front page'!$B$13,$Q$4:$Q$606,$Q661,$R$4:$R$606,$R661)</f>
        <v>96.360000000000014</v>
      </c>
      <c r="BA661">
        <f>AVERAGEIFS(BA$4:BA$606,$T$4:$T$606,'front page'!$B$13,$Q$4:$Q$606,$Q661,$R$4:$R$606,$R661)</f>
        <v>98.1</v>
      </c>
      <c r="BB661">
        <f>AVERAGEIFS(BB$4:BB$606,$T$4:$T$606,'front page'!$B$13,$Q$4:$Q$606,$Q661,$R$4:$R$606,$R661)</f>
        <v>99.76</v>
      </c>
    </row>
    <row r="663" spans="16:54" x14ac:dyDescent="0.3">
      <c r="P663" t="str">
        <f>IFERROR(VLOOKUP('front page'!B7,Sheet2!P4:AN658,1,FALSE),VLOOKUP('front page'!B7,lookup!A1:C304,3,FALSE))</f>
        <v>Predominantly Rural</v>
      </c>
      <c r="U663">
        <f>IFERROR(VLOOKUP($P663,$P$639:$AN$661,6,FALSE),SUMIFS(U$4:U$624,$T$4:$T$624,'front page'!$B$13,Sheet3!$P$4:$P$624,Sheet3!$P663))</f>
        <v>78.55263157894737</v>
      </c>
      <c r="V663">
        <f>IFERROR(VLOOKUP($P663,$P$639:$AN$661,7,FALSE),SUMIFS(V$4:V$624,$T$4:$T$624,'front page'!$B$13,Sheet3!$P$4:$P$624,Sheet3!$P663))</f>
        <v>20.357894736842102</v>
      </c>
      <c r="W663">
        <f>IFERROR(VLOOKUP($P663,$P$639:$AN$661,8,FALSE),SUMIFS(W$4:W$624,$T$4:$T$624,'front page'!$B$13,Sheet3!$P$4:$P$624,Sheet3!$P663))</f>
        <v>1.0947368421052632</v>
      </c>
      <c r="X663">
        <f>IFERROR(VLOOKUP($P663,$P$639:$AN$661,9,FALSE),SUMIFS(X$4:X$624,$T$4:$T$624,'front page'!$B$13,Sheet3!$P$4:$P$624,Sheet3!$P663))</f>
        <v>76.721052631578942</v>
      </c>
      <c r="Y663">
        <f>IFERROR(VLOOKUP($P663,$P$639:$AN$661,10,FALSE),SUMIFS(Y$4:Y$624,$T$4:$T$624,'front page'!$B$13,Sheet3!$P$4:$P$624,Sheet3!$P663))</f>
        <v>6.6842105263157903</v>
      </c>
      <c r="Z663">
        <f>IFERROR(VLOOKUP($P663,$P$639:$AN$661,11,FALSE),SUMIFS(Z$4:Z$624,$T$4:$T$624,'front page'!$B$13,Sheet3!$P$4:$P$624,Sheet3!$P663))</f>
        <v>16.589473684210525</v>
      </c>
      <c r="AA663">
        <f>IFERROR(VLOOKUP($P663,$P$639:$AN$661,12,FALSE),SUMIFS(AA$4:AA$624,$T$4:$T$624,'front page'!$B$13,Sheet3!$P$4:$P$624,Sheet3!$P663))</f>
        <v>98.588888888888903</v>
      </c>
      <c r="AB663">
        <f>IFERROR(VLOOKUP($P663,$P$639:$AN$661,13,FALSE),SUMIFS(AB$4:AB$624,$T$4:$T$624,'front page'!$B$13,Sheet3!$P$4:$P$624,Sheet3!$P663))</f>
        <v>1.2833333333333334</v>
      </c>
      <c r="AC663">
        <f>IFERROR(VLOOKUP($P663,$P$639:$AN$661,14,FALSE),SUMIFS(AC$4:AC$624,$T$4:$T$624,'front page'!$B$13,Sheet3!$P$4:$P$624,Sheet3!$P663))</f>
        <v>0.12222222222222223</v>
      </c>
      <c r="AI663">
        <f>IFERROR(VLOOKUP($P663,$P$639:$AN$661,20,FALSE),SUMIFS(AI$4:AI$624,$T$4:$T$624,'front page'!$B$13,Sheet3!$P$4:$P$624,Sheet3!$P663))</f>
        <v>79.405263157894751</v>
      </c>
      <c r="AJ663">
        <f>IFERROR(VLOOKUP($P663,$P$639:$AN$661,21,FALSE),SUMIFS(AJ$4:AJ$624,$T$4:$T$624,'front page'!$B$13,Sheet3!$P$4:$P$624,Sheet3!$P663))</f>
        <v>20.594736842105267</v>
      </c>
      <c r="AK663">
        <f>IFERROR(VLOOKUP($P663,$P$639:$AN$661,22,FALSE),SUMIFS(AK$4:AK$624,$T$4:$T$624,'front page'!$B$13,Sheet3!$P$4:$P$624,Sheet3!$P663))</f>
        <v>91.957894736842107</v>
      </c>
      <c r="AL663">
        <f>IFERROR(VLOOKUP($P663,$P$639:$AN$661,23,FALSE),SUMIFS(AL$4:AL$624,$T$4:$T$624,'front page'!$B$13,Sheet3!$P$4:$P$624,Sheet3!$P663))</f>
        <v>8.0421052631578931</v>
      </c>
      <c r="AM663">
        <f>IFERROR(VLOOKUP($P663,$P$639:$AN$661,24,FALSE),SUMIFS(AM$4:AM$624,$T$4:$T$624,'front page'!$B$13,Sheet3!$P$4:$P$624,Sheet3!$P663))</f>
        <v>98.716666666666683</v>
      </c>
      <c r="AN663">
        <f>IFERROR(VLOOKUP($P663,$P$639:$AN$661,25,FALSE),SUMIFS(AN$4:AN$624,$T$4:$T$624,'front page'!$B$13,Sheet3!$P$4:$P$624,Sheet3!$P663))</f>
        <v>1.2833333333333334</v>
      </c>
    </row>
    <row r="664" spans="16:54" x14ac:dyDescent="0.3">
      <c r="P664" t="str">
        <f>IFERROR(VLOOKUP('front page'!D7,Sheet2!P4:AN658,1,FALSE),VLOOKUP('front page'!D7,lookup!A1:C304,3,FALSE))</f>
        <v>England</v>
      </c>
      <c r="U664">
        <f>IFERROR(VLOOKUP($P664,$P$639:$AN$661,6,FALSE),SUMIFS(U$4:U$624,$T$4:$T$624,'front page'!$B$13,Sheet3!$P$4:$P$624,Sheet3!$P664))</f>
        <v>79.099999999999994</v>
      </c>
      <c r="V664">
        <f>IFERROR(VLOOKUP($P664,$P$639:$AN$661,7,FALSE),SUMIFS(V$4:V$624,$T$4:$T$624,'front page'!$B$13,Sheet3!$P$4:$P$624,Sheet3!$P664))</f>
        <v>19.7</v>
      </c>
      <c r="W664">
        <f>IFERROR(VLOOKUP($P664,$P$639:$AN$661,8,FALSE),SUMIFS(W$4:W$624,$T$4:$T$624,'front page'!$B$13,Sheet3!$P$4:$P$624,Sheet3!$P664))</f>
        <v>1.2</v>
      </c>
      <c r="X664">
        <f>IFERROR(VLOOKUP($P664,$P$639:$AN$661,9,FALSE),SUMIFS(X$4:X$624,$T$4:$T$624,'front page'!$B$13,Sheet3!$P$4:$P$624,Sheet3!$P664))</f>
        <v>79.599999999999994</v>
      </c>
      <c r="Y664">
        <f>IFERROR(VLOOKUP($P664,$P$639:$AN$661,10,FALSE),SUMIFS(Y$4:Y$624,$T$4:$T$624,'front page'!$B$13,Sheet3!$P$4:$P$624,Sheet3!$P664))</f>
        <v>5.7</v>
      </c>
      <c r="Z664">
        <f>IFERROR(VLOOKUP($P664,$P$639:$AN$661,11,FALSE),SUMIFS(Z$4:Z$624,$T$4:$T$624,'front page'!$B$13,Sheet3!$P$4:$P$624,Sheet3!$P664))</f>
        <v>14.7</v>
      </c>
      <c r="AA664">
        <f>IFERROR(VLOOKUP($P664,$P$639:$AN$661,12,FALSE),SUMIFS(AA$4:AA$624,$T$4:$T$624,'front page'!$B$13,Sheet3!$P$4:$P$624,Sheet3!$P664))</f>
        <v>98.5</v>
      </c>
      <c r="AB664">
        <f>IFERROR(VLOOKUP($P664,$P$639:$AN$661,13,FALSE),SUMIFS(AB$4:AB$624,$T$4:$T$624,'front page'!$B$13,Sheet3!$P$4:$P$624,Sheet3!$P664))</f>
        <v>1.4</v>
      </c>
      <c r="AC664">
        <f>IFERROR(VLOOKUP($P664,$P$639:$AN$661,14,FALSE),SUMIFS(AC$4:AC$624,$T$4:$T$624,'front page'!$B$13,Sheet3!$P$4:$P$624,Sheet3!$P664))</f>
        <v>0.1</v>
      </c>
      <c r="AI664">
        <f>IFERROR(VLOOKUP($P664,$P$639:$AN$661,20,FALSE),SUMIFS(AI$4:AI$624,$T$4:$T$624,'front page'!$B$13,Sheet3!$P$4:$P$624,Sheet3!$P664))</f>
        <v>80.099999999999994</v>
      </c>
      <c r="AJ664">
        <f>IFERROR(VLOOKUP($P664,$P$639:$AN$661,21,FALSE),SUMIFS(AJ$4:AJ$624,$T$4:$T$624,'front page'!$B$13,Sheet3!$P$4:$P$624,Sheet3!$P664))</f>
        <v>19.899999999999999</v>
      </c>
      <c r="AK664">
        <f>IFERROR(VLOOKUP($P664,$P$639:$AN$661,22,FALSE),SUMIFS(AK$4:AK$624,$T$4:$T$624,'front page'!$B$13,Sheet3!$P$4:$P$624,Sheet3!$P664))</f>
        <v>93.3</v>
      </c>
      <c r="AL664">
        <f>IFERROR(VLOOKUP($P664,$P$639:$AN$661,23,FALSE),SUMIFS(AL$4:AL$624,$T$4:$T$624,'front page'!$B$13,Sheet3!$P$4:$P$624,Sheet3!$P664))</f>
        <v>6.7</v>
      </c>
      <c r="AM664">
        <f>IFERROR(VLOOKUP($P664,$P$639:$AN$661,24,FALSE),SUMIFS(AM$4:AM$624,$T$4:$T$624,'front page'!$B$13,Sheet3!$P$4:$P$624,Sheet3!$P664))</f>
        <v>98.6</v>
      </c>
      <c r="AN664">
        <f>IFERROR(VLOOKUP($P664,$P$639:$AN$661,25,FALSE),SUMIFS(AN$4:AN$624,$T$4:$T$624,'front page'!$B$13,Sheet3!$P$4:$P$624,Sheet3!$P664))</f>
        <v>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47F1E-8E9D-4D0E-84DD-AD20D8C16184}">
  <sheetPr codeName="Sheet4"/>
  <dimension ref="A1:BF259"/>
  <sheetViews>
    <sheetView workbookViewId="0">
      <selection activeCell="C12" sqref="C12"/>
    </sheetView>
  </sheetViews>
  <sheetFormatPr defaultRowHeight="14.4" x14ac:dyDescent="0.3"/>
  <sheetData>
    <row r="1" spans="1:58" x14ac:dyDescent="0.3">
      <c r="A1" t="s">
        <v>366</v>
      </c>
      <c r="O1" t="s">
        <v>660</v>
      </c>
      <c r="AE1" t="s">
        <v>659</v>
      </c>
      <c r="AP1" t="s">
        <v>798</v>
      </c>
    </row>
    <row r="2" spans="1:58" x14ac:dyDescent="0.3">
      <c r="A2" t="s">
        <v>655</v>
      </c>
    </row>
    <row r="3" spans="1:58" x14ac:dyDescent="0.3">
      <c r="U3" t="s">
        <v>410</v>
      </c>
      <c r="X3" t="s">
        <v>648</v>
      </c>
      <c r="AA3" t="s">
        <v>649</v>
      </c>
      <c r="AI3" t="s">
        <v>410</v>
      </c>
      <c r="AK3" t="s">
        <v>648</v>
      </c>
      <c r="AM3" t="s">
        <v>649</v>
      </c>
      <c r="AT3" t="s">
        <v>410</v>
      </c>
      <c r="AW3" t="s">
        <v>648</v>
      </c>
      <c r="AZ3" t="s">
        <v>649</v>
      </c>
    </row>
    <row r="4" spans="1:58" x14ac:dyDescent="0.3">
      <c r="A4" t="s">
        <v>368</v>
      </c>
      <c r="O4" t="s">
        <v>663</v>
      </c>
      <c r="P4" t="s">
        <v>390</v>
      </c>
      <c r="Q4" t="s">
        <v>392</v>
      </c>
      <c r="R4" t="s">
        <v>391</v>
      </c>
      <c r="U4" t="s">
        <v>664</v>
      </c>
      <c r="V4" t="s">
        <v>665</v>
      </c>
      <c r="W4" t="s">
        <v>666</v>
      </c>
      <c r="X4" t="s">
        <v>664</v>
      </c>
      <c r="Y4" t="s">
        <v>665</v>
      </c>
      <c r="Z4" t="s">
        <v>666</v>
      </c>
      <c r="AA4" t="s">
        <v>664</v>
      </c>
      <c r="AB4" t="s">
        <v>665</v>
      </c>
      <c r="AC4" t="s">
        <v>666</v>
      </c>
      <c r="AE4" t="s">
        <v>663</v>
      </c>
      <c r="AF4" t="s">
        <v>390</v>
      </c>
      <c r="AG4" t="s">
        <v>392</v>
      </c>
      <c r="AH4" t="s">
        <v>391</v>
      </c>
      <c r="AI4" t="s">
        <v>664</v>
      </c>
      <c r="AJ4" t="s">
        <v>665</v>
      </c>
      <c r="AK4" t="s">
        <v>664</v>
      </c>
      <c r="AL4" t="s">
        <v>665</v>
      </c>
      <c r="AM4" t="s">
        <v>664</v>
      </c>
      <c r="AN4" t="s">
        <v>665</v>
      </c>
      <c r="AP4" t="s">
        <v>663</v>
      </c>
      <c r="AQ4" t="s">
        <v>390</v>
      </c>
      <c r="AR4" t="s">
        <v>392</v>
      </c>
      <c r="AS4" t="s">
        <v>391</v>
      </c>
      <c r="AT4" t="s">
        <v>799</v>
      </c>
      <c r="AU4" t="s">
        <v>800</v>
      </c>
      <c r="AV4" t="s">
        <v>801</v>
      </c>
      <c r="AW4" t="s">
        <v>799</v>
      </c>
      <c r="AX4" t="s">
        <v>800</v>
      </c>
      <c r="AY4" t="s">
        <v>801</v>
      </c>
      <c r="AZ4" t="s">
        <v>799</v>
      </c>
      <c r="BA4" t="s">
        <v>800</v>
      </c>
      <c r="BB4" t="s">
        <v>801</v>
      </c>
    </row>
    <row r="5" spans="1:58" x14ac:dyDescent="0.3">
      <c r="A5" t="s">
        <v>369</v>
      </c>
      <c r="B5" t="s">
        <v>370</v>
      </c>
      <c r="N5" t="str">
        <f>VLOOKUP(R5,Sheet1!A$6:A$378,1,FALSE)</f>
        <v>Cambridgeshire</v>
      </c>
      <c r="O5" t="s">
        <v>3</v>
      </c>
      <c r="P5" t="s">
        <v>409</v>
      </c>
      <c r="Q5">
        <v>12</v>
      </c>
      <c r="R5" t="s">
        <v>341</v>
      </c>
      <c r="S5" t="str">
        <f>VLOOKUP(R5,classifications!A$1:B$357,2,FALSE)</f>
        <v>Predominantly Rural</v>
      </c>
      <c r="T5" t="str">
        <f>VLOOKUP(R5,classifications!A$1:D$357,4,FALSE)</f>
        <v>Shire County</v>
      </c>
      <c r="U5">
        <v>69</v>
      </c>
      <c r="V5">
        <v>25.5</v>
      </c>
      <c r="W5">
        <v>5.5</v>
      </c>
      <c r="X5">
        <v>72.900000000000006</v>
      </c>
      <c r="Y5">
        <v>18.3</v>
      </c>
      <c r="Z5">
        <v>8.8000000000000007</v>
      </c>
      <c r="AA5">
        <v>70.900000000000006</v>
      </c>
      <c r="AB5">
        <v>21.9</v>
      </c>
      <c r="AC5">
        <v>7.2</v>
      </c>
      <c r="AE5" t="s">
        <v>3</v>
      </c>
      <c r="AF5" t="s">
        <v>409</v>
      </c>
      <c r="AG5">
        <v>12</v>
      </c>
      <c r="AH5" t="s">
        <v>341</v>
      </c>
      <c r="AI5">
        <v>73</v>
      </c>
      <c r="AJ5">
        <v>27</v>
      </c>
      <c r="AK5">
        <v>79.900000000000006</v>
      </c>
      <c r="AL5">
        <v>20.100000000000001</v>
      </c>
      <c r="AM5">
        <v>76.400000000000006</v>
      </c>
      <c r="AN5">
        <v>23.6</v>
      </c>
      <c r="AP5" t="s">
        <v>3</v>
      </c>
      <c r="AQ5" t="s">
        <v>409</v>
      </c>
      <c r="AR5">
        <v>12</v>
      </c>
      <c r="AS5" t="s">
        <v>341</v>
      </c>
      <c r="AT5">
        <v>65.900000000000006</v>
      </c>
      <c r="AU5">
        <v>73</v>
      </c>
      <c r="AV5">
        <v>80</v>
      </c>
      <c r="AW5">
        <v>73.5</v>
      </c>
      <c r="AX5">
        <v>79.900000000000006</v>
      </c>
      <c r="AY5">
        <v>86.4</v>
      </c>
      <c r="AZ5">
        <v>71.3</v>
      </c>
      <c r="BA5">
        <v>76.400000000000006</v>
      </c>
      <c r="BB5">
        <v>81.400000000000006</v>
      </c>
      <c r="BF5" t="b">
        <f t="shared" ref="BF5:BF68" si="0">IF(AS5=AH5,IF(AH5=R5,TRUE,FALSE),FALSE)</f>
        <v>1</v>
      </c>
    </row>
    <row r="6" spans="1:58" x14ac:dyDescent="0.3">
      <c r="A6" t="s">
        <v>371</v>
      </c>
      <c r="B6" t="s">
        <v>372</v>
      </c>
      <c r="N6" t="str">
        <f>VLOOKUP(R6,Sheet1!A$6:A$378,1,FALSE)</f>
        <v>Peterborough</v>
      </c>
      <c r="O6" t="s">
        <v>3</v>
      </c>
      <c r="P6" t="s">
        <v>409</v>
      </c>
      <c r="Q6" t="s">
        <v>670</v>
      </c>
      <c r="R6" t="s">
        <v>287</v>
      </c>
      <c r="S6" t="str">
        <f>VLOOKUP(R6,classifications!A$1:B$357,2,FALSE)</f>
        <v>Predominantly Urban</v>
      </c>
      <c r="T6" t="str">
        <f>VLOOKUP(R6,classifications!A$1:D$357,4,FALSE)</f>
        <v>Unitary Authority</v>
      </c>
      <c r="U6">
        <v>54.6</v>
      </c>
      <c r="V6">
        <v>38.700000000000003</v>
      </c>
      <c r="W6">
        <v>6.7</v>
      </c>
      <c r="X6">
        <v>62.1</v>
      </c>
      <c r="Y6">
        <v>25.8</v>
      </c>
      <c r="Z6">
        <v>12.2</v>
      </c>
      <c r="AA6">
        <v>58.6</v>
      </c>
      <c r="AB6">
        <v>31.8</v>
      </c>
      <c r="AC6">
        <v>9.6</v>
      </c>
      <c r="AE6" t="s">
        <v>3</v>
      </c>
      <c r="AF6" t="s">
        <v>409</v>
      </c>
      <c r="AG6" t="s">
        <v>670</v>
      </c>
      <c r="AH6" t="s">
        <v>287</v>
      </c>
      <c r="AI6">
        <v>58.5</v>
      </c>
      <c r="AJ6">
        <v>41.5</v>
      </c>
      <c r="AK6">
        <v>70.7</v>
      </c>
      <c r="AL6">
        <v>29.3</v>
      </c>
      <c r="AM6">
        <v>64.8</v>
      </c>
      <c r="AN6">
        <v>35.200000000000003</v>
      </c>
      <c r="AP6" t="s">
        <v>3</v>
      </c>
      <c r="AQ6" t="s">
        <v>409</v>
      </c>
      <c r="AR6" t="s">
        <v>670</v>
      </c>
      <c r="AS6" t="s">
        <v>287</v>
      </c>
      <c r="AT6">
        <v>49.2</v>
      </c>
      <c r="AU6">
        <v>58.5</v>
      </c>
      <c r="AV6">
        <v>67.7</v>
      </c>
      <c r="AW6">
        <v>62.6</v>
      </c>
      <c r="AX6">
        <v>70.7</v>
      </c>
      <c r="AY6">
        <v>78.8</v>
      </c>
      <c r="AZ6">
        <v>58.1</v>
      </c>
      <c r="BA6">
        <v>64.8</v>
      </c>
      <c r="BB6">
        <v>71.5</v>
      </c>
      <c r="BF6" t="b">
        <f t="shared" si="0"/>
        <v>1</v>
      </c>
    </row>
    <row r="7" spans="1:58" x14ac:dyDescent="0.3">
      <c r="A7" t="s">
        <v>373</v>
      </c>
      <c r="B7" t="s">
        <v>656</v>
      </c>
      <c r="N7" t="str">
        <f>VLOOKUP(R7,Sheet1!A$6:A$378,1,FALSE)</f>
        <v>Barking and Dagenham</v>
      </c>
      <c r="O7" t="s">
        <v>3</v>
      </c>
      <c r="P7" t="s">
        <v>412</v>
      </c>
      <c r="Q7" t="s">
        <v>671</v>
      </c>
      <c r="R7" t="s">
        <v>5</v>
      </c>
      <c r="S7" t="str">
        <f>VLOOKUP(R7,classifications!A$1:B$357,2,FALSE)</f>
        <v>Predominantly Urban</v>
      </c>
      <c r="T7" t="str">
        <f>VLOOKUP(R7,classifications!A$1:D$357,4,FALSE)</f>
        <v>London Borough</v>
      </c>
      <c r="U7">
        <v>70.400000000000006</v>
      </c>
      <c r="V7">
        <v>23</v>
      </c>
      <c r="W7">
        <v>6.5</v>
      </c>
      <c r="X7">
        <v>67.099999999999994</v>
      </c>
      <c r="Y7">
        <v>13.8</v>
      </c>
      <c r="Z7">
        <v>19.100000000000001</v>
      </c>
      <c r="AA7">
        <v>68.900000000000006</v>
      </c>
      <c r="AB7">
        <v>18.7</v>
      </c>
      <c r="AC7">
        <v>12.4</v>
      </c>
      <c r="AE7" t="s">
        <v>3</v>
      </c>
      <c r="AF7" t="s">
        <v>412</v>
      </c>
      <c r="AG7" t="s">
        <v>671</v>
      </c>
      <c r="AH7" t="s">
        <v>5</v>
      </c>
      <c r="AI7">
        <v>75.400000000000006</v>
      </c>
      <c r="AJ7">
        <v>24.6</v>
      </c>
      <c r="AK7">
        <v>82.9</v>
      </c>
      <c r="AL7">
        <v>17.100000000000001</v>
      </c>
      <c r="AM7">
        <v>78.7</v>
      </c>
      <c r="AN7">
        <v>21.3</v>
      </c>
      <c r="AP7" t="s">
        <v>3</v>
      </c>
      <c r="AQ7" t="s">
        <v>412</v>
      </c>
      <c r="AR7" t="s">
        <v>671</v>
      </c>
      <c r="AS7" t="s">
        <v>5</v>
      </c>
      <c r="AT7">
        <v>65.400000000000006</v>
      </c>
      <c r="AU7">
        <v>75.400000000000006</v>
      </c>
      <c r="AV7">
        <v>85.3</v>
      </c>
      <c r="AW7">
        <v>73.900000000000006</v>
      </c>
      <c r="AX7">
        <v>82.9</v>
      </c>
      <c r="AY7">
        <v>92</v>
      </c>
      <c r="AZ7">
        <v>71.5</v>
      </c>
      <c r="BA7">
        <v>78.7</v>
      </c>
      <c r="BB7">
        <v>85.8</v>
      </c>
      <c r="BF7" t="b">
        <f t="shared" si="0"/>
        <v>1</v>
      </c>
    </row>
    <row r="8" spans="1:58" x14ac:dyDescent="0.3">
      <c r="A8" t="s">
        <v>375</v>
      </c>
      <c r="B8" t="s">
        <v>657</v>
      </c>
      <c r="N8" t="str">
        <f>VLOOKUP(R8,Sheet1!A$6:A$378,1,FALSE)</f>
        <v>Barnet</v>
      </c>
      <c r="O8" t="s">
        <v>3</v>
      </c>
      <c r="P8" t="s">
        <v>412</v>
      </c>
      <c r="Q8" t="s">
        <v>672</v>
      </c>
      <c r="R8" t="s">
        <v>6</v>
      </c>
      <c r="S8" t="str">
        <f>VLOOKUP(R8,classifications!A$1:B$357,2,FALSE)</f>
        <v>Predominantly Urban</v>
      </c>
      <c r="T8" t="str">
        <f>VLOOKUP(R8,classifications!A$1:D$357,4,FALSE)</f>
        <v>London Borough</v>
      </c>
      <c r="U8">
        <v>54.4</v>
      </c>
      <c r="V8">
        <v>38.5</v>
      </c>
      <c r="W8">
        <v>7.1</v>
      </c>
      <c r="X8">
        <v>71</v>
      </c>
      <c r="Y8">
        <v>20.8</v>
      </c>
      <c r="Z8">
        <v>8.1999999999999993</v>
      </c>
      <c r="AA8">
        <v>63</v>
      </c>
      <c r="AB8">
        <v>29.4</v>
      </c>
      <c r="AC8">
        <v>7.7</v>
      </c>
      <c r="AE8" t="s">
        <v>3</v>
      </c>
      <c r="AF8" t="s">
        <v>412</v>
      </c>
      <c r="AG8" t="s">
        <v>672</v>
      </c>
      <c r="AH8" t="s">
        <v>6</v>
      </c>
      <c r="AI8">
        <v>58.5</v>
      </c>
      <c r="AJ8">
        <v>41.5</v>
      </c>
      <c r="AK8">
        <v>77.3</v>
      </c>
      <c r="AL8">
        <v>22.7</v>
      </c>
      <c r="AM8">
        <v>68.2</v>
      </c>
      <c r="AN8">
        <v>31.8</v>
      </c>
      <c r="AP8" t="s">
        <v>3</v>
      </c>
      <c r="AQ8" t="s">
        <v>412</v>
      </c>
      <c r="AR8" t="s">
        <v>672</v>
      </c>
      <c r="AS8" t="s">
        <v>6</v>
      </c>
      <c r="AT8">
        <v>47.2</v>
      </c>
      <c r="AU8">
        <v>58.5</v>
      </c>
      <c r="AV8">
        <v>69.8</v>
      </c>
      <c r="AW8">
        <v>68.099999999999994</v>
      </c>
      <c r="AX8">
        <v>77.3</v>
      </c>
      <c r="AY8">
        <v>86.5</v>
      </c>
      <c r="AZ8">
        <v>60.7</v>
      </c>
      <c r="BA8">
        <v>68.2</v>
      </c>
      <c r="BB8">
        <v>75.7</v>
      </c>
      <c r="BF8" t="b">
        <f t="shared" si="0"/>
        <v>1</v>
      </c>
    </row>
    <row r="9" spans="1:58" x14ac:dyDescent="0.3">
      <c r="A9" t="s">
        <v>377</v>
      </c>
      <c r="B9" t="s">
        <v>378</v>
      </c>
      <c r="N9" t="str">
        <f>VLOOKUP(R9,Sheet1!A$6:A$378,1,FALSE)</f>
        <v>Bexley</v>
      </c>
      <c r="O9" t="s">
        <v>3</v>
      </c>
      <c r="P9" t="s">
        <v>412</v>
      </c>
      <c r="Q9" t="s">
        <v>673</v>
      </c>
      <c r="R9" t="s">
        <v>7</v>
      </c>
      <c r="S9" t="str">
        <f>VLOOKUP(R9,classifications!A$1:B$357,2,FALSE)</f>
        <v>Predominantly Urban</v>
      </c>
      <c r="T9" t="str">
        <f>VLOOKUP(R9,classifications!A$1:D$357,4,FALSE)</f>
        <v>London Borough</v>
      </c>
      <c r="U9">
        <v>66.099999999999994</v>
      </c>
      <c r="V9">
        <v>30.2</v>
      </c>
      <c r="W9">
        <v>3.8</v>
      </c>
      <c r="X9">
        <v>70</v>
      </c>
      <c r="Y9">
        <v>24.5</v>
      </c>
      <c r="Z9">
        <v>5.5</v>
      </c>
      <c r="AA9">
        <v>68.099999999999994</v>
      </c>
      <c r="AB9">
        <v>27.2</v>
      </c>
      <c r="AC9">
        <v>4.7</v>
      </c>
      <c r="AE9" t="s">
        <v>3</v>
      </c>
      <c r="AF9" t="s">
        <v>412</v>
      </c>
      <c r="AG9" t="s">
        <v>673</v>
      </c>
      <c r="AH9" t="s">
        <v>7</v>
      </c>
      <c r="AI9">
        <v>68.7</v>
      </c>
      <c r="AJ9">
        <v>31.3</v>
      </c>
      <c r="AK9">
        <v>74.099999999999994</v>
      </c>
      <c r="AL9">
        <v>25.9</v>
      </c>
      <c r="AM9">
        <v>71.400000000000006</v>
      </c>
      <c r="AN9">
        <v>28.6</v>
      </c>
      <c r="AP9" t="s">
        <v>3</v>
      </c>
      <c r="AQ9" t="s">
        <v>412</v>
      </c>
      <c r="AR9" t="s">
        <v>673</v>
      </c>
      <c r="AS9" t="s">
        <v>7</v>
      </c>
      <c r="AT9">
        <v>59.4</v>
      </c>
      <c r="AU9">
        <v>68.7</v>
      </c>
      <c r="AV9">
        <v>77.900000000000006</v>
      </c>
      <c r="AW9">
        <v>65.7</v>
      </c>
      <c r="AX9">
        <v>74.099999999999994</v>
      </c>
      <c r="AY9">
        <v>82.4</v>
      </c>
      <c r="AZ9">
        <v>65.5</v>
      </c>
      <c r="BA9">
        <v>71.400000000000006</v>
      </c>
      <c r="BB9">
        <v>77.400000000000006</v>
      </c>
      <c r="BF9" t="b">
        <f t="shared" si="0"/>
        <v>1</v>
      </c>
    </row>
    <row r="10" spans="1:58" x14ac:dyDescent="0.3">
      <c r="A10" t="s">
        <v>379</v>
      </c>
      <c r="B10" t="s">
        <v>658</v>
      </c>
      <c r="N10" t="str">
        <f>VLOOKUP(R10,Sheet1!A$6:A$378,1,FALSE)</f>
        <v>Brent</v>
      </c>
      <c r="O10" t="s">
        <v>3</v>
      </c>
      <c r="P10" t="s">
        <v>412</v>
      </c>
      <c r="Q10" t="s">
        <v>674</v>
      </c>
      <c r="R10" t="s">
        <v>8</v>
      </c>
      <c r="S10" t="str">
        <f>VLOOKUP(R10,classifications!A$1:B$357,2,FALSE)</f>
        <v>Predominantly Urban</v>
      </c>
      <c r="T10" t="str">
        <f>VLOOKUP(R10,classifications!A$1:D$357,4,FALSE)</f>
        <v>London Borough</v>
      </c>
      <c r="U10">
        <v>71.8</v>
      </c>
      <c r="V10">
        <v>18.3</v>
      </c>
      <c r="W10">
        <v>9.9</v>
      </c>
      <c r="X10">
        <v>67.7</v>
      </c>
      <c r="Y10">
        <v>10.7</v>
      </c>
      <c r="Z10">
        <v>21.6</v>
      </c>
      <c r="AA10">
        <v>69.8</v>
      </c>
      <c r="AB10">
        <v>14.5</v>
      </c>
      <c r="AC10">
        <v>15.7</v>
      </c>
      <c r="AE10" t="s">
        <v>3</v>
      </c>
      <c r="AF10" t="s">
        <v>412</v>
      </c>
      <c r="AG10" t="s">
        <v>674</v>
      </c>
      <c r="AH10" t="s">
        <v>8</v>
      </c>
      <c r="AI10">
        <v>79.7</v>
      </c>
      <c r="AJ10">
        <v>20.3</v>
      </c>
      <c r="AK10">
        <v>86.4</v>
      </c>
      <c r="AL10">
        <v>13.6</v>
      </c>
      <c r="AM10">
        <v>82.8</v>
      </c>
      <c r="AN10">
        <v>17.2</v>
      </c>
      <c r="AP10" t="s">
        <v>3</v>
      </c>
      <c r="AQ10" t="s">
        <v>412</v>
      </c>
      <c r="AR10" t="s">
        <v>674</v>
      </c>
      <c r="AS10" t="s">
        <v>8</v>
      </c>
      <c r="AT10">
        <v>70.8</v>
      </c>
      <c r="AU10">
        <v>79.7</v>
      </c>
      <c r="AV10">
        <v>88.7</v>
      </c>
      <c r="AW10">
        <v>79</v>
      </c>
      <c r="AX10">
        <v>86.4</v>
      </c>
      <c r="AY10">
        <v>93.8</v>
      </c>
      <c r="AZ10">
        <v>76.8</v>
      </c>
      <c r="BA10">
        <v>82.8</v>
      </c>
      <c r="BB10">
        <v>88.7</v>
      </c>
      <c r="BF10" t="b">
        <f t="shared" si="0"/>
        <v>1</v>
      </c>
    </row>
    <row r="11" spans="1:58" x14ac:dyDescent="0.3">
      <c r="A11" t="s">
        <v>381</v>
      </c>
      <c r="B11">
        <v>2018</v>
      </c>
      <c r="N11" t="str">
        <f>VLOOKUP(R11,Sheet1!A$6:A$378,1,FALSE)</f>
        <v>Bromley</v>
      </c>
      <c r="O11" t="s">
        <v>3</v>
      </c>
      <c r="P11" t="s">
        <v>412</v>
      </c>
      <c r="Q11" t="s">
        <v>675</v>
      </c>
      <c r="R11" t="s">
        <v>9</v>
      </c>
      <c r="S11" t="str">
        <f>VLOOKUP(R11,classifications!A$1:B$357,2,FALSE)</f>
        <v>Predominantly Urban</v>
      </c>
      <c r="T11" t="str">
        <f>VLOOKUP(R11,classifications!A$1:D$357,4,FALSE)</f>
        <v>London Borough</v>
      </c>
      <c r="U11">
        <v>63.6</v>
      </c>
      <c r="V11">
        <v>27.7</v>
      </c>
      <c r="W11">
        <v>8.6</v>
      </c>
      <c r="X11">
        <v>77.3</v>
      </c>
      <c r="Y11">
        <v>14</v>
      </c>
      <c r="Z11">
        <v>8.6999999999999993</v>
      </c>
      <c r="AA11">
        <v>69.900000000000006</v>
      </c>
      <c r="AB11">
        <v>21.4</v>
      </c>
      <c r="AC11">
        <v>8.6999999999999993</v>
      </c>
      <c r="AE11" t="s">
        <v>3</v>
      </c>
      <c r="AF11" t="s">
        <v>412</v>
      </c>
      <c r="AG11" t="s">
        <v>675</v>
      </c>
      <c r="AH11" t="s">
        <v>9</v>
      </c>
      <c r="AI11">
        <v>69.599999999999994</v>
      </c>
      <c r="AJ11">
        <v>30.4</v>
      </c>
      <c r="AK11">
        <v>84.7</v>
      </c>
      <c r="AL11">
        <v>15.3</v>
      </c>
      <c r="AM11">
        <v>76.599999999999994</v>
      </c>
      <c r="AN11">
        <v>23.4</v>
      </c>
      <c r="AP11" t="s">
        <v>3</v>
      </c>
      <c r="AQ11" t="s">
        <v>412</v>
      </c>
      <c r="AR11" t="s">
        <v>675</v>
      </c>
      <c r="AS11" t="s">
        <v>9</v>
      </c>
      <c r="AT11">
        <v>59.5</v>
      </c>
      <c r="AU11">
        <v>69.599999999999994</v>
      </c>
      <c r="AV11">
        <v>79.8</v>
      </c>
      <c r="AW11">
        <v>77.5</v>
      </c>
      <c r="AX11">
        <v>84.7</v>
      </c>
      <c r="AY11">
        <v>91.9</v>
      </c>
      <c r="AZ11">
        <v>69.599999999999994</v>
      </c>
      <c r="BA11">
        <v>76.599999999999994</v>
      </c>
      <c r="BB11">
        <v>83.5</v>
      </c>
      <c r="BF11" t="b">
        <f t="shared" si="0"/>
        <v>1</v>
      </c>
    </row>
    <row r="12" spans="1:58" x14ac:dyDescent="0.3">
      <c r="A12" t="s">
        <v>834</v>
      </c>
      <c r="C12" t="s">
        <v>659</v>
      </c>
      <c r="N12" t="str">
        <f>VLOOKUP(R12,Sheet1!A$6:A$378,1,FALSE)</f>
        <v>Camden</v>
      </c>
      <c r="O12" t="s">
        <v>3</v>
      </c>
      <c r="P12" t="s">
        <v>412</v>
      </c>
      <c r="Q12" t="s">
        <v>676</v>
      </c>
      <c r="R12" t="s">
        <v>10</v>
      </c>
      <c r="S12" t="str">
        <f>VLOOKUP(R12,classifications!A$1:B$357,2,FALSE)</f>
        <v>Predominantly Urban</v>
      </c>
      <c r="T12" t="str">
        <f>VLOOKUP(R12,classifications!A$1:D$357,4,FALSE)</f>
        <v>London Borough</v>
      </c>
      <c r="U12">
        <v>61.4</v>
      </c>
      <c r="V12">
        <v>36.700000000000003</v>
      </c>
      <c r="W12">
        <v>1.9</v>
      </c>
      <c r="X12">
        <v>75.900000000000006</v>
      </c>
      <c r="Y12">
        <v>16.100000000000001</v>
      </c>
      <c r="Z12">
        <v>7.9</v>
      </c>
      <c r="AA12">
        <v>67.3</v>
      </c>
      <c r="AB12">
        <v>28.4</v>
      </c>
      <c r="AC12">
        <v>4.3</v>
      </c>
      <c r="AE12" t="s">
        <v>3</v>
      </c>
      <c r="AF12" t="s">
        <v>412</v>
      </c>
      <c r="AG12" t="s">
        <v>676</v>
      </c>
      <c r="AH12" t="s">
        <v>10</v>
      </c>
      <c r="AI12">
        <v>62.6</v>
      </c>
      <c r="AJ12">
        <v>37.4</v>
      </c>
      <c r="AK12">
        <v>82.5</v>
      </c>
      <c r="AL12">
        <v>17.5</v>
      </c>
      <c r="AM12">
        <v>70.3</v>
      </c>
      <c r="AN12">
        <v>29.7</v>
      </c>
      <c r="AP12" t="s">
        <v>3</v>
      </c>
      <c r="AQ12" t="s">
        <v>412</v>
      </c>
      <c r="AR12" t="s">
        <v>676</v>
      </c>
      <c r="AS12" t="s">
        <v>10</v>
      </c>
      <c r="AT12">
        <v>48.1</v>
      </c>
      <c r="AU12">
        <v>62.6</v>
      </c>
      <c r="AV12">
        <v>77.099999999999994</v>
      </c>
      <c r="AW12">
        <v>72.900000000000006</v>
      </c>
      <c r="AX12">
        <v>82.5</v>
      </c>
      <c r="AY12">
        <v>92.1</v>
      </c>
      <c r="AZ12">
        <v>60.2</v>
      </c>
      <c r="BA12">
        <v>70.3</v>
      </c>
      <c r="BB12">
        <v>80.5</v>
      </c>
      <c r="BF12" t="b">
        <f t="shared" si="0"/>
        <v>1</v>
      </c>
    </row>
    <row r="13" spans="1:58" x14ac:dyDescent="0.3">
      <c r="N13" t="str">
        <f>VLOOKUP(R13,Sheet1!A$6:A$378,1,FALSE)</f>
        <v>Croydon</v>
      </c>
      <c r="O13" t="s">
        <v>3</v>
      </c>
      <c r="P13" t="s">
        <v>412</v>
      </c>
      <c r="Q13" t="s">
        <v>677</v>
      </c>
      <c r="R13" t="s">
        <v>11</v>
      </c>
      <c r="S13" t="str">
        <f>VLOOKUP(R13,classifications!A$1:B$357,2,FALSE)</f>
        <v>Predominantly Urban</v>
      </c>
      <c r="T13" t="str">
        <f>VLOOKUP(R13,classifications!A$1:D$357,4,FALSE)</f>
        <v>London Borough</v>
      </c>
      <c r="U13">
        <v>66.7</v>
      </c>
      <c r="V13">
        <v>26.9</v>
      </c>
      <c r="W13">
        <v>6.4</v>
      </c>
      <c r="X13">
        <v>70.400000000000006</v>
      </c>
      <c r="Y13">
        <v>19.5</v>
      </c>
      <c r="Z13">
        <v>10.1</v>
      </c>
      <c r="AA13">
        <v>68.5</v>
      </c>
      <c r="AB13">
        <v>23.4</v>
      </c>
      <c r="AC13">
        <v>8.1</v>
      </c>
      <c r="AE13" t="s">
        <v>3</v>
      </c>
      <c r="AF13" t="s">
        <v>412</v>
      </c>
      <c r="AG13" t="s">
        <v>677</v>
      </c>
      <c r="AH13" t="s">
        <v>11</v>
      </c>
      <c r="AI13">
        <v>71.3</v>
      </c>
      <c r="AJ13">
        <v>28.7</v>
      </c>
      <c r="AK13">
        <v>78.3</v>
      </c>
      <c r="AL13">
        <v>21.7</v>
      </c>
      <c r="AM13">
        <v>74.5</v>
      </c>
      <c r="AN13">
        <v>25.5</v>
      </c>
      <c r="AP13" t="s">
        <v>3</v>
      </c>
      <c r="AQ13" t="s">
        <v>412</v>
      </c>
      <c r="AR13" t="s">
        <v>677</v>
      </c>
      <c r="AS13" t="s">
        <v>11</v>
      </c>
      <c r="AT13">
        <v>62.3</v>
      </c>
      <c r="AU13">
        <v>71.3</v>
      </c>
      <c r="AV13">
        <v>80.3</v>
      </c>
      <c r="AW13">
        <v>70.099999999999994</v>
      </c>
      <c r="AX13">
        <v>78.3</v>
      </c>
      <c r="AY13">
        <v>86.5</v>
      </c>
      <c r="AZ13">
        <v>68</v>
      </c>
      <c r="BA13">
        <v>74.5</v>
      </c>
      <c r="BB13">
        <v>81</v>
      </c>
      <c r="BF13" t="b">
        <f t="shared" si="0"/>
        <v>1</v>
      </c>
    </row>
    <row r="14" spans="1:58" x14ac:dyDescent="0.3">
      <c r="N14" t="str">
        <f>VLOOKUP(R14,Sheet1!A$6:A$378,1,FALSE)</f>
        <v>Ealing</v>
      </c>
      <c r="O14" t="s">
        <v>3</v>
      </c>
      <c r="P14" t="s">
        <v>412</v>
      </c>
      <c r="Q14" t="s">
        <v>678</v>
      </c>
      <c r="R14" t="s">
        <v>12</v>
      </c>
      <c r="S14" t="str">
        <f>VLOOKUP(R14,classifications!A$1:B$357,2,FALSE)</f>
        <v>Predominantly Urban</v>
      </c>
      <c r="T14" t="str">
        <f>VLOOKUP(R14,classifications!A$1:D$357,4,FALSE)</f>
        <v>London Borough</v>
      </c>
      <c r="U14">
        <v>67.5</v>
      </c>
      <c r="V14">
        <v>26.5</v>
      </c>
      <c r="W14">
        <v>6</v>
      </c>
      <c r="X14">
        <v>73.400000000000006</v>
      </c>
      <c r="Y14">
        <v>19</v>
      </c>
      <c r="Z14">
        <v>7.6</v>
      </c>
      <c r="AA14">
        <v>70.2</v>
      </c>
      <c r="AB14">
        <v>23.1</v>
      </c>
      <c r="AC14">
        <v>6.8</v>
      </c>
      <c r="AE14" t="s">
        <v>3</v>
      </c>
      <c r="AF14" t="s">
        <v>412</v>
      </c>
      <c r="AG14" t="s">
        <v>678</v>
      </c>
      <c r="AH14" t="s">
        <v>12</v>
      </c>
      <c r="AI14">
        <v>71.8</v>
      </c>
      <c r="AJ14">
        <v>28.2</v>
      </c>
      <c r="AK14">
        <v>79.5</v>
      </c>
      <c r="AL14">
        <v>20.5</v>
      </c>
      <c r="AM14">
        <v>75.3</v>
      </c>
      <c r="AN14">
        <v>24.7</v>
      </c>
      <c r="AP14" t="s">
        <v>3</v>
      </c>
      <c r="AQ14" t="s">
        <v>412</v>
      </c>
      <c r="AR14" t="s">
        <v>678</v>
      </c>
      <c r="AS14" t="s">
        <v>12</v>
      </c>
      <c r="AT14">
        <v>59.8</v>
      </c>
      <c r="AU14">
        <v>71.8</v>
      </c>
      <c r="AV14">
        <v>83.8</v>
      </c>
      <c r="AW14">
        <v>68.2</v>
      </c>
      <c r="AX14">
        <v>79.5</v>
      </c>
      <c r="AY14">
        <v>90.7</v>
      </c>
      <c r="AZ14">
        <v>67.7</v>
      </c>
      <c r="BA14">
        <v>75.3</v>
      </c>
      <c r="BB14">
        <v>82.8</v>
      </c>
      <c r="BF14" t="b">
        <f t="shared" si="0"/>
        <v>1</v>
      </c>
    </row>
    <row r="15" spans="1:58" x14ac:dyDescent="0.3">
      <c r="N15" t="str">
        <f>VLOOKUP(R15,Sheet1!A$6:A$378,1,FALSE)</f>
        <v>Enfield</v>
      </c>
      <c r="O15" t="s">
        <v>3</v>
      </c>
      <c r="P15" t="s">
        <v>412</v>
      </c>
      <c r="Q15" t="s">
        <v>679</v>
      </c>
      <c r="R15" t="s">
        <v>13</v>
      </c>
      <c r="S15" t="str">
        <f>VLOOKUP(R15,classifications!A$1:B$357,2,FALSE)</f>
        <v>Predominantly Urban</v>
      </c>
      <c r="T15" t="str">
        <f>VLOOKUP(R15,classifications!A$1:D$357,4,FALSE)</f>
        <v>London Borough</v>
      </c>
      <c r="U15">
        <v>59.7</v>
      </c>
      <c r="V15">
        <v>27.1</v>
      </c>
      <c r="W15">
        <v>13.2</v>
      </c>
      <c r="X15">
        <v>67.8</v>
      </c>
      <c r="Y15">
        <v>22.1</v>
      </c>
      <c r="Z15">
        <v>10.1</v>
      </c>
      <c r="AA15">
        <v>63.7</v>
      </c>
      <c r="AB15">
        <v>24.6</v>
      </c>
      <c r="AC15">
        <v>11.7</v>
      </c>
      <c r="AE15" t="s">
        <v>3</v>
      </c>
      <c r="AF15" t="s">
        <v>412</v>
      </c>
      <c r="AG15" t="s">
        <v>679</v>
      </c>
      <c r="AH15" t="s">
        <v>13</v>
      </c>
      <c r="AI15">
        <v>68.8</v>
      </c>
      <c r="AJ15">
        <v>31.2</v>
      </c>
      <c r="AK15">
        <v>75.400000000000006</v>
      </c>
      <c r="AL15">
        <v>24.6</v>
      </c>
      <c r="AM15">
        <v>72.099999999999994</v>
      </c>
      <c r="AN15">
        <v>27.9</v>
      </c>
      <c r="AP15" t="s">
        <v>3</v>
      </c>
      <c r="AQ15" t="s">
        <v>412</v>
      </c>
      <c r="AR15" t="s">
        <v>679</v>
      </c>
      <c r="AS15" t="s">
        <v>13</v>
      </c>
      <c r="AT15">
        <v>57.7</v>
      </c>
      <c r="AU15">
        <v>68.8</v>
      </c>
      <c r="AV15">
        <v>79.8</v>
      </c>
      <c r="AW15">
        <v>65.8</v>
      </c>
      <c r="AX15">
        <v>75.400000000000006</v>
      </c>
      <c r="AY15">
        <v>85</v>
      </c>
      <c r="AZ15">
        <v>65.2</v>
      </c>
      <c r="BA15">
        <v>72.099999999999994</v>
      </c>
      <c r="BB15">
        <v>79</v>
      </c>
      <c r="BF15" t="b">
        <f t="shared" si="0"/>
        <v>1</v>
      </c>
    </row>
    <row r="16" spans="1:58" x14ac:dyDescent="0.3">
      <c r="N16" t="str">
        <f>VLOOKUP(R16,Sheet1!A$6:A$378,1,FALSE)</f>
        <v>Greenwich</v>
      </c>
      <c r="O16" t="s">
        <v>3</v>
      </c>
      <c r="P16" t="s">
        <v>412</v>
      </c>
      <c r="Q16" t="s">
        <v>680</v>
      </c>
      <c r="R16" t="s">
        <v>14</v>
      </c>
      <c r="S16" t="str">
        <f>VLOOKUP(R16,classifications!A$1:B$357,2,FALSE)</f>
        <v>Predominantly Urban</v>
      </c>
      <c r="T16" t="str">
        <f>VLOOKUP(R16,classifications!A$1:D$357,4,FALSE)</f>
        <v>London Borough</v>
      </c>
      <c r="U16">
        <v>56.9</v>
      </c>
      <c r="V16">
        <v>38.4</v>
      </c>
      <c r="W16">
        <v>4.7</v>
      </c>
      <c r="X16">
        <v>74.5</v>
      </c>
      <c r="Y16">
        <v>18.899999999999999</v>
      </c>
      <c r="Z16">
        <v>6.6</v>
      </c>
      <c r="AA16">
        <v>65.2</v>
      </c>
      <c r="AB16">
        <v>29.2</v>
      </c>
      <c r="AC16">
        <v>5.6</v>
      </c>
      <c r="AE16" t="s">
        <v>3</v>
      </c>
      <c r="AF16" t="s">
        <v>412</v>
      </c>
      <c r="AG16" t="s">
        <v>680</v>
      </c>
      <c r="AH16" t="s">
        <v>14</v>
      </c>
      <c r="AI16">
        <v>59.7</v>
      </c>
      <c r="AJ16">
        <v>40.299999999999997</v>
      </c>
      <c r="AK16">
        <v>79.8</v>
      </c>
      <c r="AL16">
        <v>20.2</v>
      </c>
      <c r="AM16">
        <v>69.099999999999994</v>
      </c>
      <c r="AN16">
        <v>30.9</v>
      </c>
      <c r="AP16" t="s">
        <v>3</v>
      </c>
      <c r="AQ16" t="s">
        <v>412</v>
      </c>
      <c r="AR16" t="s">
        <v>680</v>
      </c>
      <c r="AS16" t="s">
        <v>14</v>
      </c>
      <c r="AT16">
        <v>48.3</v>
      </c>
      <c r="AU16">
        <v>59.7</v>
      </c>
      <c r="AV16">
        <v>71</v>
      </c>
      <c r="AW16">
        <v>71.2</v>
      </c>
      <c r="AX16">
        <v>79.8</v>
      </c>
      <c r="AY16">
        <v>88.3</v>
      </c>
      <c r="AZ16">
        <v>61.9</v>
      </c>
      <c r="BA16">
        <v>69.099999999999994</v>
      </c>
      <c r="BB16">
        <v>76.400000000000006</v>
      </c>
      <c r="BF16" t="b">
        <f t="shared" si="0"/>
        <v>1</v>
      </c>
    </row>
    <row r="17" spans="14:58" x14ac:dyDescent="0.3">
      <c r="N17" t="str">
        <f>VLOOKUP(R17,Sheet1!A$6:A$378,1,FALSE)</f>
        <v>Hackney</v>
      </c>
      <c r="O17" t="s">
        <v>3</v>
      </c>
      <c r="P17" t="s">
        <v>412</v>
      </c>
      <c r="Q17" t="s">
        <v>681</v>
      </c>
      <c r="R17" t="s">
        <v>15</v>
      </c>
      <c r="S17" t="str">
        <f>VLOOKUP(R17,classifications!A$1:B$357,2,FALSE)</f>
        <v>Predominantly Urban</v>
      </c>
      <c r="T17" t="str">
        <f>VLOOKUP(R17,classifications!A$1:D$357,4,FALSE)</f>
        <v>London Borough</v>
      </c>
      <c r="U17">
        <v>57.1</v>
      </c>
      <c r="V17">
        <v>37.799999999999997</v>
      </c>
      <c r="W17">
        <v>5.0999999999999996</v>
      </c>
      <c r="X17">
        <v>65.400000000000006</v>
      </c>
      <c r="Y17">
        <v>26.4</v>
      </c>
      <c r="Z17">
        <v>8.1999999999999993</v>
      </c>
      <c r="AA17">
        <v>61.3</v>
      </c>
      <c r="AB17">
        <v>32</v>
      </c>
      <c r="AC17">
        <v>6.7</v>
      </c>
      <c r="AE17" t="s">
        <v>3</v>
      </c>
      <c r="AF17" t="s">
        <v>412</v>
      </c>
      <c r="AG17" t="s">
        <v>681</v>
      </c>
      <c r="AH17" t="s">
        <v>15</v>
      </c>
      <c r="AI17">
        <v>60.1</v>
      </c>
      <c r="AJ17">
        <v>39.9</v>
      </c>
      <c r="AK17">
        <v>71.3</v>
      </c>
      <c r="AL17">
        <v>28.7</v>
      </c>
      <c r="AM17">
        <v>65.7</v>
      </c>
      <c r="AN17">
        <v>34.299999999999997</v>
      </c>
      <c r="AP17" t="s">
        <v>3</v>
      </c>
      <c r="AQ17" t="s">
        <v>412</v>
      </c>
      <c r="AR17" t="s">
        <v>681</v>
      </c>
      <c r="AS17" t="s">
        <v>15</v>
      </c>
      <c r="AT17">
        <v>48</v>
      </c>
      <c r="AU17">
        <v>60.1</v>
      </c>
      <c r="AV17">
        <v>72.2</v>
      </c>
      <c r="AW17">
        <v>61.4</v>
      </c>
      <c r="AX17">
        <v>71.3</v>
      </c>
      <c r="AY17">
        <v>81.099999999999994</v>
      </c>
      <c r="AZ17">
        <v>57.3</v>
      </c>
      <c r="BA17">
        <v>65.7</v>
      </c>
      <c r="BB17">
        <v>74.099999999999994</v>
      </c>
      <c r="BF17" t="b">
        <f t="shared" si="0"/>
        <v>1</v>
      </c>
    </row>
    <row r="18" spans="14:58" x14ac:dyDescent="0.3">
      <c r="N18" t="str">
        <f>VLOOKUP(R18,Sheet1!A$6:A$378,1,FALSE)</f>
        <v>Hammersmith and Fulham</v>
      </c>
      <c r="O18" t="s">
        <v>3</v>
      </c>
      <c r="P18" t="s">
        <v>412</v>
      </c>
      <c r="Q18" t="s">
        <v>682</v>
      </c>
      <c r="R18" t="s">
        <v>16</v>
      </c>
      <c r="S18" t="str">
        <f>VLOOKUP(R18,classifications!A$1:B$357,2,FALSE)</f>
        <v>Predominantly Urban</v>
      </c>
      <c r="T18" t="str">
        <f>VLOOKUP(R18,classifications!A$1:D$357,4,FALSE)</f>
        <v>London Borough</v>
      </c>
      <c r="U18">
        <v>61.5</v>
      </c>
      <c r="V18">
        <v>34.700000000000003</v>
      </c>
      <c r="W18">
        <v>3.8</v>
      </c>
      <c r="X18">
        <v>67.099999999999994</v>
      </c>
      <c r="Y18">
        <v>22.3</v>
      </c>
      <c r="Z18">
        <v>10.6</v>
      </c>
      <c r="AA18">
        <v>64.400000000000006</v>
      </c>
      <c r="AB18">
        <v>28.2</v>
      </c>
      <c r="AC18">
        <v>7.3</v>
      </c>
      <c r="AE18" t="s">
        <v>3</v>
      </c>
      <c r="AF18" t="s">
        <v>412</v>
      </c>
      <c r="AG18" t="s">
        <v>682</v>
      </c>
      <c r="AH18" t="s">
        <v>16</v>
      </c>
      <c r="AI18">
        <v>63.9</v>
      </c>
      <c r="AJ18">
        <v>36.1</v>
      </c>
      <c r="AK18">
        <v>75</v>
      </c>
      <c r="AL18">
        <v>25</v>
      </c>
      <c r="AM18">
        <v>69.5</v>
      </c>
      <c r="AN18">
        <v>30.5</v>
      </c>
      <c r="AP18" t="s">
        <v>3</v>
      </c>
      <c r="AQ18" t="s">
        <v>412</v>
      </c>
      <c r="AR18" t="s">
        <v>682</v>
      </c>
      <c r="AS18" t="s">
        <v>16</v>
      </c>
      <c r="AT18">
        <v>49</v>
      </c>
      <c r="AU18">
        <v>63.9</v>
      </c>
      <c r="AV18">
        <v>78.8</v>
      </c>
      <c r="AW18">
        <v>63</v>
      </c>
      <c r="AX18">
        <v>75</v>
      </c>
      <c r="AY18">
        <v>87.1</v>
      </c>
      <c r="AZ18">
        <v>59</v>
      </c>
      <c r="BA18">
        <v>69.5</v>
      </c>
      <c r="BB18">
        <v>80</v>
      </c>
      <c r="BF18" t="b">
        <f t="shared" si="0"/>
        <v>1</v>
      </c>
    </row>
    <row r="19" spans="14:58" x14ac:dyDescent="0.3">
      <c r="N19" t="str">
        <f>VLOOKUP(R19,Sheet1!A$6:A$378,1,FALSE)</f>
        <v>Haringey</v>
      </c>
      <c r="O19" t="s">
        <v>3</v>
      </c>
      <c r="P19" t="s">
        <v>412</v>
      </c>
      <c r="Q19" t="s">
        <v>683</v>
      </c>
      <c r="R19" t="s">
        <v>17</v>
      </c>
      <c r="S19" t="str">
        <f>VLOOKUP(R19,classifications!A$1:B$357,2,FALSE)</f>
        <v>Predominantly Urban</v>
      </c>
      <c r="T19" t="str">
        <f>VLOOKUP(R19,classifications!A$1:D$357,4,FALSE)</f>
        <v>London Borough</v>
      </c>
      <c r="U19">
        <v>57.9</v>
      </c>
      <c r="V19">
        <v>26.2</v>
      </c>
      <c r="W19">
        <v>15.9</v>
      </c>
      <c r="X19">
        <v>69.5</v>
      </c>
      <c r="Y19">
        <v>17.899999999999999</v>
      </c>
      <c r="Z19">
        <v>12.6</v>
      </c>
      <c r="AA19">
        <v>64.099999999999994</v>
      </c>
      <c r="AB19">
        <v>21.7</v>
      </c>
      <c r="AC19">
        <v>14.1</v>
      </c>
      <c r="AE19" t="s">
        <v>3</v>
      </c>
      <c r="AF19" t="s">
        <v>412</v>
      </c>
      <c r="AG19" t="s">
        <v>683</v>
      </c>
      <c r="AH19" t="s">
        <v>17</v>
      </c>
      <c r="AI19">
        <v>68.900000000000006</v>
      </c>
      <c r="AJ19">
        <v>31.1</v>
      </c>
      <c r="AK19">
        <v>79.5</v>
      </c>
      <c r="AL19">
        <v>20.5</v>
      </c>
      <c r="AM19">
        <v>74.7</v>
      </c>
      <c r="AN19">
        <v>25.3</v>
      </c>
      <c r="AP19" t="s">
        <v>3</v>
      </c>
      <c r="AQ19" t="s">
        <v>412</v>
      </c>
      <c r="AR19" t="s">
        <v>683</v>
      </c>
      <c r="AS19" t="s">
        <v>17</v>
      </c>
      <c r="AT19">
        <v>55.1</v>
      </c>
      <c r="AU19">
        <v>68.900000000000006</v>
      </c>
      <c r="AV19">
        <v>82.7</v>
      </c>
      <c r="AW19">
        <v>71.5</v>
      </c>
      <c r="AX19">
        <v>79.5</v>
      </c>
      <c r="AY19">
        <v>87.5</v>
      </c>
      <c r="AZ19">
        <v>67.099999999999994</v>
      </c>
      <c r="BA19">
        <v>74.7</v>
      </c>
      <c r="BB19">
        <v>82.3</v>
      </c>
      <c r="BF19" t="b">
        <f t="shared" si="0"/>
        <v>1</v>
      </c>
    </row>
    <row r="20" spans="14:58" x14ac:dyDescent="0.3">
      <c r="N20" t="str">
        <f>VLOOKUP(R20,Sheet1!A$6:A$378,1,FALSE)</f>
        <v>Harrow</v>
      </c>
      <c r="O20" t="s">
        <v>3</v>
      </c>
      <c r="P20" t="s">
        <v>412</v>
      </c>
      <c r="Q20" t="s">
        <v>684</v>
      </c>
      <c r="R20" t="s">
        <v>18</v>
      </c>
      <c r="S20" t="str">
        <f>VLOOKUP(R20,classifications!A$1:B$357,2,FALSE)</f>
        <v>Predominantly Urban</v>
      </c>
      <c r="T20" t="str">
        <f>VLOOKUP(R20,classifications!A$1:D$357,4,FALSE)</f>
        <v>London Borough</v>
      </c>
      <c r="U20">
        <v>72.900000000000006</v>
      </c>
      <c r="V20">
        <v>21.9</v>
      </c>
      <c r="W20">
        <v>5.2</v>
      </c>
      <c r="X20">
        <v>78.7</v>
      </c>
      <c r="Y20">
        <v>7.6</v>
      </c>
      <c r="Z20">
        <v>13.7</v>
      </c>
      <c r="AA20">
        <v>75.5</v>
      </c>
      <c r="AB20">
        <v>15.6</v>
      </c>
      <c r="AC20">
        <v>9</v>
      </c>
      <c r="AE20" t="s">
        <v>3</v>
      </c>
      <c r="AF20" t="s">
        <v>412</v>
      </c>
      <c r="AG20" t="s">
        <v>684</v>
      </c>
      <c r="AH20" t="s">
        <v>18</v>
      </c>
      <c r="AI20">
        <v>76.900000000000006</v>
      </c>
      <c r="AJ20">
        <v>23.1</v>
      </c>
      <c r="AK20">
        <v>91.2</v>
      </c>
      <c r="AL20">
        <v>8.8000000000000007</v>
      </c>
      <c r="AM20">
        <v>82.9</v>
      </c>
      <c r="AN20">
        <v>17.100000000000001</v>
      </c>
      <c r="AP20" t="s">
        <v>3</v>
      </c>
      <c r="AQ20" t="s">
        <v>412</v>
      </c>
      <c r="AR20" t="s">
        <v>684</v>
      </c>
      <c r="AS20" t="s">
        <v>18</v>
      </c>
      <c r="AT20">
        <v>69.099999999999994</v>
      </c>
      <c r="AU20">
        <v>76.900000000000006</v>
      </c>
      <c r="AV20">
        <v>84.8</v>
      </c>
      <c r="AW20">
        <v>85.6</v>
      </c>
      <c r="AX20">
        <v>91.2</v>
      </c>
      <c r="AY20">
        <v>96.7</v>
      </c>
      <c r="AZ20">
        <v>77.8</v>
      </c>
      <c r="BA20">
        <v>82.9</v>
      </c>
      <c r="BB20">
        <v>88</v>
      </c>
      <c r="BF20" t="b">
        <f t="shared" si="0"/>
        <v>1</v>
      </c>
    </row>
    <row r="21" spans="14:58" x14ac:dyDescent="0.3">
      <c r="N21" t="str">
        <f>VLOOKUP(R21,Sheet1!A$6:A$378,1,FALSE)</f>
        <v>Havering</v>
      </c>
      <c r="O21" t="s">
        <v>3</v>
      </c>
      <c r="P21" t="s">
        <v>412</v>
      </c>
      <c r="Q21" t="s">
        <v>685</v>
      </c>
      <c r="R21" t="s">
        <v>19</v>
      </c>
      <c r="S21" t="str">
        <f>VLOOKUP(R21,classifications!A$1:B$357,2,FALSE)</f>
        <v>Predominantly Urban</v>
      </c>
      <c r="T21" t="str">
        <f>VLOOKUP(R21,classifications!A$1:D$357,4,FALSE)</f>
        <v>London Borough</v>
      </c>
      <c r="U21">
        <v>79.7</v>
      </c>
      <c r="V21">
        <v>14.7</v>
      </c>
      <c r="W21">
        <v>5.6</v>
      </c>
      <c r="X21">
        <v>75.599999999999994</v>
      </c>
      <c r="Y21">
        <v>13.7</v>
      </c>
      <c r="Z21">
        <v>10.7</v>
      </c>
      <c r="AA21">
        <v>77.599999999999994</v>
      </c>
      <c r="AB21">
        <v>14.2</v>
      </c>
      <c r="AC21">
        <v>8.1999999999999993</v>
      </c>
      <c r="AE21" t="s">
        <v>3</v>
      </c>
      <c r="AF21" t="s">
        <v>412</v>
      </c>
      <c r="AG21" t="s">
        <v>685</v>
      </c>
      <c r="AH21" t="s">
        <v>19</v>
      </c>
      <c r="AI21">
        <v>84.4</v>
      </c>
      <c r="AJ21">
        <v>15.6</v>
      </c>
      <c r="AK21">
        <v>84.7</v>
      </c>
      <c r="AL21">
        <v>15.3</v>
      </c>
      <c r="AM21">
        <v>84.5</v>
      </c>
      <c r="AN21">
        <v>15.5</v>
      </c>
      <c r="AP21" t="s">
        <v>3</v>
      </c>
      <c r="AQ21" t="s">
        <v>412</v>
      </c>
      <c r="AR21" t="s">
        <v>685</v>
      </c>
      <c r="AS21" t="s">
        <v>19</v>
      </c>
      <c r="AT21">
        <v>76.400000000000006</v>
      </c>
      <c r="AU21">
        <v>84.4</v>
      </c>
      <c r="AV21">
        <v>92.5</v>
      </c>
      <c r="AW21">
        <v>77.099999999999994</v>
      </c>
      <c r="AX21">
        <v>84.7</v>
      </c>
      <c r="AY21">
        <v>92.2</v>
      </c>
      <c r="AZ21">
        <v>79.099999999999994</v>
      </c>
      <c r="BA21">
        <v>84.5</v>
      </c>
      <c r="BB21">
        <v>90</v>
      </c>
      <c r="BF21" t="b">
        <f t="shared" si="0"/>
        <v>1</v>
      </c>
    </row>
    <row r="22" spans="14:58" x14ac:dyDescent="0.3">
      <c r="N22" t="str">
        <f>VLOOKUP(R22,Sheet1!A$6:A$378,1,FALSE)</f>
        <v>Hillingdon</v>
      </c>
      <c r="O22" t="s">
        <v>3</v>
      </c>
      <c r="P22" t="s">
        <v>412</v>
      </c>
      <c r="Q22" t="s">
        <v>686</v>
      </c>
      <c r="R22" t="s">
        <v>20</v>
      </c>
      <c r="S22" t="str">
        <f>VLOOKUP(R22,classifications!A$1:B$357,2,FALSE)</f>
        <v>Predominantly Urban</v>
      </c>
      <c r="T22" t="str">
        <f>VLOOKUP(R22,classifications!A$1:D$357,4,FALSE)</f>
        <v>London Borough</v>
      </c>
      <c r="U22">
        <v>72.7</v>
      </c>
      <c r="V22">
        <v>22.8</v>
      </c>
      <c r="W22">
        <v>4.5</v>
      </c>
      <c r="X22">
        <v>72.8</v>
      </c>
      <c r="Y22">
        <v>15.2</v>
      </c>
      <c r="Z22">
        <v>12</v>
      </c>
      <c r="AA22">
        <v>72.8</v>
      </c>
      <c r="AB22">
        <v>19.100000000000001</v>
      </c>
      <c r="AC22">
        <v>8.1</v>
      </c>
      <c r="AE22" t="s">
        <v>3</v>
      </c>
      <c r="AF22" t="s">
        <v>412</v>
      </c>
      <c r="AG22" t="s">
        <v>686</v>
      </c>
      <c r="AH22" t="s">
        <v>20</v>
      </c>
      <c r="AI22">
        <v>76.2</v>
      </c>
      <c r="AJ22">
        <v>23.8</v>
      </c>
      <c r="AK22">
        <v>82.8</v>
      </c>
      <c r="AL22">
        <v>17.2</v>
      </c>
      <c r="AM22">
        <v>79.2</v>
      </c>
      <c r="AN22">
        <v>20.8</v>
      </c>
      <c r="AP22" t="s">
        <v>3</v>
      </c>
      <c r="AQ22" t="s">
        <v>412</v>
      </c>
      <c r="AR22" t="s">
        <v>686</v>
      </c>
      <c r="AS22" t="s">
        <v>20</v>
      </c>
      <c r="AT22">
        <v>67.8</v>
      </c>
      <c r="AU22">
        <v>76.2</v>
      </c>
      <c r="AV22">
        <v>84.5</v>
      </c>
      <c r="AW22">
        <v>75.3</v>
      </c>
      <c r="AX22">
        <v>82.8</v>
      </c>
      <c r="AY22">
        <v>90.2</v>
      </c>
      <c r="AZ22">
        <v>73.5</v>
      </c>
      <c r="BA22">
        <v>79.2</v>
      </c>
      <c r="BB22">
        <v>84.9</v>
      </c>
      <c r="BF22" t="b">
        <f t="shared" si="0"/>
        <v>1</v>
      </c>
    </row>
    <row r="23" spans="14:58" x14ac:dyDescent="0.3">
      <c r="N23" t="str">
        <f>VLOOKUP(R23,Sheet1!A$6:A$378,1,FALSE)</f>
        <v>Hounslow</v>
      </c>
      <c r="O23" t="s">
        <v>3</v>
      </c>
      <c r="P23" t="s">
        <v>412</v>
      </c>
      <c r="Q23" t="s">
        <v>687</v>
      </c>
      <c r="R23" t="s">
        <v>21</v>
      </c>
      <c r="S23" t="str">
        <f>VLOOKUP(R23,classifications!A$1:B$357,2,FALSE)</f>
        <v>Predominantly Urban</v>
      </c>
      <c r="T23" t="str">
        <f>VLOOKUP(R23,classifications!A$1:D$357,4,FALSE)</f>
        <v>London Borough</v>
      </c>
      <c r="U23">
        <v>62.7</v>
      </c>
      <c r="V23">
        <v>32.1</v>
      </c>
      <c r="W23">
        <v>5.2</v>
      </c>
      <c r="X23">
        <v>68.3</v>
      </c>
      <c r="Y23">
        <v>16.8</v>
      </c>
      <c r="Z23">
        <v>14.9</v>
      </c>
      <c r="AA23">
        <v>65.400000000000006</v>
      </c>
      <c r="AB23">
        <v>24.8</v>
      </c>
      <c r="AC23">
        <v>9.8000000000000007</v>
      </c>
      <c r="AE23" t="s">
        <v>3</v>
      </c>
      <c r="AF23" t="s">
        <v>412</v>
      </c>
      <c r="AG23" t="s">
        <v>687</v>
      </c>
      <c r="AH23" t="s">
        <v>21</v>
      </c>
      <c r="AI23">
        <v>66.099999999999994</v>
      </c>
      <c r="AJ23">
        <v>33.9</v>
      </c>
      <c r="AK23">
        <v>80.3</v>
      </c>
      <c r="AL23">
        <v>19.7</v>
      </c>
      <c r="AM23">
        <v>72.5</v>
      </c>
      <c r="AN23">
        <v>27.5</v>
      </c>
      <c r="AP23" t="s">
        <v>3</v>
      </c>
      <c r="AQ23" t="s">
        <v>412</v>
      </c>
      <c r="AR23" t="s">
        <v>687</v>
      </c>
      <c r="AS23" t="s">
        <v>21</v>
      </c>
      <c r="AT23">
        <v>51.7</v>
      </c>
      <c r="AU23">
        <v>66.099999999999994</v>
      </c>
      <c r="AV23">
        <v>80.5</v>
      </c>
      <c r="AW23">
        <v>69.599999999999994</v>
      </c>
      <c r="AX23">
        <v>80.3</v>
      </c>
      <c r="AY23">
        <v>91</v>
      </c>
      <c r="AZ23">
        <v>62.9</v>
      </c>
      <c r="BA23">
        <v>72.5</v>
      </c>
      <c r="BB23">
        <v>82</v>
      </c>
      <c r="BF23" t="b">
        <f t="shared" si="0"/>
        <v>1</v>
      </c>
    </row>
    <row r="24" spans="14:58" x14ac:dyDescent="0.3">
      <c r="N24" t="str">
        <f>VLOOKUP(R24,Sheet1!A$6:A$378,1,FALSE)</f>
        <v>Islington</v>
      </c>
      <c r="O24" t="s">
        <v>3</v>
      </c>
      <c r="P24" t="s">
        <v>412</v>
      </c>
      <c r="Q24" t="s">
        <v>688</v>
      </c>
      <c r="R24" t="s">
        <v>22</v>
      </c>
      <c r="S24" t="str">
        <f>VLOOKUP(R24,classifications!A$1:B$357,2,FALSE)</f>
        <v>Predominantly Urban</v>
      </c>
      <c r="T24" t="str">
        <f>VLOOKUP(R24,classifications!A$1:D$357,4,FALSE)</f>
        <v>London Borough</v>
      </c>
      <c r="U24">
        <v>57.4</v>
      </c>
      <c r="V24">
        <v>39.6</v>
      </c>
      <c r="W24">
        <v>3</v>
      </c>
      <c r="X24">
        <v>71</v>
      </c>
      <c r="Y24">
        <v>23</v>
      </c>
      <c r="Z24">
        <v>6</v>
      </c>
      <c r="AA24">
        <v>63.8</v>
      </c>
      <c r="AB24">
        <v>31.8</v>
      </c>
      <c r="AC24">
        <v>4.4000000000000004</v>
      </c>
      <c r="AE24" t="s">
        <v>3</v>
      </c>
      <c r="AF24" t="s">
        <v>412</v>
      </c>
      <c r="AG24" t="s">
        <v>688</v>
      </c>
      <c r="AH24" t="s">
        <v>22</v>
      </c>
      <c r="AI24">
        <v>59.2</v>
      </c>
      <c r="AJ24">
        <v>40.799999999999997</v>
      </c>
      <c r="AK24">
        <v>75.5</v>
      </c>
      <c r="AL24">
        <v>24.5</v>
      </c>
      <c r="AM24">
        <v>66.8</v>
      </c>
      <c r="AN24">
        <v>33.200000000000003</v>
      </c>
      <c r="AP24" t="s">
        <v>3</v>
      </c>
      <c r="AQ24" t="s">
        <v>412</v>
      </c>
      <c r="AR24" t="s">
        <v>688</v>
      </c>
      <c r="AS24" t="s">
        <v>22</v>
      </c>
      <c r="AT24">
        <v>47.1</v>
      </c>
      <c r="AU24">
        <v>59.2</v>
      </c>
      <c r="AV24">
        <v>71.3</v>
      </c>
      <c r="AW24">
        <v>65.099999999999994</v>
      </c>
      <c r="AX24">
        <v>75.5</v>
      </c>
      <c r="AY24">
        <v>85.9</v>
      </c>
      <c r="AZ24">
        <v>58.5</v>
      </c>
      <c r="BA24">
        <v>66.8</v>
      </c>
      <c r="BB24">
        <v>75</v>
      </c>
      <c r="BF24" t="b">
        <f t="shared" si="0"/>
        <v>1</v>
      </c>
    </row>
    <row r="25" spans="14:58" x14ac:dyDescent="0.3">
      <c r="N25" t="str">
        <f>VLOOKUP(R25,Sheet1!A$6:A$378,1,FALSE)</f>
        <v>Kensington and Chelsea</v>
      </c>
      <c r="O25" t="s">
        <v>3</v>
      </c>
      <c r="P25" t="s">
        <v>412</v>
      </c>
      <c r="Q25" t="s">
        <v>689</v>
      </c>
      <c r="R25" t="s">
        <v>23</v>
      </c>
      <c r="S25" t="str">
        <f>VLOOKUP(R25,classifications!A$1:B$357,2,FALSE)</f>
        <v>Predominantly Urban</v>
      </c>
      <c r="T25" t="str">
        <f>VLOOKUP(R25,classifications!A$1:D$357,4,FALSE)</f>
        <v>London Borough</v>
      </c>
      <c r="U25">
        <v>53.5</v>
      </c>
      <c r="V25">
        <v>36</v>
      </c>
      <c r="W25">
        <v>10.5</v>
      </c>
      <c r="X25">
        <v>49.6</v>
      </c>
      <c r="Y25">
        <v>39.700000000000003</v>
      </c>
      <c r="Z25">
        <v>10.7</v>
      </c>
      <c r="AA25">
        <v>51.8</v>
      </c>
      <c r="AB25">
        <v>37.6</v>
      </c>
      <c r="AC25">
        <v>10.6</v>
      </c>
      <c r="AE25" t="s">
        <v>3</v>
      </c>
      <c r="AF25" t="s">
        <v>412</v>
      </c>
      <c r="AG25" t="s">
        <v>689</v>
      </c>
      <c r="AH25" t="s">
        <v>23</v>
      </c>
      <c r="AI25">
        <v>59.8</v>
      </c>
      <c r="AJ25">
        <v>40.200000000000003</v>
      </c>
      <c r="AK25">
        <v>55.6</v>
      </c>
      <c r="AL25">
        <v>44.4</v>
      </c>
      <c r="AM25">
        <v>57.9</v>
      </c>
      <c r="AN25">
        <v>42.1</v>
      </c>
      <c r="AP25" t="s">
        <v>3</v>
      </c>
      <c r="AQ25" t="s">
        <v>412</v>
      </c>
      <c r="AR25" t="s">
        <v>689</v>
      </c>
      <c r="AS25" t="s">
        <v>23</v>
      </c>
      <c r="AT25">
        <v>42</v>
      </c>
      <c r="AU25">
        <v>59.8</v>
      </c>
      <c r="AV25">
        <v>77.599999999999994</v>
      </c>
      <c r="AW25">
        <v>37.799999999999997</v>
      </c>
      <c r="AX25">
        <v>55.6</v>
      </c>
      <c r="AY25">
        <v>73.3</v>
      </c>
      <c r="AZ25">
        <v>45.2</v>
      </c>
      <c r="BA25">
        <v>57.9</v>
      </c>
      <c r="BB25">
        <v>70.7</v>
      </c>
      <c r="BF25" t="b">
        <f t="shared" si="0"/>
        <v>1</v>
      </c>
    </row>
    <row r="26" spans="14:58" x14ac:dyDescent="0.3">
      <c r="N26" t="str">
        <f>VLOOKUP(R26,Sheet1!A$6:A$378,1,FALSE)</f>
        <v>Kingston upon Thames</v>
      </c>
      <c r="O26" t="s">
        <v>3</v>
      </c>
      <c r="P26" t="s">
        <v>412</v>
      </c>
      <c r="Q26" t="s">
        <v>690</v>
      </c>
      <c r="R26" t="s">
        <v>24</v>
      </c>
      <c r="S26" t="str">
        <f>VLOOKUP(R26,classifications!A$1:B$357,2,FALSE)</f>
        <v>Predominantly Urban</v>
      </c>
      <c r="T26" t="str">
        <f>VLOOKUP(R26,classifications!A$1:D$357,4,FALSE)</f>
        <v>London Borough</v>
      </c>
      <c r="U26">
        <v>73.5</v>
      </c>
      <c r="V26">
        <v>19.7</v>
      </c>
      <c r="W26">
        <v>6.8</v>
      </c>
      <c r="X26">
        <v>73.7</v>
      </c>
      <c r="Y26">
        <v>16.899999999999999</v>
      </c>
      <c r="Z26">
        <v>9.4</v>
      </c>
      <c r="AA26">
        <v>73.599999999999994</v>
      </c>
      <c r="AB26">
        <v>18.5</v>
      </c>
      <c r="AC26">
        <v>7.9</v>
      </c>
      <c r="AE26" t="s">
        <v>3</v>
      </c>
      <c r="AF26" t="s">
        <v>412</v>
      </c>
      <c r="AG26" t="s">
        <v>690</v>
      </c>
      <c r="AH26" t="s">
        <v>24</v>
      </c>
      <c r="AI26">
        <v>78.8</v>
      </c>
      <c r="AJ26">
        <v>21.2</v>
      </c>
      <c r="AK26">
        <v>81.400000000000006</v>
      </c>
      <c r="AL26">
        <v>18.600000000000001</v>
      </c>
      <c r="AM26">
        <v>79.900000000000006</v>
      </c>
      <c r="AN26">
        <v>20.100000000000001</v>
      </c>
      <c r="AP26" t="s">
        <v>3</v>
      </c>
      <c r="AQ26" t="s">
        <v>412</v>
      </c>
      <c r="AR26" t="s">
        <v>690</v>
      </c>
      <c r="AS26" t="s">
        <v>24</v>
      </c>
      <c r="AT26">
        <v>70</v>
      </c>
      <c r="AU26">
        <v>78.8</v>
      </c>
      <c r="AV26">
        <v>87.6</v>
      </c>
      <c r="AW26">
        <v>72.8</v>
      </c>
      <c r="AX26">
        <v>81.400000000000006</v>
      </c>
      <c r="AY26">
        <v>90</v>
      </c>
      <c r="AZ26">
        <v>73.400000000000006</v>
      </c>
      <c r="BA26">
        <v>79.900000000000006</v>
      </c>
      <c r="BB26">
        <v>86.5</v>
      </c>
      <c r="BF26" t="b">
        <f t="shared" si="0"/>
        <v>1</v>
      </c>
    </row>
    <row r="27" spans="14:58" x14ac:dyDescent="0.3">
      <c r="N27" t="str">
        <f>VLOOKUP(R27,Sheet1!A$6:A$378,1,FALSE)</f>
        <v>Lambeth</v>
      </c>
      <c r="O27" t="s">
        <v>3</v>
      </c>
      <c r="P27" t="s">
        <v>412</v>
      </c>
      <c r="Q27" t="s">
        <v>691</v>
      </c>
      <c r="R27" t="s">
        <v>25</v>
      </c>
      <c r="S27" t="str">
        <f>VLOOKUP(R27,classifications!A$1:B$357,2,FALSE)</f>
        <v>Predominantly Urban</v>
      </c>
      <c r="T27" t="str">
        <f>VLOOKUP(R27,classifications!A$1:D$357,4,FALSE)</f>
        <v>London Borough</v>
      </c>
      <c r="U27">
        <v>57.4</v>
      </c>
      <c r="V27">
        <v>39.299999999999997</v>
      </c>
      <c r="W27">
        <v>3.3</v>
      </c>
      <c r="X27">
        <v>71.099999999999994</v>
      </c>
      <c r="Y27">
        <v>23.9</v>
      </c>
      <c r="Z27">
        <v>4.9000000000000004</v>
      </c>
      <c r="AA27">
        <v>64</v>
      </c>
      <c r="AB27">
        <v>31.9</v>
      </c>
      <c r="AC27">
        <v>4.0999999999999996</v>
      </c>
      <c r="AE27" t="s">
        <v>3</v>
      </c>
      <c r="AF27" t="s">
        <v>412</v>
      </c>
      <c r="AG27" t="s">
        <v>691</v>
      </c>
      <c r="AH27" t="s">
        <v>25</v>
      </c>
      <c r="AI27">
        <v>59.3</v>
      </c>
      <c r="AJ27">
        <v>40.700000000000003</v>
      </c>
      <c r="AK27">
        <v>74.8</v>
      </c>
      <c r="AL27">
        <v>25.2</v>
      </c>
      <c r="AM27">
        <v>66.7</v>
      </c>
      <c r="AN27">
        <v>33.299999999999997</v>
      </c>
      <c r="AP27" t="s">
        <v>3</v>
      </c>
      <c r="AQ27" t="s">
        <v>412</v>
      </c>
      <c r="AR27" t="s">
        <v>691</v>
      </c>
      <c r="AS27" t="s">
        <v>25</v>
      </c>
      <c r="AT27">
        <v>48.1</v>
      </c>
      <c r="AU27">
        <v>59.3</v>
      </c>
      <c r="AV27">
        <v>70.599999999999994</v>
      </c>
      <c r="AW27">
        <v>64.599999999999994</v>
      </c>
      <c r="AX27">
        <v>74.8</v>
      </c>
      <c r="AY27">
        <v>85</v>
      </c>
      <c r="AZ27">
        <v>58.8</v>
      </c>
      <c r="BA27">
        <v>66.7</v>
      </c>
      <c r="BB27">
        <v>74.7</v>
      </c>
      <c r="BF27" t="b">
        <f t="shared" si="0"/>
        <v>1</v>
      </c>
    </row>
    <row r="28" spans="14:58" x14ac:dyDescent="0.3">
      <c r="N28" t="str">
        <f>VLOOKUP(R28,Sheet1!A$6:A$378,1,FALSE)</f>
        <v>Lewisham</v>
      </c>
      <c r="O28" t="s">
        <v>3</v>
      </c>
      <c r="P28" t="s">
        <v>412</v>
      </c>
      <c r="Q28" t="s">
        <v>692</v>
      </c>
      <c r="R28" t="s">
        <v>26</v>
      </c>
      <c r="S28" t="str">
        <f>VLOOKUP(R28,classifications!A$1:B$357,2,FALSE)</f>
        <v>Predominantly Urban</v>
      </c>
      <c r="T28" t="str">
        <f>VLOOKUP(R28,classifications!A$1:D$357,4,FALSE)</f>
        <v>London Borough</v>
      </c>
      <c r="U28">
        <v>66.400000000000006</v>
      </c>
      <c r="V28">
        <v>29.3</v>
      </c>
      <c r="W28">
        <v>4.4000000000000004</v>
      </c>
      <c r="X28">
        <v>76.2</v>
      </c>
      <c r="Y28">
        <v>19.100000000000001</v>
      </c>
      <c r="Z28">
        <v>4.8</v>
      </c>
      <c r="AA28">
        <v>71</v>
      </c>
      <c r="AB28">
        <v>24.5</v>
      </c>
      <c r="AC28">
        <v>4.5999999999999996</v>
      </c>
      <c r="AE28" t="s">
        <v>3</v>
      </c>
      <c r="AF28" t="s">
        <v>412</v>
      </c>
      <c r="AG28" t="s">
        <v>692</v>
      </c>
      <c r="AH28" t="s">
        <v>26</v>
      </c>
      <c r="AI28">
        <v>69.400000000000006</v>
      </c>
      <c r="AJ28">
        <v>30.6</v>
      </c>
      <c r="AK28">
        <v>80</v>
      </c>
      <c r="AL28">
        <v>20</v>
      </c>
      <c r="AM28">
        <v>74.400000000000006</v>
      </c>
      <c r="AN28">
        <v>25.6</v>
      </c>
      <c r="AP28" t="s">
        <v>3</v>
      </c>
      <c r="AQ28" t="s">
        <v>412</v>
      </c>
      <c r="AR28" t="s">
        <v>692</v>
      </c>
      <c r="AS28" t="s">
        <v>26</v>
      </c>
      <c r="AT28">
        <v>60.2</v>
      </c>
      <c r="AU28">
        <v>69.400000000000006</v>
      </c>
      <c r="AV28">
        <v>78.5</v>
      </c>
      <c r="AW28">
        <v>71.8</v>
      </c>
      <c r="AX28">
        <v>80</v>
      </c>
      <c r="AY28">
        <v>88.1</v>
      </c>
      <c r="AZ28">
        <v>68.2</v>
      </c>
      <c r="BA28">
        <v>74.400000000000006</v>
      </c>
      <c r="BB28">
        <v>80.599999999999994</v>
      </c>
      <c r="BF28" t="b">
        <f t="shared" si="0"/>
        <v>1</v>
      </c>
    </row>
    <row r="29" spans="14:58" x14ac:dyDescent="0.3">
      <c r="N29" t="str">
        <f>VLOOKUP(R29,Sheet1!A$6:A$378,1,FALSE)</f>
        <v>Merton</v>
      </c>
      <c r="O29" t="s">
        <v>3</v>
      </c>
      <c r="P29" t="s">
        <v>412</v>
      </c>
      <c r="Q29" t="s">
        <v>693</v>
      </c>
      <c r="R29" t="s">
        <v>27</v>
      </c>
      <c r="S29" t="str">
        <f>VLOOKUP(R29,classifications!A$1:B$357,2,FALSE)</f>
        <v>Predominantly Urban</v>
      </c>
      <c r="T29" t="str">
        <f>VLOOKUP(R29,classifications!A$1:D$357,4,FALSE)</f>
        <v>London Borough</v>
      </c>
      <c r="U29">
        <v>60.3</v>
      </c>
      <c r="V29">
        <v>35.1</v>
      </c>
      <c r="W29">
        <v>4.5999999999999996</v>
      </c>
      <c r="X29">
        <v>71.8</v>
      </c>
      <c r="Y29">
        <v>15.5</v>
      </c>
      <c r="Z29">
        <v>12.7</v>
      </c>
      <c r="AA29">
        <v>65.7</v>
      </c>
      <c r="AB29">
        <v>25.9</v>
      </c>
      <c r="AC29">
        <v>8.4</v>
      </c>
      <c r="AE29" t="s">
        <v>3</v>
      </c>
      <c r="AF29" t="s">
        <v>412</v>
      </c>
      <c r="AG29" t="s">
        <v>693</v>
      </c>
      <c r="AH29" t="s">
        <v>27</v>
      </c>
      <c r="AI29">
        <v>63.2</v>
      </c>
      <c r="AJ29">
        <v>36.799999999999997</v>
      </c>
      <c r="AK29">
        <v>82.3</v>
      </c>
      <c r="AL29">
        <v>17.7</v>
      </c>
      <c r="AM29">
        <v>71.7</v>
      </c>
      <c r="AN29">
        <v>28.3</v>
      </c>
      <c r="AP29" t="s">
        <v>3</v>
      </c>
      <c r="AQ29" t="s">
        <v>412</v>
      </c>
      <c r="AR29" t="s">
        <v>693</v>
      </c>
      <c r="AS29" t="s">
        <v>27</v>
      </c>
      <c r="AT29">
        <v>52.8</v>
      </c>
      <c r="AU29">
        <v>63.2</v>
      </c>
      <c r="AV29">
        <v>73.599999999999994</v>
      </c>
      <c r="AW29">
        <v>73.5</v>
      </c>
      <c r="AX29">
        <v>82.3</v>
      </c>
      <c r="AY29">
        <v>91.1</v>
      </c>
      <c r="AZ29">
        <v>64.5</v>
      </c>
      <c r="BA29">
        <v>71.7</v>
      </c>
      <c r="BB29">
        <v>79</v>
      </c>
      <c r="BF29" t="b">
        <f t="shared" si="0"/>
        <v>1</v>
      </c>
    </row>
    <row r="30" spans="14:58" x14ac:dyDescent="0.3">
      <c r="N30" t="str">
        <f>VLOOKUP(R30,Sheet1!A$6:A$378,1,FALSE)</f>
        <v>Newham</v>
      </c>
      <c r="O30" t="s">
        <v>3</v>
      </c>
      <c r="P30" t="s">
        <v>412</v>
      </c>
      <c r="Q30" t="s">
        <v>694</v>
      </c>
      <c r="R30" t="s">
        <v>28</v>
      </c>
      <c r="S30" t="str">
        <f>VLOOKUP(R30,classifications!A$1:B$357,2,FALSE)</f>
        <v>Predominantly Urban</v>
      </c>
      <c r="T30" t="str">
        <f>VLOOKUP(R30,classifications!A$1:D$357,4,FALSE)</f>
        <v>London Borough</v>
      </c>
      <c r="U30">
        <v>68.599999999999994</v>
      </c>
      <c r="V30">
        <v>20.7</v>
      </c>
      <c r="W30">
        <v>10.7</v>
      </c>
      <c r="X30">
        <v>78.099999999999994</v>
      </c>
      <c r="Y30">
        <v>12.2</v>
      </c>
      <c r="Z30">
        <v>9.6999999999999993</v>
      </c>
      <c r="AA30">
        <v>72.5</v>
      </c>
      <c r="AB30">
        <v>17.2</v>
      </c>
      <c r="AC30">
        <v>10.3</v>
      </c>
      <c r="AE30" t="s">
        <v>3</v>
      </c>
      <c r="AF30" t="s">
        <v>412</v>
      </c>
      <c r="AG30" t="s">
        <v>694</v>
      </c>
      <c r="AH30" t="s">
        <v>28</v>
      </c>
      <c r="AI30">
        <v>76.900000000000006</v>
      </c>
      <c r="AJ30">
        <v>23.1</v>
      </c>
      <c r="AK30">
        <v>86.5</v>
      </c>
      <c r="AL30">
        <v>13.5</v>
      </c>
      <c r="AM30">
        <v>80.900000000000006</v>
      </c>
      <c r="AN30">
        <v>19.100000000000001</v>
      </c>
      <c r="AP30" t="s">
        <v>3</v>
      </c>
      <c r="AQ30" t="s">
        <v>412</v>
      </c>
      <c r="AR30" t="s">
        <v>694</v>
      </c>
      <c r="AS30" t="s">
        <v>28</v>
      </c>
      <c r="AT30">
        <v>66.3</v>
      </c>
      <c r="AU30">
        <v>76.900000000000006</v>
      </c>
      <c r="AV30">
        <v>87.4</v>
      </c>
      <c r="AW30">
        <v>77.400000000000006</v>
      </c>
      <c r="AX30">
        <v>86.5</v>
      </c>
      <c r="AY30">
        <v>95.6</v>
      </c>
      <c r="AZ30">
        <v>73.900000000000006</v>
      </c>
      <c r="BA30">
        <v>80.900000000000006</v>
      </c>
      <c r="BB30">
        <v>87.9</v>
      </c>
      <c r="BF30" t="b">
        <f t="shared" si="0"/>
        <v>1</v>
      </c>
    </row>
    <row r="31" spans="14:58" x14ac:dyDescent="0.3">
      <c r="N31" t="str">
        <f>VLOOKUP(R31,Sheet1!A$6:A$378,1,FALSE)</f>
        <v>Redbridge</v>
      </c>
      <c r="O31" t="s">
        <v>3</v>
      </c>
      <c r="P31" t="s">
        <v>412</v>
      </c>
      <c r="Q31" t="s">
        <v>695</v>
      </c>
      <c r="R31" t="s">
        <v>29</v>
      </c>
      <c r="S31" t="str">
        <f>VLOOKUP(R31,classifications!A$1:B$357,2,FALSE)</f>
        <v>Predominantly Urban</v>
      </c>
      <c r="T31" t="str">
        <f>VLOOKUP(R31,classifications!A$1:D$357,4,FALSE)</f>
        <v>London Borough</v>
      </c>
      <c r="U31">
        <v>59.9</v>
      </c>
      <c r="V31">
        <v>31.9</v>
      </c>
      <c r="W31">
        <v>8.1999999999999993</v>
      </c>
      <c r="X31">
        <v>70.900000000000006</v>
      </c>
      <c r="Y31">
        <v>17.7</v>
      </c>
      <c r="Z31">
        <v>11.4</v>
      </c>
      <c r="AA31">
        <v>65</v>
      </c>
      <c r="AB31">
        <v>25.3</v>
      </c>
      <c r="AC31">
        <v>9.6999999999999993</v>
      </c>
      <c r="AE31" t="s">
        <v>3</v>
      </c>
      <c r="AF31" t="s">
        <v>412</v>
      </c>
      <c r="AG31" t="s">
        <v>695</v>
      </c>
      <c r="AH31" t="s">
        <v>29</v>
      </c>
      <c r="AI31">
        <v>65.3</v>
      </c>
      <c r="AJ31">
        <v>34.700000000000003</v>
      </c>
      <c r="AK31">
        <v>80</v>
      </c>
      <c r="AL31">
        <v>20</v>
      </c>
      <c r="AM31">
        <v>72</v>
      </c>
      <c r="AN31">
        <v>28</v>
      </c>
      <c r="AP31" t="s">
        <v>3</v>
      </c>
      <c r="AQ31" t="s">
        <v>412</v>
      </c>
      <c r="AR31" t="s">
        <v>695</v>
      </c>
      <c r="AS31" t="s">
        <v>29</v>
      </c>
      <c r="AT31">
        <v>53.7</v>
      </c>
      <c r="AU31">
        <v>65.3</v>
      </c>
      <c r="AV31">
        <v>76.8</v>
      </c>
      <c r="AW31">
        <v>71.400000000000006</v>
      </c>
      <c r="AX31">
        <v>80</v>
      </c>
      <c r="AY31">
        <v>88.7</v>
      </c>
      <c r="AZ31">
        <v>63.9</v>
      </c>
      <c r="BA31">
        <v>72</v>
      </c>
      <c r="BB31">
        <v>80</v>
      </c>
      <c r="BF31" t="b">
        <f t="shared" si="0"/>
        <v>1</v>
      </c>
    </row>
    <row r="32" spans="14:58" x14ac:dyDescent="0.3">
      <c r="N32" t="str">
        <f>VLOOKUP(R32,Sheet1!A$6:A$378,1,FALSE)</f>
        <v>Richmond upon Thames</v>
      </c>
      <c r="O32" t="s">
        <v>3</v>
      </c>
      <c r="P32" t="s">
        <v>412</v>
      </c>
      <c r="Q32" t="s">
        <v>696</v>
      </c>
      <c r="R32" t="s">
        <v>30</v>
      </c>
      <c r="S32" t="str">
        <f>VLOOKUP(R32,classifications!A$1:B$357,2,FALSE)</f>
        <v>Predominantly Urban</v>
      </c>
      <c r="T32" t="str">
        <f>VLOOKUP(R32,classifications!A$1:D$357,4,FALSE)</f>
        <v>London Borough</v>
      </c>
      <c r="U32">
        <v>60.2</v>
      </c>
      <c r="V32">
        <v>31.7</v>
      </c>
      <c r="W32">
        <v>8.1</v>
      </c>
      <c r="X32">
        <v>64.599999999999994</v>
      </c>
      <c r="Y32">
        <v>26.3</v>
      </c>
      <c r="Z32">
        <v>9.1</v>
      </c>
      <c r="AA32">
        <v>62.4</v>
      </c>
      <c r="AB32">
        <v>29</v>
      </c>
      <c r="AC32">
        <v>8.6</v>
      </c>
      <c r="AE32" t="s">
        <v>3</v>
      </c>
      <c r="AF32" t="s">
        <v>412</v>
      </c>
      <c r="AG32" t="s">
        <v>696</v>
      </c>
      <c r="AH32" t="s">
        <v>30</v>
      </c>
      <c r="AI32">
        <v>65.5</v>
      </c>
      <c r="AJ32">
        <v>34.5</v>
      </c>
      <c r="AK32">
        <v>71.099999999999994</v>
      </c>
      <c r="AL32">
        <v>28.9</v>
      </c>
      <c r="AM32">
        <v>68.2</v>
      </c>
      <c r="AN32">
        <v>31.8</v>
      </c>
      <c r="AP32" t="s">
        <v>3</v>
      </c>
      <c r="AQ32" t="s">
        <v>412</v>
      </c>
      <c r="AR32" t="s">
        <v>696</v>
      </c>
      <c r="AS32" t="s">
        <v>30</v>
      </c>
      <c r="AT32">
        <v>54.8</v>
      </c>
      <c r="AU32">
        <v>65.5</v>
      </c>
      <c r="AV32">
        <v>76.2</v>
      </c>
      <c r="AW32">
        <v>60.6</v>
      </c>
      <c r="AX32">
        <v>71.099999999999994</v>
      </c>
      <c r="AY32">
        <v>81.5</v>
      </c>
      <c r="AZ32">
        <v>60.9</v>
      </c>
      <c r="BA32">
        <v>68.2</v>
      </c>
      <c r="BB32">
        <v>75.5</v>
      </c>
      <c r="BF32" t="b">
        <f t="shared" si="0"/>
        <v>1</v>
      </c>
    </row>
    <row r="33" spans="14:58" x14ac:dyDescent="0.3">
      <c r="N33" t="str">
        <f>VLOOKUP(R33,Sheet1!A$6:A$378,1,FALSE)</f>
        <v>Southwark</v>
      </c>
      <c r="O33" t="s">
        <v>3</v>
      </c>
      <c r="P33" t="s">
        <v>412</v>
      </c>
      <c r="Q33" t="s">
        <v>697</v>
      </c>
      <c r="R33" t="s">
        <v>31</v>
      </c>
      <c r="S33" t="str">
        <f>VLOOKUP(R33,classifications!A$1:B$357,2,FALSE)</f>
        <v>Predominantly Urban</v>
      </c>
      <c r="T33" t="str">
        <f>VLOOKUP(R33,classifications!A$1:D$357,4,FALSE)</f>
        <v>London Borough</v>
      </c>
      <c r="U33">
        <v>58.7</v>
      </c>
      <c r="V33">
        <v>33.299999999999997</v>
      </c>
      <c r="W33">
        <v>7.9</v>
      </c>
      <c r="X33">
        <v>67.3</v>
      </c>
      <c r="Y33">
        <v>21.6</v>
      </c>
      <c r="Z33">
        <v>11.1</v>
      </c>
      <c r="AA33">
        <v>62.9</v>
      </c>
      <c r="AB33">
        <v>27.6</v>
      </c>
      <c r="AC33">
        <v>9.5</v>
      </c>
      <c r="AE33" t="s">
        <v>3</v>
      </c>
      <c r="AF33" t="s">
        <v>412</v>
      </c>
      <c r="AG33" t="s">
        <v>697</v>
      </c>
      <c r="AH33" t="s">
        <v>31</v>
      </c>
      <c r="AI33">
        <v>63.8</v>
      </c>
      <c r="AJ33">
        <v>36.200000000000003</v>
      </c>
      <c r="AK33">
        <v>75.7</v>
      </c>
      <c r="AL33">
        <v>24.3</v>
      </c>
      <c r="AM33">
        <v>69.5</v>
      </c>
      <c r="AN33">
        <v>30.5</v>
      </c>
      <c r="AP33" t="s">
        <v>3</v>
      </c>
      <c r="AQ33" t="s">
        <v>412</v>
      </c>
      <c r="AR33" t="s">
        <v>697</v>
      </c>
      <c r="AS33" t="s">
        <v>31</v>
      </c>
      <c r="AT33">
        <v>52.7</v>
      </c>
      <c r="AU33">
        <v>63.8</v>
      </c>
      <c r="AV33">
        <v>74.900000000000006</v>
      </c>
      <c r="AW33">
        <v>66.400000000000006</v>
      </c>
      <c r="AX33">
        <v>75.7</v>
      </c>
      <c r="AY33">
        <v>85.1</v>
      </c>
      <c r="AZ33">
        <v>61.7</v>
      </c>
      <c r="BA33">
        <v>69.5</v>
      </c>
      <c r="BB33">
        <v>77.3</v>
      </c>
      <c r="BF33" t="b">
        <f t="shared" si="0"/>
        <v>1</v>
      </c>
    </row>
    <row r="34" spans="14:58" x14ac:dyDescent="0.3">
      <c r="N34" t="str">
        <f>VLOOKUP(R34,Sheet1!A$6:A$378,1,FALSE)</f>
        <v>Sutton</v>
      </c>
      <c r="O34" t="s">
        <v>3</v>
      </c>
      <c r="P34" t="s">
        <v>412</v>
      </c>
      <c r="Q34" t="s">
        <v>698</v>
      </c>
      <c r="R34" t="s">
        <v>32</v>
      </c>
      <c r="S34" t="str">
        <f>VLOOKUP(R34,classifications!A$1:B$357,2,FALSE)</f>
        <v>Predominantly Urban</v>
      </c>
      <c r="T34" t="str">
        <f>VLOOKUP(R34,classifications!A$1:D$357,4,FALSE)</f>
        <v>London Borough</v>
      </c>
      <c r="U34">
        <v>57.8</v>
      </c>
      <c r="V34">
        <v>34.1</v>
      </c>
      <c r="W34">
        <v>8.1</v>
      </c>
      <c r="X34">
        <v>71.900000000000006</v>
      </c>
      <c r="Y34">
        <v>18.600000000000001</v>
      </c>
      <c r="Z34">
        <v>9.6</v>
      </c>
      <c r="AA34">
        <v>64.8</v>
      </c>
      <c r="AB34">
        <v>26.4</v>
      </c>
      <c r="AC34">
        <v>8.8000000000000007</v>
      </c>
      <c r="AE34" t="s">
        <v>3</v>
      </c>
      <c r="AF34" t="s">
        <v>412</v>
      </c>
      <c r="AG34" t="s">
        <v>698</v>
      </c>
      <c r="AH34" t="s">
        <v>32</v>
      </c>
      <c r="AI34">
        <v>62.9</v>
      </c>
      <c r="AJ34">
        <v>37.1</v>
      </c>
      <c r="AK34">
        <v>79.5</v>
      </c>
      <c r="AL34">
        <v>20.5</v>
      </c>
      <c r="AM34">
        <v>71</v>
      </c>
      <c r="AN34">
        <v>29</v>
      </c>
      <c r="AP34" t="s">
        <v>3</v>
      </c>
      <c r="AQ34" t="s">
        <v>412</v>
      </c>
      <c r="AR34" t="s">
        <v>698</v>
      </c>
      <c r="AS34" t="s">
        <v>32</v>
      </c>
      <c r="AT34">
        <v>52.7</v>
      </c>
      <c r="AU34">
        <v>62.9</v>
      </c>
      <c r="AV34">
        <v>73</v>
      </c>
      <c r="AW34">
        <v>70.3</v>
      </c>
      <c r="AX34">
        <v>79.5</v>
      </c>
      <c r="AY34">
        <v>88.7</v>
      </c>
      <c r="AZ34">
        <v>64.2</v>
      </c>
      <c r="BA34">
        <v>71</v>
      </c>
      <c r="BB34">
        <v>77.8</v>
      </c>
      <c r="BF34" t="b">
        <f t="shared" si="0"/>
        <v>1</v>
      </c>
    </row>
    <row r="35" spans="14:58" x14ac:dyDescent="0.3">
      <c r="N35" t="str">
        <f>VLOOKUP(R35,Sheet1!A$6:A$378,1,FALSE)</f>
        <v>Tower Hamlets</v>
      </c>
      <c r="O35" t="s">
        <v>3</v>
      </c>
      <c r="P35" t="s">
        <v>412</v>
      </c>
      <c r="Q35" t="s">
        <v>699</v>
      </c>
      <c r="R35" t="s">
        <v>33</v>
      </c>
      <c r="S35" t="str">
        <f>VLOOKUP(R35,classifications!A$1:B$357,2,FALSE)</f>
        <v>Predominantly Urban</v>
      </c>
      <c r="T35" t="str">
        <f>VLOOKUP(R35,classifications!A$1:D$357,4,FALSE)</f>
        <v>London Borough</v>
      </c>
      <c r="U35">
        <v>63.5</v>
      </c>
      <c r="V35">
        <v>29.9</v>
      </c>
      <c r="W35">
        <v>6.6</v>
      </c>
      <c r="X35">
        <v>70.5</v>
      </c>
      <c r="Y35">
        <v>24.7</v>
      </c>
      <c r="Z35">
        <v>4.8</v>
      </c>
      <c r="AA35">
        <v>66.5</v>
      </c>
      <c r="AB35">
        <v>27.7</v>
      </c>
      <c r="AC35">
        <v>5.8</v>
      </c>
      <c r="AE35" t="s">
        <v>3</v>
      </c>
      <c r="AF35" t="s">
        <v>412</v>
      </c>
      <c r="AG35" t="s">
        <v>699</v>
      </c>
      <c r="AH35" t="s">
        <v>33</v>
      </c>
      <c r="AI35">
        <v>68</v>
      </c>
      <c r="AJ35">
        <v>32</v>
      </c>
      <c r="AK35">
        <v>74.099999999999994</v>
      </c>
      <c r="AL35">
        <v>25.9</v>
      </c>
      <c r="AM35">
        <v>70.599999999999994</v>
      </c>
      <c r="AN35">
        <v>29.4</v>
      </c>
      <c r="AP35" t="s">
        <v>3</v>
      </c>
      <c r="AQ35" t="s">
        <v>412</v>
      </c>
      <c r="AR35" t="s">
        <v>699</v>
      </c>
      <c r="AS35" t="s">
        <v>33</v>
      </c>
      <c r="AT35">
        <v>57</v>
      </c>
      <c r="AU35">
        <v>68</v>
      </c>
      <c r="AV35">
        <v>79</v>
      </c>
      <c r="AW35">
        <v>62.8</v>
      </c>
      <c r="AX35">
        <v>74.099999999999994</v>
      </c>
      <c r="AY35">
        <v>85.4</v>
      </c>
      <c r="AZ35">
        <v>62</v>
      </c>
      <c r="BA35">
        <v>70.599999999999994</v>
      </c>
      <c r="BB35">
        <v>79.2</v>
      </c>
      <c r="BF35" t="b">
        <f t="shared" si="0"/>
        <v>1</v>
      </c>
    </row>
    <row r="36" spans="14:58" x14ac:dyDescent="0.3">
      <c r="N36" t="str">
        <f>VLOOKUP(R36,Sheet1!A$6:A$378,1,FALSE)</f>
        <v>Waltham Forest</v>
      </c>
      <c r="O36" t="s">
        <v>3</v>
      </c>
      <c r="P36" t="s">
        <v>412</v>
      </c>
      <c r="Q36" t="s">
        <v>700</v>
      </c>
      <c r="R36" t="s">
        <v>34</v>
      </c>
      <c r="S36" t="str">
        <f>VLOOKUP(R36,classifications!A$1:B$357,2,FALSE)</f>
        <v>Predominantly Urban</v>
      </c>
      <c r="T36" t="str">
        <f>VLOOKUP(R36,classifications!A$1:D$357,4,FALSE)</f>
        <v>London Borough</v>
      </c>
      <c r="U36">
        <v>67.400000000000006</v>
      </c>
      <c r="V36">
        <v>24.5</v>
      </c>
      <c r="W36">
        <v>8.1</v>
      </c>
      <c r="X36">
        <v>72.099999999999994</v>
      </c>
      <c r="Y36">
        <v>20.8</v>
      </c>
      <c r="Z36">
        <v>7.1</v>
      </c>
      <c r="AA36">
        <v>69.900000000000006</v>
      </c>
      <c r="AB36">
        <v>22.6</v>
      </c>
      <c r="AC36">
        <v>7.6</v>
      </c>
      <c r="AE36" t="s">
        <v>3</v>
      </c>
      <c r="AF36" t="s">
        <v>412</v>
      </c>
      <c r="AG36" t="s">
        <v>700</v>
      </c>
      <c r="AH36" t="s">
        <v>34</v>
      </c>
      <c r="AI36">
        <v>73.400000000000006</v>
      </c>
      <c r="AJ36">
        <v>26.6</v>
      </c>
      <c r="AK36">
        <v>77.599999999999994</v>
      </c>
      <c r="AL36">
        <v>22.4</v>
      </c>
      <c r="AM36">
        <v>75.599999999999994</v>
      </c>
      <c r="AN36">
        <v>24.4</v>
      </c>
      <c r="AP36" t="s">
        <v>3</v>
      </c>
      <c r="AQ36" t="s">
        <v>412</v>
      </c>
      <c r="AR36" t="s">
        <v>700</v>
      </c>
      <c r="AS36" t="s">
        <v>34</v>
      </c>
      <c r="AT36">
        <v>63.1</v>
      </c>
      <c r="AU36">
        <v>73.400000000000006</v>
      </c>
      <c r="AV36">
        <v>83.7</v>
      </c>
      <c r="AW36">
        <v>68</v>
      </c>
      <c r="AX36">
        <v>77.599999999999994</v>
      </c>
      <c r="AY36">
        <v>87.2</v>
      </c>
      <c r="AZ36">
        <v>68.400000000000006</v>
      </c>
      <c r="BA36">
        <v>75.599999999999994</v>
      </c>
      <c r="BB36">
        <v>82.7</v>
      </c>
      <c r="BF36" t="b">
        <f t="shared" si="0"/>
        <v>1</v>
      </c>
    </row>
    <row r="37" spans="14:58" x14ac:dyDescent="0.3">
      <c r="N37" t="str">
        <f>VLOOKUP(R37,Sheet1!A$6:A$378,1,FALSE)</f>
        <v>Wandsworth</v>
      </c>
      <c r="O37" t="s">
        <v>3</v>
      </c>
      <c r="P37" t="s">
        <v>412</v>
      </c>
      <c r="Q37" t="s">
        <v>701</v>
      </c>
      <c r="R37" t="s">
        <v>35</v>
      </c>
      <c r="S37" t="str">
        <f>VLOOKUP(R37,classifications!A$1:B$357,2,FALSE)</f>
        <v>Predominantly Urban</v>
      </c>
      <c r="T37" t="str">
        <f>VLOOKUP(R37,classifications!A$1:D$357,4,FALSE)</f>
        <v>London Borough</v>
      </c>
      <c r="U37">
        <v>58.8</v>
      </c>
      <c r="V37">
        <v>38</v>
      </c>
      <c r="W37">
        <v>3.2</v>
      </c>
      <c r="X37">
        <v>72.900000000000006</v>
      </c>
      <c r="Y37">
        <v>15.7</v>
      </c>
      <c r="Z37">
        <v>11.4</v>
      </c>
      <c r="AA37">
        <v>66.5</v>
      </c>
      <c r="AB37">
        <v>25.8</v>
      </c>
      <c r="AC37">
        <v>7.7</v>
      </c>
      <c r="AE37" t="s">
        <v>3</v>
      </c>
      <c r="AF37" t="s">
        <v>412</v>
      </c>
      <c r="AG37" t="s">
        <v>701</v>
      </c>
      <c r="AH37" t="s">
        <v>35</v>
      </c>
      <c r="AI37">
        <v>60.7</v>
      </c>
      <c r="AJ37">
        <v>39.299999999999997</v>
      </c>
      <c r="AK37">
        <v>82.3</v>
      </c>
      <c r="AL37">
        <v>17.7</v>
      </c>
      <c r="AM37">
        <v>72</v>
      </c>
      <c r="AN37">
        <v>28</v>
      </c>
      <c r="AP37" t="s">
        <v>3</v>
      </c>
      <c r="AQ37" t="s">
        <v>412</v>
      </c>
      <c r="AR37" t="s">
        <v>701</v>
      </c>
      <c r="AS37" t="s">
        <v>35</v>
      </c>
      <c r="AT37">
        <v>48.1</v>
      </c>
      <c r="AU37">
        <v>60.7</v>
      </c>
      <c r="AV37">
        <v>73.3</v>
      </c>
      <c r="AW37">
        <v>74.8</v>
      </c>
      <c r="AX37">
        <v>82.3</v>
      </c>
      <c r="AY37">
        <v>89.8</v>
      </c>
      <c r="AZ37">
        <v>65.099999999999994</v>
      </c>
      <c r="BA37">
        <v>72</v>
      </c>
      <c r="BB37">
        <v>78.900000000000006</v>
      </c>
      <c r="BF37" t="b">
        <f t="shared" si="0"/>
        <v>1</v>
      </c>
    </row>
    <row r="38" spans="14:58" x14ac:dyDescent="0.3">
      <c r="N38" t="e">
        <f>VLOOKUP(R38,Sheet1!A$6:A$378,1,FALSE)</f>
        <v>#N/A</v>
      </c>
      <c r="O38" t="s">
        <v>3</v>
      </c>
      <c r="P38" t="s">
        <v>412</v>
      </c>
      <c r="Q38" t="s">
        <v>702</v>
      </c>
      <c r="R38" t="s">
        <v>445</v>
      </c>
      <c r="S38" t="s">
        <v>318</v>
      </c>
      <c r="T38" t="s">
        <v>321</v>
      </c>
      <c r="U38">
        <v>46.4</v>
      </c>
      <c r="V38">
        <v>49.9</v>
      </c>
      <c r="W38">
        <v>3.7</v>
      </c>
      <c r="X38">
        <v>68.2</v>
      </c>
      <c r="Y38">
        <v>28.1</v>
      </c>
      <c r="Z38">
        <v>3.8</v>
      </c>
      <c r="AA38">
        <v>55.8</v>
      </c>
      <c r="AB38">
        <v>40.5</v>
      </c>
      <c r="AC38">
        <v>3.7</v>
      </c>
      <c r="AE38" t="s">
        <v>3</v>
      </c>
      <c r="AF38" t="s">
        <v>412</v>
      </c>
      <c r="AG38" t="s">
        <v>702</v>
      </c>
      <c r="AH38" t="s">
        <v>445</v>
      </c>
      <c r="AI38">
        <v>48.2</v>
      </c>
      <c r="AJ38">
        <v>51.8</v>
      </c>
      <c r="AK38">
        <v>70.8</v>
      </c>
      <c r="AL38">
        <v>29.2</v>
      </c>
      <c r="AM38">
        <v>58</v>
      </c>
      <c r="AN38">
        <v>42</v>
      </c>
      <c r="AP38" t="s">
        <v>3</v>
      </c>
      <c r="AQ38" t="s">
        <v>412</v>
      </c>
      <c r="AR38" t="s">
        <v>702</v>
      </c>
      <c r="AS38" t="s">
        <v>445</v>
      </c>
      <c r="AT38">
        <v>32.5</v>
      </c>
      <c r="AU38">
        <v>48.2</v>
      </c>
      <c r="AV38">
        <v>63.9</v>
      </c>
      <c r="AW38">
        <v>59.6</v>
      </c>
      <c r="AX38">
        <v>70.8</v>
      </c>
      <c r="AY38">
        <v>82</v>
      </c>
      <c r="AZ38">
        <v>47.6</v>
      </c>
      <c r="BA38">
        <v>58</v>
      </c>
      <c r="BB38">
        <v>68.3</v>
      </c>
      <c r="BF38" t="b">
        <f t="shared" si="0"/>
        <v>1</v>
      </c>
    </row>
    <row r="39" spans="14:58" x14ac:dyDescent="0.3">
      <c r="N39" t="str">
        <f>VLOOKUP(R39,Sheet1!A$6:A$378,1,FALSE)</f>
        <v>Bolton</v>
      </c>
      <c r="O39" t="s">
        <v>3</v>
      </c>
      <c r="P39" t="s">
        <v>447</v>
      </c>
      <c r="Q39" t="s">
        <v>703</v>
      </c>
      <c r="R39" t="s">
        <v>42</v>
      </c>
      <c r="S39" t="str">
        <f>VLOOKUP(R39,classifications!A$1:B$357,2,FALSE)</f>
        <v>Predominantly Urban</v>
      </c>
      <c r="T39" t="str">
        <f>VLOOKUP(R39,classifications!A$1:D$357,4,FALSE)</f>
        <v>Met District</v>
      </c>
      <c r="U39">
        <v>56.1</v>
      </c>
      <c r="V39">
        <v>33.6</v>
      </c>
      <c r="W39">
        <v>10.3</v>
      </c>
      <c r="X39">
        <v>63.1</v>
      </c>
      <c r="Y39">
        <v>21.4</v>
      </c>
      <c r="Z39">
        <v>15.4</v>
      </c>
      <c r="AA39">
        <v>59.5</v>
      </c>
      <c r="AB39">
        <v>27.7</v>
      </c>
      <c r="AC39">
        <v>12.8</v>
      </c>
      <c r="AE39" t="s">
        <v>3</v>
      </c>
      <c r="AF39" t="s">
        <v>447</v>
      </c>
      <c r="AG39" t="s">
        <v>703</v>
      </c>
      <c r="AH39" t="s">
        <v>42</v>
      </c>
      <c r="AI39">
        <v>62.5</v>
      </c>
      <c r="AJ39">
        <v>37.5</v>
      </c>
      <c r="AK39">
        <v>74.599999999999994</v>
      </c>
      <c r="AL39">
        <v>25.4</v>
      </c>
      <c r="AM39">
        <v>68.3</v>
      </c>
      <c r="AN39">
        <v>31.7</v>
      </c>
      <c r="AP39" t="s">
        <v>3</v>
      </c>
      <c r="AQ39" t="s">
        <v>447</v>
      </c>
      <c r="AR39" t="s">
        <v>703</v>
      </c>
      <c r="AS39" t="s">
        <v>42</v>
      </c>
      <c r="AT39">
        <v>54.9</v>
      </c>
      <c r="AU39">
        <v>62.5</v>
      </c>
      <c r="AV39">
        <v>70.2</v>
      </c>
      <c r="AW39">
        <v>67.8</v>
      </c>
      <c r="AX39">
        <v>74.599999999999994</v>
      </c>
      <c r="AY39">
        <v>81.5</v>
      </c>
      <c r="AZ39">
        <v>63.1</v>
      </c>
      <c r="BA39">
        <v>68.3</v>
      </c>
      <c r="BB39">
        <v>73.5</v>
      </c>
      <c r="BF39" t="b">
        <f t="shared" si="0"/>
        <v>1</v>
      </c>
    </row>
    <row r="40" spans="14:58" x14ac:dyDescent="0.3">
      <c r="N40" t="str">
        <f>VLOOKUP(R40,Sheet1!A$6:A$378,1,FALSE)</f>
        <v>Bury</v>
      </c>
      <c r="O40" t="s">
        <v>3</v>
      </c>
      <c r="P40" t="s">
        <v>447</v>
      </c>
      <c r="Q40" t="s">
        <v>704</v>
      </c>
      <c r="R40" t="s">
        <v>43</v>
      </c>
      <c r="S40" t="str">
        <f>VLOOKUP(R40,classifications!A$1:B$357,2,FALSE)</f>
        <v>Predominantly Urban</v>
      </c>
      <c r="T40" t="str">
        <f>VLOOKUP(R40,classifications!A$1:D$357,4,FALSE)</f>
        <v>Met District</v>
      </c>
      <c r="U40">
        <v>65.099999999999994</v>
      </c>
      <c r="V40">
        <v>28.5</v>
      </c>
      <c r="W40">
        <v>6.5</v>
      </c>
      <c r="X40">
        <v>66</v>
      </c>
      <c r="Y40">
        <v>20.2</v>
      </c>
      <c r="Z40">
        <v>13.8</v>
      </c>
      <c r="AA40">
        <v>65.5</v>
      </c>
      <c r="AB40">
        <v>24.4</v>
      </c>
      <c r="AC40">
        <v>10.1</v>
      </c>
      <c r="AE40" t="s">
        <v>3</v>
      </c>
      <c r="AF40" t="s">
        <v>447</v>
      </c>
      <c r="AG40" t="s">
        <v>704</v>
      </c>
      <c r="AH40" t="s">
        <v>43</v>
      </c>
      <c r="AI40">
        <v>69.599999999999994</v>
      </c>
      <c r="AJ40">
        <v>30.4</v>
      </c>
      <c r="AK40">
        <v>76.599999999999994</v>
      </c>
      <c r="AL40">
        <v>23.4</v>
      </c>
      <c r="AM40">
        <v>72.900000000000006</v>
      </c>
      <c r="AN40">
        <v>27.1</v>
      </c>
      <c r="AP40" t="s">
        <v>3</v>
      </c>
      <c r="AQ40" t="s">
        <v>447</v>
      </c>
      <c r="AR40" t="s">
        <v>704</v>
      </c>
      <c r="AS40" t="s">
        <v>43</v>
      </c>
      <c r="AT40">
        <v>62.5</v>
      </c>
      <c r="AU40">
        <v>69.599999999999994</v>
      </c>
      <c r="AV40">
        <v>76.599999999999994</v>
      </c>
      <c r="AW40">
        <v>70.2</v>
      </c>
      <c r="AX40">
        <v>76.599999999999994</v>
      </c>
      <c r="AY40">
        <v>83.1</v>
      </c>
      <c r="AZ40">
        <v>67.900000000000006</v>
      </c>
      <c r="BA40">
        <v>72.900000000000006</v>
      </c>
      <c r="BB40">
        <v>77.900000000000006</v>
      </c>
      <c r="BF40" t="b">
        <f t="shared" si="0"/>
        <v>1</v>
      </c>
    </row>
    <row r="41" spans="14:58" x14ac:dyDescent="0.3">
      <c r="N41" t="str">
        <f>VLOOKUP(R41,Sheet1!A$6:A$378,1,FALSE)</f>
        <v>Manchester</v>
      </c>
      <c r="O41" t="s">
        <v>3</v>
      </c>
      <c r="P41" t="s">
        <v>447</v>
      </c>
      <c r="Q41" t="s">
        <v>705</v>
      </c>
      <c r="R41" t="s">
        <v>44</v>
      </c>
      <c r="S41" t="str">
        <f>VLOOKUP(R41,classifications!A$1:B$357,2,FALSE)</f>
        <v>Predominantly Urban</v>
      </c>
      <c r="T41" t="str">
        <f>VLOOKUP(R41,classifications!A$1:D$357,4,FALSE)</f>
        <v>Met District</v>
      </c>
      <c r="U41">
        <v>63.4</v>
      </c>
      <c r="V41">
        <v>25.9</v>
      </c>
      <c r="W41">
        <v>10.7</v>
      </c>
      <c r="X41">
        <v>65.3</v>
      </c>
      <c r="Y41">
        <v>20.8</v>
      </c>
      <c r="Z41">
        <v>13.9</v>
      </c>
      <c r="AA41">
        <v>64.3</v>
      </c>
      <c r="AB41">
        <v>23.5</v>
      </c>
      <c r="AC41">
        <v>12.2</v>
      </c>
      <c r="AE41" t="s">
        <v>3</v>
      </c>
      <c r="AF41" t="s">
        <v>447</v>
      </c>
      <c r="AG41" t="s">
        <v>705</v>
      </c>
      <c r="AH41" t="s">
        <v>44</v>
      </c>
      <c r="AI41">
        <v>71</v>
      </c>
      <c r="AJ41">
        <v>29</v>
      </c>
      <c r="AK41">
        <v>75.900000000000006</v>
      </c>
      <c r="AL41">
        <v>24.1</v>
      </c>
      <c r="AM41">
        <v>73.2</v>
      </c>
      <c r="AN41">
        <v>26.8</v>
      </c>
      <c r="AP41" t="s">
        <v>3</v>
      </c>
      <c r="AQ41" t="s">
        <v>447</v>
      </c>
      <c r="AR41" t="s">
        <v>705</v>
      </c>
      <c r="AS41" t="s">
        <v>44</v>
      </c>
      <c r="AT41">
        <v>63.3</v>
      </c>
      <c r="AU41">
        <v>71</v>
      </c>
      <c r="AV41">
        <v>78.7</v>
      </c>
      <c r="AW41">
        <v>68.900000000000006</v>
      </c>
      <c r="AX41">
        <v>75.900000000000006</v>
      </c>
      <c r="AY41">
        <v>82.9</v>
      </c>
      <c r="AZ41">
        <v>68.2</v>
      </c>
      <c r="BA41">
        <v>73.2</v>
      </c>
      <c r="BB41">
        <v>78.3</v>
      </c>
      <c r="BF41" t="b">
        <f t="shared" si="0"/>
        <v>1</v>
      </c>
    </row>
    <row r="42" spans="14:58" x14ac:dyDescent="0.3">
      <c r="N42" t="str">
        <f>VLOOKUP(R42,Sheet1!A$6:A$378,1,FALSE)</f>
        <v>Oldham</v>
      </c>
      <c r="O42" t="s">
        <v>3</v>
      </c>
      <c r="P42" t="s">
        <v>447</v>
      </c>
      <c r="Q42" t="s">
        <v>706</v>
      </c>
      <c r="R42" t="s">
        <v>45</v>
      </c>
      <c r="S42" t="str">
        <f>VLOOKUP(R42,classifications!A$1:B$357,2,FALSE)</f>
        <v>Predominantly Urban</v>
      </c>
      <c r="T42" t="str">
        <f>VLOOKUP(R42,classifications!A$1:D$357,4,FALSE)</f>
        <v>Met District</v>
      </c>
      <c r="U42">
        <v>64.400000000000006</v>
      </c>
      <c r="V42">
        <v>24.1</v>
      </c>
      <c r="W42">
        <v>11.5</v>
      </c>
      <c r="X42">
        <v>64.099999999999994</v>
      </c>
      <c r="Y42">
        <v>23.2</v>
      </c>
      <c r="Z42">
        <v>12.7</v>
      </c>
      <c r="AA42">
        <v>64.2</v>
      </c>
      <c r="AB42">
        <v>23.6</v>
      </c>
      <c r="AC42">
        <v>12.1</v>
      </c>
      <c r="AE42" t="s">
        <v>3</v>
      </c>
      <c r="AF42" t="s">
        <v>447</v>
      </c>
      <c r="AG42" t="s">
        <v>706</v>
      </c>
      <c r="AH42" t="s">
        <v>45</v>
      </c>
      <c r="AI42">
        <v>72.8</v>
      </c>
      <c r="AJ42">
        <v>27.2</v>
      </c>
      <c r="AK42">
        <v>73.400000000000006</v>
      </c>
      <c r="AL42">
        <v>26.6</v>
      </c>
      <c r="AM42">
        <v>73.099999999999994</v>
      </c>
      <c r="AN42">
        <v>26.9</v>
      </c>
      <c r="AP42" t="s">
        <v>3</v>
      </c>
      <c r="AQ42" t="s">
        <v>447</v>
      </c>
      <c r="AR42" t="s">
        <v>706</v>
      </c>
      <c r="AS42" t="s">
        <v>45</v>
      </c>
      <c r="AT42">
        <v>65.7</v>
      </c>
      <c r="AU42">
        <v>72.8</v>
      </c>
      <c r="AV42">
        <v>79.900000000000006</v>
      </c>
      <c r="AW42">
        <v>66.3</v>
      </c>
      <c r="AX42">
        <v>73.400000000000006</v>
      </c>
      <c r="AY42">
        <v>80.599999999999994</v>
      </c>
      <c r="AZ42">
        <v>67.8</v>
      </c>
      <c r="BA42">
        <v>73.099999999999994</v>
      </c>
      <c r="BB42">
        <v>78.400000000000006</v>
      </c>
      <c r="BF42" t="b">
        <f t="shared" si="0"/>
        <v>1</v>
      </c>
    </row>
    <row r="43" spans="14:58" x14ac:dyDescent="0.3">
      <c r="N43" t="str">
        <f>VLOOKUP(R43,Sheet1!A$6:A$378,1,FALSE)</f>
        <v>Rochdale</v>
      </c>
      <c r="O43" t="s">
        <v>3</v>
      </c>
      <c r="P43" t="s">
        <v>447</v>
      </c>
      <c r="Q43" t="s">
        <v>707</v>
      </c>
      <c r="R43" t="s">
        <v>46</v>
      </c>
      <c r="S43" t="str">
        <f>VLOOKUP(R43,classifications!A$1:B$357,2,FALSE)</f>
        <v>Predominantly Urban</v>
      </c>
      <c r="T43" t="str">
        <f>VLOOKUP(R43,classifications!A$1:D$357,4,FALSE)</f>
        <v>Met District</v>
      </c>
      <c r="U43">
        <v>61.3</v>
      </c>
      <c r="V43">
        <v>28.3</v>
      </c>
      <c r="W43">
        <v>10.4</v>
      </c>
      <c r="X43">
        <v>61.9</v>
      </c>
      <c r="Y43">
        <v>22.2</v>
      </c>
      <c r="Z43">
        <v>15.9</v>
      </c>
      <c r="AA43">
        <v>61.6</v>
      </c>
      <c r="AB43">
        <v>25.2</v>
      </c>
      <c r="AC43">
        <v>13.2</v>
      </c>
      <c r="AE43" t="s">
        <v>3</v>
      </c>
      <c r="AF43" t="s">
        <v>447</v>
      </c>
      <c r="AG43" t="s">
        <v>707</v>
      </c>
      <c r="AH43" t="s">
        <v>46</v>
      </c>
      <c r="AI43">
        <v>68.400000000000006</v>
      </c>
      <c r="AJ43">
        <v>31.6</v>
      </c>
      <c r="AK43">
        <v>73.599999999999994</v>
      </c>
      <c r="AL43">
        <v>26.4</v>
      </c>
      <c r="AM43">
        <v>71</v>
      </c>
      <c r="AN43">
        <v>29</v>
      </c>
      <c r="AP43" t="s">
        <v>3</v>
      </c>
      <c r="AQ43" t="s">
        <v>447</v>
      </c>
      <c r="AR43" t="s">
        <v>707</v>
      </c>
      <c r="AS43" t="s">
        <v>46</v>
      </c>
      <c r="AT43">
        <v>61.4</v>
      </c>
      <c r="AU43">
        <v>68.400000000000006</v>
      </c>
      <c r="AV43">
        <v>75.400000000000006</v>
      </c>
      <c r="AW43">
        <v>67.3</v>
      </c>
      <c r="AX43">
        <v>73.599999999999994</v>
      </c>
      <c r="AY43">
        <v>79.900000000000006</v>
      </c>
      <c r="AZ43">
        <v>66.099999999999994</v>
      </c>
      <c r="BA43">
        <v>71</v>
      </c>
      <c r="BB43">
        <v>75.900000000000006</v>
      </c>
      <c r="BF43" t="b">
        <f t="shared" si="0"/>
        <v>1</v>
      </c>
    </row>
    <row r="44" spans="14:58" x14ac:dyDescent="0.3">
      <c r="N44" t="str">
        <f>VLOOKUP(R44,Sheet1!A$6:A$378,1,FALSE)</f>
        <v>Salford</v>
      </c>
      <c r="O44" t="s">
        <v>3</v>
      </c>
      <c r="P44" t="s">
        <v>447</v>
      </c>
      <c r="Q44" t="s">
        <v>708</v>
      </c>
      <c r="R44" t="s">
        <v>47</v>
      </c>
      <c r="S44" t="str">
        <f>VLOOKUP(R44,classifications!A$1:B$357,2,FALSE)</f>
        <v>Predominantly Urban</v>
      </c>
      <c r="T44" t="str">
        <f>VLOOKUP(R44,classifications!A$1:D$357,4,FALSE)</f>
        <v>Met District</v>
      </c>
      <c r="U44">
        <v>61.9</v>
      </c>
      <c r="V44">
        <v>25.9</v>
      </c>
      <c r="W44">
        <v>12.2</v>
      </c>
      <c r="X44">
        <v>60.2</v>
      </c>
      <c r="Y44">
        <v>20.5</v>
      </c>
      <c r="Z44">
        <v>19.399999999999999</v>
      </c>
      <c r="AA44">
        <v>61.1</v>
      </c>
      <c r="AB44">
        <v>23.3</v>
      </c>
      <c r="AC44">
        <v>15.6</v>
      </c>
      <c r="AE44" t="s">
        <v>3</v>
      </c>
      <c r="AF44" t="s">
        <v>447</v>
      </c>
      <c r="AG44" t="s">
        <v>708</v>
      </c>
      <c r="AH44" t="s">
        <v>47</v>
      </c>
      <c r="AI44">
        <v>70.5</v>
      </c>
      <c r="AJ44">
        <v>29.5</v>
      </c>
      <c r="AK44">
        <v>74.599999999999994</v>
      </c>
      <c r="AL44">
        <v>25.4</v>
      </c>
      <c r="AM44">
        <v>72.400000000000006</v>
      </c>
      <c r="AN44">
        <v>27.6</v>
      </c>
      <c r="AP44" t="s">
        <v>3</v>
      </c>
      <c r="AQ44" t="s">
        <v>447</v>
      </c>
      <c r="AR44" t="s">
        <v>708</v>
      </c>
      <c r="AS44" t="s">
        <v>47</v>
      </c>
      <c r="AT44">
        <v>63.5</v>
      </c>
      <c r="AU44">
        <v>70.5</v>
      </c>
      <c r="AV44">
        <v>77.599999999999994</v>
      </c>
      <c r="AW44">
        <v>67.599999999999994</v>
      </c>
      <c r="AX44">
        <v>74.599999999999994</v>
      </c>
      <c r="AY44">
        <v>81.599999999999994</v>
      </c>
      <c r="AZ44">
        <v>67</v>
      </c>
      <c r="BA44">
        <v>72.400000000000006</v>
      </c>
      <c r="BB44">
        <v>77.7</v>
      </c>
      <c r="BF44" t="b">
        <f t="shared" si="0"/>
        <v>1</v>
      </c>
    </row>
    <row r="45" spans="14:58" x14ac:dyDescent="0.3">
      <c r="N45" t="str">
        <f>VLOOKUP(R45,Sheet1!A$6:A$378,1,FALSE)</f>
        <v>Stockport</v>
      </c>
      <c r="O45" t="s">
        <v>3</v>
      </c>
      <c r="P45" t="s">
        <v>447</v>
      </c>
      <c r="Q45" t="s">
        <v>709</v>
      </c>
      <c r="R45" t="s">
        <v>48</v>
      </c>
      <c r="S45" t="str">
        <f>VLOOKUP(R45,classifications!A$1:B$357,2,FALSE)</f>
        <v>Predominantly Urban</v>
      </c>
      <c r="T45" t="str">
        <f>VLOOKUP(R45,classifications!A$1:D$357,4,FALSE)</f>
        <v>Met District</v>
      </c>
      <c r="U45">
        <v>64.400000000000006</v>
      </c>
      <c r="V45">
        <v>28.4</v>
      </c>
      <c r="W45">
        <v>7.2</v>
      </c>
      <c r="X45">
        <v>67.099999999999994</v>
      </c>
      <c r="Y45">
        <v>23</v>
      </c>
      <c r="Z45">
        <v>10</v>
      </c>
      <c r="AA45">
        <v>65.8</v>
      </c>
      <c r="AB45">
        <v>25.5</v>
      </c>
      <c r="AC45">
        <v>8.6999999999999993</v>
      </c>
      <c r="AE45" t="s">
        <v>3</v>
      </c>
      <c r="AF45" t="s">
        <v>447</v>
      </c>
      <c r="AG45" t="s">
        <v>709</v>
      </c>
      <c r="AH45" t="s">
        <v>48</v>
      </c>
      <c r="AI45">
        <v>69.3</v>
      </c>
      <c r="AJ45">
        <v>30.7</v>
      </c>
      <c r="AK45">
        <v>74.5</v>
      </c>
      <c r="AL45">
        <v>25.5</v>
      </c>
      <c r="AM45">
        <v>72</v>
      </c>
      <c r="AN45">
        <v>28</v>
      </c>
      <c r="AP45" t="s">
        <v>3</v>
      </c>
      <c r="AQ45" t="s">
        <v>447</v>
      </c>
      <c r="AR45" t="s">
        <v>709</v>
      </c>
      <c r="AS45" t="s">
        <v>48</v>
      </c>
      <c r="AT45">
        <v>62</v>
      </c>
      <c r="AU45">
        <v>69.3</v>
      </c>
      <c r="AV45">
        <v>76.7</v>
      </c>
      <c r="AW45">
        <v>68.099999999999994</v>
      </c>
      <c r="AX45">
        <v>74.5</v>
      </c>
      <c r="AY45">
        <v>80.900000000000006</v>
      </c>
      <c r="AZ45">
        <v>67.2</v>
      </c>
      <c r="BA45">
        <v>72</v>
      </c>
      <c r="BB45">
        <v>76.900000000000006</v>
      </c>
      <c r="BF45" t="b">
        <f t="shared" si="0"/>
        <v>1</v>
      </c>
    </row>
    <row r="46" spans="14:58" x14ac:dyDescent="0.3">
      <c r="N46" t="str">
        <f>VLOOKUP(R46,Sheet1!A$6:A$378,1,FALSE)</f>
        <v>Tameside</v>
      </c>
      <c r="O46" t="s">
        <v>3</v>
      </c>
      <c r="P46" t="s">
        <v>447</v>
      </c>
      <c r="Q46" t="s">
        <v>710</v>
      </c>
      <c r="R46" t="s">
        <v>49</v>
      </c>
      <c r="S46" t="str">
        <f>VLOOKUP(R46,classifications!A$1:B$357,2,FALSE)</f>
        <v>Predominantly Urban</v>
      </c>
      <c r="T46" t="str">
        <f>VLOOKUP(R46,classifications!A$1:D$357,4,FALSE)</f>
        <v>Met District</v>
      </c>
      <c r="U46">
        <v>62.9</v>
      </c>
      <c r="V46">
        <v>26.3</v>
      </c>
      <c r="W46">
        <v>10.8</v>
      </c>
      <c r="X46">
        <v>64.599999999999994</v>
      </c>
      <c r="Y46">
        <v>22.3</v>
      </c>
      <c r="Z46">
        <v>13.1</v>
      </c>
      <c r="AA46">
        <v>63.8</v>
      </c>
      <c r="AB46">
        <v>24.3</v>
      </c>
      <c r="AC46">
        <v>11.9</v>
      </c>
      <c r="AE46" t="s">
        <v>3</v>
      </c>
      <c r="AF46" t="s">
        <v>447</v>
      </c>
      <c r="AG46" t="s">
        <v>710</v>
      </c>
      <c r="AH46" t="s">
        <v>49</v>
      </c>
      <c r="AI46">
        <v>70.5</v>
      </c>
      <c r="AJ46">
        <v>29.5</v>
      </c>
      <c r="AK46">
        <v>74.400000000000006</v>
      </c>
      <c r="AL46">
        <v>25.6</v>
      </c>
      <c r="AM46">
        <v>72.400000000000006</v>
      </c>
      <c r="AN46">
        <v>27.6</v>
      </c>
      <c r="AP46" t="s">
        <v>3</v>
      </c>
      <c r="AQ46" t="s">
        <v>447</v>
      </c>
      <c r="AR46" t="s">
        <v>710</v>
      </c>
      <c r="AS46" t="s">
        <v>49</v>
      </c>
      <c r="AT46">
        <v>64.2</v>
      </c>
      <c r="AU46">
        <v>70.5</v>
      </c>
      <c r="AV46">
        <v>76.900000000000006</v>
      </c>
      <c r="AW46">
        <v>68.099999999999994</v>
      </c>
      <c r="AX46">
        <v>74.400000000000006</v>
      </c>
      <c r="AY46">
        <v>80.599999999999994</v>
      </c>
      <c r="AZ46">
        <v>67.8</v>
      </c>
      <c r="BA46">
        <v>72.400000000000006</v>
      </c>
      <c r="BB46">
        <v>76.900000000000006</v>
      </c>
      <c r="BF46" t="b">
        <f t="shared" si="0"/>
        <v>1</v>
      </c>
    </row>
    <row r="47" spans="14:58" x14ac:dyDescent="0.3">
      <c r="N47" t="str">
        <f>VLOOKUP(R47,Sheet1!A$6:A$378,1,FALSE)</f>
        <v>Trafford</v>
      </c>
      <c r="O47" t="s">
        <v>3</v>
      </c>
      <c r="P47" t="s">
        <v>447</v>
      </c>
      <c r="Q47" t="s">
        <v>711</v>
      </c>
      <c r="R47" t="s">
        <v>50</v>
      </c>
      <c r="S47" t="str">
        <f>VLOOKUP(R47,classifications!A$1:B$357,2,FALSE)</f>
        <v>Predominantly Urban</v>
      </c>
      <c r="T47" t="str">
        <f>VLOOKUP(R47,classifications!A$1:D$357,4,FALSE)</f>
        <v>Met District</v>
      </c>
      <c r="U47">
        <v>67.099999999999994</v>
      </c>
      <c r="V47">
        <v>24.5</v>
      </c>
      <c r="W47">
        <v>8.4</v>
      </c>
      <c r="X47">
        <v>76.5</v>
      </c>
      <c r="Y47">
        <v>15.1</v>
      </c>
      <c r="Z47">
        <v>8.4</v>
      </c>
      <c r="AA47">
        <v>71.400000000000006</v>
      </c>
      <c r="AB47">
        <v>20.100000000000001</v>
      </c>
      <c r="AC47">
        <v>8.4</v>
      </c>
      <c r="AE47" t="s">
        <v>3</v>
      </c>
      <c r="AF47" t="s">
        <v>447</v>
      </c>
      <c r="AG47" t="s">
        <v>711</v>
      </c>
      <c r="AH47" t="s">
        <v>50</v>
      </c>
      <c r="AI47">
        <v>73.2</v>
      </c>
      <c r="AJ47">
        <v>26.8</v>
      </c>
      <c r="AK47">
        <v>83.6</v>
      </c>
      <c r="AL47">
        <v>16.399999999999999</v>
      </c>
      <c r="AM47">
        <v>78</v>
      </c>
      <c r="AN47">
        <v>22</v>
      </c>
      <c r="AP47" t="s">
        <v>3</v>
      </c>
      <c r="AQ47" t="s">
        <v>447</v>
      </c>
      <c r="AR47" t="s">
        <v>711</v>
      </c>
      <c r="AS47" t="s">
        <v>50</v>
      </c>
      <c r="AT47">
        <v>67.099999999999994</v>
      </c>
      <c r="AU47">
        <v>73.2</v>
      </c>
      <c r="AV47">
        <v>79.3</v>
      </c>
      <c r="AW47">
        <v>78.400000000000006</v>
      </c>
      <c r="AX47">
        <v>83.6</v>
      </c>
      <c r="AY47">
        <v>88.7</v>
      </c>
      <c r="AZ47">
        <v>74</v>
      </c>
      <c r="BA47">
        <v>78</v>
      </c>
      <c r="BB47">
        <v>82.1</v>
      </c>
      <c r="BF47" t="b">
        <f t="shared" si="0"/>
        <v>1</v>
      </c>
    </row>
    <row r="48" spans="14:58" x14ac:dyDescent="0.3">
      <c r="N48" t="str">
        <f>VLOOKUP(R48,Sheet1!A$6:A$378,1,FALSE)</f>
        <v>Wigan</v>
      </c>
      <c r="O48" t="s">
        <v>3</v>
      </c>
      <c r="P48" t="s">
        <v>447</v>
      </c>
      <c r="Q48" t="s">
        <v>712</v>
      </c>
      <c r="R48" t="s">
        <v>51</v>
      </c>
      <c r="S48" t="str">
        <f>VLOOKUP(R48,classifications!A$1:B$357,2,FALSE)</f>
        <v>Predominantly Urban</v>
      </c>
      <c r="T48" t="str">
        <f>VLOOKUP(R48,classifications!A$1:D$357,4,FALSE)</f>
        <v>Met District</v>
      </c>
      <c r="U48">
        <v>64.2</v>
      </c>
      <c r="V48">
        <v>29.4</v>
      </c>
      <c r="W48">
        <v>6.5</v>
      </c>
      <c r="X48">
        <v>64.7</v>
      </c>
      <c r="Y48">
        <v>18.2</v>
      </c>
      <c r="Z48">
        <v>17.100000000000001</v>
      </c>
      <c r="AA48">
        <v>64.5</v>
      </c>
      <c r="AB48">
        <v>23.5</v>
      </c>
      <c r="AC48">
        <v>12</v>
      </c>
      <c r="AE48" t="s">
        <v>3</v>
      </c>
      <c r="AF48" t="s">
        <v>447</v>
      </c>
      <c r="AG48" t="s">
        <v>712</v>
      </c>
      <c r="AH48" t="s">
        <v>51</v>
      </c>
      <c r="AI48">
        <v>68.599999999999994</v>
      </c>
      <c r="AJ48">
        <v>31.4</v>
      </c>
      <c r="AK48">
        <v>78.099999999999994</v>
      </c>
      <c r="AL48">
        <v>21.9</v>
      </c>
      <c r="AM48">
        <v>73.2</v>
      </c>
      <c r="AN48">
        <v>26.8</v>
      </c>
      <c r="AP48" t="s">
        <v>3</v>
      </c>
      <c r="AQ48" t="s">
        <v>447</v>
      </c>
      <c r="AR48" t="s">
        <v>712</v>
      </c>
      <c r="AS48" t="s">
        <v>51</v>
      </c>
      <c r="AT48">
        <v>61</v>
      </c>
      <c r="AU48">
        <v>68.599999999999994</v>
      </c>
      <c r="AV48">
        <v>76.3</v>
      </c>
      <c r="AW48">
        <v>71.8</v>
      </c>
      <c r="AX48">
        <v>78.099999999999994</v>
      </c>
      <c r="AY48">
        <v>84.4</v>
      </c>
      <c r="AZ48">
        <v>68</v>
      </c>
      <c r="BA48">
        <v>73.2</v>
      </c>
      <c r="BB48">
        <v>78.5</v>
      </c>
      <c r="BF48" t="b">
        <f t="shared" si="0"/>
        <v>1</v>
      </c>
    </row>
    <row r="49" spans="14:58" x14ac:dyDescent="0.3">
      <c r="N49" t="str">
        <f>VLOOKUP(R49,Sheet1!A$6:A$378,1,FALSE)</f>
        <v>Knowsley</v>
      </c>
      <c r="O49" t="s">
        <v>3</v>
      </c>
      <c r="P49" t="s">
        <v>458</v>
      </c>
      <c r="Q49" t="s">
        <v>713</v>
      </c>
      <c r="R49" t="s">
        <v>52</v>
      </c>
      <c r="S49" t="str">
        <f>VLOOKUP(R49,classifications!A$1:B$357,2,FALSE)</f>
        <v>Predominantly Urban</v>
      </c>
      <c r="T49" t="str">
        <f>VLOOKUP(R49,classifications!A$1:D$357,4,FALSE)</f>
        <v>Met District</v>
      </c>
      <c r="U49">
        <v>60.4</v>
      </c>
      <c r="V49">
        <v>34.799999999999997</v>
      </c>
      <c r="W49">
        <v>4.8</v>
      </c>
      <c r="X49">
        <v>63.6</v>
      </c>
      <c r="Y49">
        <v>18.399999999999999</v>
      </c>
      <c r="Z49">
        <v>18.100000000000001</v>
      </c>
      <c r="AA49">
        <v>62</v>
      </c>
      <c r="AB49">
        <v>26.6</v>
      </c>
      <c r="AC49">
        <v>11.4</v>
      </c>
      <c r="AE49" t="s">
        <v>3</v>
      </c>
      <c r="AF49" t="s">
        <v>458</v>
      </c>
      <c r="AG49" t="s">
        <v>713</v>
      </c>
      <c r="AH49" t="s">
        <v>52</v>
      </c>
      <c r="AI49">
        <v>63.4</v>
      </c>
      <c r="AJ49">
        <v>36.6</v>
      </c>
      <c r="AK49">
        <v>77.599999999999994</v>
      </c>
      <c r="AL49">
        <v>22.4</v>
      </c>
      <c r="AM49">
        <v>70</v>
      </c>
      <c r="AN49">
        <v>30</v>
      </c>
      <c r="AP49" t="s">
        <v>3</v>
      </c>
      <c r="AQ49" t="s">
        <v>458</v>
      </c>
      <c r="AR49" t="s">
        <v>713</v>
      </c>
      <c r="AS49" t="s">
        <v>52</v>
      </c>
      <c r="AT49">
        <v>55.2</v>
      </c>
      <c r="AU49">
        <v>63.4</v>
      </c>
      <c r="AV49">
        <v>71.599999999999994</v>
      </c>
      <c r="AW49">
        <v>70.8</v>
      </c>
      <c r="AX49">
        <v>77.599999999999994</v>
      </c>
      <c r="AY49">
        <v>84.4</v>
      </c>
      <c r="AZ49">
        <v>64.400000000000006</v>
      </c>
      <c r="BA49">
        <v>70</v>
      </c>
      <c r="BB49">
        <v>75.5</v>
      </c>
      <c r="BF49" t="b">
        <f t="shared" si="0"/>
        <v>1</v>
      </c>
    </row>
    <row r="50" spans="14:58" x14ac:dyDescent="0.3">
      <c r="N50" t="str">
        <f>VLOOKUP(R50,Sheet1!A$6:A$378,1,FALSE)</f>
        <v>Liverpool</v>
      </c>
      <c r="O50" t="s">
        <v>3</v>
      </c>
      <c r="P50" t="s">
        <v>458</v>
      </c>
      <c r="Q50" t="s">
        <v>714</v>
      </c>
      <c r="R50" t="s">
        <v>53</v>
      </c>
      <c r="S50" t="str">
        <f>VLOOKUP(R50,classifications!A$1:B$357,2,FALSE)</f>
        <v>Predominantly Urban</v>
      </c>
      <c r="T50" t="str">
        <f>VLOOKUP(R50,classifications!A$1:D$357,4,FALSE)</f>
        <v>Met District</v>
      </c>
      <c r="U50">
        <v>68.400000000000006</v>
      </c>
      <c r="V50">
        <v>21.4</v>
      </c>
      <c r="W50">
        <v>10.199999999999999</v>
      </c>
      <c r="X50">
        <v>56.3</v>
      </c>
      <c r="Y50">
        <v>23.7</v>
      </c>
      <c r="Z50">
        <v>20</v>
      </c>
      <c r="AA50">
        <v>62.3</v>
      </c>
      <c r="AB50">
        <v>22.5</v>
      </c>
      <c r="AC50">
        <v>15.2</v>
      </c>
      <c r="AE50" t="s">
        <v>3</v>
      </c>
      <c r="AF50" t="s">
        <v>458</v>
      </c>
      <c r="AG50" t="s">
        <v>714</v>
      </c>
      <c r="AH50" t="s">
        <v>53</v>
      </c>
      <c r="AI50">
        <v>76.2</v>
      </c>
      <c r="AJ50">
        <v>23.8</v>
      </c>
      <c r="AK50">
        <v>70.400000000000006</v>
      </c>
      <c r="AL50">
        <v>29.6</v>
      </c>
      <c r="AM50">
        <v>73.400000000000006</v>
      </c>
      <c r="AN50">
        <v>26.6</v>
      </c>
      <c r="AP50" t="s">
        <v>3</v>
      </c>
      <c r="AQ50" t="s">
        <v>458</v>
      </c>
      <c r="AR50" t="s">
        <v>714</v>
      </c>
      <c r="AS50" t="s">
        <v>53</v>
      </c>
      <c r="AT50">
        <v>69.400000000000006</v>
      </c>
      <c r="AU50">
        <v>76.2</v>
      </c>
      <c r="AV50">
        <v>83</v>
      </c>
      <c r="AW50">
        <v>63.4</v>
      </c>
      <c r="AX50">
        <v>70.400000000000006</v>
      </c>
      <c r="AY50">
        <v>77.3</v>
      </c>
      <c r="AZ50">
        <v>68.5</v>
      </c>
      <c r="BA50">
        <v>73.400000000000006</v>
      </c>
      <c r="BB50">
        <v>78.400000000000006</v>
      </c>
      <c r="BF50" t="b">
        <f t="shared" si="0"/>
        <v>1</v>
      </c>
    </row>
    <row r="51" spans="14:58" x14ac:dyDescent="0.3">
      <c r="N51" t="str">
        <f>VLOOKUP(R51,Sheet1!A$6:A$378,1,FALSE)</f>
        <v>St. Helens</v>
      </c>
      <c r="O51" t="s">
        <v>3</v>
      </c>
      <c r="P51" t="s">
        <v>458</v>
      </c>
      <c r="Q51" t="s">
        <v>715</v>
      </c>
      <c r="R51" t="s">
        <v>54</v>
      </c>
      <c r="S51" t="str">
        <f>VLOOKUP(R51,classifications!A$1:B$357,2,FALSE)</f>
        <v>Predominantly Urban</v>
      </c>
      <c r="T51" t="str">
        <f>VLOOKUP(R51,classifications!A$1:D$357,4,FALSE)</f>
        <v>Met District</v>
      </c>
      <c r="U51">
        <v>59.2</v>
      </c>
      <c r="V51">
        <v>28.3</v>
      </c>
      <c r="W51">
        <v>12.5</v>
      </c>
      <c r="X51">
        <v>63</v>
      </c>
      <c r="Y51">
        <v>16.399999999999999</v>
      </c>
      <c r="Z51">
        <v>20.6</v>
      </c>
      <c r="AA51">
        <v>61.2</v>
      </c>
      <c r="AB51">
        <v>22.2</v>
      </c>
      <c r="AC51">
        <v>16.600000000000001</v>
      </c>
      <c r="AE51" t="s">
        <v>3</v>
      </c>
      <c r="AF51" t="s">
        <v>458</v>
      </c>
      <c r="AG51" t="s">
        <v>715</v>
      </c>
      <c r="AH51" t="s">
        <v>54</v>
      </c>
      <c r="AI51">
        <v>67.7</v>
      </c>
      <c r="AJ51">
        <v>32.299999999999997</v>
      </c>
      <c r="AK51">
        <v>79.3</v>
      </c>
      <c r="AL51">
        <v>20.7</v>
      </c>
      <c r="AM51">
        <v>73.400000000000006</v>
      </c>
      <c r="AN51">
        <v>26.6</v>
      </c>
      <c r="AP51" t="s">
        <v>3</v>
      </c>
      <c r="AQ51" t="s">
        <v>458</v>
      </c>
      <c r="AR51" t="s">
        <v>715</v>
      </c>
      <c r="AS51" t="s">
        <v>54</v>
      </c>
      <c r="AT51">
        <v>60.3</v>
      </c>
      <c r="AU51">
        <v>67.7</v>
      </c>
      <c r="AV51">
        <v>75.099999999999994</v>
      </c>
      <c r="AW51">
        <v>73.400000000000006</v>
      </c>
      <c r="AX51">
        <v>79.3</v>
      </c>
      <c r="AY51">
        <v>85.3</v>
      </c>
      <c r="AZ51">
        <v>68.400000000000006</v>
      </c>
      <c r="BA51">
        <v>73.400000000000006</v>
      </c>
      <c r="BB51">
        <v>78.3</v>
      </c>
      <c r="BF51" t="b">
        <f t="shared" si="0"/>
        <v>1</v>
      </c>
    </row>
    <row r="52" spans="14:58" x14ac:dyDescent="0.3">
      <c r="N52" t="str">
        <f>VLOOKUP(R52,Sheet1!A$6:A$378,1,FALSE)</f>
        <v>Sefton</v>
      </c>
      <c r="O52" t="s">
        <v>3</v>
      </c>
      <c r="P52" t="s">
        <v>458</v>
      </c>
      <c r="Q52" t="s">
        <v>716</v>
      </c>
      <c r="R52" t="s">
        <v>55</v>
      </c>
      <c r="S52" t="str">
        <f>VLOOKUP(R52,classifications!A$1:B$357,2,FALSE)</f>
        <v>Predominantly Urban</v>
      </c>
      <c r="T52" t="str">
        <f>VLOOKUP(R52,classifications!A$1:D$357,4,FALSE)</f>
        <v>Met District</v>
      </c>
      <c r="U52">
        <v>54.7</v>
      </c>
      <c r="V52">
        <v>25</v>
      </c>
      <c r="W52">
        <v>20.3</v>
      </c>
      <c r="X52">
        <v>56.3</v>
      </c>
      <c r="Y52">
        <v>18.3</v>
      </c>
      <c r="Z52">
        <v>25.4</v>
      </c>
      <c r="AA52">
        <v>55.5</v>
      </c>
      <c r="AB52">
        <v>21.6</v>
      </c>
      <c r="AC52">
        <v>22.9</v>
      </c>
      <c r="AE52" t="s">
        <v>3</v>
      </c>
      <c r="AF52" t="s">
        <v>458</v>
      </c>
      <c r="AG52" t="s">
        <v>716</v>
      </c>
      <c r="AH52" t="s">
        <v>55</v>
      </c>
      <c r="AI52">
        <v>68.599999999999994</v>
      </c>
      <c r="AJ52">
        <v>31.4</v>
      </c>
      <c r="AK52">
        <v>75.5</v>
      </c>
      <c r="AL52">
        <v>24.5</v>
      </c>
      <c r="AM52">
        <v>72</v>
      </c>
      <c r="AN52">
        <v>28</v>
      </c>
      <c r="AP52" t="s">
        <v>3</v>
      </c>
      <c r="AQ52" t="s">
        <v>458</v>
      </c>
      <c r="AR52" t="s">
        <v>716</v>
      </c>
      <c r="AS52" t="s">
        <v>55</v>
      </c>
      <c r="AT52">
        <v>60.5</v>
      </c>
      <c r="AU52">
        <v>68.599999999999994</v>
      </c>
      <c r="AV52">
        <v>76.7</v>
      </c>
      <c r="AW52">
        <v>68.900000000000006</v>
      </c>
      <c r="AX52">
        <v>75.5</v>
      </c>
      <c r="AY52">
        <v>82</v>
      </c>
      <c r="AZ52">
        <v>66.3</v>
      </c>
      <c r="BA52">
        <v>72</v>
      </c>
      <c r="BB52">
        <v>77.8</v>
      </c>
      <c r="BF52" t="b">
        <f t="shared" si="0"/>
        <v>1</v>
      </c>
    </row>
    <row r="53" spans="14:58" x14ac:dyDescent="0.3">
      <c r="N53" t="str">
        <f>VLOOKUP(R53,Sheet1!A$6:A$378,1,FALSE)</f>
        <v>Wirral</v>
      </c>
      <c r="O53" t="s">
        <v>3</v>
      </c>
      <c r="P53" t="s">
        <v>458</v>
      </c>
      <c r="Q53" t="s">
        <v>717</v>
      </c>
      <c r="R53" t="s">
        <v>56</v>
      </c>
      <c r="S53" t="str">
        <f>VLOOKUP(R53,classifications!A$1:B$357,2,FALSE)</f>
        <v>Predominantly Urban</v>
      </c>
      <c r="T53" t="str">
        <f>VLOOKUP(R53,classifications!A$1:D$357,4,FALSE)</f>
        <v>Met District</v>
      </c>
      <c r="U53">
        <v>64.3</v>
      </c>
      <c r="V53">
        <v>25.5</v>
      </c>
      <c r="W53">
        <v>10.199999999999999</v>
      </c>
      <c r="X53">
        <v>62.6</v>
      </c>
      <c r="Y53">
        <v>24.1</v>
      </c>
      <c r="Z53">
        <v>13.3</v>
      </c>
      <c r="AA53">
        <v>63.5</v>
      </c>
      <c r="AB53">
        <v>24.8</v>
      </c>
      <c r="AC53">
        <v>11.7</v>
      </c>
      <c r="AE53" t="s">
        <v>3</v>
      </c>
      <c r="AF53" t="s">
        <v>458</v>
      </c>
      <c r="AG53" t="s">
        <v>717</v>
      </c>
      <c r="AH53" t="s">
        <v>56</v>
      </c>
      <c r="AI53">
        <v>71.599999999999994</v>
      </c>
      <c r="AJ53">
        <v>28.4</v>
      </c>
      <c r="AK53">
        <v>72.2</v>
      </c>
      <c r="AL53">
        <v>27.8</v>
      </c>
      <c r="AM53">
        <v>71.900000000000006</v>
      </c>
      <c r="AN53">
        <v>28.1</v>
      </c>
      <c r="AP53" t="s">
        <v>3</v>
      </c>
      <c r="AQ53" t="s">
        <v>458</v>
      </c>
      <c r="AR53" t="s">
        <v>717</v>
      </c>
      <c r="AS53" t="s">
        <v>56</v>
      </c>
      <c r="AT53">
        <v>64.5</v>
      </c>
      <c r="AU53">
        <v>71.599999999999994</v>
      </c>
      <c r="AV53">
        <v>78.7</v>
      </c>
      <c r="AW53">
        <v>64.5</v>
      </c>
      <c r="AX53">
        <v>72.2</v>
      </c>
      <c r="AY53">
        <v>80</v>
      </c>
      <c r="AZ53">
        <v>66.400000000000006</v>
      </c>
      <c r="BA53">
        <v>71.900000000000006</v>
      </c>
      <c r="BB53">
        <v>77.400000000000006</v>
      </c>
      <c r="BF53" t="b">
        <f t="shared" si="0"/>
        <v>1</v>
      </c>
    </row>
    <row r="54" spans="14:58" x14ac:dyDescent="0.3">
      <c r="N54" t="str">
        <f>VLOOKUP(R54,Sheet1!A$6:A$378,1,FALSE)</f>
        <v>Halton</v>
      </c>
      <c r="O54" t="s">
        <v>3</v>
      </c>
      <c r="P54" t="s">
        <v>458</v>
      </c>
      <c r="Q54" t="s">
        <v>718</v>
      </c>
      <c r="R54" t="s">
        <v>268</v>
      </c>
      <c r="S54" t="str">
        <f>VLOOKUP(R54,classifications!A$1:B$357,2,FALSE)</f>
        <v>Predominantly Urban</v>
      </c>
      <c r="T54" t="str">
        <f>VLOOKUP(R54,classifications!A$1:D$357,4,FALSE)</f>
        <v>Unitary Authority</v>
      </c>
      <c r="U54">
        <v>73.3</v>
      </c>
      <c r="V54">
        <v>21</v>
      </c>
      <c r="W54">
        <v>5.8</v>
      </c>
      <c r="X54">
        <v>60.2</v>
      </c>
      <c r="Y54">
        <v>21</v>
      </c>
      <c r="Z54">
        <v>18.899999999999999</v>
      </c>
      <c r="AA54">
        <v>67</v>
      </c>
      <c r="AB54">
        <v>21</v>
      </c>
      <c r="AC54">
        <v>12</v>
      </c>
      <c r="AE54" t="s">
        <v>3</v>
      </c>
      <c r="AF54" t="s">
        <v>458</v>
      </c>
      <c r="AG54" t="s">
        <v>718</v>
      </c>
      <c r="AH54" t="s">
        <v>268</v>
      </c>
      <c r="AI54">
        <v>77.7</v>
      </c>
      <c r="AJ54">
        <v>22.3</v>
      </c>
      <c r="AK54">
        <v>74.2</v>
      </c>
      <c r="AL54">
        <v>25.8</v>
      </c>
      <c r="AM54">
        <v>76.2</v>
      </c>
      <c r="AN54">
        <v>23.8</v>
      </c>
      <c r="AP54" t="s">
        <v>3</v>
      </c>
      <c r="AQ54" t="s">
        <v>458</v>
      </c>
      <c r="AR54" t="s">
        <v>718</v>
      </c>
      <c r="AS54" t="s">
        <v>268</v>
      </c>
      <c r="AT54">
        <v>71.7</v>
      </c>
      <c r="AU54">
        <v>77.7</v>
      </c>
      <c r="AV54">
        <v>83.8</v>
      </c>
      <c r="AW54">
        <v>67.900000000000006</v>
      </c>
      <c r="AX54">
        <v>74.2</v>
      </c>
      <c r="AY54">
        <v>80.400000000000006</v>
      </c>
      <c r="AZ54">
        <v>71.8</v>
      </c>
      <c r="BA54">
        <v>76.2</v>
      </c>
      <c r="BB54">
        <v>80.5</v>
      </c>
      <c r="BF54" t="b">
        <f t="shared" si="0"/>
        <v>1</v>
      </c>
    </row>
    <row r="55" spans="14:58" x14ac:dyDescent="0.3">
      <c r="N55" t="str">
        <f>VLOOKUP(R55,Sheet1!A$6:A$378,1,FALSE)</f>
        <v>Northumberland</v>
      </c>
      <c r="O55" t="s">
        <v>3</v>
      </c>
      <c r="P55" t="s">
        <v>465</v>
      </c>
      <c r="Q55">
        <v>35</v>
      </c>
      <c r="R55" t="s">
        <v>267</v>
      </c>
      <c r="S55" t="str">
        <f>VLOOKUP(R55,classifications!A$1:B$357,2,FALSE)</f>
        <v>Predominantly Rural</v>
      </c>
      <c r="T55" t="str">
        <f>VLOOKUP(R55,classifications!A$1:D$357,4,FALSE)</f>
        <v>Unitary Authority</v>
      </c>
      <c r="U55">
        <v>64.400000000000006</v>
      </c>
      <c r="V55">
        <v>26.2</v>
      </c>
      <c r="W55">
        <v>9.4</v>
      </c>
      <c r="X55">
        <v>57.3</v>
      </c>
      <c r="Y55">
        <v>23.3</v>
      </c>
      <c r="Z55">
        <v>19.399999999999999</v>
      </c>
      <c r="AA55">
        <v>60.6</v>
      </c>
      <c r="AB55">
        <v>24.6</v>
      </c>
      <c r="AC55">
        <v>14.8</v>
      </c>
      <c r="AE55" t="s">
        <v>3</v>
      </c>
      <c r="AF55" t="s">
        <v>465</v>
      </c>
      <c r="AG55">
        <v>35</v>
      </c>
      <c r="AH55" t="s">
        <v>267</v>
      </c>
      <c r="AI55">
        <v>71.099999999999994</v>
      </c>
      <c r="AJ55">
        <v>28.9</v>
      </c>
      <c r="AK55">
        <v>71.099999999999994</v>
      </c>
      <c r="AL55">
        <v>28.9</v>
      </c>
      <c r="AM55">
        <v>71.099999999999994</v>
      </c>
      <c r="AN55">
        <v>28.9</v>
      </c>
      <c r="AP55" t="s">
        <v>3</v>
      </c>
      <c r="AQ55" t="s">
        <v>465</v>
      </c>
      <c r="AR55">
        <v>35</v>
      </c>
      <c r="AS55" t="s">
        <v>267</v>
      </c>
      <c r="AT55">
        <v>63.9</v>
      </c>
      <c r="AU55">
        <v>71.099999999999994</v>
      </c>
      <c r="AV55">
        <v>78.2</v>
      </c>
      <c r="AW55">
        <v>64.400000000000006</v>
      </c>
      <c r="AX55">
        <v>71.099999999999994</v>
      </c>
      <c r="AY55">
        <v>77.8</v>
      </c>
      <c r="AZ55">
        <v>66.2</v>
      </c>
      <c r="BA55">
        <v>71.099999999999994</v>
      </c>
      <c r="BB55">
        <v>76</v>
      </c>
      <c r="BF55" t="b">
        <f t="shared" si="0"/>
        <v>1</v>
      </c>
    </row>
    <row r="56" spans="14:58" x14ac:dyDescent="0.3">
      <c r="N56" t="str">
        <f>VLOOKUP(R56,Sheet1!A$6:A$378,1,FALSE)</f>
        <v>Newcastle upon Tyne</v>
      </c>
      <c r="O56" t="s">
        <v>3</v>
      </c>
      <c r="P56" t="s">
        <v>465</v>
      </c>
      <c r="Q56" t="s">
        <v>719</v>
      </c>
      <c r="R56" t="s">
        <v>37</v>
      </c>
      <c r="S56" t="str">
        <f>VLOOKUP(R56,classifications!A$1:B$357,2,FALSE)</f>
        <v>Predominantly Urban</v>
      </c>
      <c r="T56" t="str">
        <f>VLOOKUP(R56,classifications!A$1:D$357,4,FALSE)</f>
        <v>Met District</v>
      </c>
      <c r="U56">
        <v>67.7</v>
      </c>
      <c r="V56">
        <v>24.4</v>
      </c>
      <c r="W56">
        <v>7.9</v>
      </c>
      <c r="X56">
        <v>66.099999999999994</v>
      </c>
      <c r="Y56">
        <v>20.5</v>
      </c>
      <c r="Z56">
        <v>13.4</v>
      </c>
      <c r="AA56">
        <v>66.900000000000006</v>
      </c>
      <c r="AB56">
        <v>22.5</v>
      </c>
      <c r="AC56">
        <v>10.6</v>
      </c>
      <c r="AE56" t="s">
        <v>3</v>
      </c>
      <c r="AF56" t="s">
        <v>465</v>
      </c>
      <c r="AG56" t="s">
        <v>719</v>
      </c>
      <c r="AH56" t="s">
        <v>37</v>
      </c>
      <c r="AI56">
        <v>73.5</v>
      </c>
      <c r="AJ56">
        <v>26.5</v>
      </c>
      <c r="AK56">
        <v>76.3</v>
      </c>
      <c r="AL56">
        <v>23.7</v>
      </c>
      <c r="AM56">
        <v>74.8</v>
      </c>
      <c r="AN56">
        <v>25.2</v>
      </c>
      <c r="AP56" t="s">
        <v>3</v>
      </c>
      <c r="AQ56" t="s">
        <v>465</v>
      </c>
      <c r="AR56" t="s">
        <v>719</v>
      </c>
      <c r="AS56" t="s">
        <v>37</v>
      </c>
      <c r="AT56">
        <v>66.8</v>
      </c>
      <c r="AU56">
        <v>73.5</v>
      </c>
      <c r="AV56">
        <v>80.3</v>
      </c>
      <c r="AW56">
        <v>69.3</v>
      </c>
      <c r="AX56">
        <v>76.3</v>
      </c>
      <c r="AY56">
        <v>83.4</v>
      </c>
      <c r="AZ56">
        <v>69.7</v>
      </c>
      <c r="BA56">
        <v>74.8</v>
      </c>
      <c r="BB56">
        <v>80</v>
      </c>
      <c r="BF56" t="b">
        <f t="shared" si="0"/>
        <v>1</v>
      </c>
    </row>
    <row r="57" spans="14:58" x14ac:dyDescent="0.3">
      <c r="N57" t="str">
        <f>VLOOKUP(R57,Sheet1!A$6:A$378,1,FALSE)</f>
        <v>North Tyneside</v>
      </c>
      <c r="O57" t="s">
        <v>3</v>
      </c>
      <c r="P57" t="s">
        <v>465</v>
      </c>
      <c r="Q57" t="s">
        <v>720</v>
      </c>
      <c r="R57" t="s">
        <v>38</v>
      </c>
      <c r="S57" t="str">
        <f>VLOOKUP(R57,classifications!A$1:B$357,2,FALSE)</f>
        <v>Predominantly Urban</v>
      </c>
      <c r="T57" t="str">
        <f>VLOOKUP(R57,classifications!A$1:D$357,4,FALSE)</f>
        <v>Met District</v>
      </c>
      <c r="U57">
        <v>63.3</v>
      </c>
      <c r="V57">
        <v>26.8</v>
      </c>
      <c r="W57">
        <v>9.9</v>
      </c>
      <c r="X57">
        <v>66.5</v>
      </c>
      <c r="Y57">
        <v>22.2</v>
      </c>
      <c r="Z57">
        <v>11.4</v>
      </c>
      <c r="AA57">
        <v>64.900000000000006</v>
      </c>
      <c r="AB57">
        <v>24.4</v>
      </c>
      <c r="AC57">
        <v>10.7</v>
      </c>
      <c r="AE57" t="s">
        <v>3</v>
      </c>
      <c r="AF57" t="s">
        <v>465</v>
      </c>
      <c r="AG57" t="s">
        <v>720</v>
      </c>
      <c r="AH57" t="s">
        <v>38</v>
      </c>
      <c r="AI57">
        <v>70.2</v>
      </c>
      <c r="AJ57">
        <v>29.8</v>
      </c>
      <c r="AK57">
        <v>75</v>
      </c>
      <c r="AL57">
        <v>25</v>
      </c>
      <c r="AM57">
        <v>72.7</v>
      </c>
      <c r="AN57">
        <v>27.3</v>
      </c>
      <c r="AP57" t="s">
        <v>3</v>
      </c>
      <c r="AQ57" t="s">
        <v>465</v>
      </c>
      <c r="AR57" t="s">
        <v>720</v>
      </c>
      <c r="AS57" t="s">
        <v>38</v>
      </c>
      <c r="AT57">
        <v>62.7</v>
      </c>
      <c r="AU57">
        <v>70.2</v>
      </c>
      <c r="AV57">
        <v>77.8</v>
      </c>
      <c r="AW57">
        <v>68.400000000000006</v>
      </c>
      <c r="AX57">
        <v>75</v>
      </c>
      <c r="AY57">
        <v>81.599999999999994</v>
      </c>
      <c r="AZ57">
        <v>67.5</v>
      </c>
      <c r="BA57">
        <v>72.7</v>
      </c>
      <c r="BB57">
        <v>77.8</v>
      </c>
      <c r="BF57" t="b">
        <f t="shared" si="0"/>
        <v>1</v>
      </c>
    </row>
    <row r="58" spans="14:58" x14ac:dyDescent="0.3">
      <c r="N58" t="str">
        <f>VLOOKUP(R58,Sheet1!A$6:A$378,1,FALSE)</f>
        <v>Barnsley</v>
      </c>
      <c r="O58" t="s">
        <v>3</v>
      </c>
      <c r="P58" t="s">
        <v>468</v>
      </c>
      <c r="Q58" t="s">
        <v>721</v>
      </c>
      <c r="R58" t="s">
        <v>57</v>
      </c>
      <c r="S58" t="str">
        <f>VLOOKUP(R58,classifications!A$1:B$357,2,FALSE)</f>
        <v>Predominantly Urban</v>
      </c>
      <c r="T58" t="str">
        <f>VLOOKUP(R58,classifications!A$1:D$357,4,FALSE)</f>
        <v>Met District</v>
      </c>
      <c r="U58">
        <v>60</v>
      </c>
      <c r="V58">
        <v>31.1</v>
      </c>
      <c r="W58">
        <v>8.9</v>
      </c>
      <c r="X58">
        <v>57.8</v>
      </c>
      <c r="Y58">
        <v>20.5</v>
      </c>
      <c r="Z58">
        <v>21.7</v>
      </c>
      <c r="AA58">
        <v>59</v>
      </c>
      <c r="AB58">
        <v>26.2</v>
      </c>
      <c r="AC58">
        <v>14.8</v>
      </c>
      <c r="AE58" t="s">
        <v>3</v>
      </c>
      <c r="AF58" t="s">
        <v>468</v>
      </c>
      <c r="AG58" t="s">
        <v>721</v>
      </c>
      <c r="AH58" t="s">
        <v>57</v>
      </c>
      <c r="AI58">
        <v>65.900000000000006</v>
      </c>
      <c r="AJ58">
        <v>34.1</v>
      </c>
      <c r="AK58">
        <v>73.8</v>
      </c>
      <c r="AL58">
        <v>26.2</v>
      </c>
      <c r="AM58">
        <v>69.2</v>
      </c>
      <c r="AN58">
        <v>30.8</v>
      </c>
      <c r="AP58" t="s">
        <v>3</v>
      </c>
      <c r="AQ58" t="s">
        <v>468</v>
      </c>
      <c r="AR58" t="s">
        <v>721</v>
      </c>
      <c r="AS58" t="s">
        <v>57</v>
      </c>
      <c r="AT58">
        <v>58.2</v>
      </c>
      <c r="AU58">
        <v>65.900000000000006</v>
      </c>
      <c r="AV58">
        <v>73.599999999999994</v>
      </c>
      <c r="AW58">
        <v>66.599999999999994</v>
      </c>
      <c r="AX58">
        <v>73.8</v>
      </c>
      <c r="AY58">
        <v>81.099999999999994</v>
      </c>
      <c r="AZ58">
        <v>63.4</v>
      </c>
      <c r="BA58">
        <v>69.2</v>
      </c>
      <c r="BB58">
        <v>75</v>
      </c>
      <c r="BF58" t="b">
        <f t="shared" si="0"/>
        <v>1</v>
      </c>
    </row>
    <row r="59" spans="14:58" x14ac:dyDescent="0.3">
      <c r="N59" t="str">
        <f>VLOOKUP(R59,Sheet1!A$6:A$378,1,FALSE)</f>
        <v>Doncaster</v>
      </c>
      <c r="O59" t="s">
        <v>3</v>
      </c>
      <c r="P59" t="s">
        <v>468</v>
      </c>
      <c r="Q59" t="s">
        <v>722</v>
      </c>
      <c r="R59" t="s">
        <v>58</v>
      </c>
      <c r="S59" t="str">
        <f>VLOOKUP(R59,classifications!A$1:B$357,2,FALSE)</f>
        <v>Predominantly Urban</v>
      </c>
      <c r="T59" t="str">
        <f>VLOOKUP(R59,classifications!A$1:D$357,4,FALSE)</f>
        <v>Met District</v>
      </c>
      <c r="U59">
        <v>63.6</v>
      </c>
      <c r="V59">
        <v>27.4</v>
      </c>
      <c r="W59">
        <v>9</v>
      </c>
      <c r="X59">
        <v>54.6</v>
      </c>
      <c r="Y59">
        <v>22</v>
      </c>
      <c r="Z59">
        <v>23.4</v>
      </c>
      <c r="AA59">
        <v>59.2</v>
      </c>
      <c r="AB59">
        <v>24.8</v>
      </c>
      <c r="AC59">
        <v>15.9</v>
      </c>
      <c r="AE59" t="s">
        <v>3</v>
      </c>
      <c r="AF59" t="s">
        <v>468</v>
      </c>
      <c r="AG59" t="s">
        <v>722</v>
      </c>
      <c r="AH59" t="s">
        <v>58</v>
      </c>
      <c r="AI59">
        <v>69.900000000000006</v>
      </c>
      <c r="AJ59">
        <v>30.1</v>
      </c>
      <c r="AK59">
        <v>71.3</v>
      </c>
      <c r="AL59">
        <v>28.7</v>
      </c>
      <c r="AM59">
        <v>70.5</v>
      </c>
      <c r="AN59">
        <v>29.5</v>
      </c>
      <c r="AP59" t="s">
        <v>3</v>
      </c>
      <c r="AQ59" t="s">
        <v>468</v>
      </c>
      <c r="AR59" t="s">
        <v>722</v>
      </c>
      <c r="AS59" t="s">
        <v>58</v>
      </c>
      <c r="AT59">
        <v>62.6</v>
      </c>
      <c r="AU59">
        <v>69.900000000000006</v>
      </c>
      <c r="AV59">
        <v>77.099999999999994</v>
      </c>
      <c r="AW59">
        <v>62.6</v>
      </c>
      <c r="AX59">
        <v>71.3</v>
      </c>
      <c r="AY59">
        <v>79.900000000000006</v>
      </c>
      <c r="AZ59">
        <v>64.7</v>
      </c>
      <c r="BA59">
        <v>70.5</v>
      </c>
      <c r="BB59">
        <v>76.2</v>
      </c>
      <c r="BF59" t="b">
        <f t="shared" si="0"/>
        <v>1</v>
      </c>
    </row>
    <row r="60" spans="14:58" x14ac:dyDescent="0.3">
      <c r="N60" t="str">
        <f>VLOOKUP(R60,Sheet1!A$6:A$378,1,FALSE)</f>
        <v>Rotherham</v>
      </c>
      <c r="O60" t="s">
        <v>3</v>
      </c>
      <c r="P60" t="s">
        <v>468</v>
      </c>
      <c r="Q60" t="s">
        <v>723</v>
      </c>
      <c r="R60" t="s">
        <v>59</v>
      </c>
      <c r="S60" t="str">
        <f>VLOOKUP(R60,classifications!A$1:B$357,2,FALSE)</f>
        <v>Predominantly Urban</v>
      </c>
      <c r="T60" t="str">
        <f>VLOOKUP(R60,classifications!A$1:D$357,4,FALSE)</f>
        <v>Met District</v>
      </c>
      <c r="U60">
        <v>53.4</v>
      </c>
      <c r="V60">
        <v>38.5</v>
      </c>
      <c r="W60">
        <v>8.1</v>
      </c>
      <c r="X60">
        <v>56.5</v>
      </c>
      <c r="Y60">
        <v>25.7</v>
      </c>
      <c r="Z60">
        <v>17.899999999999999</v>
      </c>
      <c r="AA60">
        <v>54.9</v>
      </c>
      <c r="AB60">
        <v>32.200000000000003</v>
      </c>
      <c r="AC60">
        <v>12.9</v>
      </c>
      <c r="AE60" t="s">
        <v>3</v>
      </c>
      <c r="AF60" t="s">
        <v>468</v>
      </c>
      <c r="AG60" t="s">
        <v>723</v>
      </c>
      <c r="AH60" t="s">
        <v>59</v>
      </c>
      <c r="AI60">
        <v>58.1</v>
      </c>
      <c r="AJ60">
        <v>41.9</v>
      </c>
      <c r="AK60">
        <v>68.7</v>
      </c>
      <c r="AL60">
        <v>31.3</v>
      </c>
      <c r="AM60">
        <v>63.1</v>
      </c>
      <c r="AN60">
        <v>36.9</v>
      </c>
      <c r="AP60" t="s">
        <v>3</v>
      </c>
      <c r="AQ60" t="s">
        <v>468</v>
      </c>
      <c r="AR60" t="s">
        <v>723</v>
      </c>
      <c r="AS60" t="s">
        <v>59</v>
      </c>
      <c r="AT60">
        <v>50.5</v>
      </c>
      <c r="AU60">
        <v>58.1</v>
      </c>
      <c r="AV60">
        <v>65.7</v>
      </c>
      <c r="AW60">
        <v>61.4</v>
      </c>
      <c r="AX60">
        <v>68.7</v>
      </c>
      <c r="AY60">
        <v>76.099999999999994</v>
      </c>
      <c r="AZ60">
        <v>57.5</v>
      </c>
      <c r="BA60">
        <v>63.1</v>
      </c>
      <c r="BB60">
        <v>68.599999999999994</v>
      </c>
      <c r="BF60" t="b">
        <f t="shared" si="0"/>
        <v>1</v>
      </c>
    </row>
    <row r="61" spans="14:58" x14ac:dyDescent="0.3">
      <c r="N61" t="str">
        <f>VLOOKUP(R61,Sheet1!A$6:A$378,1,FALSE)</f>
        <v>Sheffield</v>
      </c>
      <c r="O61" t="s">
        <v>3</v>
      </c>
      <c r="P61" t="s">
        <v>468</v>
      </c>
      <c r="Q61" t="s">
        <v>724</v>
      </c>
      <c r="R61" t="s">
        <v>60</v>
      </c>
      <c r="S61" t="str">
        <f>VLOOKUP(R61,classifications!A$1:B$357,2,FALSE)</f>
        <v>Predominantly Urban</v>
      </c>
      <c r="T61" t="str">
        <f>VLOOKUP(R61,classifications!A$1:D$357,4,FALSE)</f>
        <v>Met District</v>
      </c>
      <c r="U61">
        <v>63</v>
      </c>
      <c r="V61">
        <v>27.5</v>
      </c>
      <c r="W61">
        <v>9.5</v>
      </c>
      <c r="X61">
        <v>63.9</v>
      </c>
      <c r="Y61">
        <v>26.6</v>
      </c>
      <c r="Z61">
        <v>9.4</v>
      </c>
      <c r="AA61">
        <v>63.4</v>
      </c>
      <c r="AB61">
        <v>27.1</v>
      </c>
      <c r="AC61">
        <v>9.5</v>
      </c>
      <c r="AE61" t="s">
        <v>3</v>
      </c>
      <c r="AF61" t="s">
        <v>468</v>
      </c>
      <c r="AG61" t="s">
        <v>724</v>
      </c>
      <c r="AH61" t="s">
        <v>60</v>
      </c>
      <c r="AI61">
        <v>69.599999999999994</v>
      </c>
      <c r="AJ61">
        <v>30.4</v>
      </c>
      <c r="AK61">
        <v>70.599999999999994</v>
      </c>
      <c r="AL61">
        <v>29.4</v>
      </c>
      <c r="AM61">
        <v>70.099999999999994</v>
      </c>
      <c r="AN61">
        <v>29.9</v>
      </c>
      <c r="AP61" t="s">
        <v>3</v>
      </c>
      <c r="AQ61" t="s">
        <v>468</v>
      </c>
      <c r="AR61" t="s">
        <v>724</v>
      </c>
      <c r="AS61" t="s">
        <v>60</v>
      </c>
      <c r="AT61">
        <v>62</v>
      </c>
      <c r="AU61">
        <v>69.599999999999994</v>
      </c>
      <c r="AV61">
        <v>77.2</v>
      </c>
      <c r="AW61">
        <v>63.2</v>
      </c>
      <c r="AX61">
        <v>70.599999999999994</v>
      </c>
      <c r="AY61">
        <v>78</v>
      </c>
      <c r="AZ61">
        <v>64.5</v>
      </c>
      <c r="BA61">
        <v>70.099999999999994</v>
      </c>
      <c r="BB61">
        <v>75.7</v>
      </c>
      <c r="BF61" t="b">
        <f t="shared" si="0"/>
        <v>1</v>
      </c>
    </row>
    <row r="62" spans="14:58" x14ac:dyDescent="0.3">
      <c r="N62" t="str">
        <f>VLOOKUP(R62,Sheet1!A$6:A$378,1,FALSE)</f>
        <v>Hartlepool</v>
      </c>
      <c r="O62" t="s">
        <v>3</v>
      </c>
      <c r="P62" t="s">
        <v>473</v>
      </c>
      <c r="Q62" t="s">
        <v>725</v>
      </c>
      <c r="R62" t="s">
        <v>261</v>
      </c>
      <c r="S62" t="str">
        <f>VLOOKUP(R62,classifications!A$1:B$357,2,FALSE)</f>
        <v>Predominantly Urban</v>
      </c>
      <c r="T62" t="str">
        <f>VLOOKUP(R62,classifications!A$1:D$357,4,FALSE)</f>
        <v>Unitary Authority</v>
      </c>
      <c r="U62">
        <v>59.1</v>
      </c>
      <c r="V62">
        <v>37</v>
      </c>
      <c r="W62">
        <v>3.8</v>
      </c>
      <c r="X62">
        <v>52.4</v>
      </c>
      <c r="Y62">
        <v>23.2</v>
      </c>
      <c r="Z62">
        <v>24.4</v>
      </c>
      <c r="AA62">
        <v>55.6</v>
      </c>
      <c r="AB62">
        <v>29.8</v>
      </c>
      <c r="AC62">
        <v>14.6</v>
      </c>
      <c r="AE62" t="s">
        <v>3</v>
      </c>
      <c r="AF62" t="s">
        <v>473</v>
      </c>
      <c r="AG62" t="s">
        <v>725</v>
      </c>
      <c r="AH62" t="s">
        <v>261</v>
      </c>
      <c r="AI62">
        <v>61.5</v>
      </c>
      <c r="AJ62">
        <v>38.5</v>
      </c>
      <c r="AK62">
        <v>69.3</v>
      </c>
      <c r="AL62">
        <v>30.7</v>
      </c>
      <c r="AM62">
        <v>65.099999999999994</v>
      </c>
      <c r="AN62">
        <v>34.9</v>
      </c>
      <c r="AP62" t="s">
        <v>3</v>
      </c>
      <c r="AQ62" t="s">
        <v>473</v>
      </c>
      <c r="AR62" t="s">
        <v>725</v>
      </c>
      <c r="AS62" t="s">
        <v>261</v>
      </c>
      <c r="AT62">
        <v>54</v>
      </c>
      <c r="AU62">
        <v>61.5</v>
      </c>
      <c r="AV62">
        <v>69</v>
      </c>
      <c r="AW62">
        <v>61.4</v>
      </c>
      <c r="AX62">
        <v>69.3</v>
      </c>
      <c r="AY62">
        <v>77.3</v>
      </c>
      <c r="AZ62">
        <v>59.4</v>
      </c>
      <c r="BA62">
        <v>65.099999999999994</v>
      </c>
      <c r="BB62">
        <v>70.8</v>
      </c>
      <c r="BF62" t="b">
        <f t="shared" si="0"/>
        <v>1</v>
      </c>
    </row>
    <row r="63" spans="14:58" x14ac:dyDescent="0.3">
      <c r="N63" t="str">
        <f>VLOOKUP(R63,Sheet1!A$6:A$378,1,FALSE)</f>
        <v>Middlesbrough</v>
      </c>
      <c r="O63" t="s">
        <v>3</v>
      </c>
      <c r="P63" t="s">
        <v>473</v>
      </c>
      <c r="Q63" t="s">
        <v>726</v>
      </c>
      <c r="R63" t="s">
        <v>262</v>
      </c>
      <c r="S63" t="str">
        <f>VLOOKUP(R63,classifications!A$1:B$357,2,FALSE)</f>
        <v>Predominantly Urban</v>
      </c>
      <c r="T63" t="str">
        <f>VLOOKUP(R63,classifications!A$1:D$357,4,FALSE)</f>
        <v>Unitary Authority</v>
      </c>
      <c r="U63">
        <v>59.6</v>
      </c>
      <c r="V63">
        <v>29.3</v>
      </c>
      <c r="W63">
        <v>11.1</v>
      </c>
      <c r="X63">
        <v>60.3</v>
      </c>
      <c r="Y63">
        <v>21.1</v>
      </c>
      <c r="Z63">
        <v>18.600000000000001</v>
      </c>
      <c r="AA63">
        <v>60</v>
      </c>
      <c r="AB63">
        <v>25.2</v>
      </c>
      <c r="AC63">
        <v>14.9</v>
      </c>
      <c r="AE63" t="s">
        <v>3</v>
      </c>
      <c r="AF63" t="s">
        <v>473</v>
      </c>
      <c r="AG63" t="s">
        <v>726</v>
      </c>
      <c r="AH63" t="s">
        <v>262</v>
      </c>
      <c r="AI63">
        <v>67</v>
      </c>
      <c r="AJ63">
        <v>33</v>
      </c>
      <c r="AK63">
        <v>74.099999999999994</v>
      </c>
      <c r="AL63">
        <v>25.9</v>
      </c>
      <c r="AM63">
        <v>70.400000000000006</v>
      </c>
      <c r="AN63">
        <v>29.6</v>
      </c>
      <c r="AP63" t="s">
        <v>3</v>
      </c>
      <c r="AQ63" t="s">
        <v>473</v>
      </c>
      <c r="AR63" t="s">
        <v>726</v>
      </c>
      <c r="AS63" t="s">
        <v>262</v>
      </c>
      <c r="AT63">
        <v>59.1</v>
      </c>
      <c r="AU63">
        <v>67</v>
      </c>
      <c r="AV63">
        <v>74.900000000000006</v>
      </c>
      <c r="AW63">
        <v>67.8</v>
      </c>
      <c r="AX63">
        <v>74.099999999999994</v>
      </c>
      <c r="AY63">
        <v>80.400000000000006</v>
      </c>
      <c r="AZ63">
        <v>65.2</v>
      </c>
      <c r="BA63">
        <v>70.400000000000006</v>
      </c>
      <c r="BB63">
        <v>75.7</v>
      </c>
      <c r="BF63" t="b">
        <f t="shared" si="0"/>
        <v>1</v>
      </c>
    </row>
    <row r="64" spans="14:58" x14ac:dyDescent="0.3">
      <c r="N64" t="str">
        <f>VLOOKUP(R64,Sheet1!A$6:A$378,1,FALSE)</f>
        <v>Redcar and Cleveland</v>
      </c>
      <c r="O64" t="s">
        <v>3</v>
      </c>
      <c r="P64" t="s">
        <v>473</v>
      </c>
      <c r="Q64" t="s">
        <v>727</v>
      </c>
      <c r="R64" t="s">
        <v>263</v>
      </c>
      <c r="S64" t="str">
        <f>VLOOKUP(R64,classifications!A$1:B$357,2,FALSE)</f>
        <v>Urban with Significant Rural</v>
      </c>
      <c r="T64" t="str">
        <f>VLOOKUP(R64,classifications!A$1:D$357,4,FALSE)</f>
        <v>Unitary Authority</v>
      </c>
      <c r="U64">
        <v>63.6</v>
      </c>
      <c r="V64">
        <v>29.7</v>
      </c>
      <c r="W64">
        <v>6.7</v>
      </c>
      <c r="X64">
        <v>64.599999999999994</v>
      </c>
      <c r="Y64">
        <v>16.5</v>
      </c>
      <c r="Z64">
        <v>18.899999999999999</v>
      </c>
      <c r="AA64">
        <v>64.099999999999994</v>
      </c>
      <c r="AB64">
        <v>23.1</v>
      </c>
      <c r="AC64">
        <v>12.9</v>
      </c>
      <c r="AE64" t="s">
        <v>3</v>
      </c>
      <c r="AF64" t="s">
        <v>473</v>
      </c>
      <c r="AG64" t="s">
        <v>727</v>
      </c>
      <c r="AH64" t="s">
        <v>263</v>
      </c>
      <c r="AI64">
        <v>68.099999999999994</v>
      </c>
      <c r="AJ64">
        <v>31.9</v>
      </c>
      <c r="AK64">
        <v>79.599999999999994</v>
      </c>
      <c r="AL64">
        <v>20.399999999999999</v>
      </c>
      <c r="AM64">
        <v>73.5</v>
      </c>
      <c r="AN64">
        <v>26.5</v>
      </c>
      <c r="AP64" t="s">
        <v>3</v>
      </c>
      <c r="AQ64" t="s">
        <v>473</v>
      </c>
      <c r="AR64" t="s">
        <v>727</v>
      </c>
      <c r="AS64" t="s">
        <v>263</v>
      </c>
      <c r="AT64">
        <v>61.1</v>
      </c>
      <c r="AU64">
        <v>68.099999999999994</v>
      </c>
      <c r="AV64">
        <v>75.2</v>
      </c>
      <c r="AW64">
        <v>73.2</v>
      </c>
      <c r="AX64">
        <v>79.599999999999994</v>
      </c>
      <c r="AY64">
        <v>86.1</v>
      </c>
      <c r="AZ64">
        <v>68.900000000000006</v>
      </c>
      <c r="BA64">
        <v>73.5</v>
      </c>
      <c r="BB64">
        <v>78.2</v>
      </c>
      <c r="BF64" t="b">
        <f t="shared" si="0"/>
        <v>1</v>
      </c>
    </row>
    <row r="65" spans="14:58" x14ac:dyDescent="0.3">
      <c r="N65" t="str">
        <f>VLOOKUP(R65,Sheet1!A$6:A$378,1,FALSE)</f>
        <v>Stockton-on-Tees</v>
      </c>
      <c r="O65" t="s">
        <v>3</v>
      </c>
      <c r="P65" t="s">
        <v>473</v>
      </c>
      <c r="Q65" t="s">
        <v>728</v>
      </c>
      <c r="R65" t="s">
        <v>264</v>
      </c>
      <c r="S65" t="str">
        <f>VLOOKUP(R65,classifications!A$1:B$357,2,FALSE)</f>
        <v>Predominantly Urban</v>
      </c>
      <c r="T65" t="str">
        <f>VLOOKUP(R65,classifications!A$1:D$357,4,FALSE)</f>
        <v>Unitary Authority</v>
      </c>
      <c r="U65">
        <v>63.3</v>
      </c>
      <c r="V65">
        <v>27.4</v>
      </c>
      <c r="W65">
        <v>9.3000000000000007</v>
      </c>
      <c r="X65">
        <v>63</v>
      </c>
      <c r="Y65">
        <v>21.1</v>
      </c>
      <c r="Z65">
        <v>15.9</v>
      </c>
      <c r="AA65">
        <v>63.1</v>
      </c>
      <c r="AB65">
        <v>24.1</v>
      </c>
      <c r="AC65">
        <v>12.7</v>
      </c>
      <c r="AE65" t="s">
        <v>3</v>
      </c>
      <c r="AF65" t="s">
        <v>473</v>
      </c>
      <c r="AG65" t="s">
        <v>728</v>
      </c>
      <c r="AH65" t="s">
        <v>264</v>
      </c>
      <c r="AI65">
        <v>69.8</v>
      </c>
      <c r="AJ65">
        <v>30.2</v>
      </c>
      <c r="AK65">
        <v>74.900000000000006</v>
      </c>
      <c r="AL65">
        <v>25.1</v>
      </c>
      <c r="AM65">
        <v>72.3</v>
      </c>
      <c r="AN65">
        <v>27.7</v>
      </c>
      <c r="AP65" t="s">
        <v>3</v>
      </c>
      <c r="AQ65" t="s">
        <v>473</v>
      </c>
      <c r="AR65" t="s">
        <v>728</v>
      </c>
      <c r="AS65" t="s">
        <v>264</v>
      </c>
      <c r="AT65">
        <v>62.4</v>
      </c>
      <c r="AU65">
        <v>69.8</v>
      </c>
      <c r="AV65">
        <v>77.2</v>
      </c>
      <c r="AW65">
        <v>68</v>
      </c>
      <c r="AX65">
        <v>74.900000000000006</v>
      </c>
      <c r="AY65">
        <v>81.900000000000006</v>
      </c>
      <c r="AZ65">
        <v>67.3</v>
      </c>
      <c r="BA65">
        <v>72.3</v>
      </c>
      <c r="BB65">
        <v>77.400000000000006</v>
      </c>
      <c r="BF65" t="b">
        <f t="shared" si="0"/>
        <v>1</v>
      </c>
    </row>
    <row r="66" spans="14:58" x14ac:dyDescent="0.3">
      <c r="N66" t="str">
        <f>VLOOKUP(R66,Sheet1!A$6:A$378,1,FALSE)</f>
        <v>Darlington</v>
      </c>
      <c r="O66" t="s">
        <v>3</v>
      </c>
      <c r="P66" t="s">
        <v>473</v>
      </c>
      <c r="Q66" t="s">
        <v>729</v>
      </c>
      <c r="R66" t="s">
        <v>265</v>
      </c>
      <c r="S66" t="str">
        <f>VLOOKUP(R66,classifications!A$1:B$357,2,FALSE)</f>
        <v>Predominantly Urban</v>
      </c>
      <c r="T66" t="str">
        <f>VLOOKUP(R66,classifications!A$1:D$357,4,FALSE)</f>
        <v>Unitary Authority</v>
      </c>
      <c r="U66">
        <v>63.7</v>
      </c>
      <c r="V66">
        <v>27.4</v>
      </c>
      <c r="W66">
        <v>8.8000000000000007</v>
      </c>
      <c r="X66">
        <v>64.5</v>
      </c>
      <c r="Y66">
        <v>19.3</v>
      </c>
      <c r="Z66">
        <v>16.2</v>
      </c>
      <c r="AA66">
        <v>64.099999999999994</v>
      </c>
      <c r="AB66">
        <v>23.1</v>
      </c>
      <c r="AC66">
        <v>12.7</v>
      </c>
      <c r="AE66" t="s">
        <v>3</v>
      </c>
      <c r="AF66" t="s">
        <v>473</v>
      </c>
      <c r="AG66" t="s">
        <v>729</v>
      </c>
      <c r="AH66" t="s">
        <v>265</v>
      </c>
      <c r="AI66">
        <v>69.900000000000006</v>
      </c>
      <c r="AJ66">
        <v>30.1</v>
      </c>
      <c r="AK66">
        <v>77</v>
      </c>
      <c r="AL66">
        <v>23</v>
      </c>
      <c r="AM66">
        <v>73.5</v>
      </c>
      <c r="AN66">
        <v>26.5</v>
      </c>
      <c r="AP66" t="s">
        <v>3</v>
      </c>
      <c r="AQ66" t="s">
        <v>473</v>
      </c>
      <c r="AR66" t="s">
        <v>729</v>
      </c>
      <c r="AS66" t="s">
        <v>265</v>
      </c>
      <c r="AT66">
        <v>63.8</v>
      </c>
      <c r="AU66">
        <v>69.900000000000006</v>
      </c>
      <c r="AV66">
        <v>76</v>
      </c>
      <c r="AW66">
        <v>71.5</v>
      </c>
      <c r="AX66">
        <v>77</v>
      </c>
      <c r="AY66">
        <v>82.4</v>
      </c>
      <c r="AZ66">
        <v>69.5</v>
      </c>
      <c r="BA66">
        <v>73.5</v>
      </c>
      <c r="BB66">
        <v>77.5</v>
      </c>
      <c r="BF66" t="b">
        <f t="shared" si="0"/>
        <v>1</v>
      </c>
    </row>
    <row r="67" spans="14:58" x14ac:dyDescent="0.3">
      <c r="N67" t="str">
        <f>VLOOKUP(R67,Sheet1!A$6:A$378,1,FALSE)</f>
        <v>Birmingham</v>
      </c>
      <c r="O67" t="s">
        <v>3</v>
      </c>
      <c r="P67" t="s">
        <v>479</v>
      </c>
      <c r="Q67" t="s">
        <v>730</v>
      </c>
      <c r="R67" t="s">
        <v>66</v>
      </c>
      <c r="S67" t="str">
        <f>VLOOKUP(R67,classifications!A$1:B$357,2,FALSE)</f>
        <v>Predominantly Urban</v>
      </c>
      <c r="T67" t="str">
        <f>VLOOKUP(R67,classifications!A$1:D$357,4,FALSE)</f>
        <v>Met District</v>
      </c>
      <c r="U67">
        <v>66.099999999999994</v>
      </c>
      <c r="V67">
        <v>26.4</v>
      </c>
      <c r="W67">
        <v>7.4</v>
      </c>
      <c r="X67">
        <v>63.8</v>
      </c>
      <c r="Y67">
        <v>20.100000000000001</v>
      </c>
      <c r="Z67">
        <v>16.100000000000001</v>
      </c>
      <c r="AA67">
        <v>65</v>
      </c>
      <c r="AB67">
        <v>23.4</v>
      </c>
      <c r="AC67">
        <v>11.6</v>
      </c>
      <c r="AE67" t="s">
        <v>3</v>
      </c>
      <c r="AF67" t="s">
        <v>479</v>
      </c>
      <c r="AG67" t="s">
        <v>730</v>
      </c>
      <c r="AH67" t="s">
        <v>66</v>
      </c>
      <c r="AI67">
        <v>71.400000000000006</v>
      </c>
      <c r="AJ67">
        <v>28.6</v>
      </c>
      <c r="AK67">
        <v>76</v>
      </c>
      <c r="AL67">
        <v>24</v>
      </c>
      <c r="AM67">
        <v>73.5</v>
      </c>
      <c r="AN67">
        <v>26.5</v>
      </c>
      <c r="AP67" t="s">
        <v>3</v>
      </c>
      <c r="AQ67" t="s">
        <v>479</v>
      </c>
      <c r="AR67" t="s">
        <v>730</v>
      </c>
      <c r="AS67" t="s">
        <v>66</v>
      </c>
      <c r="AT67">
        <v>64.400000000000006</v>
      </c>
      <c r="AU67">
        <v>71.400000000000006</v>
      </c>
      <c r="AV67">
        <v>78.400000000000006</v>
      </c>
      <c r="AW67">
        <v>69.8</v>
      </c>
      <c r="AX67">
        <v>76</v>
      </c>
      <c r="AY67">
        <v>82.2</v>
      </c>
      <c r="AZ67">
        <v>68.7</v>
      </c>
      <c r="BA67">
        <v>73.5</v>
      </c>
      <c r="BB67">
        <v>78.400000000000006</v>
      </c>
      <c r="BF67" t="b">
        <f t="shared" si="0"/>
        <v>1</v>
      </c>
    </row>
    <row r="68" spans="14:58" x14ac:dyDescent="0.3">
      <c r="N68" t="str">
        <f>VLOOKUP(R68,Sheet1!A$6:A$378,1,FALSE)</f>
        <v>Coventry</v>
      </c>
      <c r="O68" t="s">
        <v>3</v>
      </c>
      <c r="P68" t="s">
        <v>479</v>
      </c>
      <c r="Q68" t="s">
        <v>731</v>
      </c>
      <c r="R68" t="s">
        <v>67</v>
      </c>
      <c r="S68" t="str">
        <f>VLOOKUP(R68,classifications!A$1:B$357,2,FALSE)</f>
        <v>Predominantly Urban</v>
      </c>
      <c r="T68" t="str">
        <f>VLOOKUP(R68,classifications!A$1:D$357,4,FALSE)</f>
        <v>Met District</v>
      </c>
      <c r="U68">
        <v>65.3</v>
      </c>
      <c r="V68">
        <v>27</v>
      </c>
      <c r="W68">
        <v>7.7</v>
      </c>
      <c r="X68">
        <v>61.1</v>
      </c>
      <c r="Y68">
        <v>21.2</v>
      </c>
      <c r="Z68">
        <v>17.7</v>
      </c>
      <c r="AA68">
        <v>63.2</v>
      </c>
      <c r="AB68">
        <v>24.1</v>
      </c>
      <c r="AC68">
        <v>12.7</v>
      </c>
      <c r="AE68" t="s">
        <v>3</v>
      </c>
      <c r="AF68" t="s">
        <v>479</v>
      </c>
      <c r="AG68" t="s">
        <v>731</v>
      </c>
      <c r="AH68" t="s">
        <v>67</v>
      </c>
      <c r="AI68">
        <v>70.7</v>
      </c>
      <c r="AJ68">
        <v>29.3</v>
      </c>
      <c r="AK68">
        <v>74.3</v>
      </c>
      <c r="AL68">
        <v>25.7</v>
      </c>
      <c r="AM68">
        <v>72.400000000000006</v>
      </c>
      <c r="AN68">
        <v>27.6</v>
      </c>
      <c r="AP68" t="s">
        <v>3</v>
      </c>
      <c r="AQ68" t="s">
        <v>479</v>
      </c>
      <c r="AR68" t="s">
        <v>731</v>
      </c>
      <c r="AS68" t="s">
        <v>67</v>
      </c>
      <c r="AT68">
        <v>63.3</v>
      </c>
      <c r="AU68">
        <v>70.7</v>
      </c>
      <c r="AV68">
        <v>78.099999999999994</v>
      </c>
      <c r="AW68">
        <v>67.400000000000006</v>
      </c>
      <c r="AX68">
        <v>74.3</v>
      </c>
      <c r="AY68">
        <v>81.099999999999994</v>
      </c>
      <c r="AZ68">
        <v>67.099999999999994</v>
      </c>
      <c r="BA68">
        <v>72.400000000000006</v>
      </c>
      <c r="BB68">
        <v>77.7</v>
      </c>
      <c r="BF68" t="b">
        <f t="shared" si="0"/>
        <v>1</v>
      </c>
    </row>
    <row r="69" spans="14:58" x14ac:dyDescent="0.3">
      <c r="N69" t="str">
        <f>VLOOKUP(R69,Sheet1!A$6:A$378,1,FALSE)</f>
        <v>Dudley</v>
      </c>
      <c r="O69" t="s">
        <v>3</v>
      </c>
      <c r="P69" t="s">
        <v>479</v>
      </c>
      <c r="Q69" t="s">
        <v>732</v>
      </c>
      <c r="R69" t="s">
        <v>68</v>
      </c>
      <c r="S69" t="str">
        <f>VLOOKUP(R69,classifications!A$1:B$357,2,FALSE)</f>
        <v>Predominantly Urban</v>
      </c>
      <c r="T69" t="str">
        <f>VLOOKUP(R69,classifications!A$1:D$357,4,FALSE)</f>
        <v>Met District</v>
      </c>
      <c r="U69">
        <v>64.900000000000006</v>
      </c>
      <c r="V69">
        <v>23.1</v>
      </c>
      <c r="W69">
        <v>12</v>
      </c>
      <c r="X69">
        <v>72.900000000000006</v>
      </c>
      <c r="Y69">
        <v>14.7</v>
      </c>
      <c r="Z69">
        <v>12.4</v>
      </c>
      <c r="AA69">
        <v>68.7</v>
      </c>
      <c r="AB69">
        <v>19.100000000000001</v>
      </c>
      <c r="AC69">
        <v>12.2</v>
      </c>
      <c r="AE69" t="s">
        <v>3</v>
      </c>
      <c r="AF69" t="s">
        <v>479</v>
      </c>
      <c r="AG69" t="s">
        <v>732</v>
      </c>
      <c r="AH69" t="s">
        <v>68</v>
      </c>
      <c r="AI69">
        <v>73.8</v>
      </c>
      <c r="AJ69">
        <v>26.2</v>
      </c>
      <c r="AK69">
        <v>83.3</v>
      </c>
      <c r="AL69">
        <v>16.7</v>
      </c>
      <c r="AM69">
        <v>78.3</v>
      </c>
      <c r="AN69">
        <v>21.7</v>
      </c>
      <c r="AP69" t="s">
        <v>3</v>
      </c>
      <c r="AQ69" t="s">
        <v>479</v>
      </c>
      <c r="AR69" t="s">
        <v>732</v>
      </c>
      <c r="AS69" t="s">
        <v>68</v>
      </c>
      <c r="AT69">
        <v>65.7</v>
      </c>
      <c r="AU69">
        <v>73.8</v>
      </c>
      <c r="AV69">
        <v>81.900000000000006</v>
      </c>
      <c r="AW69">
        <v>76.599999999999994</v>
      </c>
      <c r="AX69">
        <v>83.3</v>
      </c>
      <c r="AY69">
        <v>90</v>
      </c>
      <c r="AZ69">
        <v>72.7</v>
      </c>
      <c r="BA69">
        <v>78.3</v>
      </c>
      <c r="BB69">
        <v>83.9</v>
      </c>
      <c r="BF69" t="b">
        <f t="shared" ref="BF69:BF132" si="1">IF(AS69=AH69,IF(AH69=R69,TRUE,FALSE),FALSE)</f>
        <v>1</v>
      </c>
    </row>
    <row r="70" spans="14:58" x14ac:dyDescent="0.3">
      <c r="N70" t="str">
        <f>VLOOKUP(R70,Sheet1!A$6:A$378,1,FALSE)</f>
        <v>Sandwell</v>
      </c>
      <c r="O70" t="s">
        <v>3</v>
      </c>
      <c r="P70" t="s">
        <v>479</v>
      </c>
      <c r="Q70" t="s">
        <v>733</v>
      </c>
      <c r="R70" t="s">
        <v>69</v>
      </c>
      <c r="S70" t="str">
        <f>VLOOKUP(R70,classifications!A$1:B$357,2,FALSE)</f>
        <v>Predominantly Urban</v>
      </c>
      <c r="T70" t="str">
        <f>VLOOKUP(R70,classifications!A$1:D$357,4,FALSE)</f>
        <v>Met District</v>
      </c>
      <c r="U70">
        <v>69.099999999999994</v>
      </c>
      <c r="V70">
        <v>18.600000000000001</v>
      </c>
      <c r="W70">
        <v>12.4</v>
      </c>
      <c r="X70">
        <v>64.7</v>
      </c>
      <c r="Y70">
        <v>15.5</v>
      </c>
      <c r="Z70">
        <v>19.8</v>
      </c>
      <c r="AA70">
        <v>66.900000000000006</v>
      </c>
      <c r="AB70">
        <v>17.100000000000001</v>
      </c>
      <c r="AC70">
        <v>16</v>
      </c>
      <c r="AE70" t="s">
        <v>3</v>
      </c>
      <c r="AF70" t="s">
        <v>479</v>
      </c>
      <c r="AG70" t="s">
        <v>733</v>
      </c>
      <c r="AH70" t="s">
        <v>69</v>
      </c>
      <c r="AI70">
        <v>78.8</v>
      </c>
      <c r="AJ70">
        <v>21.2</v>
      </c>
      <c r="AK70">
        <v>80.7</v>
      </c>
      <c r="AL70">
        <v>19.3</v>
      </c>
      <c r="AM70">
        <v>79.7</v>
      </c>
      <c r="AN70">
        <v>20.3</v>
      </c>
      <c r="AP70" t="s">
        <v>3</v>
      </c>
      <c r="AQ70" t="s">
        <v>479</v>
      </c>
      <c r="AR70" t="s">
        <v>733</v>
      </c>
      <c r="AS70" t="s">
        <v>69</v>
      </c>
      <c r="AT70">
        <v>72.3</v>
      </c>
      <c r="AU70">
        <v>78.8</v>
      </c>
      <c r="AV70">
        <v>85.3</v>
      </c>
      <c r="AW70">
        <v>74.3</v>
      </c>
      <c r="AX70">
        <v>80.7</v>
      </c>
      <c r="AY70">
        <v>87.1</v>
      </c>
      <c r="AZ70">
        <v>75.2</v>
      </c>
      <c r="BA70">
        <v>79.7</v>
      </c>
      <c r="BB70">
        <v>84.2</v>
      </c>
      <c r="BF70" t="b">
        <f t="shared" si="1"/>
        <v>1</v>
      </c>
    </row>
    <row r="71" spans="14:58" x14ac:dyDescent="0.3">
      <c r="N71" t="str">
        <f>VLOOKUP(R71,Sheet1!A$6:A$378,1,FALSE)</f>
        <v>Solihull</v>
      </c>
      <c r="O71" t="s">
        <v>3</v>
      </c>
      <c r="P71" t="s">
        <v>479</v>
      </c>
      <c r="Q71" t="s">
        <v>734</v>
      </c>
      <c r="R71" t="s">
        <v>70</v>
      </c>
      <c r="S71" t="str">
        <f>VLOOKUP(R71,classifications!A$1:B$357,2,FALSE)</f>
        <v>Predominantly Urban</v>
      </c>
      <c r="T71" t="str">
        <f>VLOOKUP(R71,classifications!A$1:D$357,4,FALSE)</f>
        <v>Met District</v>
      </c>
      <c r="U71">
        <v>65.8</v>
      </c>
      <c r="V71">
        <v>24.6</v>
      </c>
      <c r="W71">
        <v>9.5</v>
      </c>
      <c r="X71">
        <v>63.4</v>
      </c>
      <c r="Y71">
        <v>21</v>
      </c>
      <c r="Z71">
        <v>15.6</v>
      </c>
      <c r="AA71">
        <v>64.599999999999994</v>
      </c>
      <c r="AB71">
        <v>22.8</v>
      </c>
      <c r="AC71">
        <v>12.7</v>
      </c>
      <c r="AE71" t="s">
        <v>3</v>
      </c>
      <c r="AF71" t="s">
        <v>479</v>
      </c>
      <c r="AG71" t="s">
        <v>734</v>
      </c>
      <c r="AH71" t="s">
        <v>70</v>
      </c>
      <c r="AI71">
        <v>72.8</v>
      </c>
      <c r="AJ71">
        <v>27.2</v>
      </c>
      <c r="AK71">
        <v>75.099999999999994</v>
      </c>
      <c r="AL71">
        <v>24.9</v>
      </c>
      <c r="AM71">
        <v>73.900000000000006</v>
      </c>
      <c r="AN71">
        <v>26.1</v>
      </c>
      <c r="AP71" t="s">
        <v>3</v>
      </c>
      <c r="AQ71" t="s">
        <v>479</v>
      </c>
      <c r="AR71" t="s">
        <v>734</v>
      </c>
      <c r="AS71" t="s">
        <v>70</v>
      </c>
      <c r="AT71">
        <v>65.5</v>
      </c>
      <c r="AU71">
        <v>72.8</v>
      </c>
      <c r="AV71">
        <v>80.099999999999994</v>
      </c>
      <c r="AW71">
        <v>68.2</v>
      </c>
      <c r="AX71">
        <v>75.099999999999994</v>
      </c>
      <c r="AY71">
        <v>82</v>
      </c>
      <c r="AZ71">
        <v>68.400000000000006</v>
      </c>
      <c r="BA71">
        <v>73.900000000000006</v>
      </c>
      <c r="BB71">
        <v>79.5</v>
      </c>
      <c r="BF71" t="b">
        <f t="shared" si="1"/>
        <v>1</v>
      </c>
    </row>
    <row r="72" spans="14:58" x14ac:dyDescent="0.3">
      <c r="N72" t="str">
        <f>VLOOKUP(R72,Sheet1!A$6:A$378,1,FALSE)</f>
        <v>Walsall</v>
      </c>
      <c r="O72" t="s">
        <v>3</v>
      </c>
      <c r="P72" t="s">
        <v>479</v>
      </c>
      <c r="Q72" t="s">
        <v>735</v>
      </c>
      <c r="R72" t="s">
        <v>71</v>
      </c>
      <c r="S72" t="str">
        <f>VLOOKUP(R72,classifications!A$1:B$357,2,FALSE)</f>
        <v>Predominantly Urban</v>
      </c>
      <c r="T72" t="str">
        <f>VLOOKUP(R72,classifications!A$1:D$357,4,FALSE)</f>
        <v>Met District</v>
      </c>
      <c r="U72">
        <v>63</v>
      </c>
      <c r="V72">
        <v>26</v>
      </c>
      <c r="W72">
        <v>11</v>
      </c>
      <c r="X72">
        <v>60.4</v>
      </c>
      <c r="Y72">
        <v>23.6</v>
      </c>
      <c r="Z72">
        <v>15.9</v>
      </c>
      <c r="AA72">
        <v>61.8</v>
      </c>
      <c r="AB72">
        <v>24.9</v>
      </c>
      <c r="AC72">
        <v>13.4</v>
      </c>
      <c r="AE72" t="s">
        <v>3</v>
      </c>
      <c r="AF72" t="s">
        <v>479</v>
      </c>
      <c r="AG72" t="s">
        <v>735</v>
      </c>
      <c r="AH72" t="s">
        <v>71</v>
      </c>
      <c r="AI72">
        <v>70.8</v>
      </c>
      <c r="AJ72">
        <v>29.2</v>
      </c>
      <c r="AK72">
        <v>71.900000000000006</v>
      </c>
      <c r="AL72">
        <v>28.1</v>
      </c>
      <c r="AM72">
        <v>71.3</v>
      </c>
      <c r="AN72">
        <v>28.7</v>
      </c>
      <c r="AP72" t="s">
        <v>3</v>
      </c>
      <c r="AQ72" t="s">
        <v>479</v>
      </c>
      <c r="AR72" t="s">
        <v>735</v>
      </c>
      <c r="AS72" t="s">
        <v>71</v>
      </c>
      <c r="AT72">
        <v>63.6</v>
      </c>
      <c r="AU72">
        <v>70.8</v>
      </c>
      <c r="AV72">
        <v>78.099999999999994</v>
      </c>
      <c r="AW72">
        <v>64.5</v>
      </c>
      <c r="AX72">
        <v>71.900000000000006</v>
      </c>
      <c r="AY72">
        <v>79.2</v>
      </c>
      <c r="AZ72">
        <v>66.099999999999994</v>
      </c>
      <c r="BA72">
        <v>71.3</v>
      </c>
      <c r="BB72">
        <v>76.5</v>
      </c>
      <c r="BF72" t="b">
        <f t="shared" si="1"/>
        <v>1</v>
      </c>
    </row>
    <row r="73" spans="14:58" x14ac:dyDescent="0.3">
      <c r="N73" t="str">
        <f>VLOOKUP(R73,Sheet1!A$6:A$378,1,FALSE)</f>
        <v>Wolverhampton</v>
      </c>
      <c r="O73" t="s">
        <v>3</v>
      </c>
      <c r="P73" t="s">
        <v>479</v>
      </c>
      <c r="Q73" t="s">
        <v>736</v>
      </c>
      <c r="R73" t="s">
        <v>72</v>
      </c>
      <c r="S73" t="str">
        <f>VLOOKUP(R73,classifications!A$1:B$357,2,FALSE)</f>
        <v>Predominantly Urban</v>
      </c>
      <c r="T73" t="str">
        <f>VLOOKUP(R73,classifications!A$1:D$357,4,FALSE)</f>
        <v>Met District</v>
      </c>
      <c r="U73">
        <v>67.900000000000006</v>
      </c>
      <c r="V73">
        <v>24.4</v>
      </c>
      <c r="W73">
        <v>7.7</v>
      </c>
      <c r="X73">
        <v>57.9</v>
      </c>
      <c r="Y73">
        <v>24.1</v>
      </c>
      <c r="Z73">
        <v>18.100000000000001</v>
      </c>
      <c r="AA73">
        <v>62.8</v>
      </c>
      <c r="AB73">
        <v>24.2</v>
      </c>
      <c r="AC73">
        <v>13</v>
      </c>
      <c r="AE73" t="s">
        <v>3</v>
      </c>
      <c r="AF73" t="s">
        <v>479</v>
      </c>
      <c r="AG73" t="s">
        <v>736</v>
      </c>
      <c r="AH73" t="s">
        <v>72</v>
      </c>
      <c r="AI73">
        <v>73.5</v>
      </c>
      <c r="AJ73">
        <v>26.5</v>
      </c>
      <c r="AK73">
        <v>70.599999999999994</v>
      </c>
      <c r="AL73">
        <v>29.4</v>
      </c>
      <c r="AM73">
        <v>72.2</v>
      </c>
      <c r="AN73">
        <v>27.8</v>
      </c>
      <c r="AP73" t="s">
        <v>3</v>
      </c>
      <c r="AQ73" t="s">
        <v>479</v>
      </c>
      <c r="AR73" t="s">
        <v>736</v>
      </c>
      <c r="AS73" t="s">
        <v>72</v>
      </c>
      <c r="AT73">
        <v>65.900000000000006</v>
      </c>
      <c r="AU73">
        <v>73.5</v>
      </c>
      <c r="AV73">
        <v>81.2</v>
      </c>
      <c r="AW73">
        <v>62.4</v>
      </c>
      <c r="AX73">
        <v>70.599999999999994</v>
      </c>
      <c r="AY73">
        <v>78.900000000000006</v>
      </c>
      <c r="AZ73">
        <v>66.5</v>
      </c>
      <c r="BA73">
        <v>72.2</v>
      </c>
      <c r="BB73">
        <v>77.8</v>
      </c>
      <c r="BF73" t="b">
        <f t="shared" si="1"/>
        <v>1</v>
      </c>
    </row>
    <row r="74" spans="14:58" x14ac:dyDescent="0.3">
      <c r="N74" t="str">
        <f>VLOOKUP(R74,Sheet1!A$6:A$378,1,FALSE)</f>
        <v>Bath and North East Somerset</v>
      </c>
      <c r="O74" t="s">
        <v>3</v>
      </c>
      <c r="P74" t="s">
        <v>487</v>
      </c>
      <c r="Q74" t="s">
        <v>737</v>
      </c>
      <c r="R74" t="s">
        <v>306</v>
      </c>
      <c r="S74" t="str">
        <f>VLOOKUP(R74,classifications!A$1:B$357,2,FALSE)</f>
        <v>Urban with Significant Rural</v>
      </c>
      <c r="T74" t="str">
        <f>VLOOKUP(R74,classifications!A$1:D$357,4,FALSE)</f>
        <v>Unitary Authority</v>
      </c>
      <c r="U74">
        <v>63.7</v>
      </c>
      <c r="V74">
        <v>25.7</v>
      </c>
      <c r="W74">
        <v>10.6</v>
      </c>
      <c r="X74">
        <v>60.2</v>
      </c>
      <c r="Y74">
        <v>24.6</v>
      </c>
      <c r="Z74">
        <v>15.2</v>
      </c>
      <c r="AA74">
        <v>62</v>
      </c>
      <c r="AB74">
        <v>25.2</v>
      </c>
      <c r="AC74">
        <v>12.8</v>
      </c>
      <c r="AE74" t="s">
        <v>3</v>
      </c>
      <c r="AF74" t="s">
        <v>487</v>
      </c>
      <c r="AG74" t="s">
        <v>737</v>
      </c>
      <c r="AH74" t="s">
        <v>306</v>
      </c>
      <c r="AI74">
        <v>71.3</v>
      </c>
      <c r="AJ74">
        <v>28.7</v>
      </c>
      <c r="AK74">
        <v>70.900000000000006</v>
      </c>
      <c r="AL74">
        <v>29.1</v>
      </c>
      <c r="AM74">
        <v>71.099999999999994</v>
      </c>
      <c r="AN74">
        <v>28.9</v>
      </c>
      <c r="AP74" t="s">
        <v>3</v>
      </c>
      <c r="AQ74" t="s">
        <v>487</v>
      </c>
      <c r="AR74" t="s">
        <v>737</v>
      </c>
      <c r="AS74" t="s">
        <v>306</v>
      </c>
      <c r="AT74">
        <v>65</v>
      </c>
      <c r="AU74">
        <v>71.3</v>
      </c>
      <c r="AV74">
        <v>77.5</v>
      </c>
      <c r="AW74">
        <v>64.599999999999994</v>
      </c>
      <c r="AX74">
        <v>70.900000000000006</v>
      </c>
      <c r="AY74">
        <v>77.3</v>
      </c>
      <c r="AZ74">
        <v>66.5</v>
      </c>
      <c r="BA74">
        <v>71.099999999999994</v>
      </c>
      <c r="BB74">
        <v>75.7</v>
      </c>
      <c r="BF74" t="b">
        <f t="shared" si="1"/>
        <v>1</v>
      </c>
    </row>
    <row r="75" spans="14:58" x14ac:dyDescent="0.3">
      <c r="N75" t="str">
        <f>VLOOKUP(R75,Sheet1!A$6:A$378,1,FALSE)</f>
        <v>Bristol, City of</v>
      </c>
      <c r="O75" t="s">
        <v>3</v>
      </c>
      <c r="P75" t="s">
        <v>487</v>
      </c>
      <c r="Q75" t="s">
        <v>738</v>
      </c>
      <c r="R75" t="s">
        <v>307</v>
      </c>
      <c r="S75" t="str">
        <f>VLOOKUP(R75,classifications!A$1:B$357,2,FALSE)</f>
        <v>Predominantly Urban</v>
      </c>
      <c r="T75" t="str">
        <f>VLOOKUP(R75,classifications!A$1:D$357,4,FALSE)</f>
        <v>Unitary Authority</v>
      </c>
      <c r="U75">
        <v>69.900000000000006</v>
      </c>
      <c r="V75">
        <v>24.9</v>
      </c>
      <c r="W75">
        <v>5.2</v>
      </c>
      <c r="X75">
        <v>71.099999999999994</v>
      </c>
      <c r="Y75">
        <v>16.399999999999999</v>
      </c>
      <c r="Z75">
        <v>12.5</v>
      </c>
      <c r="AA75">
        <v>70.5</v>
      </c>
      <c r="AB75">
        <v>20.7</v>
      </c>
      <c r="AC75">
        <v>8.9</v>
      </c>
      <c r="AE75" t="s">
        <v>3</v>
      </c>
      <c r="AF75" t="s">
        <v>487</v>
      </c>
      <c r="AG75" t="s">
        <v>738</v>
      </c>
      <c r="AH75" t="s">
        <v>307</v>
      </c>
      <c r="AI75">
        <v>73.7</v>
      </c>
      <c r="AJ75">
        <v>26.3</v>
      </c>
      <c r="AK75">
        <v>81.2</v>
      </c>
      <c r="AL75">
        <v>18.8</v>
      </c>
      <c r="AM75">
        <v>77.3</v>
      </c>
      <c r="AN75">
        <v>22.7</v>
      </c>
      <c r="AP75" t="s">
        <v>3</v>
      </c>
      <c r="AQ75" t="s">
        <v>487</v>
      </c>
      <c r="AR75" t="s">
        <v>738</v>
      </c>
      <c r="AS75" t="s">
        <v>307</v>
      </c>
      <c r="AT75">
        <v>67.599999999999994</v>
      </c>
      <c r="AU75">
        <v>73.7</v>
      </c>
      <c r="AV75">
        <v>79.8</v>
      </c>
      <c r="AW75">
        <v>76.2</v>
      </c>
      <c r="AX75">
        <v>81.2</v>
      </c>
      <c r="AY75">
        <v>86.2</v>
      </c>
      <c r="AZ75">
        <v>73.3</v>
      </c>
      <c r="BA75">
        <v>77.3</v>
      </c>
      <c r="BB75">
        <v>81.400000000000006</v>
      </c>
      <c r="BF75" t="b">
        <f t="shared" si="1"/>
        <v>1</v>
      </c>
    </row>
    <row r="76" spans="14:58" x14ac:dyDescent="0.3">
      <c r="N76" t="str">
        <f>VLOOKUP(R76,Sheet1!A$6:A$378,1,FALSE)</f>
        <v>South Gloucestershire</v>
      </c>
      <c r="O76" t="s">
        <v>3</v>
      </c>
      <c r="P76" t="s">
        <v>487</v>
      </c>
      <c r="Q76" t="s">
        <v>739</v>
      </c>
      <c r="R76" t="s">
        <v>309</v>
      </c>
      <c r="S76" t="str">
        <f>VLOOKUP(R76,classifications!A$1:B$357,2,FALSE)</f>
        <v>Predominantly Urban</v>
      </c>
      <c r="T76" t="str">
        <f>VLOOKUP(R76,classifications!A$1:D$357,4,FALSE)</f>
        <v>Unitary Authority</v>
      </c>
      <c r="U76">
        <v>68.599999999999994</v>
      </c>
      <c r="V76">
        <v>22</v>
      </c>
      <c r="W76">
        <v>9.5</v>
      </c>
      <c r="X76">
        <v>69.2</v>
      </c>
      <c r="Y76">
        <v>19</v>
      </c>
      <c r="Z76">
        <v>11.8</v>
      </c>
      <c r="AA76">
        <v>68.900000000000006</v>
      </c>
      <c r="AB76">
        <v>20.5</v>
      </c>
      <c r="AC76">
        <v>10.6</v>
      </c>
      <c r="AE76" t="s">
        <v>3</v>
      </c>
      <c r="AF76" t="s">
        <v>487</v>
      </c>
      <c r="AG76" t="s">
        <v>739</v>
      </c>
      <c r="AH76" t="s">
        <v>309</v>
      </c>
      <c r="AI76">
        <v>75.7</v>
      </c>
      <c r="AJ76">
        <v>24.3</v>
      </c>
      <c r="AK76">
        <v>78.400000000000006</v>
      </c>
      <c r="AL76">
        <v>21.6</v>
      </c>
      <c r="AM76">
        <v>77</v>
      </c>
      <c r="AN76">
        <v>23</v>
      </c>
      <c r="AP76" t="s">
        <v>3</v>
      </c>
      <c r="AQ76" t="s">
        <v>487</v>
      </c>
      <c r="AR76" t="s">
        <v>739</v>
      </c>
      <c r="AS76" t="s">
        <v>309</v>
      </c>
      <c r="AT76">
        <v>69.599999999999994</v>
      </c>
      <c r="AU76">
        <v>75.7</v>
      </c>
      <c r="AV76">
        <v>81.900000000000006</v>
      </c>
      <c r="AW76">
        <v>72.900000000000006</v>
      </c>
      <c r="AX76">
        <v>78.400000000000006</v>
      </c>
      <c r="AY76">
        <v>83.9</v>
      </c>
      <c r="AZ76">
        <v>72.8</v>
      </c>
      <c r="BA76">
        <v>77</v>
      </c>
      <c r="BB76">
        <v>81.3</v>
      </c>
      <c r="BF76" t="b">
        <f t="shared" si="1"/>
        <v>1</v>
      </c>
    </row>
    <row r="77" spans="14:58" x14ac:dyDescent="0.3">
      <c r="N77" t="e">
        <f>VLOOKUP(R77,Sheet1!A$6:A$378,1,FALSE)</f>
        <v>#N/A</v>
      </c>
      <c r="O77" t="s">
        <v>3</v>
      </c>
      <c r="P77" t="s">
        <v>491</v>
      </c>
      <c r="Q77">
        <v>9</v>
      </c>
      <c r="R77" t="s">
        <v>492</v>
      </c>
      <c r="S77" t="e">
        <f>VLOOKUP(R77,classifications!A$1:B$357,2,FALSE)</f>
        <v>#N/A</v>
      </c>
      <c r="T77" t="s">
        <v>323</v>
      </c>
      <c r="U77">
        <v>68.400000000000006</v>
      </c>
      <c r="V77">
        <v>28</v>
      </c>
      <c r="W77">
        <v>3.6</v>
      </c>
      <c r="X77">
        <v>66.7</v>
      </c>
      <c r="Y77">
        <v>21.6</v>
      </c>
      <c r="Z77">
        <v>11.7</v>
      </c>
      <c r="AA77">
        <v>67.5</v>
      </c>
      <c r="AB77">
        <v>24.8</v>
      </c>
      <c r="AC77">
        <v>7.7</v>
      </c>
      <c r="AE77" t="s">
        <v>3</v>
      </c>
      <c r="AF77" t="s">
        <v>491</v>
      </c>
      <c r="AG77">
        <v>9</v>
      </c>
      <c r="AH77" t="s">
        <v>492</v>
      </c>
      <c r="AI77">
        <v>71</v>
      </c>
      <c r="AJ77">
        <v>29</v>
      </c>
      <c r="AK77">
        <v>75.5</v>
      </c>
      <c r="AL77">
        <v>24.5</v>
      </c>
      <c r="AM77">
        <v>73.2</v>
      </c>
      <c r="AN77">
        <v>26.8</v>
      </c>
      <c r="AP77" t="s">
        <v>3</v>
      </c>
      <c r="AQ77" t="s">
        <v>491</v>
      </c>
      <c r="AR77">
        <v>9</v>
      </c>
      <c r="AS77" t="s">
        <v>492</v>
      </c>
      <c r="AT77">
        <v>63.8</v>
      </c>
      <c r="AU77">
        <v>71</v>
      </c>
      <c r="AV77">
        <v>78.2</v>
      </c>
      <c r="AW77">
        <v>69</v>
      </c>
      <c r="AX77">
        <v>75.5</v>
      </c>
      <c r="AY77">
        <v>82</v>
      </c>
      <c r="AZ77">
        <v>68.3</v>
      </c>
      <c r="BA77">
        <v>73.2</v>
      </c>
      <c r="BB77">
        <v>78.099999999999994</v>
      </c>
      <c r="BF77" t="b">
        <f t="shared" si="1"/>
        <v>1</v>
      </c>
    </row>
    <row r="78" spans="14:58" x14ac:dyDescent="0.3">
      <c r="N78" t="str">
        <f>VLOOKUP(R78,Sheet1!A$6:A$378,1,FALSE)</f>
        <v>Buckinghamshire</v>
      </c>
      <c r="O78" t="s">
        <v>3</v>
      </c>
      <c r="P78" t="s">
        <v>491</v>
      </c>
      <c r="Q78">
        <v>11</v>
      </c>
      <c r="R78" t="s">
        <v>305</v>
      </c>
      <c r="S78" t="str">
        <f>VLOOKUP(R78,classifications!A$1:B$357,2,FALSE)</f>
        <v>Urban with Significant Rural</v>
      </c>
      <c r="T78" t="str">
        <f>VLOOKUP(R78,classifications!A$1:D$357,4,FALSE)</f>
        <v>Unitary Authority</v>
      </c>
      <c r="U78">
        <v>58.4</v>
      </c>
      <c r="V78">
        <v>33.4</v>
      </c>
      <c r="W78">
        <v>8.1</v>
      </c>
      <c r="X78">
        <v>73.7</v>
      </c>
      <c r="Y78">
        <v>20.5</v>
      </c>
      <c r="Z78">
        <v>5.8</v>
      </c>
      <c r="AA78">
        <v>66.099999999999994</v>
      </c>
      <c r="AB78">
        <v>26.9</v>
      </c>
      <c r="AC78">
        <v>7</v>
      </c>
      <c r="AE78" t="s">
        <v>3</v>
      </c>
      <c r="AF78" t="s">
        <v>491</v>
      </c>
      <c r="AG78">
        <v>11</v>
      </c>
      <c r="AH78" t="s">
        <v>305</v>
      </c>
      <c r="AI78">
        <v>63.6</v>
      </c>
      <c r="AJ78">
        <v>36.4</v>
      </c>
      <c r="AK78">
        <v>78.3</v>
      </c>
      <c r="AL78">
        <v>21.7</v>
      </c>
      <c r="AM78">
        <v>71.099999999999994</v>
      </c>
      <c r="AN78">
        <v>28.9</v>
      </c>
      <c r="AP78" t="s">
        <v>3</v>
      </c>
      <c r="AQ78" t="s">
        <v>491</v>
      </c>
      <c r="AR78">
        <v>11</v>
      </c>
      <c r="AS78" t="s">
        <v>305</v>
      </c>
      <c r="AT78">
        <v>56.6</v>
      </c>
      <c r="AU78">
        <v>63.6</v>
      </c>
      <c r="AV78">
        <v>70.599999999999994</v>
      </c>
      <c r="AW78">
        <v>73</v>
      </c>
      <c r="AX78">
        <v>78.3</v>
      </c>
      <c r="AY78">
        <v>83.5</v>
      </c>
      <c r="AZ78">
        <v>66.599999999999994</v>
      </c>
      <c r="BA78">
        <v>71.099999999999994</v>
      </c>
      <c r="BB78">
        <v>75.599999999999994</v>
      </c>
      <c r="BF78" t="b">
        <f t="shared" si="1"/>
        <v>1</v>
      </c>
    </row>
    <row r="79" spans="14:58" x14ac:dyDescent="0.3">
      <c r="N79" t="e">
        <f>VLOOKUP(R79,Sheet1!A$6:A$378,1,FALSE)</f>
        <v>#N/A</v>
      </c>
      <c r="O79" t="s">
        <v>3</v>
      </c>
      <c r="P79" t="s">
        <v>491</v>
      </c>
      <c r="Q79">
        <v>13</v>
      </c>
      <c r="R79" t="s">
        <v>493</v>
      </c>
      <c r="S79" t="s">
        <v>319</v>
      </c>
      <c r="T79" t="s">
        <v>323</v>
      </c>
      <c r="U79">
        <v>62.3</v>
      </c>
      <c r="V79">
        <v>30.7</v>
      </c>
      <c r="W79">
        <v>7</v>
      </c>
      <c r="X79">
        <v>69.8</v>
      </c>
      <c r="Y79">
        <v>19.100000000000001</v>
      </c>
      <c r="Z79">
        <v>11.2</v>
      </c>
      <c r="AA79">
        <v>65.900000000000006</v>
      </c>
      <c r="AB79">
        <v>25.1</v>
      </c>
      <c r="AC79">
        <v>9</v>
      </c>
      <c r="AE79" t="s">
        <v>3</v>
      </c>
      <c r="AF79" t="s">
        <v>491</v>
      </c>
      <c r="AG79">
        <v>13</v>
      </c>
      <c r="AH79" t="s">
        <v>493</v>
      </c>
      <c r="AI79">
        <v>67</v>
      </c>
      <c r="AJ79">
        <v>33</v>
      </c>
      <c r="AK79">
        <v>78.5</v>
      </c>
      <c r="AL79">
        <v>21.5</v>
      </c>
      <c r="AM79">
        <v>72.5</v>
      </c>
      <c r="AN79">
        <v>27.5</v>
      </c>
      <c r="AP79" t="s">
        <v>3</v>
      </c>
      <c r="AQ79" t="s">
        <v>491</v>
      </c>
      <c r="AR79">
        <v>13</v>
      </c>
      <c r="AS79" t="s">
        <v>493</v>
      </c>
      <c r="AT79">
        <v>59.7</v>
      </c>
      <c r="AU79">
        <v>67</v>
      </c>
      <c r="AV79">
        <v>74.2</v>
      </c>
      <c r="AW79">
        <v>72.599999999999994</v>
      </c>
      <c r="AX79">
        <v>78.5</v>
      </c>
      <c r="AY79">
        <v>84.4</v>
      </c>
      <c r="AZ79">
        <v>67.5</v>
      </c>
      <c r="BA79">
        <v>72.5</v>
      </c>
      <c r="BB79">
        <v>77.5</v>
      </c>
      <c r="BF79" t="b">
        <f t="shared" si="1"/>
        <v>1</v>
      </c>
    </row>
    <row r="80" spans="14:58" x14ac:dyDescent="0.3">
      <c r="N80" t="e">
        <f>VLOOKUP(R80,Sheet1!A$6:A$378,1,FALSE)</f>
        <v>#N/A</v>
      </c>
      <c r="O80" t="s">
        <v>3</v>
      </c>
      <c r="P80" t="s">
        <v>491</v>
      </c>
      <c r="Q80">
        <v>15</v>
      </c>
      <c r="R80" t="s">
        <v>494</v>
      </c>
      <c r="S80" t="s">
        <v>320</v>
      </c>
      <c r="T80" t="s">
        <v>325</v>
      </c>
      <c r="U80">
        <v>53.1</v>
      </c>
      <c r="V80">
        <v>34.5</v>
      </c>
      <c r="W80">
        <v>12.4</v>
      </c>
      <c r="X80">
        <v>55.7</v>
      </c>
      <c r="Y80">
        <v>23.3</v>
      </c>
      <c r="Z80">
        <v>21</v>
      </c>
      <c r="AA80">
        <v>54.3</v>
      </c>
      <c r="AB80">
        <v>29.2</v>
      </c>
      <c r="AC80">
        <v>16.399999999999999</v>
      </c>
      <c r="AE80" t="s">
        <v>3</v>
      </c>
      <c r="AF80" t="s">
        <v>491</v>
      </c>
      <c r="AG80">
        <v>15</v>
      </c>
      <c r="AH80" t="s">
        <v>494</v>
      </c>
      <c r="AI80">
        <v>60.6</v>
      </c>
      <c r="AJ80">
        <v>39.4</v>
      </c>
      <c r="AK80">
        <v>70.599999999999994</v>
      </c>
      <c r="AL80">
        <v>29.4</v>
      </c>
      <c r="AM80">
        <v>65</v>
      </c>
      <c r="AN80">
        <v>35</v>
      </c>
      <c r="AP80" t="s">
        <v>3</v>
      </c>
      <c r="AQ80" t="s">
        <v>491</v>
      </c>
      <c r="AR80">
        <v>15</v>
      </c>
      <c r="AS80" t="s">
        <v>494</v>
      </c>
      <c r="AT80">
        <v>52.5</v>
      </c>
      <c r="AU80">
        <v>60.6</v>
      </c>
      <c r="AV80">
        <v>68.7</v>
      </c>
      <c r="AW80">
        <v>63.5</v>
      </c>
      <c r="AX80">
        <v>70.599999999999994</v>
      </c>
      <c r="AY80">
        <v>77.599999999999994</v>
      </c>
      <c r="AZ80">
        <v>59.5</v>
      </c>
      <c r="BA80">
        <v>65</v>
      </c>
      <c r="BB80">
        <v>70.599999999999994</v>
      </c>
      <c r="BF80" t="b">
        <f t="shared" si="1"/>
        <v>1</v>
      </c>
    </row>
    <row r="81" spans="14:58" x14ac:dyDescent="0.3">
      <c r="N81" t="str">
        <f>VLOOKUP(R81,Sheet1!A$6:A$378,1,FALSE)</f>
        <v>Cumbria</v>
      </c>
      <c r="O81" t="s">
        <v>3</v>
      </c>
      <c r="P81" t="s">
        <v>491</v>
      </c>
      <c r="Q81">
        <v>16</v>
      </c>
      <c r="R81" t="s">
        <v>342</v>
      </c>
      <c r="S81" t="str">
        <f>VLOOKUP(R81,classifications!A$1:B$357,2,FALSE)</f>
        <v>Predominantly Rural</v>
      </c>
      <c r="T81" t="str">
        <f>VLOOKUP(R81,classifications!A$1:D$357,4,FALSE)</f>
        <v>Shire County</v>
      </c>
      <c r="U81">
        <v>64.2</v>
      </c>
      <c r="V81">
        <v>29.1</v>
      </c>
      <c r="W81">
        <v>6.7</v>
      </c>
      <c r="X81">
        <v>62.4</v>
      </c>
      <c r="Y81">
        <v>20.100000000000001</v>
      </c>
      <c r="Z81">
        <v>17.5</v>
      </c>
      <c r="AA81">
        <v>63.3</v>
      </c>
      <c r="AB81">
        <v>24.5</v>
      </c>
      <c r="AC81">
        <v>12.2</v>
      </c>
      <c r="AE81" t="s">
        <v>3</v>
      </c>
      <c r="AF81" t="s">
        <v>491</v>
      </c>
      <c r="AG81">
        <v>16</v>
      </c>
      <c r="AH81" t="s">
        <v>342</v>
      </c>
      <c r="AI81">
        <v>68.8</v>
      </c>
      <c r="AJ81">
        <v>31.2</v>
      </c>
      <c r="AK81">
        <v>75.7</v>
      </c>
      <c r="AL81">
        <v>24.3</v>
      </c>
      <c r="AM81">
        <v>72.099999999999994</v>
      </c>
      <c r="AN81">
        <v>27.9</v>
      </c>
      <c r="AP81" t="s">
        <v>3</v>
      </c>
      <c r="AQ81" t="s">
        <v>491</v>
      </c>
      <c r="AR81">
        <v>16</v>
      </c>
      <c r="AS81" t="s">
        <v>342</v>
      </c>
      <c r="AT81">
        <v>62.5</v>
      </c>
      <c r="AU81">
        <v>68.8</v>
      </c>
      <c r="AV81">
        <v>75.099999999999994</v>
      </c>
      <c r="AW81">
        <v>70.099999999999994</v>
      </c>
      <c r="AX81">
        <v>75.7</v>
      </c>
      <c r="AY81">
        <v>81.2</v>
      </c>
      <c r="AZ81">
        <v>67.7</v>
      </c>
      <c r="BA81">
        <v>72.099999999999994</v>
      </c>
      <c r="BB81">
        <v>76.400000000000006</v>
      </c>
      <c r="BF81" t="b">
        <f t="shared" si="1"/>
        <v>1</v>
      </c>
    </row>
    <row r="82" spans="14:58" x14ac:dyDescent="0.3">
      <c r="N82" t="str">
        <f>VLOOKUP(R82,Sheet1!A$6:A$378,1,FALSE)</f>
        <v>Derbyshire</v>
      </c>
      <c r="O82" t="s">
        <v>3</v>
      </c>
      <c r="P82" t="s">
        <v>491</v>
      </c>
      <c r="Q82">
        <v>17</v>
      </c>
      <c r="R82" t="s">
        <v>343</v>
      </c>
      <c r="S82" t="str">
        <f>VLOOKUP(R82,classifications!A$1:B$357,2,FALSE)</f>
        <v>Urban with Significant Rural</v>
      </c>
      <c r="T82" t="str">
        <f>VLOOKUP(R82,classifications!A$1:D$357,4,FALSE)</f>
        <v>Shire County</v>
      </c>
      <c r="U82">
        <v>57.8</v>
      </c>
      <c r="V82">
        <v>35</v>
      </c>
      <c r="W82">
        <v>7.2</v>
      </c>
      <c r="X82">
        <v>64.900000000000006</v>
      </c>
      <c r="Y82">
        <v>18.3</v>
      </c>
      <c r="Z82">
        <v>16.8</v>
      </c>
      <c r="AA82">
        <v>61.3</v>
      </c>
      <c r="AB82">
        <v>26.7</v>
      </c>
      <c r="AC82">
        <v>12</v>
      </c>
      <c r="AE82" t="s">
        <v>3</v>
      </c>
      <c r="AF82" t="s">
        <v>491</v>
      </c>
      <c r="AG82">
        <v>17</v>
      </c>
      <c r="AH82" t="s">
        <v>343</v>
      </c>
      <c r="AI82">
        <v>62.3</v>
      </c>
      <c r="AJ82">
        <v>37.700000000000003</v>
      </c>
      <c r="AK82">
        <v>78</v>
      </c>
      <c r="AL82">
        <v>22</v>
      </c>
      <c r="AM82">
        <v>69.7</v>
      </c>
      <c r="AN82">
        <v>30.3</v>
      </c>
      <c r="AP82" t="s">
        <v>3</v>
      </c>
      <c r="AQ82" t="s">
        <v>491</v>
      </c>
      <c r="AR82">
        <v>17</v>
      </c>
      <c r="AS82" t="s">
        <v>343</v>
      </c>
      <c r="AT82">
        <v>56.3</v>
      </c>
      <c r="AU82">
        <v>62.3</v>
      </c>
      <c r="AV82">
        <v>68.2</v>
      </c>
      <c r="AW82">
        <v>73</v>
      </c>
      <c r="AX82">
        <v>78</v>
      </c>
      <c r="AY82">
        <v>82.9</v>
      </c>
      <c r="AZ82">
        <v>65.599999999999994</v>
      </c>
      <c r="BA82">
        <v>69.7</v>
      </c>
      <c r="BB82">
        <v>73.8</v>
      </c>
      <c r="BF82" t="b">
        <f t="shared" si="1"/>
        <v>1</v>
      </c>
    </row>
    <row r="83" spans="14:58" x14ac:dyDescent="0.3">
      <c r="N83" t="str">
        <f>VLOOKUP(R83,Sheet1!A$6:A$378,1,FALSE)</f>
        <v>Devon</v>
      </c>
      <c r="O83" t="s">
        <v>3</v>
      </c>
      <c r="P83" t="s">
        <v>491</v>
      </c>
      <c r="Q83">
        <v>18</v>
      </c>
      <c r="R83" t="s">
        <v>344</v>
      </c>
      <c r="S83" t="str">
        <f>VLOOKUP(R83,classifications!A$1:B$357,2,FALSE)</f>
        <v>Predominantly Rural</v>
      </c>
      <c r="T83" t="str">
        <f>VLOOKUP(R83,classifications!A$1:D$357,4,FALSE)</f>
        <v>Shire County</v>
      </c>
      <c r="U83">
        <v>54.3</v>
      </c>
      <c r="V83">
        <v>38.200000000000003</v>
      </c>
      <c r="W83">
        <v>7.5</v>
      </c>
      <c r="X83">
        <v>56</v>
      </c>
      <c r="Y83">
        <v>20.8</v>
      </c>
      <c r="Z83">
        <v>23.2</v>
      </c>
      <c r="AA83">
        <v>55.2</v>
      </c>
      <c r="AB83">
        <v>29</v>
      </c>
      <c r="AC83">
        <v>15.8</v>
      </c>
      <c r="AE83" t="s">
        <v>3</v>
      </c>
      <c r="AF83" t="s">
        <v>491</v>
      </c>
      <c r="AG83">
        <v>18</v>
      </c>
      <c r="AH83" t="s">
        <v>344</v>
      </c>
      <c r="AI83">
        <v>58.7</v>
      </c>
      <c r="AJ83">
        <v>41.3</v>
      </c>
      <c r="AK83">
        <v>72.900000000000006</v>
      </c>
      <c r="AL83">
        <v>27.1</v>
      </c>
      <c r="AM83">
        <v>65.5</v>
      </c>
      <c r="AN83">
        <v>34.5</v>
      </c>
      <c r="AP83" t="s">
        <v>3</v>
      </c>
      <c r="AQ83" t="s">
        <v>491</v>
      </c>
      <c r="AR83">
        <v>18</v>
      </c>
      <c r="AS83" t="s">
        <v>344</v>
      </c>
      <c r="AT83">
        <v>51.4</v>
      </c>
      <c r="AU83">
        <v>58.7</v>
      </c>
      <c r="AV83">
        <v>65.900000000000006</v>
      </c>
      <c r="AW83">
        <v>66.7</v>
      </c>
      <c r="AX83">
        <v>72.900000000000006</v>
      </c>
      <c r="AY83">
        <v>79.099999999999994</v>
      </c>
      <c r="AZ83">
        <v>60.6</v>
      </c>
      <c r="BA83">
        <v>65.5</v>
      </c>
      <c r="BB83">
        <v>70.5</v>
      </c>
      <c r="BF83" t="b">
        <f t="shared" si="1"/>
        <v>1</v>
      </c>
    </row>
    <row r="84" spans="14:58" x14ac:dyDescent="0.3">
      <c r="N84" t="str">
        <f>VLOOKUP(R84,Sheet1!A$6:A$378,1,FALSE)</f>
        <v>Dorset</v>
      </c>
      <c r="O84" t="s">
        <v>3</v>
      </c>
      <c r="P84" t="s">
        <v>491</v>
      </c>
      <c r="Q84">
        <v>19</v>
      </c>
      <c r="R84" t="s">
        <v>317</v>
      </c>
      <c r="S84" t="str">
        <f>VLOOKUP(R84,classifications!A$1:B$357,2,FALSE)</f>
        <v>Predominantly Rural</v>
      </c>
      <c r="T84" t="str">
        <f>VLOOKUP(R84,classifications!A$1:D$357,4,FALSE)</f>
        <v>Unitary Authority</v>
      </c>
      <c r="U84">
        <v>64.5</v>
      </c>
      <c r="V84">
        <v>29.3</v>
      </c>
      <c r="W84">
        <v>6.1</v>
      </c>
      <c r="X84">
        <v>67.3</v>
      </c>
      <c r="Y84">
        <v>16.899999999999999</v>
      </c>
      <c r="Z84">
        <v>15.8</v>
      </c>
      <c r="AA84">
        <v>66</v>
      </c>
      <c r="AB84">
        <v>23</v>
      </c>
      <c r="AC84">
        <v>11.1</v>
      </c>
      <c r="AE84" t="s">
        <v>3</v>
      </c>
      <c r="AF84" t="s">
        <v>491</v>
      </c>
      <c r="AG84">
        <v>19</v>
      </c>
      <c r="AH84" t="s">
        <v>317</v>
      </c>
      <c r="AI84">
        <v>68.7</v>
      </c>
      <c r="AJ84">
        <v>31.3</v>
      </c>
      <c r="AK84">
        <v>80</v>
      </c>
      <c r="AL84">
        <v>20</v>
      </c>
      <c r="AM84">
        <v>74.2</v>
      </c>
      <c r="AN84">
        <v>25.8</v>
      </c>
      <c r="AP84" t="s">
        <v>3</v>
      </c>
      <c r="AQ84" t="s">
        <v>491</v>
      </c>
      <c r="AR84">
        <v>19</v>
      </c>
      <c r="AS84" t="s">
        <v>317</v>
      </c>
      <c r="AT84">
        <v>60.9</v>
      </c>
      <c r="AU84">
        <v>68.7</v>
      </c>
      <c r="AV84">
        <v>76.599999999999994</v>
      </c>
      <c r="AW84">
        <v>73.599999999999994</v>
      </c>
      <c r="AX84">
        <v>80</v>
      </c>
      <c r="AY84">
        <v>86.3</v>
      </c>
      <c r="AZ84">
        <v>69</v>
      </c>
      <c r="BA84">
        <v>74.2</v>
      </c>
      <c r="BB84">
        <v>79.400000000000006</v>
      </c>
      <c r="BF84" t="b">
        <f t="shared" si="1"/>
        <v>1</v>
      </c>
    </row>
    <row r="85" spans="14:58" x14ac:dyDescent="0.3">
      <c r="N85" t="str">
        <f>VLOOKUP(R85,Sheet1!A$6:A$378,1,FALSE)</f>
        <v>County Durham</v>
      </c>
      <c r="O85" t="s">
        <v>3</v>
      </c>
      <c r="P85" t="s">
        <v>491</v>
      </c>
      <c r="Q85">
        <v>20</v>
      </c>
      <c r="R85" t="s">
        <v>266</v>
      </c>
      <c r="S85" t="str">
        <f>VLOOKUP(R85,classifications!A$1:B$357,2,FALSE)</f>
        <v>Predominantly Rural</v>
      </c>
      <c r="T85" t="str">
        <f>VLOOKUP(R85,classifications!A$1:D$357,4,FALSE)</f>
        <v>Unitary Authority</v>
      </c>
      <c r="U85">
        <v>60.1</v>
      </c>
      <c r="V85">
        <v>30.2</v>
      </c>
      <c r="W85">
        <v>9.6999999999999993</v>
      </c>
      <c r="X85">
        <v>57.5</v>
      </c>
      <c r="Y85">
        <v>22.8</v>
      </c>
      <c r="Z85">
        <v>19.7</v>
      </c>
      <c r="AA85">
        <v>58.8</v>
      </c>
      <c r="AB85">
        <v>26.6</v>
      </c>
      <c r="AC85">
        <v>14.6</v>
      </c>
      <c r="AE85" t="s">
        <v>3</v>
      </c>
      <c r="AF85" t="s">
        <v>491</v>
      </c>
      <c r="AG85">
        <v>20</v>
      </c>
      <c r="AH85" t="s">
        <v>266</v>
      </c>
      <c r="AI85">
        <v>66.5</v>
      </c>
      <c r="AJ85">
        <v>33.5</v>
      </c>
      <c r="AK85">
        <v>71.599999999999994</v>
      </c>
      <c r="AL85">
        <v>28.4</v>
      </c>
      <c r="AM85">
        <v>68.8</v>
      </c>
      <c r="AN85">
        <v>31.2</v>
      </c>
      <c r="AP85" t="s">
        <v>3</v>
      </c>
      <c r="AQ85" t="s">
        <v>491</v>
      </c>
      <c r="AR85">
        <v>20</v>
      </c>
      <c r="AS85" t="s">
        <v>266</v>
      </c>
      <c r="AT85">
        <v>60</v>
      </c>
      <c r="AU85">
        <v>66.5</v>
      </c>
      <c r="AV85">
        <v>73</v>
      </c>
      <c r="AW85">
        <v>65</v>
      </c>
      <c r="AX85">
        <v>71.599999999999994</v>
      </c>
      <c r="AY85">
        <v>78.099999999999994</v>
      </c>
      <c r="AZ85">
        <v>63.9</v>
      </c>
      <c r="BA85">
        <v>68.8</v>
      </c>
      <c r="BB85">
        <v>73.7</v>
      </c>
      <c r="BF85" t="b">
        <f t="shared" si="1"/>
        <v>1</v>
      </c>
    </row>
    <row r="86" spans="14:58" x14ac:dyDescent="0.3">
      <c r="N86" t="str">
        <f>VLOOKUP(R86,Sheet1!A$6:A$378,1,FALSE)</f>
        <v>East Sussex</v>
      </c>
      <c r="O86" t="s">
        <v>3</v>
      </c>
      <c r="P86" t="s">
        <v>491</v>
      </c>
      <c r="Q86">
        <v>21</v>
      </c>
      <c r="R86" t="s">
        <v>345</v>
      </c>
      <c r="S86" t="str">
        <f>VLOOKUP(R86,classifications!A$1:B$357,2,FALSE)</f>
        <v>Urban with Significant Rural</v>
      </c>
      <c r="T86" t="str">
        <f>VLOOKUP(R86,classifications!A$1:D$357,4,FALSE)</f>
        <v>Shire County</v>
      </c>
      <c r="U86">
        <v>66.400000000000006</v>
      </c>
      <c r="V86">
        <v>26.2</v>
      </c>
      <c r="W86">
        <v>7.5</v>
      </c>
      <c r="X86">
        <v>57.1</v>
      </c>
      <c r="Y86">
        <v>29.2</v>
      </c>
      <c r="Z86">
        <v>13.7</v>
      </c>
      <c r="AA86">
        <v>61.4</v>
      </c>
      <c r="AB86">
        <v>27.8</v>
      </c>
      <c r="AC86">
        <v>10.8</v>
      </c>
      <c r="AE86" t="s">
        <v>3</v>
      </c>
      <c r="AF86" t="s">
        <v>491</v>
      </c>
      <c r="AG86">
        <v>21</v>
      </c>
      <c r="AH86" t="s">
        <v>345</v>
      </c>
      <c r="AI86">
        <v>71.7</v>
      </c>
      <c r="AJ86">
        <v>28.3</v>
      </c>
      <c r="AK86">
        <v>66.2</v>
      </c>
      <c r="AL86">
        <v>33.799999999999997</v>
      </c>
      <c r="AM86">
        <v>68.8</v>
      </c>
      <c r="AN86">
        <v>31.2</v>
      </c>
      <c r="AP86" t="s">
        <v>3</v>
      </c>
      <c r="AQ86" t="s">
        <v>491</v>
      </c>
      <c r="AR86">
        <v>21</v>
      </c>
      <c r="AS86" t="s">
        <v>345</v>
      </c>
      <c r="AT86">
        <v>63.1</v>
      </c>
      <c r="AU86">
        <v>71.7</v>
      </c>
      <c r="AV86">
        <v>80.400000000000006</v>
      </c>
      <c r="AW86">
        <v>57.8</v>
      </c>
      <c r="AX86">
        <v>66.2</v>
      </c>
      <c r="AY86">
        <v>74.5</v>
      </c>
      <c r="AZ86">
        <v>62.6</v>
      </c>
      <c r="BA86">
        <v>68.8</v>
      </c>
      <c r="BB86">
        <v>75.099999999999994</v>
      </c>
      <c r="BF86" t="b">
        <f t="shared" si="1"/>
        <v>1</v>
      </c>
    </row>
    <row r="87" spans="14:58" x14ac:dyDescent="0.3">
      <c r="N87" t="str">
        <f>VLOOKUP(R87,Sheet1!A$6:A$378,1,FALSE)</f>
        <v>Essex</v>
      </c>
      <c r="O87" t="s">
        <v>3</v>
      </c>
      <c r="P87" t="s">
        <v>491</v>
      </c>
      <c r="Q87">
        <v>22</v>
      </c>
      <c r="R87" t="s">
        <v>346</v>
      </c>
      <c r="S87" t="str">
        <f>VLOOKUP(R87,classifications!A$1:B$357,2,FALSE)</f>
        <v>Urban with Significant Rural</v>
      </c>
      <c r="T87" t="str">
        <f>VLOOKUP(R87,classifications!A$1:D$357,4,FALSE)</f>
        <v>Shire County</v>
      </c>
      <c r="U87">
        <v>64.3</v>
      </c>
      <c r="V87">
        <v>28.4</v>
      </c>
      <c r="W87">
        <v>7.3</v>
      </c>
      <c r="X87">
        <v>62</v>
      </c>
      <c r="Y87">
        <v>23.1</v>
      </c>
      <c r="Z87">
        <v>14.8</v>
      </c>
      <c r="AA87">
        <v>63.2</v>
      </c>
      <c r="AB87">
        <v>25.7</v>
      </c>
      <c r="AC87">
        <v>11.1</v>
      </c>
      <c r="AE87" t="s">
        <v>3</v>
      </c>
      <c r="AF87" t="s">
        <v>491</v>
      </c>
      <c r="AG87">
        <v>22</v>
      </c>
      <c r="AH87" t="s">
        <v>346</v>
      </c>
      <c r="AI87">
        <v>69.400000000000006</v>
      </c>
      <c r="AJ87">
        <v>30.6</v>
      </c>
      <c r="AK87">
        <v>72.8</v>
      </c>
      <c r="AL87">
        <v>27.2</v>
      </c>
      <c r="AM87">
        <v>71.099999999999994</v>
      </c>
      <c r="AN87">
        <v>28.9</v>
      </c>
      <c r="AP87" t="s">
        <v>3</v>
      </c>
      <c r="AQ87" t="s">
        <v>491</v>
      </c>
      <c r="AR87">
        <v>22</v>
      </c>
      <c r="AS87" t="s">
        <v>346</v>
      </c>
      <c r="AT87">
        <v>64.2</v>
      </c>
      <c r="AU87">
        <v>69.400000000000006</v>
      </c>
      <c r="AV87">
        <v>74.599999999999994</v>
      </c>
      <c r="AW87">
        <v>68.099999999999994</v>
      </c>
      <c r="AX87">
        <v>72.8</v>
      </c>
      <c r="AY87">
        <v>77.5</v>
      </c>
      <c r="AZ87">
        <v>67.400000000000006</v>
      </c>
      <c r="BA87">
        <v>71.099999999999994</v>
      </c>
      <c r="BB87">
        <v>74.7</v>
      </c>
      <c r="BF87" t="b">
        <f t="shared" si="1"/>
        <v>1</v>
      </c>
    </row>
    <row r="88" spans="14:58" x14ac:dyDescent="0.3">
      <c r="N88" t="str">
        <f>VLOOKUP(R88,Sheet1!A$6:A$378,1,FALSE)</f>
        <v>Gloucestershire</v>
      </c>
      <c r="O88" t="s">
        <v>3</v>
      </c>
      <c r="P88" t="s">
        <v>491</v>
      </c>
      <c r="Q88">
        <v>23</v>
      </c>
      <c r="R88" t="s">
        <v>347</v>
      </c>
      <c r="S88" t="str">
        <f>VLOOKUP(R88,classifications!A$1:B$357,2,FALSE)</f>
        <v>Urban with Significant Rural</v>
      </c>
      <c r="T88" t="str">
        <f>VLOOKUP(R88,classifications!A$1:D$357,4,FALSE)</f>
        <v>Shire County</v>
      </c>
      <c r="U88">
        <v>66.3</v>
      </c>
      <c r="V88">
        <v>28.1</v>
      </c>
      <c r="W88">
        <v>5.6</v>
      </c>
      <c r="X88">
        <v>66.400000000000006</v>
      </c>
      <c r="Y88">
        <v>19.899999999999999</v>
      </c>
      <c r="Z88">
        <v>13.7</v>
      </c>
      <c r="AA88">
        <v>66.3</v>
      </c>
      <c r="AB88">
        <v>24.1</v>
      </c>
      <c r="AC88">
        <v>9.6</v>
      </c>
      <c r="AE88" t="s">
        <v>3</v>
      </c>
      <c r="AF88" t="s">
        <v>491</v>
      </c>
      <c r="AG88">
        <v>23</v>
      </c>
      <c r="AH88" t="s">
        <v>347</v>
      </c>
      <c r="AI88">
        <v>70.3</v>
      </c>
      <c r="AJ88">
        <v>29.7</v>
      </c>
      <c r="AK88">
        <v>76.900000000000006</v>
      </c>
      <c r="AL88">
        <v>23.1</v>
      </c>
      <c r="AM88">
        <v>73.400000000000006</v>
      </c>
      <c r="AN88">
        <v>26.6</v>
      </c>
      <c r="AP88" t="s">
        <v>3</v>
      </c>
      <c r="AQ88" t="s">
        <v>491</v>
      </c>
      <c r="AR88">
        <v>23</v>
      </c>
      <c r="AS88" t="s">
        <v>347</v>
      </c>
      <c r="AT88">
        <v>63.2</v>
      </c>
      <c r="AU88">
        <v>70.3</v>
      </c>
      <c r="AV88">
        <v>77.3</v>
      </c>
      <c r="AW88">
        <v>70.3</v>
      </c>
      <c r="AX88">
        <v>76.900000000000006</v>
      </c>
      <c r="AY88">
        <v>83.5</v>
      </c>
      <c r="AZ88">
        <v>68.400000000000006</v>
      </c>
      <c r="BA88">
        <v>73.400000000000006</v>
      </c>
      <c r="BB88">
        <v>78.400000000000006</v>
      </c>
      <c r="BF88" t="b">
        <f t="shared" si="1"/>
        <v>1</v>
      </c>
    </row>
    <row r="89" spans="14:58" x14ac:dyDescent="0.3">
      <c r="N89" t="str">
        <f>VLOOKUP(R89,Sheet1!A$6:A$378,1,FALSE)</f>
        <v>Hampshire</v>
      </c>
      <c r="O89" t="s">
        <v>3</v>
      </c>
      <c r="P89" t="s">
        <v>491</v>
      </c>
      <c r="Q89">
        <v>24</v>
      </c>
      <c r="R89" t="s">
        <v>348</v>
      </c>
      <c r="S89" t="str">
        <f>VLOOKUP(R89,classifications!A$1:B$357,2,FALSE)</f>
        <v>Urban with Significant Rural</v>
      </c>
      <c r="T89" t="str">
        <f>VLOOKUP(R89,classifications!A$1:D$357,4,FALSE)</f>
        <v>Shire County</v>
      </c>
      <c r="U89">
        <v>63.6</v>
      </c>
      <c r="V89">
        <v>31.2</v>
      </c>
      <c r="W89">
        <v>5.2</v>
      </c>
      <c r="X89">
        <v>67.400000000000006</v>
      </c>
      <c r="Y89">
        <v>18.3</v>
      </c>
      <c r="Z89">
        <v>14.3</v>
      </c>
      <c r="AA89">
        <v>65.5</v>
      </c>
      <c r="AB89">
        <v>24.8</v>
      </c>
      <c r="AC89">
        <v>9.8000000000000007</v>
      </c>
      <c r="AE89" t="s">
        <v>3</v>
      </c>
      <c r="AF89" t="s">
        <v>491</v>
      </c>
      <c r="AG89">
        <v>24</v>
      </c>
      <c r="AH89" t="s">
        <v>348</v>
      </c>
      <c r="AI89">
        <v>67.099999999999994</v>
      </c>
      <c r="AJ89">
        <v>32.9</v>
      </c>
      <c r="AK89">
        <v>78.7</v>
      </c>
      <c r="AL89">
        <v>21.3</v>
      </c>
      <c r="AM89">
        <v>72.599999999999994</v>
      </c>
      <c r="AN89">
        <v>27.4</v>
      </c>
      <c r="AP89" t="s">
        <v>3</v>
      </c>
      <c r="AQ89" t="s">
        <v>491</v>
      </c>
      <c r="AR89">
        <v>24</v>
      </c>
      <c r="AS89" t="s">
        <v>348</v>
      </c>
      <c r="AT89">
        <v>62.3</v>
      </c>
      <c r="AU89">
        <v>67.099999999999994</v>
      </c>
      <c r="AV89">
        <v>71.900000000000006</v>
      </c>
      <c r="AW89">
        <v>74.2</v>
      </c>
      <c r="AX89">
        <v>78.7</v>
      </c>
      <c r="AY89">
        <v>83.2</v>
      </c>
      <c r="AZ89">
        <v>69.2</v>
      </c>
      <c r="BA89">
        <v>72.599999999999994</v>
      </c>
      <c r="BB89">
        <v>75.900000000000006</v>
      </c>
      <c r="BF89" t="b">
        <f t="shared" si="1"/>
        <v>1</v>
      </c>
    </row>
    <row r="90" spans="14:58" x14ac:dyDescent="0.3">
      <c r="N90" t="str">
        <f>VLOOKUP(R90,Sheet1!A$6:A$378,1,FALSE)</f>
        <v>Hertfordshire</v>
      </c>
      <c r="O90" t="s">
        <v>3</v>
      </c>
      <c r="P90" t="s">
        <v>491</v>
      </c>
      <c r="Q90">
        <v>26</v>
      </c>
      <c r="R90" t="s">
        <v>349</v>
      </c>
      <c r="S90" t="str">
        <f>VLOOKUP(R90,classifications!A$1:B$357,2,FALSE)</f>
        <v>Predominantly Urban</v>
      </c>
      <c r="T90" t="str">
        <f>VLOOKUP(R90,classifications!A$1:D$357,4,FALSE)</f>
        <v>Shire County</v>
      </c>
      <c r="U90">
        <v>68.7</v>
      </c>
      <c r="V90">
        <v>25.5</v>
      </c>
      <c r="W90">
        <v>5.8</v>
      </c>
      <c r="X90">
        <v>71.8</v>
      </c>
      <c r="Y90">
        <v>15.9</v>
      </c>
      <c r="Z90">
        <v>12.3</v>
      </c>
      <c r="AA90">
        <v>70.2</v>
      </c>
      <c r="AB90">
        <v>21</v>
      </c>
      <c r="AC90">
        <v>8.9</v>
      </c>
      <c r="AE90" t="s">
        <v>3</v>
      </c>
      <c r="AF90" t="s">
        <v>491</v>
      </c>
      <c r="AG90">
        <v>26</v>
      </c>
      <c r="AH90" t="s">
        <v>349</v>
      </c>
      <c r="AI90">
        <v>73</v>
      </c>
      <c r="AJ90">
        <v>27</v>
      </c>
      <c r="AK90">
        <v>81.900000000000006</v>
      </c>
      <c r="AL90">
        <v>18.100000000000001</v>
      </c>
      <c r="AM90">
        <v>77</v>
      </c>
      <c r="AN90">
        <v>23</v>
      </c>
      <c r="AP90" t="s">
        <v>3</v>
      </c>
      <c r="AQ90" t="s">
        <v>491</v>
      </c>
      <c r="AR90">
        <v>26</v>
      </c>
      <c r="AS90" t="s">
        <v>349</v>
      </c>
      <c r="AT90">
        <v>67.400000000000006</v>
      </c>
      <c r="AU90">
        <v>73</v>
      </c>
      <c r="AV90">
        <v>78.5</v>
      </c>
      <c r="AW90">
        <v>77.3</v>
      </c>
      <c r="AX90">
        <v>81.900000000000006</v>
      </c>
      <c r="AY90">
        <v>86.5</v>
      </c>
      <c r="AZ90">
        <v>73.2</v>
      </c>
      <c r="BA90">
        <v>77</v>
      </c>
      <c r="BB90">
        <v>80.8</v>
      </c>
      <c r="BF90" t="b">
        <f t="shared" si="1"/>
        <v>1</v>
      </c>
    </row>
    <row r="91" spans="14:58" x14ac:dyDescent="0.3">
      <c r="N91" t="str">
        <f>VLOOKUP(R91,Sheet1!A$6:A$378,1,FALSE)</f>
        <v>Kent</v>
      </c>
      <c r="O91" t="s">
        <v>3</v>
      </c>
      <c r="P91" t="s">
        <v>491</v>
      </c>
      <c r="Q91">
        <v>29</v>
      </c>
      <c r="R91" t="s">
        <v>350</v>
      </c>
      <c r="S91" t="str">
        <f>VLOOKUP(R91,classifications!A$1:B$357,2,FALSE)</f>
        <v>Urban with Significant Rural</v>
      </c>
      <c r="T91" t="str">
        <f>VLOOKUP(R91,classifications!A$1:D$357,4,FALSE)</f>
        <v>Shire County</v>
      </c>
      <c r="U91">
        <v>62.7</v>
      </c>
      <c r="V91">
        <v>29.9</v>
      </c>
      <c r="W91">
        <v>7.4</v>
      </c>
      <c r="X91">
        <v>58</v>
      </c>
      <c r="Y91">
        <v>25.6</v>
      </c>
      <c r="Z91">
        <v>16.3</v>
      </c>
      <c r="AA91">
        <v>60.4</v>
      </c>
      <c r="AB91">
        <v>27.8</v>
      </c>
      <c r="AC91">
        <v>11.9</v>
      </c>
      <c r="AE91" t="s">
        <v>3</v>
      </c>
      <c r="AF91" t="s">
        <v>491</v>
      </c>
      <c r="AG91">
        <v>29</v>
      </c>
      <c r="AH91" t="s">
        <v>350</v>
      </c>
      <c r="AI91">
        <v>67.7</v>
      </c>
      <c r="AJ91">
        <v>32.299999999999997</v>
      </c>
      <c r="AK91">
        <v>69.400000000000006</v>
      </c>
      <c r="AL91">
        <v>30.6</v>
      </c>
      <c r="AM91">
        <v>68.5</v>
      </c>
      <c r="AN91">
        <v>31.5</v>
      </c>
      <c r="AP91" t="s">
        <v>3</v>
      </c>
      <c r="AQ91" t="s">
        <v>491</v>
      </c>
      <c r="AR91">
        <v>29</v>
      </c>
      <c r="AS91" t="s">
        <v>350</v>
      </c>
      <c r="AT91">
        <v>62.2</v>
      </c>
      <c r="AU91">
        <v>67.7</v>
      </c>
      <c r="AV91">
        <v>73.2</v>
      </c>
      <c r="AW91">
        <v>64.099999999999994</v>
      </c>
      <c r="AX91">
        <v>69.400000000000006</v>
      </c>
      <c r="AY91">
        <v>74.599999999999994</v>
      </c>
      <c r="AZ91">
        <v>64.599999999999994</v>
      </c>
      <c r="BA91">
        <v>68.5</v>
      </c>
      <c r="BB91">
        <v>72.400000000000006</v>
      </c>
      <c r="BF91" t="b">
        <f t="shared" si="1"/>
        <v>1</v>
      </c>
    </row>
    <row r="92" spans="14:58" x14ac:dyDescent="0.3">
      <c r="N92" t="str">
        <f>VLOOKUP(R92,Sheet1!A$6:A$378,1,FALSE)</f>
        <v>Lancashire</v>
      </c>
      <c r="O92" t="s">
        <v>3</v>
      </c>
      <c r="P92" t="s">
        <v>491</v>
      </c>
      <c r="Q92">
        <v>30</v>
      </c>
      <c r="R92" t="s">
        <v>351</v>
      </c>
      <c r="S92" t="str">
        <f>VLOOKUP(R92,classifications!A$1:B$357,2,FALSE)</f>
        <v>Predominantly Urban</v>
      </c>
      <c r="T92" t="str">
        <f>VLOOKUP(R92,classifications!A$1:D$357,4,FALSE)</f>
        <v>Shire County</v>
      </c>
      <c r="U92">
        <v>62.2</v>
      </c>
      <c r="V92">
        <v>25.6</v>
      </c>
      <c r="W92">
        <v>12.2</v>
      </c>
      <c r="X92">
        <v>62.4</v>
      </c>
      <c r="Y92">
        <v>20.3</v>
      </c>
      <c r="Z92">
        <v>17.3</v>
      </c>
      <c r="AA92">
        <v>62.3</v>
      </c>
      <c r="AB92">
        <v>22.9</v>
      </c>
      <c r="AC92">
        <v>14.8</v>
      </c>
      <c r="AE92" t="s">
        <v>3</v>
      </c>
      <c r="AF92" t="s">
        <v>491</v>
      </c>
      <c r="AG92">
        <v>30</v>
      </c>
      <c r="AH92" t="s">
        <v>351</v>
      </c>
      <c r="AI92">
        <v>70.8</v>
      </c>
      <c r="AJ92">
        <v>29.2</v>
      </c>
      <c r="AK92">
        <v>75.5</v>
      </c>
      <c r="AL92">
        <v>24.5</v>
      </c>
      <c r="AM92">
        <v>73.099999999999994</v>
      </c>
      <c r="AN92">
        <v>26.9</v>
      </c>
      <c r="AP92" t="s">
        <v>3</v>
      </c>
      <c r="AQ92" t="s">
        <v>491</v>
      </c>
      <c r="AR92">
        <v>30</v>
      </c>
      <c r="AS92" t="s">
        <v>351</v>
      </c>
      <c r="AT92">
        <v>65.599999999999994</v>
      </c>
      <c r="AU92">
        <v>70.8</v>
      </c>
      <c r="AV92">
        <v>76.099999999999994</v>
      </c>
      <c r="AW92">
        <v>70.7</v>
      </c>
      <c r="AX92">
        <v>75.5</v>
      </c>
      <c r="AY92">
        <v>80.3</v>
      </c>
      <c r="AZ92">
        <v>69.400000000000006</v>
      </c>
      <c r="BA92">
        <v>73.099999999999994</v>
      </c>
      <c r="BB92">
        <v>76.8</v>
      </c>
      <c r="BF92" t="b">
        <f t="shared" si="1"/>
        <v>1</v>
      </c>
    </row>
    <row r="93" spans="14:58" x14ac:dyDescent="0.3">
      <c r="N93" t="str">
        <f>VLOOKUP(R93,Sheet1!A$6:A$378,1,FALSE)</f>
        <v>Leicestershire</v>
      </c>
      <c r="O93" t="s">
        <v>3</v>
      </c>
      <c r="P93" t="s">
        <v>491</v>
      </c>
      <c r="Q93">
        <v>31</v>
      </c>
      <c r="R93" t="s">
        <v>352</v>
      </c>
      <c r="S93" t="str">
        <f>VLOOKUP(R93,classifications!A$1:B$357,2,FALSE)</f>
        <v>Urban with Significant Rural</v>
      </c>
      <c r="T93" t="str">
        <f>VLOOKUP(R93,classifications!A$1:D$357,4,FALSE)</f>
        <v>Shire County</v>
      </c>
      <c r="U93">
        <v>62.5</v>
      </c>
      <c r="V93">
        <v>31.9</v>
      </c>
      <c r="W93">
        <v>5.6</v>
      </c>
      <c r="X93">
        <v>64.099999999999994</v>
      </c>
      <c r="Y93">
        <v>18.600000000000001</v>
      </c>
      <c r="Z93">
        <v>17.2</v>
      </c>
      <c r="AA93">
        <v>63.3</v>
      </c>
      <c r="AB93">
        <v>25.4</v>
      </c>
      <c r="AC93">
        <v>11.3</v>
      </c>
      <c r="AE93" t="s">
        <v>3</v>
      </c>
      <c r="AF93" t="s">
        <v>491</v>
      </c>
      <c r="AG93">
        <v>31</v>
      </c>
      <c r="AH93" t="s">
        <v>352</v>
      </c>
      <c r="AI93">
        <v>66.2</v>
      </c>
      <c r="AJ93">
        <v>33.799999999999997</v>
      </c>
      <c r="AK93">
        <v>77.5</v>
      </c>
      <c r="AL93">
        <v>22.5</v>
      </c>
      <c r="AM93">
        <v>71.400000000000006</v>
      </c>
      <c r="AN93">
        <v>28.6</v>
      </c>
      <c r="AP93" t="s">
        <v>3</v>
      </c>
      <c r="AQ93" t="s">
        <v>491</v>
      </c>
      <c r="AR93">
        <v>31</v>
      </c>
      <c r="AS93" t="s">
        <v>352</v>
      </c>
      <c r="AT93">
        <v>59.4</v>
      </c>
      <c r="AU93">
        <v>66.2</v>
      </c>
      <c r="AV93">
        <v>73</v>
      </c>
      <c r="AW93">
        <v>71.2</v>
      </c>
      <c r="AX93">
        <v>77.5</v>
      </c>
      <c r="AY93">
        <v>83.7</v>
      </c>
      <c r="AZ93">
        <v>66.599999999999994</v>
      </c>
      <c r="BA93">
        <v>71.400000000000006</v>
      </c>
      <c r="BB93">
        <v>76.099999999999994</v>
      </c>
      <c r="BF93" t="b">
        <f t="shared" si="1"/>
        <v>1</v>
      </c>
    </row>
    <row r="94" spans="14:58" x14ac:dyDescent="0.3">
      <c r="N94" t="str">
        <f>VLOOKUP(R94,Sheet1!A$6:A$378,1,FALSE)</f>
        <v>Lincolnshire</v>
      </c>
      <c r="O94" t="s">
        <v>3</v>
      </c>
      <c r="P94" t="s">
        <v>491</v>
      </c>
      <c r="Q94">
        <v>32</v>
      </c>
      <c r="R94" t="s">
        <v>353</v>
      </c>
      <c r="S94" t="str">
        <f>VLOOKUP(R94,classifications!A$1:B$357,2,FALSE)</f>
        <v>Predominantly Rural</v>
      </c>
      <c r="T94" t="str">
        <f>VLOOKUP(R94,classifications!A$1:D$357,4,FALSE)</f>
        <v>Shire County</v>
      </c>
      <c r="U94">
        <v>56.4</v>
      </c>
      <c r="V94">
        <v>31.8</v>
      </c>
      <c r="W94">
        <v>11.8</v>
      </c>
      <c r="X94">
        <v>55.4</v>
      </c>
      <c r="Y94">
        <v>28.8</v>
      </c>
      <c r="Z94">
        <v>15.9</v>
      </c>
      <c r="AA94">
        <v>55.9</v>
      </c>
      <c r="AB94">
        <v>30.3</v>
      </c>
      <c r="AC94">
        <v>13.8</v>
      </c>
      <c r="AE94" t="s">
        <v>3</v>
      </c>
      <c r="AF94" t="s">
        <v>491</v>
      </c>
      <c r="AG94">
        <v>32</v>
      </c>
      <c r="AH94" t="s">
        <v>353</v>
      </c>
      <c r="AI94">
        <v>64</v>
      </c>
      <c r="AJ94">
        <v>36</v>
      </c>
      <c r="AK94">
        <v>65.8</v>
      </c>
      <c r="AL94">
        <v>34.200000000000003</v>
      </c>
      <c r="AM94">
        <v>64.900000000000006</v>
      </c>
      <c r="AN94">
        <v>35.1</v>
      </c>
      <c r="AP94" t="s">
        <v>3</v>
      </c>
      <c r="AQ94" t="s">
        <v>491</v>
      </c>
      <c r="AR94">
        <v>32</v>
      </c>
      <c r="AS94" t="s">
        <v>353</v>
      </c>
      <c r="AT94">
        <v>56.9</v>
      </c>
      <c r="AU94">
        <v>64</v>
      </c>
      <c r="AV94">
        <v>71.099999999999994</v>
      </c>
      <c r="AW94">
        <v>59</v>
      </c>
      <c r="AX94">
        <v>65.8</v>
      </c>
      <c r="AY94">
        <v>72.599999999999994</v>
      </c>
      <c r="AZ94">
        <v>59.7</v>
      </c>
      <c r="BA94">
        <v>64.900000000000006</v>
      </c>
      <c r="BB94">
        <v>70</v>
      </c>
      <c r="BF94" t="b">
        <f t="shared" si="1"/>
        <v>1</v>
      </c>
    </row>
    <row r="95" spans="14:58" x14ac:dyDescent="0.3">
      <c r="N95" t="str">
        <f>VLOOKUP(R95,Sheet1!A$6:A$378,1,FALSE)</f>
        <v>Norfolk</v>
      </c>
      <c r="O95" t="s">
        <v>3</v>
      </c>
      <c r="P95" t="s">
        <v>491</v>
      </c>
      <c r="Q95">
        <v>33</v>
      </c>
      <c r="R95" t="s">
        <v>354</v>
      </c>
      <c r="S95" t="str">
        <f>VLOOKUP(R95,classifications!A$1:B$357,2,FALSE)</f>
        <v>Predominantly Rural</v>
      </c>
      <c r="T95" t="str">
        <f>VLOOKUP(R95,classifications!A$1:D$357,4,FALSE)</f>
        <v>Shire County</v>
      </c>
      <c r="U95">
        <v>61.5</v>
      </c>
      <c r="V95">
        <v>30.9</v>
      </c>
      <c r="W95">
        <v>7.6</v>
      </c>
      <c r="X95">
        <v>59.7</v>
      </c>
      <c r="Y95">
        <v>21.1</v>
      </c>
      <c r="Z95">
        <v>19.3</v>
      </c>
      <c r="AA95">
        <v>60.6</v>
      </c>
      <c r="AB95">
        <v>26.1</v>
      </c>
      <c r="AC95">
        <v>13.3</v>
      </c>
      <c r="AE95" t="s">
        <v>3</v>
      </c>
      <c r="AF95" t="s">
        <v>491</v>
      </c>
      <c r="AG95">
        <v>33</v>
      </c>
      <c r="AH95" t="s">
        <v>354</v>
      </c>
      <c r="AI95">
        <v>66.5</v>
      </c>
      <c r="AJ95">
        <v>33.5</v>
      </c>
      <c r="AK95">
        <v>73.900000000000006</v>
      </c>
      <c r="AL95">
        <v>26.1</v>
      </c>
      <c r="AM95">
        <v>69.900000000000006</v>
      </c>
      <c r="AN95">
        <v>30.1</v>
      </c>
      <c r="AP95" t="s">
        <v>3</v>
      </c>
      <c r="AQ95" t="s">
        <v>491</v>
      </c>
      <c r="AR95">
        <v>33</v>
      </c>
      <c r="AS95" t="s">
        <v>354</v>
      </c>
      <c r="AT95">
        <v>60.2</v>
      </c>
      <c r="AU95">
        <v>66.5</v>
      </c>
      <c r="AV95">
        <v>72.8</v>
      </c>
      <c r="AW95">
        <v>67.8</v>
      </c>
      <c r="AX95">
        <v>73.900000000000006</v>
      </c>
      <c r="AY95">
        <v>80</v>
      </c>
      <c r="AZ95">
        <v>65.5</v>
      </c>
      <c r="BA95">
        <v>69.900000000000006</v>
      </c>
      <c r="BB95">
        <v>74.3</v>
      </c>
      <c r="BF95" t="b">
        <f t="shared" si="1"/>
        <v>1</v>
      </c>
    </row>
    <row r="96" spans="14:58" x14ac:dyDescent="0.3">
      <c r="N96" t="str">
        <f>VLOOKUP(R96,Sheet1!A$6:A$378,1,FALSE)</f>
        <v>Northamptonshire</v>
      </c>
      <c r="O96" t="s">
        <v>3</v>
      </c>
      <c r="P96" t="s">
        <v>491</v>
      </c>
      <c r="Q96">
        <v>34</v>
      </c>
      <c r="R96" t="s">
        <v>355</v>
      </c>
      <c r="S96" t="str">
        <f>VLOOKUP(R96,classifications!A$1:B$357,2,FALSE)</f>
        <v>Urban with Significant Rural</v>
      </c>
      <c r="T96" t="str">
        <f>VLOOKUP(R96,classifications!A$1:D$357,4,FALSE)</f>
        <v>Shire County</v>
      </c>
      <c r="U96">
        <v>59.8</v>
      </c>
      <c r="V96">
        <v>32.299999999999997</v>
      </c>
      <c r="W96">
        <v>7.9</v>
      </c>
      <c r="X96">
        <v>65.2</v>
      </c>
      <c r="Y96">
        <v>19</v>
      </c>
      <c r="Z96">
        <v>15.8</v>
      </c>
      <c r="AA96">
        <v>62.4</v>
      </c>
      <c r="AB96">
        <v>26</v>
      </c>
      <c r="AC96">
        <v>11.7</v>
      </c>
      <c r="AE96" t="s">
        <v>3</v>
      </c>
      <c r="AF96" t="s">
        <v>491</v>
      </c>
      <c r="AG96">
        <v>34</v>
      </c>
      <c r="AH96" t="s">
        <v>355</v>
      </c>
      <c r="AI96">
        <v>64.900000000000006</v>
      </c>
      <c r="AJ96">
        <v>35.1</v>
      </c>
      <c r="AK96">
        <v>77.400000000000006</v>
      </c>
      <c r="AL96">
        <v>22.6</v>
      </c>
      <c r="AM96">
        <v>70.599999999999994</v>
      </c>
      <c r="AN96">
        <v>29.4</v>
      </c>
      <c r="AP96" t="s">
        <v>3</v>
      </c>
      <c r="AQ96" t="s">
        <v>491</v>
      </c>
      <c r="AR96">
        <v>34</v>
      </c>
      <c r="AS96" t="s">
        <v>355</v>
      </c>
      <c r="AT96">
        <v>58.6</v>
      </c>
      <c r="AU96">
        <v>64.900000000000006</v>
      </c>
      <c r="AV96">
        <v>71.3</v>
      </c>
      <c r="AW96">
        <v>71.7</v>
      </c>
      <c r="AX96">
        <v>77.400000000000006</v>
      </c>
      <c r="AY96">
        <v>83.1</v>
      </c>
      <c r="AZ96">
        <v>66.099999999999994</v>
      </c>
      <c r="BA96">
        <v>70.599999999999994</v>
      </c>
      <c r="BB96">
        <v>75.099999999999994</v>
      </c>
      <c r="BF96" t="b">
        <f t="shared" si="1"/>
        <v>1</v>
      </c>
    </row>
    <row r="97" spans="14:58" x14ac:dyDescent="0.3">
      <c r="N97" t="str">
        <f>VLOOKUP(R97,Sheet1!A$6:A$378,1,FALSE)</f>
        <v>North Yorkshire</v>
      </c>
      <c r="O97" t="s">
        <v>3</v>
      </c>
      <c r="P97" t="s">
        <v>491</v>
      </c>
      <c r="Q97">
        <v>36</v>
      </c>
      <c r="R97" t="s">
        <v>356</v>
      </c>
      <c r="S97" t="str">
        <f>VLOOKUP(R97,classifications!A$1:B$357,2,FALSE)</f>
        <v>Predominantly Rural</v>
      </c>
      <c r="T97" t="str">
        <f>VLOOKUP(R97,classifications!A$1:D$357,4,FALSE)</f>
        <v>Shire County</v>
      </c>
      <c r="U97">
        <v>53.2</v>
      </c>
      <c r="V97">
        <v>37.299999999999997</v>
      </c>
      <c r="W97">
        <v>9.5</v>
      </c>
      <c r="X97">
        <v>58</v>
      </c>
      <c r="Y97">
        <v>20.6</v>
      </c>
      <c r="Z97">
        <v>21.4</v>
      </c>
      <c r="AA97">
        <v>55.7</v>
      </c>
      <c r="AB97">
        <v>28.5</v>
      </c>
      <c r="AC97">
        <v>15.8</v>
      </c>
      <c r="AE97" t="s">
        <v>3</v>
      </c>
      <c r="AF97" t="s">
        <v>491</v>
      </c>
      <c r="AG97">
        <v>36</v>
      </c>
      <c r="AH97" t="s">
        <v>356</v>
      </c>
      <c r="AI97">
        <v>58.8</v>
      </c>
      <c r="AJ97">
        <v>41.2</v>
      </c>
      <c r="AK97">
        <v>73.8</v>
      </c>
      <c r="AL97">
        <v>26.2</v>
      </c>
      <c r="AM97">
        <v>66.2</v>
      </c>
      <c r="AN97">
        <v>33.799999999999997</v>
      </c>
      <c r="AP97" t="s">
        <v>3</v>
      </c>
      <c r="AQ97" t="s">
        <v>491</v>
      </c>
      <c r="AR97">
        <v>36</v>
      </c>
      <c r="AS97" t="s">
        <v>356</v>
      </c>
      <c r="AT97">
        <v>50.9</v>
      </c>
      <c r="AU97">
        <v>58.8</v>
      </c>
      <c r="AV97">
        <v>66.7</v>
      </c>
      <c r="AW97">
        <v>67</v>
      </c>
      <c r="AX97">
        <v>73.8</v>
      </c>
      <c r="AY97">
        <v>80.599999999999994</v>
      </c>
      <c r="AZ97">
        <v>60.8</v>
      </c>
      <c r="BA97">
        <v>66.2</v>
      </c>
      <c r="BB97">
        <v>71.5</v>
      </c>
      <c r="BF97" t="b">
        <f t="shared" si="1"/>
        <v>1</v>
      </c>
    </row>
    <row r="98" spans="14:58" x14ac:dyDescent="0.3">
      <c r="N98" t="str">
        <f>VLOOKUP(R98,Sheet1!A$6:A$378,1,FALSE)</f>
        <v>Nottinghamshire</v>
      </c>
      <c r="O98" t="s">
        <v>3</v>
      </c>
      <c r="P98" t="s">
        <v>491</v>
      </c>
      <c r="Q98">
        <v>37</v>
      </c>
      <c r="R98" t="s">
        <v>357</v>
      </c>
      <c r="S98" t="str">
        <f>VLOOKUP(R98,classifications!A$1:B$357,2,FALSE)</f>
        <v>Urban with Significant Rural</v>
      </c>
      <c r="T98" t="str">
        <f>VLOOKUP(R98,classifications!A$1:D$357,4,FALSE)</f>
        <v>Shire County</v>
      </c>
      <c r="U98">
        <v>60.8</v>
      </c>
      <c r="V98">
        <v>28.2</v>
      </c>
      <c r="W98">
        <v>11</v>
      </c>
      <c r="X98">
        <v>63.4</v>
      </c>
      <c r="Y98">
        <v>23.8</v>
      </c>
      <c r="Z98">
        <v>12.8</v>
      </c>
      <c r="AA98">
        <v>62.1</v>
      </c>
      <c r="AB98">
        <v>26</v>
      </c>
      <c r="AC98">
        <v>11.9</v>
      </c>
      <c r="AE98" t="s">
        <v>3</v>
      </c>
      <c r="AF98" t="s">
        <v>491</v>
      </c>
      <c r="AG98">
        <v>37</v>
      </c>
      <c r="AH98" t="s">
        <v>357</v>
      </c>
      <c r="AI98">
        <v>68.3</v>
      </c>
      <c r="AJ98">
        <v>31.7</v>
      </c>
      <c r="AK98">
        <v>72.7</v>
      </c>
      <c r="AL98">
        <v>27.3</v>
      </c>
      <c r="AM98">
        <v>70.5</v>
      </c>
      <c r="AN98">
        <v>29.5</v>
      </c>
      <c r="AP98" t="s">
        <v>3</v>
      </c>
      <c r="AQ98" t="s">
        <v>491</v>
      </c>
      <c r="AR98">
        <v>37</v>
      </c>
      <c r="AS98" t="s">
        <v>357</v>
      </c>
      <c r="AT98">
        <v>61.5</v>
      </c>
      <c r="AU98">
        <v>68.3</v>
      </c>
      <c r="AV98">
        <v>75.099999999999994</v>
      </c>
      <c r="AW98">
        <v>65.599999999999994</v>
      </c>
      <c r="AX98">
        <v>72.7</v>
      </c>
      <c r="AY98">
        <v>79.7</v>
      </c>
      <c r="AZ98">
        <v>65.7</v>
      </c>
      <c r="BA98">
        <v>70.5</v>
      </c>
      <c r="BB98">
        <v>75.3</v>
      </c>
      <c r="BF98" t="b">
        <f t="shared" si="1"/>
        <v>1</v>
      </c>
    </row>
    <row r="99" spans="14:58" x14ac:dyDescent="0.3">
      <c r="N99" t="str">
        <f>VLOOKUP(R99,Sheet1!A$6:A$378,1,FALSE)</f>
        <v>Oxfordshire</v>
      </c>
      <c r="O99" t="s">
        <v>3</v>
      </c>
      <c r="P99" t="s">
        <v>491</v>
      </c>
      <c r="Q99">
        <v>38</v>
      </c>
      <c r="R99" t="s">
        <v>358</v>
      </c>
      <c r="S99" t="str">
        <f>VLOOKUP(R99,classifications!A$1:B$357,2,FALSE)</f>
        <v>Predominantly Rural</v>
      </c>
      <c r="T99" t="str">
        <f>VLOOKUP(R99,classifications!A$1:D$357,4,FALSE)</f>
        <v>Shire County</v>
      </c>
      <c r="U99">
        <v>68.2</v>
      </c>
      <c r="V99">
        <v>27.3</v>
      </c>
      <c r="W99">
        <v>4.5</v>
      </c>
      <c r="X99">
        <v>69.400000000000006</v>
      </c>
      <c r="Y99">
        <v>17.8</v>
      </c>
      <c r="Z99">
        <v>12.8</v>
      </c>
      <c r="AA99">
        <v>68.8</v>
      </c>
      <c r="AB99">
        <v>22.7</v>
      </c>
      <c r="AC99">
        <v>8.5</v>
      </c>
      <c r="AE99" t="s">
        <v>3</v>
      </c>
      <c r="AF99" t="s">
        <v>491</v>
      </c>
      <c r="AG99">
        <v>38</v>
      </c>
      <c r="AH99" t="s">
        <v>358</v>
      </c>
      <c r="AI99">
        <v>71.400000000000006</v>
      </c>
      <c r="AJ99">
        <v>28.6</v>
      </c>
      <c r="AK99">
        <v>79.599999999999994</v>
      </c>
      <c r="AL99">
        <v>20.399999999999999</v>
      </c>
      <c r="AM99">
        <v>75.2</v>
      </c>
      <c r="AN99">
        <v>24.8</v>
      </c>
      <c r="AP99" t="s">
        <v>3</v>
      </c>
      <c r="AQ99" t="s">
        <v>491</v>
      </c>
      <c r="AR99">
        <v>38</v>
      </c>
      <c r="AS99" t="s">
        <v>358</v>
      </c>
      <c r="AT99">
        <v>64.5</v>
      </c>
      <c r="AU99">
        <v>71.400000000000006</v>
      </c>
      <c r="AV99">
        <v>78.3</v>
      </c>
      <c r="AW99">
        <v>73.400000000000006</v>
      </c>
      <c r="AX99">
        <v>79.599999999999994</v>
      </c>
      <c r="AY99">
        <v>85.8</v>
      </c>
      <c r="AZ99">
        <v>70.400000000000006</v>
      </c>
      <c r="BA99">
        <v>75.2</v>
      </c>
      <c r="BB99">
        <v>79.900000000000006</v>
      </c>
      <c r="BF99" t="b">
        <f t="shared" si="1"/>
        <v>1</v>
      </c>
    </row>
    <row r="100" spans="14:58" x14ac:dyDescent="0.3">
      <c r="N100" t="str">
        <f>VLOOKUP(R100,Sheet1!A$6:A$378,1,FALSE)</f>
        <v>Shropshire</v>
      </c>
      <c r="O100" t="s">
        <v>3</v>
      </c>
      <c r="P100" t="s">
        <v>491</v>
      </c>
      <c r="Q100">
        <v>39</v>
      </c>
      <c r="R100" t="s">
        <v>286</v>
      </c>
      <c r="S100" t="str">
        <f>VLOOKUP(R100,classifications!A$1:B$357,2,FALSE)</f>
        <v>Predominantly Rural</v>
      </c>
      <c r="T100" t="str">
        <f>VLOOKUP(R100,classifications!A$1:D$357,4,FALSE)</f>
        <v>Unitary Authority</v>
      </c>
      <c r="U100">
        <v>53.3</v>
      </c>
      <c r="V100">
        <v>35.799999999999997</v>
      </c>
      <c r="W100">
        <v>10.9</v>
      </c>
      <c r="X100">
        <v>66.7</v>
      </c>
      <c r="Y100">
        <v>14.5</v>
      </c>
      <c r="Z100">
        <v>18.8</v>
      </c>
      <c r="AA100">
        <v>59.9</v>
      </c>
      <c r="AB100">
        <v>25.3</v>
      </c>
      <c r="AC100">
        <v>14.8</v>
      </c>
      <c r="AE100" t="s">
        <v>3</v>
      </c>
      <c r="AF100" t="s">
        <v>491</v>
      </c>
      <c r="AG100">
        <v>39</v>
      </c>
      <c r="AH100" t="s">
        <v>286</v>
      </c>
      <c r="AI100">
        <v>59.8</v>
      </c>
      <c r="AJ100">
        <v>40.200000000000003</v>
      </c>
      <c r="AK100">
        <v>82.2</v>
      </c>
      <c r="AL100">
        <v>17.8</v>
      </c>
      <c r="AM100">
        <v>70.3</v>
      </c>
      <c r="AN100">
        <v>29.7</v>
      </c>
      <c r="AP100" t="s">
        <v>3</v>
      </c>
      <c r="AQ100" t="s">
        <v>491</v>
      </c>
      <c r="AR100">
        <v>39</v>
      </c>
      <c r="AS100" t="s">
        <v>286</v>
      </c>
      <c r="AT100">
        <v>52.7</v>
      </c>
      <c r="AU100">
        <v>59.8</v>
      </c>
      <c r="AV100">
        <v>67</v>
      </c>
      <c r="AW100">
        <v>76.5</v>
      </c>
      <c r="AX100">
        <v>82.2</v>
      </c>
      <c r="AY100">
        <v>87.9</v>
      </c>
      <c r="AZ100">
        <v>65.5</v>
      </c>
      <c r="BA100">
        <v>70.3</v>
      </c>
      <c r="BB100">
        <v>75.2</v>
      </c>
      <c r="BF100" t="b">
        <f t="shared" si="1"/>
        <v>1</v>
      </c>
    </row>
    <row r="101" spans="14:58" x14ac:dyDescent="0.3">
      <c r="N101" t="str">
        <f>VLOOKUP(R101,Sheet1!A$6:A$378,1,FALSE)</f>
        <v>Somerset</v>
      </c>
      <c r="O101" t="s">
        <v>3</v>
      </c>
      <c r="P101" t="s">
        <v>491</v>
      </c>
      <c r="Q101">
        <v>40</v>
      </c>
      <c r="R101" t="s">
        <v>359</v>
      </c>
      <c r="S101" t="str">
        <f>VLOOKUP(R101,classifications!A$1:B$357,2,FALSE)</f>
        <v>Predominantly Rural</v>
      </c>
      <c r="T101" t="str">
        <f>VLOOKUP(R101,classifications!A$1:D$357,4,FALSE)</f>
        <v>Shire County</v>
      </c>
      <c r="U101">
        <v>55.6</v>
      </c>
      <c r="V101">
        <v>34</v>
      </c>
      <c r="W101">
        <v>10.4</v>
      </c>
      <c r="X101">
        <v>56.1</v>
      </c>
      <c r="Y101">
        <v>24</v>
      </c>
      <c r="Z101">
        <v>19.899999999999999</v>
      </c>
      <c r="AA101">
        <v>55.9</v>
      </c>
      <c r="AB101">
        <v>28.7</v>
      </c>
      <c r="AC101">
        <v>15.4</v>
      </c>
      <c r="AE101" t="s">
        <v>3</v>
      </c>
      <c r="AF101" t="s">
        <v>491</v>
      </c>
      <c r="AG101">
        <v>40</v>
      </c>
      <c r="AH101" t="s">
        <v>359</v>
      </c>
      <c r="AI101">
        <v>62</v>
      </c>
      <c r="AJ101">
        <v>38</v>
      </c>
      <c r="AK101">
        <v>70</v>
      </c>
      <c r="AL101">
        <v>30</v>
      </c>
      <c r="AM101">
        <v>66</v>
      </c>
      <c r="AN101">
        <v>34</v>
      </c>
      <c r="AP101" t="s">
        <v>3</v>
      </c>
      <c r="AQ101" t="s">
        <v>491</v>
      </c>
      <c r="AR101">
        <v>40</v>
      </c>
      <c r="AS101" t="s">
        <v>359</v>
      </c>
      <c r="AT101">
        <v>54.1</v>
      </c>
      <c r="AU101">
        <v>62</v>
      </c>
      <c r="AV101">
        <v>70</v>
      </c>
      <c r="AW101">
        <v>62.6</v>
      </c>
      <c r="AX101">
        <v>70</v>
      </c>
      <c r="AY101">
        <v>77.400000000000006</v>
      </c>
      <c r="AZ101">
        <v>60.6</v>
      </c>
      <c r="BA101">
        <v>66</v>
      </c>
      <c r="BB101">
        <v>71.5</v>
      </c>
      <c r="BF101" t="b">
        <f t="shared" si="1"/>
        <v>1</v>
      </c>
    </row>
    <row r="102" spans="14:58" x14ac:dyDescent="0.3">
      <c r="N102" t="str">
        <f>VLOOKUP(R102,Sheet1!A$6:A$378,1,FALSE)</f>
        <v>Staffordshire</v>
      </c>
      <c r="O102" t="s">
        <v>3</v>
      </c>
      <c r="P102" t="s">
        <v>491</v>
      </c>
      <c r="Q102">
        <v>41</v>
      </c>
      <c r="R102" t="s">
        <v>360</v>
      </c>
      <c r="S102" t="str">
        <f>VLOOKUP(R102,classifications!A$1:B$357,2,FALSE)</f>
        <v>Urban with Significant Rural</v>
      </c>
      <c r="T102" t="str">
        <f>VLOOKUP(R102,classifications!A$1:D$357,4,FALSE)</f>
        <v>Shire County</v>
      </c>
      <c r="U102">
        <v>60.7</v>
      </c>
      <c r="V102">
        <v>32.1</v>
      </c>
      <c r="W102">
        <v>7.2</v>
      </c>
      <c r="X102">
        <v>64.7</v>
      </c>
      <c r="Y102">
        <v>18.8</v>
      </c>
      <c r="Z102">
        <v>16.5</v>
      </c>
      <c r="AA102">
        <v>62.6</v>
      </c>
      <c r="AB102">
        <v>25.6</v>
      </c>
      <c r="AC102">
        <v>11.7</v>
      </c>
      <c r="AE102" t="s">
        <v>3</v>
      </c>
      <c r="AF102" t="s">
        <v>491</v>
      </c>
      <c r="AG102">
        <v>41</v>
      </c>
      <c r="AH102" t="s">
        <v>360</v>
      </c>
      <c r="AI102">
        <v>65.400000000000006</v>
      </c>
      <c r="AJ102">
        <v>34.6</v>
      </c>
      <c r="AK102">
        <v>77.5</v>
      </c>
      <c r="AL102">
        <v>22.5</v>
      </c>
      <c r="AM102">
        <v>71</v>
      </c>
      <c r="AN102">
        <v>29</v>
      </c>
      <c r="AP102" t="s">
        <v>3</v>
      </c>
      <c r="AQ102" t="s">
        <v>491</v>
      </c>
      <c r="AR102">
        <v>41</v>
      </c>
      <c r="AS102" t="s">
        <v>360</v>
      </c>
      <c r="AT102">
        <v>59.2</v>
      </c>
      <c r="AU102">
        <v>65.400000000000006</v>
      </c>
      <c r="AV102">
        <v>71.599999999999994</v>
      </c>
      <c r="AW102">
        <v>72</v>
      </c>
      <c r="AX102">
        <v>77.5</v>
      </c>
      <c r="AY102">
        <v>83</v>
      </c>
      <c r="AZ102">
        <v>66.400000000000006</v>
      </c>
      <c r="BA102">
        <v>71</v>
      </c>
      <c r="BB102">
        <v>75.5</v>
      </c>
      <c r="BF102" t="b">
        <f t="shared" si="1"/>
        <v>1</v>
      </c>
    </row>
    <row r="103" spans="14:58" x14ac:dyDescent="0.3">
      <c r="N103" t="str">
        <f>VLOOKUP(R103,Sheet1!A$6:A$378,1,FALSE)</f>
        <v>Suffolk</v>
      </c>
      <c r="O103" t="s">
        <v>3</v>
      </c>
      <c r="P103" t="s">
        <v>491</v>
      </c>
      <c r="Q103">
        <v>42</v>
      </c>
      <c r="R103" t="s">
        <v>361</v>
      </c>
      <c r="S103" t="str">
        <f>VLOOKUP(R103,classifications!A$1:B$357,2,FALSE)</f>
        <v>Predominantly Rural</v>
      </c>
      <c r="T103" t="str">
        <f>VLOOKUP(R103,classifications!A$1:D$357,4,FALSE)</f>
        <v>Shire County</v>
      </c>
      <c r="U103">
        <v>67.5</v>
      </c>
      <c r="V103">
        <v>27.1</v>
      </c>
      <c r="W103">
        <v>5.4</v>
      </c>
      <c r="X103">
        <v>57.5</v>
      </c>
      <c r="Y103">
        <v>23.9</v>
      </c>
      <c r="Z103">
        <v>18.600000000000001</v>
      </c>
      <c r="AA103">
        <v>62.5</v>
      </c>
      <c r="AB103">
        <v>25.5</v>
      </c>
      <c r="AC103">
        <v>12</v>
      </c>
      <c r="AE103" t="s">
        <v>3</v>
      </c>
      <c r="AF103" t="s">
        <v>491</v>
      </c>
      <c r="AG103">
        <v>42</v>
      </c>
      <c r="AH103" t="s">
        <v>361</v>
      </c>
      <c r="AI103">
        <v>71.400000000000006</v>
      </c>
      <c r="AJ103">
        <v>28.6</v>
      </c>
      <c r="AK103">
        <v>70.7</v>
      </c>
      <c r="AL103">
        <v>29.3</v>
      </c>
      <c r="AM103">
        <v>71.099999999999994</v>
      </c>
      <c r="AN103">
        <v>28.9</v>
      </c>
      <c r="AP103" t="s">
        <v>3</v>
      </c>
      <c r="AQ103" t="s">
        <v>491</v>
      </c>
      <c r="AR103">
        <v>42</v>
      </c>
      <c r="AS103" t="s">
        <v>361</v>
      </c>
      <c r="AT103">
        <v>65.8</v>
      </c>
      <c r="AU103">
        <v>71.400000000000006</v>
      </c>
      <c r="AV103">
        <v>77</v>
      </c>
      <c r="AW103">
        <v>64.3</v>
      </c>
      <c r="AX103">
        <v>70.7</v>
      </c>
      <c r="AY103">
        <v>77</v>
      </c>
      <c r="AZ103">
        <v>66.5</v>
      </c>
      <c r="BA103">
        <v>71.099999999999994</v>
      </c>
      <c r="BB103">
        <v>75.599999999999994</v>
      </c>
      <c r="BF103" t="b">
        <f t="shared" si="1"/>
        <v>1</v>
      </c>
    </row>
    <row r="104" spans="14:58" x14ac:dyDescent="0.3">
      <c r="N104" t="str">
        <f>VLOOKUP(R104,Sheet1!A$6:A$378,1,FALSE)</f>
        <v>Surrey</v>
      </c>
      <c r="O104" t="s">
        <v>3</v>
      </c>
      <c r="P104" t="s">
        <v>491</v>
      </c>
      <c r="Q104">
        <v>43</v>
      </c>
      <c r="R104" t="s">
        <v>362</v>
      </c>
      <c r="S104" t="str">
        <f>VLOOKUP(R104,classifications!A$1:B$357,2,FALSE)</f>
        <v>Predominantly Urban</v>
      </c>
      <c r="T104" t="str">
        <f>VLOOKUP(R104,classifications!A$1:D$357,4,FALSE)</f>
        <v>Shire County</v>
      </c>
      <c r="U104">
        <v>62</v>
      </c>
      <c r="V104">
        <v>30.4</v>
      </c>
      <c r="W104">
        <v>7.6</v>
      </c>
      <c r="X104">
        <v>69.2</v>
      </c>
      <c r="Y104">
        <v>18.600000000000001</v>
      </c>
      <c r="Z104">
        <v>12.2</v>
      </c>
      <c r="AA104">
        <v>65.400000000000006</v>
      </c>
      <c r="AB104">
        <v>24.8</v>
      </c>
      <c r="AC104">
        <v>9.8000000000000007</v>
      </c>
      <c r="AE104" t="s">
        <v>3</v>
      </c>
      <c r="AF104" t="s">
        <v>491</v>
      </c>
      <c r="AG104">
        <v>43</v>
      </c>
      <c r="AH104" t="s">
        <v>362</v>
      </c>
      <c r="AI104">
        <v>67.099999999999994</v>
      </c>
      <c r="AJ104">
        <v>32.9</v>
      </c>
      <c r="AK104">
        <v>78.8</v>
      </c>
      <c r="AL104">
        <v>21.2</v>
      </c>
      <c r="AM104">
        <v>72.5</v>
      </c>
      <c r="AN104">
        <v>27.5</v>
      </c>
      <c r="AP104" t="s">
        <v>3</v>
      </c>
      <c r="AQ104" t="s">
        <v>491</v>
      </c>
      <c r="AR104">
        <v>43</v>
      </c>
      <c r="AS104" t="s">
        <v>362</v>
      </c>
      <c r="AT104">
        <v>61</v>
      </c>
      <c r="AU104">
        <v>67.099999999999994</v>
      </c>
      <c r="AV104">
        <v>73.2</v>
      </c>
      <c r="AW104">
        <v>73.5</v>
      </c>
      <c r="AX104">
        <v>78.8</v>
      </c>
      <c r="AY104">
        <v>84.1</v>
      </c>
      <c r="AZ104">
        <v>68.3</v>
      </c>
      <c r="BA104">
        <v>72.5</v>
      </c>
      <c r="BB104">
        <v>76.7</v>
      </c>
      <c r="BF104" t="b">
        <f t="shared" si="1"/>
        <v>1</v>
      </c>
    </row>
    <row r="105" spans="14:58" x14ac:dyDescent="0.3">
      <c r="N105" t="str">
        <f>VLOOKUP(R105,Sheet1!A$6:A$378,1,FALSE)</f>
        <v>Warwickshire</v>
      </c>
      <c r="O105" t="s">
        <v>3</v>
      </c>
      <c r="P105" t="s">
        <v>491</v>
      </c>
      <c r="Q105">
        <v>44</v>
      </c>
      <c r="R105" t="s">
        <v>363</v>
      </c>
      <c r="S105" t="str">
        <f>VLOOKUP(R105,classifications!A$1:B$357,2,FALSE)</f>
        <v>Urban with Significant Rural</v>
      </c>
      <c r="T105" t="str">
        <f>VLOOKUP(R105,classifications!A$1:D$357,4,FALSE)</f>
        <v>Shire County</v>
      </c>
      <c r="U105">
        <v>66.3</v>
      </c>
      <c r="V105">
        <v>25.7</v>
      </c>
      <c r="W105">
        <v>8.1</v>
      </c>
      <c r="X105">
        <v>63.4</v>
      </c>
      <c r="Y105">
        <v>18.3</v>
      </c>
      <c r="Z105">
        <v>18.3</v>
      </c>
      <c r="AA105">
        <v>64.900000000000006</v>
      </c>
      <c r="AB105">
        <v>22.2</v>
      </c>
      <c r="AC105">
        <v>12.9</v>
      </c>
      <c r="AE105" t="s">
        <v>3</v>
      </c>
      <c r="AF105" t="s">
        <v>491</v>
      </c>
      <c r="AG105">
        <v>44</v>
      </c>
      <c r="AH105" t="s">
        <v>363</v>
      </c>
      <c r="AI105">
        <v>72.099999999999994</v>
      </c>
      <c r="AJ105">
        <v>27.9</v>
      </c>
      <c r="AK105">
        <v>77.5</v>
      </c>
      <c r="AL105">
        <v>22.5</v>
      </c>
      <c r="AM105">
        <v>74.5</v>
      </c>
      <c r="AN105">
        <v>25.5</v>
      </c>
      <c r="AP105" t="s">
        <v>3</v>
      </c>
      <c r="AQ105" t="s">
        <v>491</v>
      </c>
      <c r="AR105">
        <v>44</v>
      </c>
      <c r="AS105" t="s">
        <v>363</v>
      </c>
      <c r="AT105">
        <v>64.2</v>
      </c>
      <c r="AU105">
        <v>72.099999999999994</v>
      </c>
      <c r="AV105">
        <v>80</v>
      </c>
      <c r="AW105">
        <v>70.2</v>
      </c>
      <c r="AX105">
        <v>77.5</v>
      </c>
      <c r="AY105">
        <v>84.9</v>
      </c>
      <c r="AZ105">
        <v>68.8</v>
      </c>
      <c r="BA105">
        <v>74.5</v>
      </c>
      <c r="BB105">
        <v>80.099999999999994</v>
      </c>
      <c r="BF105" t="b">
        <f t="shared" si="1"/>
        <v>1</v>
      </c>
    </row>
    <row r="106" spans="14:58" x14ac:dyDescent="0.3">
      <c r="N106" t="str">
        <f>VLOOKUP(R106,Sheet1!A$6:A$378,1,FALSE)</f>
        <v>West Sussex</v>
      </c>
      <c r="O106" t="s">
        <v>3</v>
      </c>
      <c r="P106" t="s">
        <v>491</v>
      </c>
      <c r="Q106">
        <v>45</v>
      </c>
      <c r="R106" t="s">
        <v>364</v>
      </c>
      <c r="S106" t="str">
        <f>VLOOKUP(R106,classifications!A$1:B$357,2,FALSE)</f>
        <v>Predominantly Urban</v>
      </c>
      <c r="T106" t="str">
        <f>VLOOKUP(R106,classifications!A$1:D$357,4,FALSE)</f>
        <v>Shire County</v>
      </c>
      <c r="U106">
        <v>69.3</v>
      </c>
      <c r="V106">
        <v>25</v>
      </c>
      <c r="W106">
        <v>5.7</v>
      </c>
      <c r="X106">
        <v>66.3</v>
      </c>
      <c r="Y106">
        <v>20.100000000000001</v>
      </c>
      <c r="Z106">
        <v>13.7</v>
      </c>
      <c r="AA106">
        <v>67.7</v>
      </c>
      <c r="AB106">
        <v>22.5</v>
      </c>
      <c r="AC106">
        <v>9.8000000000000007</v>
      </c>
      <c r="AE106" t="s">
        <v>3</v>
      </c>
      <c r="AF106" t="s">
        <v>491</v>
      </c>
      <c r="AG106">
        <v>45</v>
      </c>
      <c r="AH106" t="s">
        <v>364</v>
      </c>
      <c r="AI106">
        <v>73.5</v>
      </c>
      <c r="AJ106">
        <v>26.5</v>
      </c>
      <c r="AK106">
        <v>76.8</v>
      </c>
      <c r="AL106">
        <v>23.2</v>
      </c>
      <c r="AM106">
        <v>75.099999999999994</v>
      </c>
      <c r="AN106">
        <v>24.9</v>
      </c>
      <c r="AP106" t="s">
        <v>3</v>
      </c>
      <c r="AQ106" t="s">
        <v>491</v>
      </c>
      <c r="AR106">
        <v>45</v>
      </c>
      <c r="AS106" t="s">
        <v>364</v>
      </c>
      <c r="AT106">
        <v>67.2</v>
      </c>
      <c r="AU106">
        <v>73.5</v>
      </c>
      <c r="AV106">
        <v>79.7</v>
      </c>
      <c r="AW106">
        <v>70.7</v>
      </c>
      <c r="AX106">
        <v>76.8</v>
      </c>
      <c r="AY106">
        <v>82.8</v>
      </c>
      <c r="AZ106">
        <v>70.7</v>
      </c>
      <c r="BA106">
        <v>75.099999999999994</v>
      </c>
      <c r="BB106">
        <v>79.5</v>
      </c>
      <c r="BF106" t="b">
        <f t="shared" si="1"/>
        <v>1</v>
      </c>
    </row>
    <row r="107" spans="14:58" x14ac:dyDescent="0.3">
      <c r="N107" t="str">
        <f>VLOOKUP(R107,Sheet1!A$6:A$378,1,FALSE)</f>
        <v>Wiltshire</v>
      </c>
      <c r="O107" t="s">
        <v>3</v>
      </c>
      <c r="P107" t="s">
        <v>491</v>
      </c>
      <c r="Q107">
        <v>46</v>
      </c>
      <c r="R107" t="s">
        <v>315</v>
      </c>
      <c r="S107" t="str">
        <f>VLOOKUP(R107,classifications!A$1:B$357,2,FALSE)</f>
        <v>Predominantly Rural</v>
      </c>
      <c r="T107" t="str">
        <f>VLOOKUP(R107,classifications!A$1:D$357,4,FALSE)</f>
        <v>Unitary Authority</v>
      </c>
      <c r="U107">
        <v>62.8</v>
      </c>
      <c r="V107">
        <v>30.5</v>
      </c>
      <c r="W107">
        <v>6.8</v>
      </c>
      <c r="X107">
        <v>62.1</v>
      </c>
      <c r="Y107">
        <v>21.7</v>
      </c>
      <c r="Z107">
        <v>16.2</v>
      </c>
      <c r="AA107">
        <v>62.5</v>
      </c>
      <c r="AB107">
        <v>26.1</v>
      </c>
      <c r="AC107">
        <v>11.4</v>
      </c>
      <c r="AE107" t="s">
        <v>3</v>
      </c>
      <c r="AF107" t="s">
        <v>491</v>
      </c>
      <c r="AG107">
        <v>46</v>
      </c>
      <c r="AH107" t="s">
        <v>315</v>
      </c>
      <c r="AI107">
        <v>67.3</v>
      </c>
      <c r="AJ107">
        <v>32.700000000000003</v>
      </c>
      <c r="AK107">
        <v>74.099999999999994</v>
      </c>
      <c r="AL107">
        <v>25.9</v>
      </c>
      <c r="AM107">
        <v>70.5</v>
      </c>
      <c r="AN107">
        <v>29.5</v>
      </c>
      <c r="AP107" t="s">
        <v>3</v>
      </c>
      <c r="AQ107" t="s">
        <v>491</v>
      </c>
      <c r="AR107">
        <v>46</v>
      </c>
      <c r="AS107" t="s">
        <v>315</v>
      </c>
      <c r="AT107">
        <v>60.8</v>
      </c>
      <c r="AU107">
        <v>67.3</v>
      </c>
      <c r="AV107">
        <v>73.8</v>
      </c>
      <c r="AW107">
        <v>68.3</v>
      </c>
      <c r="AX107">
        <v>74.099999999999994</v>
      </c>
      <c r="AY107">
        <v>79.900000000000006</v>
      </c>
      <c r="AZ107">
        <v>65.8</v>
      </c>
      <c r="BA107">
        <v>70.5</v>
      </c>
      <c r="BB107">
        <v>75.2</v>
      </c>
      <c r="BF107" t="b">
        <f t="shared" si="1"/>
        <v>1</v>
      </c>
    </row>
    <row r="108" spans="14:58" x14ac:dyDescent="0.3">
      <c r="N108" t="str">
        <f>VLOOKUP(R108,Sheet1!A$6:A$378,1,FALSE)</f>
        <v>Worcestershire</v>
      </c>
      <c r="O108" t="s">
        <v>3</v>
      </c>
      <c r="P108" t="s">
        <v>491</v>
      </c>
      <c r="Q108">
        <v>47</v>
      </c>
      <c r="R108" t="s">
        <v>365</v>
      </c>
      <c r="S108" t="str">
        <f>VLOOKUP(R108,classifications!A$1:B$357,2,FALSE)</f>
        <v>Urban with Significant Rural</v>
      </c>
      <c r="T108" t="str">
        <f>VLOOKUP(R108,classifications!A$1:D$357,4,FALSE)</f>
        <v>Shire County</v>
      </c>
      <c r="U108">
        <v>58.2</v>
      </c>
      <c r="V108">
        <v>32.200000000000003</v>
      </c>
      <c r="W108">
        <v>9.6</v>
      </c>
      <c r="X108">
        <v>65.7</v>
      </c>
      <c r="Y108">
        <v>21.5</v>
      </c>
      <c r="Z108">
        <v>12.8</v>
      </c>
      <c r="AA108">
        <v>61.8</v>
      </c>
      <c r="AB108">
        <v>27.1</v>
      </c>
      <c r="AC108">
        <v>11.1</v>
      </c>
      <c r="AE108" t="s">
        <v>3</v>
      </c>
      <c r="AF108" t="s">
        <v>491</v>
      </c>
      <c r="AG108">
        <v>47</v>
      </c>
      <c r="AH108" t="s">
        <v>365</v>
      </c>
      <c r="AI108">
        <v>64.3</v>
      </c>
      <c r="AJ108">
        <v>35.700000000000003</v>
      </c>
      <c r="AK108">
        <v>75.3</v>
      </c>
      <c r="AL108">
        <v>24.7</v>
      </c>
      <c r="AM108">
        <v>69.5</v>
      </c>
      <c r="AN108">
        <v>30.5</v>
      </c>
      <c r="AP108" t="s">
        <v>3</v>
      </c>
      <c r="AQ108" t="s">
        <v>491</v>
      </c>
      <c r="AR108">
        <v>47</v>
      </c>
      <c r="AS108" t="s">
        <v>365</v>
      </c>
      <c r="AT108">
        <v>57.2</v>
      </c>
      <c r="AU108">
        <v>64.3</v>
      </c>
      <c r="AV108">
        <v>71.5</v>
      </c>
      <c r="AW108">
        <v>68.7</v>
      </c>
      <c r="AX108">
        <v>75.3</v>
      </c>
      <c r="AY108">
        <v>82</v>
      </c>
      <c r="AZ108">
        <v>64.900000000000006</v>
      </c>
      <c r="BA108">
        <v>69.5</v>
      </c>
      <c r="BB108">
        <v>74.2</v>
      </c>
      <c r="BF108" t="b">
        <f t="shared" si="1"/>
        <v>1</v>
      </c>
    </row>
    <row r="109" spans="14:58" x14ac:dyDescent="0.3">
      <c r="N109" t="str">
        <f>VLOOKUP(R109,Sheet1!A$6:A$378,1,FALSE)</f>
        <v>Gateshead</v>
      </c>
      <c r="O109" t="s">
        <v>3</v>
      </c>
      <c r="P109" t="s">
        <v>491</v>
      </c>
      <c r="Q109" t="s">
        <v>495</v>
      </c>
      <c r="R109" t="s">
        <v>41</v>
      </c>
      <c r="S109" t="str">
        <f>VLOOKUP(R109,classifications!A$1:B$357,2,FALSE)</f>
        <v>Predominantly Urban</v>
      </c>
      <c r="T109" t="str">
        <f>VLOOKUP(R109,classifications!A$1:D$357,4,FALSE)</f>
        <v>Met District</v>
      </c>
      <c r="U109">
        <v>64.599999999999994</v>
      </c>
      <c r="V109">
        <v>27.5</v>
      </c>
      <c r="W109">
        <v>8</v>
      </c>
      <c r="X109">
        <v>62</v>
      </c>
      <c r="Y109">
        <v>20.7</v>
      </c>
      <c r="Z109">
        <v>17.399999999999999</v>
      </c>
      <c r="AA109">
        <v>63.4</v>
      </c>
      <c r="AB109">
        <v>24.3</v>
      </c>
      <c r="AC109">
        <v>12.3</v>
      </c>
      <c r="AE109" t="s">
        <v>3</v>
      </c>
      <c r="AF109" t="s">
        <v>491</v>
      </c>
      <c r="AG109" t="s">
        <v>495</v>
      </c>
      <c r="AH109" t="s">
        <v>41</v>
      </c>
      <c r="AI109">
        <v>70.2</v>
      </c>
      <c r="AJ109">
        <v>29.8</v>
      </c>
      <c r="AK109">
        <v>75</v>
      </c>
      <c r="AL109">
        <v>25</v>
      </c>
      <c r="AM109">
        <v>72.3</v>
      </c>
      <c r="AN109">
        <v>27.7</v>
      </c>
      <c r="AP109" t="s">
        <v>3</v>
      </c>
      <c r="AQ109" t="s">
        <v>491</v>
      </c>
      <c r="AR109" t="s">
        <v>495</v>
      </c>
      <c r="AS109" t="s">
        <v>41</v>
      </c>
      <c r="AT109">
        <v>63.9</v>
      </c>
      <c r="AU109">
        <v>70.2</v>
      </c>
      <c r="AV109">
        <v>76.400000000000006</v>
      </c>
      <c r="AW109">
        <v>68.5</v>
      </c>
      <c r="AX109">
        <v>75</v>
      </c>
      <c r="AY109">
        <v>81.5</v>
      </c>
      <c r="AZ109">
        <v>67.400000000000006</v>
      </c>
      <c r="BA109">
        <v>72.3</v>
      </c>
      <c r="BB109">
        <v>77.099999999999994</v>
      </c>
      <c r="BF109" t="b">
        <f t="shared" si="1"/>
        <v>1</v>
      </c>
    </row>
    <row r="110" spans="14:58" x14ac:dyDescent="0.3">
      <c r="N110" t="str">
        <f>VLOOKUP(R110,Sheet1!A$6:A$378,1,FALSE)</f>
        <v>South Tyneside</v>
      </c>
      <c r="O110" t="s">
        <v>3</v>
      </c>
      <c r="P110" t="s">
        <v>491</v>
      </c>
      <c r="Q110" t="s">
        <v>496</v>
      </c>
      <c r="R110" t="s">
        <v>39</v>
      </c>
      <c r="S110" t="str">
        <f>VLOOKUP(R110,classifications!A$1:B$357,2,FALSE)</f>
        <v>Predominantly Urban</v>
      </c>
      <c r="T110" t="str">
        <f>VLOOKUP(R110,classifications!A$1:D$357,4,FALSE)</f>
        <v>Met District</v>
      </c>
      <c r="U110">
        <v>60</v>
      </c>
      <c r="V110">
        <v>32.9</v>
      </c>
      <c r="W110">
        <v>7.1</v>
      </c>
      <c r="X110">
        <v>59.1</v>
      </c>
      <c r="Y110">
        <v>30.3</v>
      </c>
      <c r="Z110">
        <v>10.6</v>
      </c>
      <c r="AA110">
        <v>59.5</v>
      </c>
      <c r="AB110">
        <v>31.5</v>
      </c>
      <c r="AC110">
        <v>9</v>
      </c>
      <c r="AE110" t="s">
        <v>3</v>
      </c>
      <c r="AF110" t="s">
        <v>491</v>
      </c>
      <c r="AG110" t="s">
        <v>496</v>
      </c>
      <c r="AH110" t="s">
        <v>39</v>
      </c>
      <c r="AI110">
        <v>64.599999999999994</v>
      </c>
      <c r="AJ110">
        <v>35.4</v>
      </c>
      <c r="AK110">
        <v>66.099999999999994</v>
      </c>
      <c r="AL110">
        <v>33.9</v>
      </c>
      <c r="AM110">
        <v>65.400000000000006</v>
      </c>
      <c r="AN110">
        <v>34.6</v>
      </c>
      <c r="AP110" t="s">
        <v>3</v>
      </c>
      <c r="AQ110" t="s">
        <v>491</v>
      </c>
      <c r="AR110" t="s">
        <v>496</v>
      </c>
      <c r="AS110" t="s">
        <v>39</v>
      </c>
      <c r="AT110">
        <v>57.4</v>
      </c>
      <c r="AU110">
        <v>64.599999999999994</v>
      </c>
      <c r="AV110">
        <v>71.8</v>
      </c>
      <c r="AW110">
        <v>59.5</v>
      </c>
      <c r="AX110">
        <v>66.099999999999994</v>
      </c>
      <c r="AY110">
        <v>72.599999999999994</v>
      </c>
      <c r="AZ110">
        <v>60.3</v>
      </c>
      <c r="BA110">
        <v>65.400000000000006</v>
      </c>
      <c r="BB110">
        <v>70.5</v>
      </c>
      <c r="BF110" t="b">
        <f t="shared" si="1"/>
        <v>1</v>
      </c>
    </row>
    <row r="111" spans="14:58" x14ac:dyDescent="0.3">
      <c r="N111" t="str">
        <f>VLOOKUP(R111,Sheet1!A$6:A$378,1,FALSE)</f>
        <v>Sunderland</v>
      </c>
      <c r="O111" t="s">
        <v>3</v>
      </c>
      <c r="P111" t="s">
        <v>491</v>
      </c>
      <c r="Q111" t="s">
        <v>497</v>
      </c>
      <c r="R111" t="s">
        <v>40</v>
      </c>
      <c r="S111" t="str">
        <f>VLOOKUP(R111,classifications!A$1:B$357,2,FALSE)</f>
        <v>Predominantly Urban</v>
      </c>
      <c r="T111" t="str">
        <f>VLOOKUP(R111,classifications!A$1:D$357,4,FALSE)</f>
        <v>Met District</v>
      </c>
      <c r="U111">
        <v>55</v>
      </c>
      <c r="V111">
        <v>33.5</v>
      </c>
      <c r="W111">
        <v>11.5</v>
      </c>
      <c r="X111">
        <v>55.9</v>
      </c>
      <c r="Y111">
        <v>25.8</v>
      </c>
      <c r="Z111">
        <v>18.3</v>
      </c>
      <c r="AA111">
        <v>55.5</v>
      </c>
      <c r="AB111">
        <v>29.6</v>
      </c>
      <c r="AC111">
        <v>14.9</v>
      </c>
      <c r="AE111" t="s">
        <v>3</v>
      </c>
      <c r="AF111" t="s">
        <v>491</v>
      </c>
      <c r="AG111" t="s">
        <v>497</v>
      </c>
      <c r="AH111" t="s">
        <v>40</v>
      </c>
      <c r="AI111">
        <v>62.2</v>
      </c>
      <c r="AJ111">
        <v>37.799999999999997</v>
      </c>
      <c r="AK111">
        <v>68.5</v>
      </c>
      <c r="AL111">
        <v>31.5</v>
      </c>
      <c r="AM111">
        <v>65.2</v>
      </c>
      <c r="AN111">
        <v>34.799999999999997</v>
      </c>
      <c r="AP111" t="s">
        <v>3</v>
      </c>
      <c r="AQ111" t="s">
        <v>491</v>
      </c>
      <c r="AR111" t="s">
        <v>497</v>
      </c>
      <c r="AS111" t="s">
        <v>40</v>
      </c>
      <c r="AT111">
        <v>56</v>
      </c>
      <c r="AU111">
        <v>62.2</v>
      </c>
      <c r="AV111">
        <v>68.400000000000006</v>
      </c>
      <c r="AW111">
        <v>62.4</v>
      </c>
      <c r="AX111">
        <v>68.5</v>
      </c>
      <c r="AY111">
        <v>74.5</v>
      </c>
      <c r="AZ111">
        <v>60.9</v>
      </c>
      <c r="BA111">
        <v>65.2</v>
      </c>
      <c r="BB111">
        <v>69.599999999999994</v>
      </c>
      <c r="BF111" t="b">
        <f t="shared" si="1"/>
        <v>1</v>
      </c>
    </row>
    <row r="112" spans="14:58" x14ac:dyDescent="0.3">
      <c r="N112" t="str">
        <f>VLOOKUP(R112,Sheet1!A$6:A$378,1,FALSE)</f>
        <v>Bradford</v>
      </c>
      <c r="O112" t="s">
        <v>3</v>
      </c>
      <c r="P112" t="s">
        <v>491</v>
      </c>
      <c r="Q112" t="s">
        <v>498</v>
      </c>
      <c r="R112" t="s">
        <v>61</v>
      </c>
      <c r="S112" t="str">
        <f>VLOOKUP(R112,classifications!A$1:B$357,2,FALSE)</f>
        <v>Predominantly Urban</v>
      </c>
      <c r="T112" t="str">
        <f>VLOOKUP(R112,classifications!A$1:D$357,4,FALSE)</f>
        <v>Met District</v>
      </c>
      <c r="U112">
        <v>51.3</v>
      </c>
      <c r="V112">
        <v>33.299999999999997</v>
      </c>
      <c r="W112">
        <v>15.3</v>
      </c>
      <c r="X112">
        <v>56.2</v>
      </c>
      <c r="Y112">
        <v>22.5</v>
      </c>
      <c r="Z112">
        <v>21.3</v>
      </c>
      <c r="AA112">
        <v>53.8</v>
      </c>
      <c r="AB112">
        <v>27.9</v>
      </c>
      <c r="AC112">
        <v>18.3</v>
      </c>
      <c r="AE112" t="s">
        <v>3</v>
      </c>
      <c r="AF112" t="s">
        <v>491</v>
      </c>
      <c r="AG112" t="s">
        <v>498</v>
      </c>
      <c r="AH112" t="s">
        <v>61</v>
      </c>
      <c r="AI112">
        <v>60.6</v>
      </c>
      <c r="AJ112">
        <v>39.4</v>
      </c>
      <c r="AK112">
        <v>71.5</v>
      </c>
      <c r="AL112">
        <v>28.5</v>
      </c>
      <c r="AM112">
        <v>65.8</v>
      </c>
      <c r="AN112">
        <v>34.200000000000003</v>
      </c>
      <c r="AP112" t="s">
        <v>3</v>
      </c>
      <c r="AQ112" t="s">
        <v>491</v>
      </c>
      <c r="AR112" t="s">
        <v>498</v>
      </c>
      <c r="AS112" t="s">
        <v>61</v>
      </c>
      <c r="AT112">
        <v>51.9</v>
      </c>
      <c r="AU112">
        <v>60.6</v>
      </c>
      <c r="AV112">
        <v>69.400000000000006</v>
      </c>
      <c r="AW112">
        <v>63.3</v>
      </c>
      <c r="AX112">
        <v>71.5</v>
      </c>
      <c r="AY112">
        <v>79.7</v>
      </c>
      <c r="AZ112">
        <v>59.7</v>
      </c>
      <c r="BA112">
        <v>65.8</v>
      </c>
      <c r="BB112">
        <v>72</v>
      </c>
      <c r="BF112" t="b">
        <f t="shared" si="1"/>
        <v>1</v>
      </c>
    </row>
    <row r="113" spans="14:58" x14ac:dyDescent="0.3">
      <c r="N113" t="str">
        <f>VLOOKUP(R113,Sheet1!A$6:A$378,1,FALSE)</f>
        <v>Calderdale</v>
      </c>
      <c r="O113" t="s">
        <v>3</v>
      </c>
      <c r="P113" t="s">
        <v>491</v>
      </c>
      <c r="Q113" t="s">
        <v>499</v>
      </c>
      <c r="R113" t="s">
        <v>62</v>
      </c>
      <c r="S113" t="str">
        <f>VLOOKUP(R113,classifications!A$1:B$357,2,FALSE)</f>
        <v>Predominantly Urban</v>
      </c>
      <c r="T113" t="str">
        <f>VLOOKUP(R113,classifications!A$1:D$357,4,FALSE)</f>
        <v>Met District</v>
      </c>
      <c r="U113">
        <v>57.7</v>
      </c>
      <c r="V113">
        <v>30.4</v>
      </c>
      <c r="W113">
        <v>11.9</v>
      </c>
      <c r="X113">
        <v>57.6</v>
      </c>
      <c r="Y113">
        <v>23.2</v>
      </c>
      <c r="Z113">
        <v>19.2</v>
      </c>
      <c r="AA113">
        <v>57.7</v>
      </c>
      <c r="AB113">
        <v>26.7</v>
      </c>
      <c r="AC113">
        <v>15.6</v>
      </c>
      <c r="AE113" t="s">
        <v>3</v>
      </c>
      <c r="AF113" t="s">
        <v>491</v>
      </c>
      <c r="AG113" t="s">
        <v>499</v>
      </c>
      <c r="AH113" t="s">
        <v>62</v>
      </c>
      <c r="AI113">
        <v>65.5</v>
      </c>
      <c r="AJ113">
        <v>34.5</v>
      </c>
      <c r="AK113">
        <v>71.3</v>
      </c>
      <c r="AL113">
        <v>28.7</v>
      </c>
      <c r="AM113">
        <v>68.400000000000006</v>
      </c>
      <c r="AN113">
        <v>31.6</v>
      </c>
      <c r="AP113" t="s">
        <v>3</v>
      </c>
      <c r="AQ113" t="s">
        <v>491</v>
      </c>
      <c r="AR113" t="s">
        <v>499</v>
      </c>
      <c r="AS113" t="s">
        <v>62</v>
      </c>
      <c r="AT113">
        <v>56.9</v>
      </c>
      <c r="AU113">
        <v>65.5</v>
      </c>
      <c r="AV113">
        <v>74</v>
      </c>
      <c r="AW113">
        <v>64.099999999999994</v>
      </c>
      <c r="AX113">
        <v>71.3</v>
      </c>
      <c r="AY113">
        <v>78.5</v>
      </c>
      <c r="AZ113">
        <v>62.4</v>
      </c>
      <c r="BA113">
        <v>68.400000000000006</v>
      </c>
      <c r="BB113">
        <v>74.3</v>
      </c>
      <c r="BF113" t="b">
        <f t="shared" si="1"/>
        <v>1</v>
      </c>
    </row>
    <row r="114" spans="14:58" x14ac:dyDescent="0.3">
      <c r="N114" t="str">
        <f>VLOOKUP(R114,Sheet1!A$6:A$378,1,FALSE)</f>
        <v>Kirklees</v>
      </c>
      <c r="O114" t="s">
        <v>3</v>
      </c>
      <c r="P114" t="s">
        <v>491</v>
      </c>
      <c r="Q114" t="s">
        <v>500</v>
      </c>
      <c r="R114" t="s">
        <v>63</v>
      </c>
      <c r="S114" t="str">
        <f>VLOOKUP(R114,classifications!A$1:B$357,2,FALSE)</f>
        <v>Predominantly Urban</v>
      </c>
      <c r="T114" t="str">
        <f>VLOOKUP(R114,classifications!A$1:D$357,4,FALSE)</f>
        <v>Met District</v>
      </c>
      <c r="U114">
        <v>58.4</v>
      </c>
      <c r="V114">
        <v>28.4</v>
      </c>
      <c r="W114">
        <v>13.2</v>
      </c>
      <c r="X114">
        <v>59.9</v>
      </c>
      <c r="Y114">
        <v>23.9</v>
      </c>
      <c r="Z114">
        <v>16.2</v>
      </c>
      <c r="AA114">
        <v>59.1</v>
      </c>
      <c r="AB114">
        <v>26.2</v>
      </c>
      <c r="AC114">
        <v>14.7</v>
      </c>
      <c r="AE114" t="s">
        <v>3</v>
      </c>
      <c r="AF114" t="s">
        <v>491</v>
      </c>
      <c r="AG114" t="s">
        <v>500</v>
      </c>
      <c r="AH114" t="s">
        <v>63</v>
      </c>
      <c r="AI114">
        <v>67.3</v>
      </c>
      <c r="AJ114">
        <v>32.700000000000003</v>
      </c>
      <c r="AK114">
        <v>71.400000000000006</v>
      </c>
      <c r="AL114">
        <v>28.6</v>
      </c>
      <c r="AM114">
        <v>69.3</v>
      </c>
      <c r="AN114">
        <v>30.7</v>
      </c>
      <c r="AP114" t="s">
        <v>3</v>
      </c>
      <c r="AQ114" t="s">
        <v>491</v>
      </c>
      <c r="AR114" t="s">
        <v>500</v>
      </c>
      <c r="AS114" t="s">
        <v>63</v>
      </c>
      <c r="AT114">
        <v>59.4</v>
      </c>
      <c r="AU114">
        <v>67.3</v>
      </c>
      <c r="AV114">
        <v>75.099999999999994</v>
      </c>
      <c r="AW114">
        <v>64.099999999999994</v>
      </c>
      <c r="AX114">
        <v>71.400000000000006</v>
      </c>
      <c r="AY114">
        <v>78.8</v>
      </c>
      <c r="AZ114">
        <v>63.8</v>
      </c>
      <c r="BA114">
        <v>69.3</v>
      </c>
      <c r="BB114">
        <v>74.7</v>
      </c>
      <c r="BF114" t="b">
        <f t="shared" si="1"/>
        <v>1</v>
      </c>
    </row>
    <row r="115" spans="14:58" x14ac:dyDescent="0.3">
      <c r="N115" t="str">
        <f>VLOOKUP(R115,Sheet1!A$6:A$378,1,FALSE)</f>
        <v>Leeds</v>
      </c>
      <c r="O115" t="s">
        <v>3</v>
      </c>
      <c r="P115" t="s">
        <v>491</v>
      </c>
      <c r="Q115" t="s">
        <v>501</v>
      </c>
      <c r="R115" t="s">
        <v>64</v>
      </c>
      <c r="S115" t="str">
        <f>VLOOKUP(R115,classifications!A$1:B$357,2,FALSE)</f>
        <v>Predominantly Urban</v>
      </c>
      <c r="T115" t="str">
        <f>VLOOKUP(R115,classifications!A$1:D$357,4,FALSE)</f>
        <v>Met District</v>
      </c>
      <c r="U115">
        <v>68.099999999999994</v>
      </c>
      <c r="V115">
        <v>22.2</v>
      </c>
      <c r="W115">
        <v>9.6999999999999993</v>
      </c>
      <c r="X115">
        <v>64.400000000000006</v>
      </c>
      <c r="Y115">
        <v>18.399999999999999</v>
      </c>
      <c r="Z115">
        <v>17.100000000000001</v>
      </c>
      <c r="AA115">
        <v>66.2</v>
      </c>
      <c r="AB115">
        <v>20.3</v>
      </c>
      <c r="AC115">
        <v>13.4</v>
      </c>
      <c r="AE115" t="s">
        <v>3</v>
      </c>
      <c r="AF115" t="s">
        <v>491</v>
      </c>
      <c r="AG115" t="s">
        <v>501</v>
      </c>
      <c r="AH115" t="s">
        <v>64</v>
      </c>
      <c r="AI115">
        <v>75.400000000000006</v>
      </c>
      <c r="AJ115">
        <v>24.6</v>
      </c>
      <c r="AK115">
        <v>77.8</v>
      </c>
      <c r="AL115">
        <v>22.2</v>
      </c>
      <c r="AM115">
        <v>76.5</v>
      </c>
      <c r="AN115">
        <v>23.5</v>
      </c>
      <c r="AP115" t="s">
        <v>3</v>
      </c>
      <c r="AQ115" t="s">
        <v>491</v>
      </c>
      <c r="AR115" t="s">
        <v>501</v>
      </c>
      <c r="AS115" t="s">
        <v>64</v>
      </c>
      <c r="AT115">
        <v>69.5</v>
      </c>
      <c r="AU115">
        <v>75.400000000000006</v>
      </c>
      <c r="AV115">
        <v>81.400000000000006</v>
      </c>
      <c r="AW115">
        <v>72</v>
      </c>
      <c r="AX115">
        <v>77.8</v>
      </c>
      <c r="AY115">
        <v>83.5</v>
      </c>
      <c r="AZ115">
        <v>72.2</v>
      </c>
      <c r="BA115">
        <v>76.5</v>
      </c>
      <c r="BB115">
        <v>80.900000000000006</v>
      </c>
      <c r="BF115" t="b">
        <f t="shared" si="1"/>
        <v>1</v>
      </c>
    </row>
    <row r="116" spans="14:58" x14ac:dyDescent="0.3">
      <c r="N116" t="str">
        <f>VLOOKUP(R116,Sheet1!A$6:A$378,1,FALSE)</f>
        <v>Wakefield</v>
      </c>
      <c r="O116" t="s">
        <v>3</v>
      </c>
      <c r="P116" t="s">
        <v>491</v>
      </c>
      <c r="Q116" t="s">
        <v>502</v>
      </c>
      <c r="R116" t="s">
        <v>65</v>
      </c>
      <c r="S116" t="str">
        <f>VLOOKUP(R116,classifications!A$1:B$357,2,FALSE)</f>
        <v>Predominantly Urban</v>
      </c>
      <c r="T116" t="str">
        <f>VLOOKUP(R116,classifications!A$1:D$357,4,FALSE)</f>
        <v>Met District</v>
      </c>
      <c r="U116">
        <v>57.1</v>
      </c>
      <c r="V116">
        <v>35.5</v>
      </c>
      <c r="W116">
        <v>7.4</v>
      </c>
      <c r="X116">
        <v>63.2</v>
      </c>
      <c r="Y116">
        <v>23.4</v>
      </c>
      <c r="Z116">
        <v>13.4</v>
      </c>
      <c r="AA116">
        <v>59.7</v>
      </c>
      <c r="AB116">
        <v>30.3</v>
      </c>
      <c r="AC116">
        <v>10</v>
      </c>
      <c r="AE116" t="s">
        <v>3</v>
      </c>
      <c r="AF116" t="s">
        <v>491</v>
      </c>
      <c r="AG116" t="s">
        <v>502</v>
      </c>
      <c r="AH116" t="s">
        <v>65</v>
      </c>
      <c r="AI116">
        <v>61.6</v>
      </c>
      <c r="AJ116">
        <v>38.4</v>
      </c>
      <c r="AK116">
        <v>72.900000000000006</v>
      </c>
      <c r="AL116">
        <v>27.1</v>
      </c>
      <c r="AM116">
        <v>66.3</v>
      </c>
      <c r="AN116">
        <v>33.700000000000003</v>
      </c>
      <c r="AP116" t="s">
        <v>3</v>
      </c>
      <c r="AQ116" t="s">
        <v>491</v>
      </c>
      <c r="AR116" t="s">
        <v>502</v>
      </c>
      <c r="AS116" t="s">
        <v>65</v>
      </c>
      <c r="AT116">
        <v>54.8</v>
      </c>
      <c r="AU116">
        <v>61.6</v>
      </c>
      <c r="AV116">
        <v>68.5</v>
      </c>
      <c r="AW116">
        <v>66.5</v>
      </c>
      <c r="AX116">
        <v>72.900000000000006</v>
      </c>
      <c r="AY116">
        <v>79.400000000000006</v>
      </c>
      <c r="AZ116">
        <v>61.3</v>
      </c>
      <c r="BA116">
        <v>66.3</v>
      </c>
      <c r="BB116">
        <v>71.400000000000006</v>
      </c>
      <c r="BF116" t="b">
        <f t="shared" si="1"/>
        <v>1</v>
      </c>
    </row>
    <row r="117" spans="14:58" x14ac:dyDescent="0.3">
      <c r="N117" t="str">
        <f>VLOOKUP(R117,Sheet1!A$6:A$378,1,FALSE)</f>
        <v>Warrington</v>
      </c>
      <c r="O117" t="s">
        <v>3</v>
      </c>
      <c r="P117" t="s">
        <v>491</v>
      </c>
      <c r="Q117" t="s">
        <v>503</v>
      </c>
      <c r="R117" t="s">
        <v>269</v>
      </c>
      <c r="S117" t="str">
        <f>VLOOKUP(R117,classifications!A$1:B$357,2,FALSE)</f>
        <v>Predominantly Urban</v>
      </c>
      <c r="T117" t="str">
        <f>VLOOKUP(R117,classifications!A$1:D$357,4,FALSE)</f>
        <v>Unitary Authority</v>
      </c>
      <c r="U117">
        <v>69.3</v>
      </c>
      <c r="V117">
        <v>18.399999999999999</v>
      </c>
      <c r="W117">
        <v>12.2</v>
      </c>
      <c r="X117">
        <v>66.7</v>
      </c>
      <c r="Y117">
        <v>16.899999999999999</v>
      </c>
      <c r="Z117">
        <v>16.399999999999999</v>
      </c>
      <c r="AA117">
        <v>68.099999999999994</v>
      </c>
      <c r="AB117">
        <v>17.7</v>
      </c>
      <c r="AC117">
        <v>14.2</v>
      </c>
      <c r="AE117" t="s">
        <v>3</v>
      </c>
      <c r="AF117" t="s">
        <v>491</v>
      </c>
      <c r="AG117" t="s">
        <v>503</v>
      </c>
      <c r="AH117" t="s">
        <v>269</v>
      </c>
      <c r="AI117">
        <v>79</v>
      </c>
      <c r="AJ117">
        <v>21</v>
      </c>
      <c r="AK117">
        <v>79.8</v>
      </c>
      <c r="AL117">
        <v>20.2</v>
      </c>
      <c r="AM117">
        <v>79.400000000000006</v>
      </c>
      <c r="AN117">
        <v>20.6</v>
      </c>
      <c r="AP117" t="s">
        <v>3</v>
      </c>
      <c r="AQ117" t="s">
        <v>491</v>
      </c>
      <c r="AR117" t="s">
        <v>503</v>
      </c>
      <c r="AS117" t="s">
        <v>269</v>
      </c>
      <c r="AT117">
        <v>72.8</v>
      </c>
      <c r="AU117">
        <v>79</v>
      </c>
      <c r="AV117">
        <v>85.2</v>
      </c>
      <c r="AW117">
        <v>73.5</v>
      </c>
      <c r="AX117">
        <v>79.8</v>
      </c>
      <c r="AY117">
        <v>86.1</v>
      </c>
      <c r="AZ117">
        <v>74.7</v>
      </c>
      <c r="BA117">
        <v>79.400000000000006</v>
      </c>
      <c r="BB117">
        <v>84</v>
      </c>
      <c r="BF117" t="b">
        <f t="shared" si="1"/>
        <v>1</v>
      </c>
    </row>
    <row r="118" spans="14:58" x14ac:dyDescent="0.3">
      <c r="N118" t="str">
        <f>VLOOKUP(R118,Sheet1!A$6:A$378,1,FALSE)</f>
        <v>Blackburn with Darwen</v>
      </c>
      <c r="O118" t="s">
        <v>3</v>
      </c>
      <c r="P118" t="s">
        <v>491</v>
      </c>
      <c r="Q118" t="s">
        <v>504</v>
      </c>
      <c r="R118" t="s">
        <v>270</v>
      </c>
      <c r="S118" t="str">
        <f>VLOOKUP(R118,classifications!A$1:B$357,2,FALSE)</f>
        <v>Predominantly Urban</v>
      </c>
      <c r="T118" t="str">
        <f>VLOOKUP(R118,classifications!A$1:D$357,4,FALSE)</f>
        <v>Unitary Authority</v>
      </c>
      <c r="U118">
        <v>55.6</v>
      </c>
      <c r="V118">
        <v>31.5</v>
      </c>
      <c r="W118">
        <v>12.8</v>
      </c>
      <c r="X118">
        <v>54.5</v>
      </c>
      <c r="Y118">
        <v>23.9</v>
      </c>
      <c r="Z118">
        <v>21.6</v>
      </c>
      <c r="AA118">
        <v>55.1</v>
      </c>
      <c r="AB118">
        <v>27.6</v>
      </c>
      <c r="AC118">
        <v>17.399999999999999</v>
      </c>
      <c r="AE118" t="s">
        <v>3</v>
      </c>
      <c r="AF118" t="s">
        <v>491</v>
      </c>
      <c r="AG118" t="s">
        <v>504</v>
      </c>
      <c r="AH118" t="s">
        <v>270</v>
      </c>
      <c r="AI118">
        <v>63.8</v>
      </c>
      <c r="AJ118">
        <v>36.200000000000003</v>
      </c>
      <c r="AK118">
        <v>69.599999999999994</v>
      </c>
      <c r="AL118">
        <v>30.4</v>
      </c>
      <c r="AM118">
        <v>66.599999999999994</v>
      </c>
      <c r="AN118">
        <v>33.4</v>
      </c>
      <c r="AP118" t="s">
        <v>3</v>
      </c>
      <c r="AQ118" t="s">
        <v>491</v>
      </c>
      <c r="AR118" t="s">
        <v>504</v>
      </c>
      <c r="AS118" t="s">
        <v>270</v>
      </c>
      <c r="AT118">
        <v>56.4</v>
      </c>
      <c r="AU118">
        <v>63.8</v>
      </c>
      <c r="AV118">
        <v>71.2</v>
      </c>
      <c r="AW118">
        <v>62.5</v>
      </c>
      <c r="AX118">
        <v>69.599999999999994</v>
      </c>
      <c r="AY118">
        <v>76.599999999999994</v>
      </c>
      <c r="AZ118">
        <v>61.4</v>
      </c>
      <c r="BA118">
        <v>66.599999999999994</v>
      </c>
      <c r="BB118">
        <v>71.900000000000006</v>
      </c>
      <c r="BF118" t="b">
        <f t="shared" si="1"/>
        <v>1</v>
      </c>
    </row>
    <row r="119" spans="14:58" x14ac:dyDescent="0.3">
      <c r="N119" t="str">
        <f>VLOOKUP(R119,Sheet1!A$6:A$378,1,FALSE)</f>
        <v>Blackpool</v>
      </c>
      <c r="O119" t="s">
        <v>3</v>
      </c>
      <c r="P119" t="s">
        <v>491</v>
      </c>
      <c r="Q119" t="s">
        <v>505</v>
      </c>
      <c r="R119" t="s">
        <v>271</v>
      </c>
      <c r="S119" t="str">
        <f>VLOOKUP(R119,classifications!A$1:B$357,2,FALSE)</f>
        <v>Predominantly Urban</v>
      </c>
      <c r="T119" t="str">
        <f>VLOOKUP(R119,classifications!A$1:D$357,4,FALSE)</f>
        <v>Unitary Authority</v>
      </c>
      <c r="U119">
        <v>59.9</v>
      </c>
      <c r="V119">
        <v>28.4</v>
      </c>
      <c r="W119">
        <v>11.6</v>
      </c>
      <c r="X119">
        <v>59.4</v>
      </c>
      <c r="Y119">
        <v>23.8</v>
      </c>
      <c r="Z119">
        <v>16.7</v>
      </c>
      <c r="AA119">
        <v>59.7</v>
      </c>
      <c r="AB119">
        <v>26.1</v>
      </c>
      <c r="AC119">
        <v>14.2</v>
      </c>
      <c r="AE119" t="s">
        <v>3</v>
      </c>
      <c r="AF119" t="s">
        <v>491</v>
      </c>
      <c r="AG119" t="s">
        <v>505</v>
      </c>
      <c r="AH119" t="s">
        <v>271</v>
      </c>
      <c r="AI119">
        <v>67.8</v>
      </c>
      <c r="AJ119">
        <v>32.200000000000003</v>
      </c>
      <c r="AK119">
        <v>71.400000000000006</v>
      </c>
      <c r="AL119">
        <v>28.6</v>
      </c>
      <c r="AM119">
        <v>69.599999999999994</v>
      </c>
      <c r="AN119">
        <v>30.4</v>
      </c>
      <c r="AP119" t="s">
        <v>3</v>
      </c>
      <c r="AQ119" t="s">
        <v>491</v>
      </c>
      <c r="AR119" t="s">
        <v>505</v>
      </c>
      <c r="AS119" t="s">
        <v>271</v>
      </c>
      <c r="AT119">
        <v>61.3</v>
      </c>
      <c r="AU119">
        <v>67.8</v>
      </c>
      <c r="AV119">
        <v>74.400000000000006</v>
      </c>
      <c r="AW119">
        <v>65.3</v>
      </c>
      <c r="AX119">
        <v>71.400000000000006</v>
      </c>
      <c r="AY119">
        <v>77.400000000000006</v>
      </c>
      <c r="AZ119">
        <v>65.2</v>
      </c>
      <c r="BA119">
        <v>69.599999999999994</v>
      </c>
      <c r="BB119">
        <v>73.900000000000006</v>
      </c>
      <c r="BF119" t="b">
        <f t="shared" si="1"/>
        <v>1</v>
      </c>
    </row>
    <row r="120" spans="14:58" x14ac:dyDescent="0.3">
      <c r="N120" t="str">
        <f>VLOOKUP(R120,Sheet1!A$6:A$378,1,FALSE)</f>
        <v>Kingston upon Hull, City of</v>
      </c>
      <c r="O120" t="s">
        <v>3</v>
      </c>
      <c r="P120" t="s">
        <v>491</v>
      </c>
      <c r="Q120" t="s">
        <v>506</v>
      </c>
      <c r="R120" t="s">
        <v>274</v>
      </c>
      <c r="S120" t="str">
        <f>VLOOKUP(R120,classifications!A$1:B$357,2,FALSE)</f>
        <v>Predominantly Urban</v>
      </c>
      <c r="T120" t="str">
        <f>VLOOKUP(R120,classifications!A$1:D$357,4,FALSE)</f>
        <v>Unitary Authority</v>
      </c>
      <c r="U120">
        <v>55.4</v>
      </c>
      <c r="V120">
        <v>35.299999999999997</v>
      </c>
      <c r="W120">
        <v>9.4</v>
      </c>
      <c r="X120">
        <v>54.4</v>
      </c>
      <c r="Y120">
        <v>26.7</v>
      </c>
      <c r="Z120">
        <v>19</v>
      </c>
      <c r="AA120">
        <v>54.9</v>
      </c>
      <c r="AB120">
        <v>31</v>
      </c>
      <c r="AC120">
        <v>14.2</v>
      </c>
      <c r="AE120" t="s">
        <v>3</v>
      </c>
      <c r="AF120" t="s">
        <v>491</v>
      </c>
      <c r="AG120" t="s">
        <v>506</v>
      </c>
      <c r="AH120" t="s">
        <v>274</v>
      </c>
      <c r="AI120">
        <v>61.1</v>
      </c>
      <c r="AJ120">
        <v>38.9</v>
      </c>
      <c r="AK120">
        <v>67.099999999999994</v>
      </c>
      <c r="AL120">
        <v>32.9</v>
      </c>
      <c r="AM120">
        <v>63.9</v>
      </c>
      <c r="AN120">
        <v>36.1</v>
      </c>
      <c r="AP120" t="s">
        <v>3</v>
      </c>
      <c r="AQ120" t="s">
        <v>491</v>
      </c>
      <c r="AR120" t="s">
        <v>506</v>
      </c>
      <c r="AS120" t="s">
        <v>274</v>
      </c>
      <c r="AT120">
        <v>53.3</v>
      </c>
      <c r="AU120">
        <v>61.1</v>
      </c>
      <c r="AV120">
        <v>68.8</v>
      </c>
      <c r="AW120">
        <v>59.5</v>
      </c>
      <c r="AX120">
        <v>67.099999999999994</v>
      </c>
      <c r="AY120">
        <v>74.7</v>
      </c>
      <c r="AZ120">
        <v>58.2</v>
      </c>
      <c r="BA120">
        <v>63.9</v>
      </c>
      <c r="BB120">
        <v>69.599999999999994</v>
      </c>
      <c r="BF120" t="b">
        <f t="shared" si="1"/>
        <v>1</v>
      </c>
    </row>
    <row r="121" spans="14:58" x14ac:dyDescent="0.3">
      <c r="N121" t="str">
        <f>VLOOKUP(R121,Sheet1!A$6:A$378,1,FALSE)</f>
        <v>East Riding of Yorkshire</v>
      </c>
      <c r="O121" t="s">
        <v>3</v>
      </c>
      <c r="P121" t="s">
        <v>491</v>
      </c>
      <c r="Q121" t="s">
        <v>507</v>
      </c>
      <c r="R121" t="s">
        <v>275</v>
      </c>
      <c r="S121" t="str">
        <f>VLOOKUP(R121,classifications!A$1:B$357,2,FALSE)</f>
        <v>Predominantly Rural</v>
      </c>
      <c r="T121" t="str">
        <f>VLOOKUP(R121,classifications!A$1:D$357,4,FALSE)</f>
        <v>Unitary Authority</v>
      </c>
      <c r="U121">
        <v>56.7</v>
      </c>
      <c r="V121">
        <v>35.5</v>
      </c>
      <c r="W121">
        <v>7.8</v>
      </c>
      <c r="X121">
        <v>60.8</v>
      </c>
      <c r="Y121">
        <v>23.1</v>
      </c>
      <c r="Z121">
        <v>16.100000000000001</v>
      </c>
      <c r="AA121">
        <v>58.7</v>
      </c>
      <c r="AB121">
        <v>29.3</v>
      </c>
      <c r="AC121">
        <v>12</v>
      </c>
      <c r="AE121" t="s">
        <v>3</v>
      </c>
      <c r="AF121" t="s">
        <v>491</v>
      </c>
      <c r="AG121" t="s">
        <v>507</v>
      </c>
      <c r="AH121" t="s">
        <v>275</v>
      </c>
      <c r="AI121">
        <v>61.5</v>
      </c>
      <c r="AJ121">
        <v>38.5</v>
      </c>
      <c r="AK121">
        <v>72.400000000000006</v>
      </c>
      <c r="AL121">
        <v>27.6</v>
      </c>
      <c r="AM121">
        <v>66.7</v>
      </c>
      <c r="AN121">
        <v>33.299999999999997</v>
      </c>
      <c r="AP121" t="s">
        <v>3</v>
      </c>
      <c r="AQ121" t="s">
        <v>491</v>
      </c>
      <c r="AR121" t="s">
        <v>507</v>
      </c>
      <c r="AS121" t="s">
        <v>275</v>
      </c>
      <c r="AT121">
        <v>54.2</v>
      </c>
      <c r="AU121">
        <v>61.5</v>
      </c>
      <c r="AV121">
        <v>68.7</v>
      </c>
      <c r="AW121">
        <v>65.7</v>
      </c>
      <c r="AX121">
        <v>72.400000000000006</v>
      </c>
      <c r="AY121">
        <v>79.2</v>
      </c>
      <c r="AZ121">
        <v>61.7</v>
      </c>
      <c r="BA121">
        <v>66.7</v>
      </c>
      <c r="BB121">
        <v>71.8</v>
      </c>
      <c r="BF121" t="b">
        <f t="shared" si="1"/>
        <v>1</v>
      </c>
    </row>
    <row r="122" spans="14:58" x14ac:dyDescent="0.3">
      <c r="N122" t="str">
        <f>VLOOKUP(R122,Sheet1!A$6:A$378,1,FALSE)</f>
        <v>North East Lincolnshire</v>
      </c>
      <c r="O122" t="s">
        <v>3</v>
      </c>
      <c r="P122" t="s">
        <v>491</v>
      </c>
      <c r="Q122" t="s">
        <v>508</v>
      </c>
      <c r="R122" t="s">
        <v>276</v>
      </c>
      <c r="S122" t="str">
        <f>VLOOKUP(R122,classifications!A$1:B$357,2,FALSE)</f>
        <v>Predominantly Urban</v>
      </c>
      <c r="T122" t="str">
        <f>VLOOKUP(R122,classifications!A$1:D$357,4,FALSE)</f>
        <v>Unitary Authority</v>
      </c>
      <c r="U122">
        <v>54.2</v>
      </c>
      <c r="V122">
        <v>34.9</v>
      </c>
      <c r="W122">
        <v>10.9</v>
      </c>
      <c r="X122">
        <v>52.4</v>
      </c>
      <c r="Y122">
        <v>25.1</v>
      </c>
      <c r="Z122">
        <v>22.5</v>
      </c>
      <c r="AA122">
        <v>53.4</v>
      </c>
      <c r="AB122">
        <v>30.3</v>
      </c>
      <c r="AC122">
        <v>16.3</v>
      </c>
      <c r="AE122" t="s">
        <v>3</v>
      </c>
      <c r="AF122" t="s">
        <v>491</v>
      </c>
      <c r="AG122" t="s">
        <v>508</v>
      </c>
      <c r="AH122" t="s">
        <v>276</v>
      </c>
      <c r="AI122">
        <v>60.8</v>
      </c>
      <c r="AJ122">
        <v>39.200000000000003</v>
      </c>
      <c r="AK122">
        <v>67.7</v>
      </c>
      <c r="AL122">
        <v>32.299999999999997</v>
      </c>
      <c r="AM122">
        <v>63.8</v>
      </c>
      <c r="AN122">
        <v>36.200000000000003</v>
      </c>
      <c r="AP122" t="s">
        <v>3</v>
      </c>
      <c r="AQ122" t="s">
        <v>491</v>
      </c>
      <c r="AR122" t="s">
        <v>508</v>
      </c>
      <c r="AS122" t="s">
        <v>276</v>
      </c>
      <c r="AT122">
        <v>53.2</v>
      </c>
      <c r="AU122">
        <v>60.8</v>
      </c>
      <c r="AV122">
        <v>68.400000000000006</v>
      </c>
      <c r="AW122">
        <v>60.6</v>
      </c>
      <c r="AX122">
        <v>67.7</v>
      </c>
      <c r="AY122">
        <v>74.8</v>
      </c>
      <c r="AZ122">
        <v>58.3</v>
      </c>
      <c r="BA122">
        <v>63.8</v>
      </c>
      <c r="BB122">
        <v>69.2</v>
      </c>
      <c r="BF122" t="b">
        <f t="shared" si="1"/>
        <v>1</v>
      </c>
    </row>
    <row r="123" spans="14:58" x14ac:dyDescent="0.3">
      <c r="N123" t="str">
        <f>VLOOKUP(R123,Sheet1!A$6:A$378,1,FALSE)</f>
        <v>North Lincolnshire</v>
      </c>
      <c r="O123" t="s">
        <v>3</v>
      </c>
      <c r="P123" t="s">
        <v>491</v>
      </c>
      <c r="Q123" t="s">
        <v>509</v>
      </c>
      <c r="R123" t="s">
        <v>277</v>
      </c>
      <c r="S123" t="str">
        <f>VLOOKUP(R123,classifications!A$1:B$357,2,FALSE)</f>
        <v>Urban with Significant Rural</v>
      </c>
      <c r="T123" t="str">
        <f>VLOOKUP(R123,classifications!A$1:D$357,4,FALSE)</f>
        <v>Unitary Authority</v>
      </c>
      <c r="U123">
        <v>52.4</v>
      </c>
      <c r="V123">
        <v>40.6</v>
      </c>
      <c r="W123">
        <v>7</v>
      </c>
      <c r="X123">
        <v>56.6</v>
      </c>
      <c r="Y123">
        <v>22.9</v>
      </c>
      <c r="Z123">
        <v>20.5</v>
      </c>
      <c r="AA123">
        <v>54.5</v>
      </c>
      <c r="AB123">
        <v>31.7</v>
      </c>
      <c r="AC123">
        <v>13.8</v>
      </c>
      <c r="AE123" t="s">
        <v>3</v>
      </c>
      <c r="AF123" t="s">
        <v>491</v>
      </c>
      <c r="AG123" t="s">
        <v>509</v>
      </c>
      <c r="AH123" t="s">
        <v>277</v>
      </c>
      <c r="AI123">
        <v>56.3</v>
      </c>
      <c r="AJ123">
        <v>43.7</v>
      </c>
      <c r="AK123">
        <v>71.2</v>
      </c>
      <c r="AL123">
        <v>28.8</v>
      </c>
      <c r="AM123">
        <v>63.2</v>
      </c>
      <c r="AN123">
        <v>36.799999999999997</v>
      </c>
      <c r="AP123" t="s">
        <v>3</v>
      </c>
      <c r="AQ123" t="s">
        <v>491</v>
      </c>
      <c r="AR123" t="s">
        <v>509</v>
      </c>
      <c r="AS123" t="s">
        <v>277</v>
      </c>
      <c r="AT123">
        <v>48.4</v>
      </c>
      <c r="AU123">
        <v>56.3</v>
      </c>
      <c r="AV123">
        <v>64.2</v>
      </c>
      <c r="AW123">
        <v>63.5</v>
      </c>
      <c r="AX123">
        <v>71.2</v>
      </c>
      <c r="AY123">
        <v>78.900000000000006</v>
      </c>
      <c r="AZ123">
        <v>57.4</v>
      </c>
      <c r="BA123">
        <v>63.2</v>
      </c>
      <c r="BB123">
        <v>69</v>
      </c>
      <c r="BF123" t="b">
        <f t="shared" si="1"/>
        <v>1</v>
      </c>
    </row>
    <row r="124" spans="14:58" x14ac:dyDescent="0.3">
      <c r="N124" t="str">
        <f>VLOOKUP(R124,Sheet1!A$6:A$378,1,FALSE)</f>
        <v>York</v>
      </c>
      <c r="O124" t="s">
        <v>3</v>
      </c>
      <c r="P124" t="s">
        <v>491</v>
      </c>
      <c r="Q124" t="s">
        <v>510</v>
      </c>
      <c r="R124" t="s">
        <v>278</v>
      </c>
      <c r="S124" t="str">
        <f>VLOOKUP(R124,classifications!A$1:B$357,2,FALSE)</f>
        <v>Predominantly Urban</v>
      </c>
      <c r="T124" t="str">
        <f>VLOOKUP(R124,classifications!A$1:D$357,4,FALSE)</f>
        <v>Unitary Authority</v>
      </c>
      <c r="U124">
        <v>66.7</v>
      </c>
      <c r="V124">
        <v>26.7</v>
      </c>
      <c r="W124">
        <v>6.6</v>
      </c>
      <c r="X124">
        <v>65.3</v>
      </c>
      <c r="Y124">
        <v>21.5</v>
      </c>
      <c r="Z124">
        <v>13.2</v>
      </c>
      <c r="AA124">
        <v>66</v>
      </c>
      <c r="AB124">
        <v>24.1</v>
      </c>
      <c r="AC124">
        <v>9.9</v>
      </c>
      <c r="AE124" t="s">
        <v>3</v>
      </c>
      <c r="AF124" t="s">
        <v>491</v>
      </c>
      <c r="AG124" t="s">
        <v>510</v>
      </c>
      <c r="AH124" t="s">
        <v>278</v>
      </c>
      <c r="AI124">
        <v>71.400000000000006</v>
      </c>
      <c r="AJ124">
        <v>28.6</v>
      </c>
      <c r="AK124">
        <v>75.2</v>
      </c>
      <c r="AL124">
        <v>24.8</v>
      </c>
      <c r="AM124">
        <v>73.3</v>
      </c>
      <c r="AN124">
        <v>26.7</v>
      </c>
      <c r="AP124" t="s">
        <v>3</v>
      </c>
      <c r="AQ124" t="s">
        <v>491</v>
      </c>
      <c r="AR124" t="s">
        <v>510</v>
      </c>
      <c r="AS124" t="s">
        <v>278</v>
      </c>
      <c r="AT124">
        <v>64.900000000000006</v>
      </c>
      <c r="AU124">
        <v>71.400000000000006</v>
      </c>
      <c r="AV124">
        <v>78</v>
      </c>
      <c r="AW124">
        <v>69.2</v>
      </c>
      <c r="AX124">
        <v>75.2</v>
      </c>
      <c r="AY124">
        <v>81.3</v>
      </c>
      <c r="AZ124">
        <v>68.5</v>
      </c>
      <c r="BA124">
        <v>73.3</v>
      </c>
      <c r="BB124">
        <v>78</v>
      </c>
      <c r="BF124" t="b">
        <f t="shared" si="1"/>
        <v>1</v>
      </c>
    </row>
    <row r="125" spans="14:58" x14ac:dyDescent="0.3">
      <c r="N125" t="str">
        <f>VLOOKUP(R125,Sheet1!A$6:A$378,1,FALSE)</f>
        <v>Derby</v>
      </c>
      <c r="O125" t="s">
        <v>3</v>
      </c>
      <c r="P125" t="s">
        <v>491</v>
      </c>
      <c r="Q125" t="s">
        <v>511</v>
      </c>
      <c r="R125" t="s">
        <v>279</v>
      </c>
      <c r="S125" t="str">
        <f>VLOOKUP(R125,classifications!A$1:B$357,2,FALSE)</f>
        <v>Predominantly Urban</v>
      </c>
      <c r="T125" t="str">
        <f>VLOOKUP(R125,classifications!A$1:D$357,4,FALSE)</f>
        <v>Unitary Authority</v>
      </c>
      <c r="U125">
        <v>63</v>
      </c>
      <c r="V125">
        <v>30.4</v>
      </c>
      <c r="W125">
        <v>6.6</v>
      </c>
      <c r="X125">
        <v>57.3</v>
      </c>
      <c r="Y125">
        <v>26</v>
      </c>
      <c r="Z125">
        <v>16.7</v>
      </c>
      <c r="AA125">
        <v>60.2</v>
      </c>
      <c r="AB125">
        <v>28.2</v>
      </c>
      <c r="AC125">
        <v>11.6</v>
      </c>
      <c r="AE125" t="s">
        <v>3</v>
      </c>
      <c r="AF125" t="s">
        <v>491</v>
      </c>
      <c r="AG125" t="s">
        <v>511</v>
      </c>
      <c r="AH125" t="s">
        <v>279</v>
      </c>
      <c r="AI125">
        <v>67.400000000000006</v>
      </c>
      <c r="AJ125">
        <v>32.6</v>
      </c>
      <c r="AK125">
        <v>68.8</v>
      </c>
      <c r="AL125">
        <v>31.2</v>
      </c>
      <c r="AM125">
        <v>68.099999999999994</v>
      </c>
      <c r="AN125">
        <v>31.9</v>
      </c>
      <c r="AP125" t="s">
        <v>3</v>
      </c>
      <c r="AQ125" t="s">
        <v>491</v>
      </c>
      <c r="AR125" t="s">
        <v>511</v>
      </c>
      <c r="AS125" t="s">
        <v>279</v>
      </c>
      <c r="AT125">
        <v>61</v>
      </c>
      <c r="AU125">
        <v>67.400000000000006</v>
      </c>
      <c r="AV125">
        <v>73.900000000000006</v>
      </c>
      <c r="AW125">
        <v>62.2</v>
      </c>
      <c r="AX125">
        <v>68.8</v>
      </c>
      <c r="AY125">
        <v>75.5</v>
      </c>
      <c r="AZ125">
        <v>63.3</v>
      </c>
      <c r="BA125">
        <v>68.099999999999994</v>
      </c>
      <c r="BB125">
        <v>72.8</v>
      </c>
      <c r="BF125" t="b">
        <f t="shared" si="1"/>
        <v>1</v>
      </c>
    </row>
    <row r="126" spans="14:58" x14ac:dyDescent="0.3">
      <c r="N126" t="str">
        <f>VLOOKUP(R126,Sheet1!A$6:A$378,1,FALSE)</f>
        <v>Leicester</v>
      </c>
      <c r="O126" t="s">
        <v>3</v>
      </c>
      <c r="P126" t="s">
        <v>491</v>
      </c>
      <c r="Q126" t="s">
        <v>512</v>
      </c>
      <c r="R126" t="s">
        <v>280</v>
      </c>
      <c r="S126" t="str">
        <f>VLOOKUP(R126,classifications!A$1:B$357,2,FALSE)</f>
        <v>Predominantly Urban</v>
      </c>
      <c r="T126" t="str">
        <f>VLOOKUP(R126,classifications!A$1:D$357,4,FALSE)</f>
        <v>Unitary Authority</v>
      </c>
      <c r="U126">
        <v>52.5</v>
      </c>
      <c r="V126">
        <v>27.1</v>
      </c>
      <c r="W126">
        <v>20.399999999999999</v>
      </c>
      <c r="X126">
        <v>49.5</v>
      </c>
      <c r="Y126">
        <v>26.4</v>
      </c>
      <c r="Z126">
        <v>24.1</v>
      </c>
      <c r="AA126">
        <v>51.1</v>
      </c>
      <c r="AB126">
        <v>26.8</v>
      </c>
      <c r="AC126">
        <v>22.1</v>
      </c>
      <c r="AE126" t="s">
        <v>3</v>
      </c>
      <c r="AF126" t="s">
        <v>491</v>
      </c>
      <c r="AG126" t="s">
        <v>512</v>
      </c>
      <c r="AH126" t="s">
        <v>280</v>
      </c>
      <c r="AI126">
        <v>66</v>
      </c>
      <c r="AJ126">
        <v>34</v>
      </c>
      <c r="AK126">
        <v>65.2</v>
      </c>
      <c r="AL126">
        <v>34.799999999999997</v>
      </c>
      <c r="AM126">
        <v>65.599999999999994</v>
      </c>
      <c r="AN126">
        <v>34.4</v>
      </c>
      <c r="AP126" t="s">
        <v>3</v>
      </c>
      <c r="AQ126" t="s">
        <v>491</v>
      </c>
      <c r="AR126" t="s">
        <v>512</v>
      </c>
      <c r="AS126" t="s">
        <v>280</v>
      </c>
      <c r="AT126">
        <v>58.7</v>
      </c>
      <c r="AU126">
        <v>66</v>
      </c>
      <c r="AV126">
        <v>73.2</v>
      </c>
      <c r="AW126">
        <v>56.9</v>
      </c>
      <c r="AX126">
        <v>65.2</v>
      </c>
      <c r="AY126">
        <v>73.400000000000006</v>
      </c>
      <c r="AZ126">
        <v>60</v>
      </c>
      <c r="BA126">
        <v>65.599999999999994</v>
      </c>
      <c r="BB126">
        <v>71.2</v>
      </c>
      <c r="BF126" t="b">
        <f t="shared" si="1"/>
        <v>1</v>
      </c>
    </row>
    <row r="127" spans="14:58" x14ac:dyDescent="0.3">
      <c r="N127" t="str">
        <f>VLOOKUP(R127,Sheet1!A$6:A$378,1,FALSE)</f>
        <v>Rutland</v>
      </c>
      <c r="O127" t="s">
        <v>3</v>
      </c>
      <c r="P127" t="s">
        <v>491</v>
      </c>
      <c r="Q127" t="s">
        <v>513</v>
      </c>
      <c r="R127" t="s">
        <v>281</v>
      </c>
      <c r="S127" t="str">
        <f>VLOOKUP(R127,classifications!A$1:B$357,2,FALSE)</f>
        <v>Predominantly Rural</v>
      </c>
      <c r="T127" t="str">
        <f>VLOOKUP(R127,classifications!A$1:D$357,4,FALSE)</f>
        <v>Unitary Authority</v>
      </c>
      <c r="U127" t="s">
        <v>417</v>
      </c>
      <c r="V127" t="s">
        <v>417</v>
      </c>
      <c r="W127" t="s">
        <v>417</v>
      </c>
      <c r="X127" t="s">
        <v>417</v>
      </c>
      <c r="Y127" t="s">
        <v>417</v>
      </c>
      <c r="Z127" t="s">
        <v>417</v>
      </c>
      <c r="AA127">
        <v>59.6</v>
      </c>
      <c r="AB127">
        <v>30.1</v>
      </c>
      <c r="AC127">
        <v>10.199999999999999</v>
      </c>
      <c r="AE127" t="s">
        <v>3</v>
      </c>
      <c r="AF127" t="s">
        <v>491</v>
      </c>
      <c r="AG127" t="s">
        <v>513</v>
      </c>
      <c r="AH127" t="s">
        <v>281</v>
      </c>
      <c r="AI127" t="s">
        <v>417</v>
      </c>
      <c r="AJ127" t="s">
        <v>417</v>
      </c>
      <c r="AK127" t="s">
        <v>417</v>
      </c>
      <c r="AL127" t="s">
        <v>417</v>
      </c>
      <c r="AM127">
        <v>66.400000000000006</v>
      </c>
      <c r="AN127">
        <v>33.6</v>
      </c>
      <c r="AP127" t="s">
        <v>3</v>
      </c>
      <c r="AQ127" t="s">
        <v>491</v>
      </c>
      <c r="AR127" t="s">
        <v>513</v>
      </c>
      <c r="AS127" t="s">
        <v>281</v>
      </c>
      <c r="AT127" t="s">
        <v>417</v>
      </c>
      <c r="AU127" t="s">
        <v>417</v>
      </c>
      <c r="AV127" t="s">
        <v>417</v>
      </c>
      <c r="AW127" t="s">
        <v>417</v>
      </c>
      <c r="AX127" t="s">
        <v>417</v>
      </c>
      <c r="AY127" t="s">
        <v>417</v>
      </c>
      <c r="AZ127">
        <v>56.9</v>
      </c>
      <c r="BA127">
        <v>66.400000000000006</v>
      </c>
      <c r="BB127">
        <v>76</v>
      </c>
      <c r="BF127" t="b">
        <f t="shared" si="1"/>
        <v>1</v>
      </c>
    </row>
    <row r="128" spans="14:58" x14ac:dyDescent="0.3">
      <c r="N128" t="str">
        <f>VLOOKUP(R128,Sheet1!A$6:A$378,1,FALSE)</f>
        <v>Nottingham</v>
      </c>
      <c r="O128" t="s">
        <v>3</v>
      </c>
      <c r="P128" t="s">
        <v>491</v>
      </c>
      <c r="Q128" t="s">
        <v>514</v>
      </c>
      <c r="R128" t="s">
        <v>282</v>
      </c>
      <c r="S128" t="str">
        <f>VLOOKUP(R128,classifications!A$1:B$357,2,FALSE)</f>
        <v>Predominantly Urban</v>
      </c>
      <c r="T128" t="str">
        <f>VLOOKUP(R128,classifications!A$1:D$357,4,FALSE)</f>
        <v>Unitary Authority</v>
      </c>
      <c r="U128">
        <v>61.3</v>
      </c>
      <c r="V128">
        <v>26.8</v>
      </c>
      <c r="W128">
        <v>11.8</v>
      </c>
      <c r="X128">
        <v>49.8</v>
      </c>
      <c r="Y128">
        <v>28.5</v>
      </c>
      <c r="Z128">
        <v>21.7</v>
      </c>
      <c r="AA128">
        <v>55.6</v>
      </c>
      <c r="AB128">
        <v>27.6</v>
      </c>
      <c r="AC128">
        <v>16.8</v>
      </c>
      <c r="AE128" t="s">
        <v>3</v>
      </c>
      <c r="AF128" t="s">
        <v>491</v>
      </c>
      <c r="AG128" t="s">
        <v>514</v>
      </c>
      <c r="AH128" t="s">
        <v>282</v>
      </c>
      <c r="AI128">
        <v>69.599999999999994</v>
      </c>
      <c r="AJ128">
        <v>30.4</v>
      </c>
      <c r="AK128">
        <v>63.6</v>
      </c>
      <c r="AL128">
        <v>36.4</v>
      </c>
      <c r="AM128">
        <v>66.8</v>
      </c>
      <c r="AN128">
        <v>33.200000000000003</v>
      </c>
      <c r="AP128" t="s">
        <v>3</v>
      </c>
      <c r="AQ128" t="s">
        <v>491</v>
      </c>
      <c r="AR128" t="s">
        <v>514</v>
      </c>
      <c r="AS128" t="s">
        <v>282</v>
      </c>
      <c r="AT128">
        <v>62.6</v>
      </c>
      <c r="AU128">
        <v>69.599999999999994</v>
      </c>
      <c r="AV128">
        <v>76.5</v>
      </c>
      <c r="AW128">
        <v>55.6</v>
      </c>
      <c r="AX128">
        <v>63.6</v>
      </c>
      <c r="AY128">
        <v>71.7</v>
      </c>
      <c r="AZ128">
        <v>61.5</v>
      </c>
      <c r="BA128">
        <v>66.8</v>
      </c>
      <c r="BB128">
        <v>72.099999999999994</v>
      </c>
      <c r="BF128" t="b">
        <f t="shared" si="1"/>
        <v>1</v>
      </c>
    </row>
    <row r="129" spans="14:58" x14ac:dyDescent="0.3">
      <c r="N129" t="str">
        <f>VLOOKUP(R129,Sheet1!A$6:A$378,1,FALSE)</f>
        <v>Herefordshire, County of</v>
      </c>
      <c r="O129" t="s">
        <v>3</v>
      </c>
      <c r="P129" t="s">
        <v>491</v>
      </c>
      <c r="Q129" t="s">
        <v>515</v>
      </c>
      <c r="R129" t="s">
        <v>283</v>
      </c>
      <c r="S129" t="str">
        <f>VLOOKUP(R129,classifications!A$1:B$357,2,FALSE)</f>
        <v>Predominantly Rural</v>
      </c>
      <c r="T129" t="str">
        <f>VLOOKUP(R129,classifications!A$1:D$357,4,FALSE)</f>
        <v>Unitary Authority</v>
      </c>
      <c r="U129">
        <v>59.2</v>
      </c>
      <c r="V129">
        <v>32</v>
      </c>
      <c r="W129">
        <v>8.9</v>
      </c>
      <c r="X129">
        <v>60.8</v>
      </c>
      <c r="Y129">
        <v>20.8</v>
      </c>
      <c r="Z129">
        <v>18.3</v>
      </c>
      <c r="AA129">
        <v>60</v>
      </c>
      <c r="AB129">
        <v>26.2</v>
      </c>
      <c r="AC129">
        <v>13.8</v>
      </c>
      <c r="AE129" t="s">
        <v>3</v>
      </c>
      <c r="AF129" t="s">
        <v>491</v>
      </c>
      <c r="AG129" t="s">
        <v>515</v>
      </c>
      <c r="AH129" t="s">
        <v>283</v>
      </c>
      <c r="AI129">
        <v>64.900000000000006</v>
      </c>
      <c r="AJ129">
        <v>35.1</v>
      </c>
      <c r="AK129">
        <v>74.5</v>
      </c>
      <c r="AL129">
        <v>25.5</v>
      </c>
      <c r="AM129">
        <v>69.599999999999994</v>
      </c>
      <c r="AN129">
        <v>30.4</v>
      </c>
      <c r="AP129" t="s">
        <v>3</v>
      </c>
      <c r="AQ129" t="s">
        <v>491</v>
      </c>
      <c r="AR129" t="s">
        <v>515</v>
      </c>
      <c r="AS129" t="s">
        <v>283</v>
      </c>
      <c r="AT129">
        <v>56.7</v>
      </c>
      <c r="AU129">
        <v>64.900000000000006</v>
      </c>
      <c r="AV129">
        <v>73.099999999999994</v>
      </c>
      <c r="AW129">
        <v>67.400000000000006</v>
      </c>
      <c r="AX129">
        <v>74.5</v>
      </c>
      <c r="AY129">
        <v>81.599999999999994</v>
      </c>
      <c r="AZ129">
        <v>64.2</v>
      </c>
      <c r="BA129">
        <v>69.599999999999994</v>
      </c>
      <c r="BB129">
        <v>75</v>
      </c>
      <c r="BF129" t="b">
        <f t="shared" si="1"/>
        <v>1</v>
      </c>
    </row>
    <row r="130" spans="14:58" x14ac:dyDescent="0.3">
      <c r="N130" t="str">
        <f>VLOOKUP(R130,Sheet1!A$6:A$378,1,FALSE)</f>
        <v>Telford and Wrekin</v>
      </c>
      <c r="O130" t="s">
        <v>3</v>
      </c>
      <c r="P130" t="s">
        <v>491</v>
      </c>
      <c r="Q130" t="s">
        <v>516</v>
      </c>
      <c r="R130" t="s">
        <v>284</v>
      </c>
      <c r="S130" t="str">
        <f>VLOOKUP(R130,classifications!A$1:B$357,2,FALSE)</f>
        <v>Predominantly Urban</v>
      </c>
      <c r="T130" t="str">
        <f>VLOOKUP(R130,classifications!A$1:D$357,4,FALSE)</f>
        <v>Unitary Authority</v>
      </c>
      <c r="U130">
        <v>62.1</v>
      </c>
      <c r="V130">
        <v>26.9</v>
      </c>
      <c r="W130">
        <v>11</v>
      </c>
      <c r="X130">
        <v>62.9</v>
      </c>
      <c r="Y130">
        <v>21.5</v>
      </c>
      <c r="Z130">
        <v>15.6</v>
      </c>
      <c r="AA130">
        <v>62.5</v>
      </c>
      <c r="AB130">
        <v>24.3</v>
      </c>
      <c r="AC130">
        <v>13.2</v>
      </c>
      <c r="AE130" t="s">
        <v>3</v>
      </c>
      <c r="AF130" t="s">
        <v>491</v>
      </c>
      <c r="AG130" t="s">
        <v>516</v>
      </c>
      <c r="AH130" t="s">
        <v>284</v>
      </c>
      <c r="AI130">
        <v>69.7</v>
      </c>
      <c r="AJ130">
        <v>30.3</v>
      </c>
      <c r="AK130">
        <v>74.5</v>
      </c>
      <c r="AL130">
        <v>25.5</v>
      </c>
      <c r="AM130">
        <v>72</v>
      </c>
      <c r="AN130">
        <v>28</v>
      </c>
      <c r="AP130" t="s">
        <v>3</v>
      </c>
      <c r="AQ130" t="s">
        <v>491</v>
      </c>
      <c r="AR130" t="s">
        <v>516</v>
      </c>
      <c r="AS130" t="s">
        <v>284</v>
      </c>
      <c r="AT130">
        <v>62.2</v>
      </c>
      <c r="AU130">
        <v>69.7</v>
      </c>
      <c r="AV130">
        <v>77.3</v>
      </c>
      <c r="AW130">
        <v>67.900000000000006</v>
      </c>
      <c r="AX130">
        <v>74.5</v>
      </c>
      <c r="AY130">
        <v>81.2</v>
      </c>
      <c r="AZ130">
        <v>66.599999999999994</v>
      </c>
      <c r="BA130">
        <v>72</v>
      </c>
      <c r="BB130">
        <v>77.5</v>
      </c>
      <c r="BF130" t="b">
        <f t="shared" si="1"/>
        <v>1</v>
      </c>
    </row>
    <row r="131" spans="14:58" x14ac:dyDescent="0.3">
      <c r="N131" t="str">
        <f>VLOOKUP(R131,Sheet1!A$6:A$378,1,FALSE)</f>
        <v>Stoke-on-Trent</v>
      </c>
      <c r="O131" t="s">
        <v>3</v>
      </c>
      <c r="P131" t="s">
        <v>491</v>
      </c>
      <c r="Q131" t="s">
        <v>517</v>
      </c>
      <c r="R131" t="s">
        <v>285</v>
      </c>
      <c r="S131" t="str">
        <f>VLOOKUP(R131,classifications!A$1:B$357,2,FALSE)</f>
        <v>Predominantly Urban</v>
      </c>
      <c r="T131" t="str">
        <f>VLOOKUP(R131,classifications!A$1:D$357,4,FALSE)</f>
        <v>Unitary Authority</v>
      </c>
      <c r="U131">
        <v>54</v>
      </c>
      <c r="V131">
        <v>38.1</v>
      </c>
      <c r="W131">
        <v>8</v>
      </c>
      <c r="X131">
        <v>59.7</v>
      </c>
      <c r="Y131">
        <v>20.6</v>
      </c>
      <c r="Z131">
        <v>19.7</v>
      </c>
      <c r="AA131">
        <v>56.7</v>
      </c>
      <c r="AB131">
        <v>29.6</v>
      </c>
      <c r="AC131">
        <v>13.7</v>
      </c>
      <c r="AE131" t="s">
        <v>3</v>
      </c>
      <c r="AF131" t="s">
        <v>491</v>
      </c>
      <c r="AG131" t="s">
        <v>517</v>
      </c>
      <c r="AH131" t="s">
        <v>285</v>
      </c>
      <c r="AI131">
        <v>58.6</v>
      </c>
      <c r="AJ131">
        <v>41.4</v>
      </c>
      <c r="AK131">
        <v>74.400000000000006</v>
      </c>
      <c r="AL131">
        <v>25.6</v>
      </c>
      <c r="AM131">
        <v>65.7</v>
      </c>
      <c r="AN131">
        <v>34.299999999999997</v>
      </c>
      <c r="AP131" t="s">
        <v>3</v>
      </c>
      <c r="AQ131" t="s">
        <v>491</v>
      </c>
      <c r="AR131" t="s">
        <v>517</v>
      </c>
      <c r="AS131" t="s">
        <v>285</v>
      </c>
      <c r="AT131">
        <v>51.6</v>
      </c>
      <c r="AU131">
        <v>58.6</v>
      </c>
      <c r="AV131">
        <v>65.599999999999994</v>
      </c>
      <c r="AW131">
        <v>67.900000000000006</v>
      </c>
      <c r="AX131">
        <v>74.400000000000006</v>
      </c>
      <c r="AY131">
        <v>80.8</v>
      </c>
      <c r="AZ131">
        <v>60.6</v>
      </c>
      <c r="BA131">
        <v>65.7</v>
      </c>
      <c r="BB131">
        <v>70.8</v>
      </c>
      <c r="BF131" t="b">
        <f t="shared" si="1"/>
        <v>1</v>
      </c>
    </row>
    <row r="132" spans="14:58" x14ac:dyDescent="0.3">
      <c r="N132" t="str">
        <f>VLOOKUP(R132,Sheet1!A$6:A$378,1,FALSE)</f>
        <v>North Somerset</v>
      </c>
      <c r="O132" t="s">
        <v>3</v>
      </c>
      <c r="P132" t="s">
        <v>491</v>
      </c>
      <c r="Q132" t="s">
        <v>518</v>
      </c>
      <c r="R132" t="s">
        <v>308</v>
      </c>
      <c r="S132" t="str">
        <f>VLOOKUP(R132,classifications!A$1:B$357,2,FALSE)</f>
        <v>Urban with Significant Rural</v>
      </c>
      <c r="T132" t="str">
        <f>VLOOKUP(R132,classifications!A$1:D$357,4,FALSE)</f>
        <v>Unitary Authority</v>
      </c>
      <c r="U132">
        <v>68.400000000000006</v>
      </c>
      <c r="V132">
        <v>28.7</v>
      </c>
      <c r="W132">
        <v>3</v>
      </c>
      <c r="X132">
        <v>66.400000000000006</v>
      </c>
      <c r="Y132">
        <v>18.100000000000001</v>
      </c>
      <c r="Z132">
        <v>15.4</v>
      </c>
      <c r="AA132">
        <v>67.3</v>
      </c>
      <c r="AB132">
        <v>23.2</v>
      </c>
      <c r="AC132">
        <v>9.5</v>
      </c>
      <c r="AE132" t="s">
        <v>3</v>
      </c>
      <c r="AF132" t="s">
        <v>491</v>
      </c>
      <c r="AG132" t="s">
        <v>518</v>
      </c>
      <c r="AH132" t="s">
        <v>308</v>
      </c>
      <c r="AI132">
        <v>70.400000000000006</v>
      </c>
      <c r="AJ132">
        <v>29.6</v>
      </c>
      <c r="AK132">
        <v>78.5</v>
      </c>
      <c r="AL132">
        <v>21.5</v>
      </c>
      <c r="AM132">
        <v>74.400000000000006</v>
      </c>
      <c r="AN132">
        <v>25.6</v>
      </c>
      <c r="AP132" t="s">
        <v>3</v>
      </c>
      <c r="AQ132" t="s">
        <v>491</v>
      </c>
      <c r="AR132" t="s">
        <v>518</v>
      </c>
      <c r="AS132" t="s">
        <v>308</v>
      </c>
      <c r="AT132">
        <v>63.4</v>
      </c>
      <c r="AU132">
        <v>70.400000000000006</v>
      </c>
      <c r="AV132">
        <v>77.5</v>
      </c>
      <c r="AW132">
        <v>72.5</v>
      </c>
      <c r="AX132">
        <v>78.5</v>
      </c>
      <c r="AY132">
        <v>84.6</v>
      </c>
      <c r="AZ132">
        <v>69.900000000000006</v>
      </c>
      <c r="BA132">
        <v>74.400000000000006</v>
      </c>
      <c r="BB132">
        <v>78.900000000000006</v>
      </c>
      <c r="BF132" t="b">
        <f t="shared" si="1"/>
        <v>1</v>
      </c>
    </row>
    <row r="133" spans="14:58" x14ac:dyDescent="0.3">
      <c r="N133" t="str">
        <f>VLOOKUP(R133,Sheet1!A$6:A$378,1,FALSE)</f>
        <v>Plymouth</v>
      </c>
      <c r="O133" t="s">
        <v>3</v>
      </c>
      <c r="P133" t="s">
        <v>491</v>
      </c>
      <c r="Q133" t="s">
        <v>519</v>
      </c>
      <c r="R133" t="s">
        <v>310</v>
      </c>
      <c r="S133" t="str">
        <f>VLOOKUP(R133,classifications!A$1:B$357,2,FALSE)</f>
        <v>Predominantly Urban</v>
      </c>
      <c r="T133" t="str">
        <f>VLOOKUP(R133,classifications!A$1:D$357,4,FALSE)</f>
        <v>Unitary Authority</v>
      </c>
      <c r="U133">
        <v>54.4</v>
      </c>
      <c r="V133">
        <v>36.299999999999997</v>
      </c>
      <c r="W133">
        <v>9.3000000000000007</v>
      </c>
      <c r="X133">
        <v>55.5</v>
      </c>
      <c r="Y133">
        <v>23.3</v>
      </c>
      <c r="Z133">
        <v>21.2</v>
      </c>
      <c r="AA133">
        <v>54.9</v>
      </c>
      <c r="AB133">
        <v>30</v>
      </c>
      <c r="AC133">
        <v>15.1</v>
      </c>
      <c r="AE133" t="s">
        <v>3</v>
      </c>
      <c r="AF133" t="s">
        <v>491</v>
      </c>
      <c r="AG133" t="s">
        <v>519</v>
      </c>
      <c r="AH133" t="s">
        <v>310</v>
      </c>
      <c r="AI133">
        <v>60</v>
      </c>
      <c r="AJ133">
        <v>40</v>
      </c>
      <c r="AK133">
        <v>70.400000000000006</v>
      </c>
      <c r="AL133">
        <v>29.6</v>
      </c>
      <c r="AM133">
        <v>64.7</v>
      </c>
      <c r="AN133">
        <v>35.299999999999997</v>
      </c>
      <c r="AP133" t="s">
        <v>3</v>
      </c>
      <c r="AQ133" t="s">
        <v>491</v>
      </c>
      <c r="AR133" t="s">
        <v>519</v>
      </c>
      <c r="AS133" t="s">
        <v>310</v>
      </c>
      <c r="AT133">
        <v>52.6</v>
      </c>
      <c r="AU133">
        <v>60</v>
      </c>
      <c r="AV133">
        <v>67.400000000000006</v>
      </c>
      <c r="AW133">
        <v>63.8</v>
      </c>
      <c r="AX133">
        <v>70.400000000000006</v>
      </c>
      <c r="AY133">
        <v>77.099999999999994</v>
      </c>
      <c r="AZ133">
        <v>59.3</v>
      </c>
      <c r="BA133">
        <v>64.7</v>
      </c>
      <c r="BB133">
        <v>70</v>
      </c>
      <c r="BF133" t="b">
        <f t="shared" ref="BF133:BF196" si="2">IF(AS133=AH133,IF(AH133=R133,TRUE,FALSE),FALSE)</f>
        <v>1</v>
      </c>
    </row>
    <row r="134" spans="14:58" x14ac:dyDescent="0.3">
      <c r="N134" t="str">
        <f>VLOOKUP(R134,Sheet1!A$6:A$378,1,FALSE)</f>
        <v>Torbay</v>
      </c>
      <c r="O134" t="s">
        <v>3</v>
      </c>
      <c r="P134" t="s">
        <v>491</v>
      </c>
      <c r="Q134" t="s">
        <v>520</v>
      </c>
      <c r="R134" t="s">
        <v>311</v>
      </c>
      <c r="S134" t="str">
        <f>VLOOKUP(R134,classifications!A$1:B$357,2,FALSE)</f>
        <v>Predominantly Urban</v>
      </c>
      <c r="T134" t="str">
        <f>VLOOKUP(R134,classifications!A$1:D$357,4,FALSE)</f>
        <v>Unitary Authority</v>
      </c>
      <c r="U134">
        <v>55.7</v>
      </c>
      <c r="V134">
        <v>32.5</v>
      </c>
      <c r="W134">
        <v>11.8</v>
      </c>
      <c r="X134">
        <v>57</v>
      </c>
      <c r="Y134">
        <v>24.6</v>
      </c>
      <c r="Z134">
        <v>18.3</v>
      </c>
      <c r="AA134">
        <v>56.4</v>
      </c>
      <c r="AB134">
        <v>28.5</v>
      </c>
      <c r="AC134">
        <v>15.1</v>
      </c>
      <c r="AE134" t="s">
        <v>3</v>
      </c>
      <c r="AF134" t="s">
        <v>491</v>
      </c>
      <c r="AG134" t="s">
        <v>520</v>
      </c>
      <c r="AH134" t="s">
        <v>311</v>
      </c>
      <c r="AI134">
        <v>63.2</v>
      </c>
      <c r="AJ134">
        <v>36.799999999999997</v>
      </c>
      <c r="AK134">
        <v>69.8</v>
      </c>
      <c r="AL134">
        <v>30.2</v>
      </c>
      <c r="AM134">
        <v>66.400000000000006</v>
      </c>
      <c r="AN134">
        <v>33.6</v>
      </c>
      <c r="AP134" t="s">
        <v>3</v>
      </c>
      <c r="AQ134" t="s">
        <v>491</v>
      </c>
      <c r="AR134" t="s">
        <v>520</v>
      </c>
      <c r="AS134" t="s">
        <v>311</v>
      </c>
      <c r="AT134">
        <v>56</v>
      </c>
      <c r="AU134">
        <v>63.2</v>
      </c>
      <c r="AV134">
        <v>70.3</v>
      </c>
      <c r="AW134">
        <v>63.1</v>
      </c>
      <c r="AX134">
        <v>69.8</v>
      </c>
      <c r="AY134">
        <v>76.599999999999994</v>
      </c>
      <c r="AZ134">
        <v>61.2</v>
      </c>
      <c r="BA134">
        <v>66.400000000000006</v>
      </c>
      <c r="BB134">
        <v>71.599999999999994</v>
      </c>
      <c r="BF134" t="b">
        <f t="shared" si="2"/>
        <v>1</v>
      </c>
    </row>
    <row r="135" spans="14:58" x14ac:dyDescent="0.3">
      <c r="N135" t="e">
        <f>VLOOKUP(R135,Sheet1!A$6:A$378,1,FALSE)</f>
        <v>#N/A</v>
      </c>
      <c r="O135" t="s">
        <v>3</v>
      </c>
      <c r="P135" t="s">
        <v>491</v>
      </c>
      <c r="Q135" t="s">
        <v>521</v>
      </c>
      <c r="R135" t="s">
        <v>827</v>
      </c>
      <c r="S135" t="str">
        <f>VLOOKUP(R135,classifications!A$1:B$357,2,FALSE)</f>
        <v>Predominantly Urban</v>
      </c>
      <c r="T135" t="str">
        <f>VLOOKUP(R135,classifications!A$1:D$357,4,FALSE)</f>
        <v>Unitary Authority</v>
      </c>
      <c r="U135">
        <v>54.1</v>
      </c>
      <c r="V135">
        <v>32.799999999999997</v>
      </c>
      <c r="W135">
        <v>13</v>
      </c>
      <c r="X135">
        <v>62.1</v>
      </c>
      <c r="Y135">
        <v>21</v>
      </c>
      <c r="Z135">
        <v>16.899999999999999</v>
      </c>
      <c r="AA135">
        <v>58</v>
      </c>
      <c r="AB135">
        <v>27.1</v>
      </c>
      <c r="AC135">
        <v>14.9</v>
      </c>
      <c r="AE135" t="s">
        <v>3</v>
      </c>
      <c r="AF135" t="s">
        <v>491</v>
      </c>
      <c r="AG135" t="s">
        <v>521</v>
      </c>
      <c r="AH135" t="s">
        <v>827</v>
      </c>
      <c r="AI135">
        <v>62.2</v>
      </c>
      <c r="AJ135">
        <v>37.799999999999997</v>
      </c>
      <c r="AK135">
        <v>74.7</v>
      </c>
      <c r="AL135">
        <v>25.3</v>
      </c>
      <c r="AM135">
        <v>68.2</v>
      </c>
      <c r="AN135">
        <v>31.8</v>
      </c>
      <c r="AP135" t="s">
        <v>3</v>
      </c>
      <c r="AQ135" t="s">
        <v>491</v>
      </c>
      <c r="AR135" t="s">
        <v>521</v>
      </c>
      <c r="AS135" t="s">
        <v>827</v>
      </c>
      <c r="AT135">
        <v>54.6</v>
      </c>
      <c r="AU135">
        <v>62.2</v>
      </c>
      <c r="AV135">
        <v>69.900000000000006</v>
      </c>
      <c r="AW135">
        <v>68.099999999999994</v>
      </c>
      <c r="AX135">
        <v>74.7</v>
      </c>
      <c r="AY135">
        <v>81.400000000000006</v>
      </c>
      <c r="AZ135">
        <v>62.9</v>
      </c>
      <c r="BA135">
        <v>68.2</v>
      </c>
      <c r="BB135">
        <v>73.400000000000006</v>
      </c>
      <c r="BF135" t="b">
        <f t="shared" si="2"/>
        <v>1</v>
      </c>
    </row>
    <row r="136" spans="14:58" x14ac:dyDescent="0.3">
      <c r="N136" t="e">
        <f>VLOOKUP(R136,Sheet1!A$6:A$378,1,FALSE)</f>
        <v>#N/A</v>
      </c>
      <c r="O136" t="s">
        <v>3</v>
      </c>
      <c r="P136" t="s">
        <v>491</v>
      </c>
      <c r="Q136" t="s">
        <v>522</v>
      </c>
      <c r="R136" t="s">
        <v>828</v>
      </c>
      <c r="S136" t="str">
        <f>VLOOKUP(R136,classifications!A$1:B$357,2,FALSE)</f>
        <v>Predominantly Urban</v>
      </c>
      <c r="T136" t="str">
        <f>VLOOKUP(R136,classifications!A$1:D$357,4,FALSE)</f>
        <v>Unitary Authority</v>
      </c>
      <c r="U136">
        <v>64.2</v>
      </c>
      <c r="V136">
        <v>27.7</v>
      </c>
      <c r="W136">
        <v>8.1</v>
      </c>
      <c r="X136">
        <v>67</v>
      </c>
      <c r="Y136">
        <v>20.7</v>
      </c>
      <c r="Z136">
        <v>12.3</v>
      </c>
      <c r="AA136">
        <v>65.5</v>
      </c>
      <c r="AB136">
        <v>24.4</v>
      </c>
      <c r="AC136">
        <v>10.1</v>
      </c>
      <c r="AE136" t="s">
        <v>3</v>
      </c>
      <c r="AF136" t="s">
        <v>491</v>
      </c>
      <c r="AG136" t="s">
        <v>522</v>
      </c>
      <c r="AH136" t="s">
        <v>828</v>
      </c>
      <c r="AI136">
        <v>69.8</v>
      </c>
      <c r="AJ136">
        <v>30.2</v>
      </c>
      <c r="AK136">
        <v>76.400000000000006</v>
      </c>
      <c r="AL136">
        <v>23.6</v>
      </c>
      <c r="AM136">
        <v>72.900000000000006</v>
      </c>
      <c r="AN136">
        <v>27.1</v>
      </c>
      <c r="AP136" t="s">
        <v>3</v>
      </c>
      <c r="AQ136" t="s">
        <v>491</v>
      </c>
      <c r="AR136" t="s">
        <v>522</v>
      </c>
      <c r="AS136" t="s">
        <v>828</v>
      </c>
      <c r="AT136">
        <v>63.2</v>
      </c>
      <c r="AU136">
        <v>69.8</v>
      </c>
      <c r="AV136">
        <v>76.5</v>
      </c>
      <c r="AW136">
        <v>70.099999999999994</v>
      </c>
      <c r="AX136">
        <v>76.400000000000006</v>
      </c>
      <c r="AY136">
        <v>82.8</v>
      </c>
      <c r="AZ136">
        <v>68.2</v>
      </c>
      <c r="BA136">
        <v>72.900000000000006</v>
      </c>
      <c r="BB136">
        <v>77.599999999999994</v>
      </c>
      <c r="BF136" t="b">
        <f t="shared" si="2"/>
        <v>1</v>
      </c>
    </row>
    <row r="137" spans="14:58" x14ac:dyDescent="0.3">
      <c r="N137" t="str">
        <f>VLOOKUP(R137,Sheet1!A$6:A$378,1,FALSE)</f>
        <v>Swindon</v>
      </c>
      <c r="O137" t="s">
        <v>3</v>
      </c>
      <c r="P137" t="s">
        <v>491</v>
      </c>
      <c r="Q137" t="s">
        <v>523</v>
      </c>
      <c r="R137" t="s">
        <v>312</v>
      </c>
      <c r="S137" t="str">
        <f>VLOOKUP(R137,classifications!A$1:B$357,2,FALSE)</f>
        <v>Predominantly Urban</v>
      </c>
      <c r="T137" t="str">
        <f>VLOOKUP(R137,classifications!A$1:D$357,4,FALSE)</f>
        <v>Unitary Authority</v>
      </c>
      <c r="U137">
        <v>65.099999999999994</v>
      </c>
      <c r="V137">
        <v>28.4</v>
      </c>
      <c r="W137">
        <v>6.4</v>
      </c>
      <c r="X137">
        <v>62.9</v>
      </c>
      <c r="Y137">
        <v>18.7</v>
      </c>
      <c r="Z137">
        <v>18.399999999999999</v>
      </c>
      <c r="AA137">
        <v>64.099999999999994</v>
      </c>
      <c r="AB137">
        <v>23.7</v>
      </c>
      <c r="AC137">
        <v>12.2</v>
      </c>
      <c r="AE137" t="s">
        <v>3</v>
      </c>
      <c r="AF137" t="s">
        <v>491</v>
      </c>
      <c r="AG137" t="s">
        <v>523</v>
      </c>
      <c r="AH137" t="s">
        <v>312</v>
      </c>
      <c r="AI137">
        <v>69.599999999999994</v>
      </c>
      <c r="AJ137">
        <v>30.4</v>
      </c>
      <c r="AK137">
        <v>77.099999999999994</v>
      </c>
      <c r="AL137">
        <v>22.9</v>
      </c>
      <c r="AM137">
        <v>73</v>
      </c>
      <c r="AN137">
        <v>27</v>
      </c>
      <c r="AP137" t="s">
        <v>3</v>
      </c>
      <c r="AQ137" t="s">
        <v>491</v>
      </c>
      <c r="AR137" t="s">
        <v>523</v>
      </c>
      <c r="AS137" t="s">
        <v>312</v>
      </c>
      <c r="AT137">
        <v>63.5</v>
      </c>
      <c r="AU137">
        <v>69.599999999999994</v>
      </c>
      <c r="AV137">
        <v>75.7</v>
      </c>
      <c r="AW137">
        <v>71.3</v>
      </c>
      <c r="AX137">
        <v>77.099999999999994</v>
      </c>
      <c r="AY137">
        <v>83</v>
      </c>
      <c r="AZ137">
        <v>68.599999999999994</v>
      </c>
      <c r="BA137">
        <v>73</v>
      </c>
      <c r="BB137">
        <v>77.400000000000006</v>
      </c>
      <c r="BF137" t="b">
        <f t="shared" si="2"/>
        <v>1</v>
      </c>
    </row>
    <row r="138" spans="14:58" x14ac:dyDescent="0.3">
      <c r="N138" t="str">
        <f>VLOOKUP(R138,Sheet1!A$6:A$378,1,FALSE)</f>
        <v>Luton</v>
      </c>
      <c r="O138" t="s">
        <v>3</v>
      </c>
      <c r="P138" t="s">
        <v>491</v>
      </c>
      <c r="Q138" t="s">
        <v>524</v>
      </c>
      <c r="R138" t="s">
        <v>288</v>
      </c>
      <c r="S138" t="str">
        <f>VLOOKUP(R138,classifications!A$1:B$357,2,FALSE)</f>
        <v>Predominantly Urban</v>
      </c>
      <c r="T138" t="str">
        <f>VLOOKUP(R138,classifications!A$1:D$357,4,FALSE)</f>
        <v>Unitary Authority</v>
      </c>
      <c r="U138">
        <v>64.2</v>
      </c>
      <c r="V138">
        <v>29.8</v>
      </c>
      <c r="W138">
        <v>5.9</v>
      </c>
      <c r="X138">
        <v>59.2</v>
      </c>
      <c r="Y138">
        <v>25.3</v>
      </c>
      <c r="Z138">
        <v>15.5</v>
      </c>
      <c r="AA138">
        <v>61.9</v>
      </c>
      <c r="AB138">
        <v>27.7</v>
      </c>
      <c r="AC138">
        <v>10.4</v>
      </c>
      <c r="AE138" t="s">
        <v>3</v>
      </c>
      <c r="AF138" t="s">
        <v>491</v>
      </c>
      <c r="AG138" t="s">
        <v>524</v>
      </c>
      <c r="AH138" t="s">
        <v>288</v>
      </c>
      <c r="AI138">
        <v>68.3</v>
      </c>
      <c r="AJ138">
        <v>31.7</v>
      </c>
      <c r="AK138">
        <v>70</v>
      </c>
      <c r="AL138">
        <v>30</v>
      </c>
      <c r="AM138">
        <v>69</v>
      </c>
      <c r="AN138">
        <v>31</v>
      </c>
      <c r="AP138" t="s">
        <v>3</v>
      </c>
      <c r="AQ138" t="s">
        <v>491</v>
      </c>
      <c r="AR138" t="s">
        <v>524</v>
      </c>
      <c r="AS138" t="s">
        <v>288</v>
      </c>
      <c r="AT138">
        <v>61.2</v>
      </c>
      <c r="AU138">
        <v>68.3</v>
      </c>
      <c r="AV138">
        <v>75.3</v>
      </c>
      <c r="AW138">
        <v>63.2</v>
      </c>
      <c r="AX138">
        <v>70</v>
      </c>
      <c r="AY138">
        <v>76.8</v>
      </c>
      <c r="AZ138">
        <v>63.9</v>
      </c>
      <c r="BA138">
        <v>69</v>
      </c>
      <c r="BB138">
        <v>74.2</v>
      </c>
      <c r="BF138" t="b">
        <f t="shared" si="2"/>
        <v>1</v>
      </c>
    </row>
    <row r="139" spans="14:58" x14ac:dyDescent="0.3">
      <c r="N139" t="str">
        <f>VLOOKUP(R139,Sheet1!A$6:A$378,1,FALSE)</f>
        <v>Southend-on-Sea</v>
      </c>
      <c r="O139" t="s">
        <v>3</v>
      </c>
      <c r="P139" t="s">
        <v>491</v>
      </c>
      <c r="Q139" t="s">
        <v>525</v>
      </c>
      <c r="R139" t="s">
        <v>289</v>
      </c>
      <c r="S139" t="str">
        <f>VLOOKUP(R139,classifications!A$1:B$357,2,FALSE)</f>
        <v>Predominantly Urban</v>
      </c>
      <c r="T139" t="str">
        <f>VLOOKUP(R139,classifications!A$1:D$357,4,FALSE)</f>
        <v>Unitary Authority</v>
      </c>
      <c r="U139">
        <v>57.1</v>
      </c>
      <c r="V139">
        <v>31</v>
      </c>
      <c r="W139">
        <v>11.9</v>
      </c>
      <c r="X139">
        <v>64.099999999999994</v>
      </c>
      <c r="Y139">
        <v>20.2</v>
      </c>
      <c r="Z139">
        <v>15.7</v>
      </c>
      <c r="AA139">
        <v>60.8</v>
      </c>
      <c r="AB139">
        <v>25.3</v>
      </c>
      <c r="AC139">
        <v>13.9</v>
      </c>
      <c r="AE139" t="s">
        <v>3</v>
      </c>
      <c r="AF139" t="s">
        <v>491</v>
      </c>
      <c r="AG139" t="s">
        <v>525</v>
      </c>
      <c r="AH139" t="s">
        <v>289</v>
      </c>
      <c r="AI139">
        <v>64.900000000000006</v>
      </c>
      <c r="AJ139">
        <v>35.1</v>
      </c>
      <c r="AK139">
        <v>76</v>
      </c>
      <c r="AL139">
        <v>24</v>
      </c>
      <c r="AM139">
        <v>70.7</v>
      </c>
      <c r="AN139">
        <v>29.3</v>
      </c>
      <c r="AP139" t="s">
        <v>3</v>
      </c>
      <c r="AQ139" t="s">
        <v>491</v>
      </c>
      <c r="AR139" t="s">
        <v>525</v>
      </c>
      <c r="AS139" t="s">
        <v>289</v>
      </c>
      <c r="AT139">
        <v>57.6</v>
      </c>
      <c r="AU139">
        <v>64.900000000000006</v>
      </c>
      <c r="AV139">
        <v>72.099999999999994</v>
      </c>
      <c r="AW139">
        <v>70.2</v>
      </c>
      <c r="AX139">
        <v>76</v>
      </c>
      <c r="AY139">
        <v>81.900000000000006</v>
      </c>
      <c r="AZ139">
        <v>65.8</v>
      </c>
      <c r="BA139">
        <v>70.7</v>
      </c>
      <c r="BB139">
        <v>75.5</v>
      </c>
      <c r="BF139" t="b">
        <f t="shared" si="2"/>
        <v>1</v>
      </c>
    </row>
    <row r="140" spans="14:58" x14ac:dyDescent="0.3">
      <c r="N140" t="str">
        <f>VLOOKUP(R140,Sheet1!A$6:A$378,1,FALSE)</f>
        <v>Thurrock</v>
      </c>
      <c r="O140" t="s">
        <v>3</v>
      </c>
      <c r="P140" t="s">
        <v>491</v>
      </c>
      <c r="Q140" t="s">
        <v>526</v>
      </c>
      <c r="R140" t="s">
        <v>290</v>
      </c>
      <c r="S140" t="str">
        <f>VLOOKUP(R140,classifications!A$1:B$357,2,FALSE)</f>
        <v>Predominantly Urban</v>
      </c>
      <c r="T140" t="str">
        <f>VLOOKUP(R140,classifications!A$1:D$357,4,FALSE)</f>
        <v>Unitary Authority</v>
      </c>
      <c r="U140">
        <v>70.400000000000006</v>
      </c>
      <c r="V140">
        <v>26.1</v>
      </c>
      <c r="W140">
        <v>3.5</v>
      </c>
      <c r="X140">
        <v>66.3</v>
      </c>
      <c r="Y140">
        <v>23.9</v>
      </c>
      <c r="Z140">
        <v>9.8000000000000007</v>
      </c>
      <c r="AA140">
        <v>68.3</v>
      </c>
      <c r="AB140">
        <v>25</v>
      </c>
      <c r="AC140">
        <v>6.7</v>
      </c>
      <c r="AE140" t="s">
        <v>3</v>
      </c>
      <c r="AF140" t="s">
        <v>491</v>
      </c>
      <c r="AG140" t="s">
        <v>526</v>
      </c>
      <c r="AH140" t="s">
        <v>290</v>
      </c>
      <c r="AI140">
        <v>73</v>
      </c>
      <c r="AJ140">
        <v>27</v>
      </c>
      <c r="AK140">
        <v>73.5</v>
      </c>
      <c r="AL140">
        <v>26.5</v>
      </c>
      <c r="AM140">
        <v>73.2</v>
      </c>
      <c r="AN140">
        <v>26.8</v>
      </c>
      <c r="AP140" t="s">
        <v>3</v>
      </c>
      <c r="AQ140" t="s">
        <v>491</v>
      </c>
      <c r="AR140" t="s">
        <v>526</v>
      </c>
      <c r="AS140" t="s">
        <v>290</v>
      </c>
      <c r="AT140">
        <v>65.900000000000006</v>
      </c>
      <c r="AU140">
        <v>73</v>
      </c>
      <c r="AV140">
        <v>80</v>
      </c>
      <c r="AW140">
        <v>67.099999999999994</v>
      </c>
      <c r="AX140">
        <v>73.5</v>
      </c>
      <c r="AY140">
        <v>79.900000000000006</v>
      </c>
      <c r="AZ140">
        <v>68.400000000000006</v>
      </c>
      <c r="BA140">
        <v>73.2</v>
      </c>
      <c r="BB140">
        <v>78.099999999999994</v>
      </c>
      <c r="BF140" t="b">
        <f t="shared" si="2"/>
        <v>1</v>
      </c>
    </row>
    <row r="141" spans="14:58" x14ac:dyDescent="0.3">
      <c r="N141" t="str">
        <f>VLOOKUP(R141,Sheet1!A$6:A$378,1,FALSE)</f>
        <v>Medway</v>
      </c>
      <c r="O141" t="s">
        <v>3</v>
      </c>
      <c r="P141" t="s">
        <v>491</v>
      </c>
      <c r="Q141" t="s">
        <v>527</v>
      </c>
      <c r="R141" t="s">
        <v>293</v>
      </c>
      <c r="S141" t="str">
        <f>VLOOKUP(R141,classifications!A$1:B$357,2,FALSE)</f>
        <v>Predominantly Urban</v>
      </c>
      <c r="T141" t="str">
        <f>VLOOKUP(R141,classifications!A$1:D$357,4,FALSE)</f>
        <v>Unitary Authority</v>
      </c>
      <c r="U141">
        <v>62.8</v>
      </c>
      <c r="V141">
        <v>30.9</v>
      </c>
      <c r="W141">
        <v>6.2</v>
      </c>
      <c r="X141">
        <v>63.4</v>
      </c>
      <c r="Y141">
        <v>19.3</v>
      </c>
      <c r="Z141">
        <v>17.3</v>
      </c>
      <c r="AA141">
        <v>63.1</v>
      </c>
      <c r="AB141">
        <v>25.1</v>
      </c>
      <c r="AC141">
        <v>11.7</v>
      </c>
      <c r="AE141" t="s">
        <v>3</v>
      </c>
      <c r="AF141" t="s">
        <v>491</v>
      </c>
      <c r="AG141" t="s">
        <v>527</v>
      </c>
      <c r="AH141" t="s">
        <v>293</v>
      </c>
      <c r="AI141">
        <v>67</v>
      </c>
      <c r="AJ141">
        <v>33</v>
      </c>
      <c r="AK141">
        <v>76.7</v>
      </c>
      <c r="AL141">
        <v>23.3</v>
      </c>
      <c r="AM141">
        <v>71.5</v>
      </c>
      <c r="AN141">
        <v>28.5</v>
      </c>
      <c r="AP141" t="s">
        <v>3</v>
      </c>
      <c r="AQ141" t="s">
        <v>491</v>
      </c>
      <c r="AR141" t="s">
        <v>527</v>
      </c>
      <c r="AS141" t="s">
        <v>293</v>
      </c>
      <c r="AT141">
        <v>59.3</v>
      </c>
      <c r="AU141">
        <v>67</v>
      </c>
      <c r="AV141">
        <v>74.7</v>
      </c>
      <c r="AW141">
        <v>69.5</v>
      </c>
      <c r="AX141">
        <v>76.7</v>
      </c>
      <c r="AY141">
        <v>83.8</v>
      </c>
      <c r="AZ141">
        <v>66.099999999999994</v>
      </c>
      <c r="BA141">
        <v>71.5</v>
      </c>
      <c r="BB141">
        <v>76.900000000000006</v>
      </c>
      <c r="BF141" t="b">
        <f t="shared" si="2"/>
        <v>1</v>
      </c>
    </row>
    <row r="142" spans="14:58" x14ac:dyDescent="0.3">
      <c r="N142" t="str">
        <f>VLOOKUP(R142,Sheet1!A$6:A$378,1,FALSE)</f>
        <v>Bracknell Forest</v>
      </c>
      <c r="O142" t="s">
        <v>3</v>
      </c>
      <c r="P142" t="s">
        <v>491</v>
      </c>
      <c r="Q142" t="s">
        <v>528</v>
      </c>
      <c r="R142" t="s">
        <v>294</v>
      </c>
      <c r="S142" t="str">
        <f>VLOOKUP(R142,classifications!A$1:B$357,2,FALSE)</f>
        <v>Predominantly Urban</v>
      </c>
      <c r="T142" t="str">
        <f>VLOOKUP(R142,classifications!A$1:D$357,4,FALSE)</f>
        <v>Unitary Authority</v>
      </c>
      <c r="U142">
        <v>67.2</v>
      </c>
      <c r="V142">
        <v>25.3</v>
      </c>
      <c r="W142">
        <v>7.5</v>
      </c>
      <c r="X142">
        <v>65.900000000000006</v>
      </c>
      <c r="Y142">
        <v>18.399999999999999</v>
      </c>
      <c r="Z142">
        <v>15.8</v>
      </c>
      <c r="AA142">
        <v>66.599999999999994</v>
      </c>
      <c r="AB142">
        <v>21.8</v>
      </c>
      <c r="AC142">
        <v>11.6</v>
      </c>
      <c r="AE142" t="s">
        <v>3</v>
      </c>
      <c r="AF142" t="s">
        <v>491</v>
      </c>
      <c r="AG142" t="s">
        <v>528</v>
      </c>
      <c r="AH142" t="s">
        <v>294</v>
      </c>
      <c r="AI142">
        <v>72.7</v>
      </c>
      <c r="AJ142">
        <v>27.3</v>
      </c>
      <c r="AK142">
        <v>78.2</v>
      </c>
      <c r="AL142">
        <v>21.8</v>
      </c>
      <c r="AM142">
        <v>75.3</v>
      </c>
      <c r="AN142">
        <v>24.7</v>
      </c>
      <c r="AP142" t="s">
        <v>3</v>
      </c>
      <c r="AQ142" t="s">
        <v>491</v>
      </c>
      <c r="AR142" t="s">
        <v>528</v>
      </c>
      <c r="AS142" t="s">
        <v>294</v>
      </c>
      <c r="AT142">
        <v>67.099999999999994</v>
      </c>
      <c r="AU142">
        <v>72.7</v>
      </c>
      <c r="AV142">
        <v>78.3</v>
      </c>
      <c r="AW142">
        <v>72.599999999999994</v>
      </c>
      <c r="AX142">
        <v>78.2</v>
      </c>
      <c r="AY142">
        <v>83.8</v>
      </c>
      <c r="AZ142">
        <v>71.3</v>
      </c>
      <c r="BA142">
        <v>75.3</v>
      </c>
      <c r="BB142">
        <v>79.400000000000006</v>
      </c>
      <c r="BF142" t="b">
        <f t="shared" si="2"/>
        <v>1</v>
      </c>
    </row>
    <row r="143" spans="14:58" x14ac:dyDescent="0.3">
      <c r="N143" t="str">
        <f>VLOOKUP(R143,Sheet1!A$6:A$378,1,FALSE)</f>
        <v>West Berkshire</v>
      </c>
      <c r="O143" t="s">
        <v>3</v>
      </c>
      <c r="P143" t="s">
        <v>491</v>
      </c>
      <c r="Q143" t="s">
        <v>529</v>
      </c>
      <c r="R143" t="s">
        <v>295</v>
      </c>
      <c r="S143" t="str">
        <f>VLOOKUP(R143,classifications!A$1:B$357,2,FALSE)</f>
        <v>Urban with Significant Rural</v>
      </c>
      <c r="T143" t="str">
        <f>VLOOKUP(R143,classifications!A$1:D$357,4,FALSE)</f>
        <v>Unitary Authority</v>
      </c>
      <c r="U143">
        <v>69.3</v>
      </c>
      <c r="V143">
        <v>27.1</v>
      </c>
      <c r="W143">
        <v>3.6</v>
      </c>
      <c r="X143">
        <v>65.2</v>
      </c>
      <c r="Y143">
        <v>22.1</v>
      </c>
      <c r="Z143">
        <v>12.7</v>
      </c>
      <c r="AA143">
        <v>67.3</v>
      </c>
      <c r="AB143">
        <v>24.7</v>
      </c>
      <c r="AC143">
        <v>8.1</v>
      </c>
      <c r="AE143" t="s">
        <v>3</v>
      </c>
      <c r="AF143" t="s">
        <v>491</v>
      </c>
      <c r="AG143" t="s">
        <v>529</v>
      </c>
      <c r="AH143" t="s">
        <v>295</v>
      </c>
      <c r="AI143">
        <v>71.900000000000006</v>
      </c>
      <c r="AJ143">
        <v>28.1</v>
      </c>
      <c r="AK143">
        <v>74.7</v>
      </c>
      <c r="AL143">
        <v>25.3</v>
      </c>
      <c r="AM143">
        <v>73.2</v>
      </c>
      <c r="AN143">
        <v>26.8</v>
      </c>
      <c r="AP143" t="s">
        <v>3</v>
      </c>
      <c r="AQ143" t="s">
        <v>491</v>
      </c>
      <c r="AR143" t="s">
        <v>529</v>
      </c>
      <c r="AS143" t="s">
        <v>295</v>
      </c>
      <c r="AT143">
        <v>65.2</v>
      </c>
      <c r="AU143">
        <v>71.900000000000006</v>
      </c>
      <c r="AV143">
        <v>78.599999999999994</v>
      </c>
      <c r="AW143">
        <v>68.2</v>
      </c>
      <c r="AX143">
        <v>74.7</v>
      </c>
      <c r="AY143">
        <v>81.2</v>
      </c>
      <c r="AZ143">
        <v>68.5</v>
      </c>
      <c r="BA143">
        <v>73.2</v>
      </c>
      <c r="BB143">
        <v>77.900000000000006</v>
      </c>
      <c r="BF143" t="b">
        <f t="shared" si="2"/>
        <v>1</v>
      </c>
    </row>
    <row r="144" spans="14:58" x14ac:dyDescent="0.3">
      <c r="N144" t="str">
        <f>VLOOKUP(R144,Sheet1!A$6:A$378,1,FALSE)</f>
        <v>Reading</v>
      </c>
      <c r="O144" t="s">
        <v>3</v>
      </c>
      <c r="P144" t="s">
        <v>491</v>
      </c>
      <c r="Q144" t="s">
        <v>530</v>
      </c>
      <c r="R144" t="s">
        <v>296</v>
      </c>
      <c r="S144" t="str">
        <f>VLOOKUP(R144,classifications!A$1:B$357,2,FALSE)</f>
        <v>Predominantly Urban</v>
      </c>
      <c r="T144" t="str">
        <f>VLOOKUP(R144,classifications!A$1:D$357,4,FALSE)</f>
        <v>Unitary Authority</v>
      </c>
      <c r="U144">
        <v>72.7</v>
      </c>
      <c r="V144">
        <v>23.8</v>
      </c>
      <c r="W144">
        <v>3.5</v>
      </c>
      <c r="X144">
        <v>73.900000000000006</v>
      </c>
      <c r="Y144">
        <v>13.9</v>
      </c>
      <c r="Z144">
        <v>12.2</v>
      </c>
      <c r="AA144">
        <v>73.2</v>
      </c>
      <c r="AB144">
        <v>19.3</v>
      </c>
      <c r="AC144">
        <v>7.4</v>
      </c>
      <c r="AE144" t="s">
        <v>3</v>
      </c>
      <c r="AF144" t="s">
        <v>491</v>
      </c>
      <c r="AG144" t="s">
        <v>530</v>
      </c>
      <c r="AH144" t="s">
        <v>296</v>
      </c>
      <c r="AI144">
        <v>75.3</v>
      </c>
      <c r="AJ144">
        <v>24.7</v>
      </c>
      <c r="AK144">
        <v>84.2</v>
      </c>
      <c r="AL144">
        <v>15.8</v>
      </c>
      <c r="AM144">
        <v>79.099999999999994</v>
      </c>
      <c r="AN144">
        <v>20.9</v>
      </c>
      <c r="AP144" t="s">
        <v>3</v>
      </c>
      <c r="AQ144" t="s">
        <v>491</v>
      </c>
      <c r="AR144" t="s">
        <v>530</v>
      </c>
      <c r="AS144" t="s">
        <v>296</v>
      </c>
      <c r="AT144">
        <v>68.3</v>
      </c>
      <c r="AU144">
        <v>75.3</v>
      </c>
      <c r="AV144">
        <v>82.4</v>
      </c>
      <c r="AW144">
        <v>77.2</v>
      </c>
      <c r="AX144">
        <v>84.2</v>
      </c>
      <c r="AY144">
        <v>91.2</v>
      </c>
      <c r="AZ144">
        <v>73.900000000000006</v>
      </c>
      <c r="BA144">
        <v>79.099999999999994</v>
      </c>
      <c r="BB144">
        <v>84.4</v>
      </c>
      <c r="BF144" t="b">
        <f t="shared" si="2"/>
        <v>1</v>
      </c>
    </row>
    <row r="145" spans="14:58" x14ac:dyDescent="0.3">
      <c r="N145" t="str">
        <f>VLOOKUP(R145,Sheet1!A$6:A$378,1,FALSE)</f>
        <v>Slough</v>
      </c>
      <c r="O145" t="s">
        <v>3</v>
      </c>
      <c r="P145" t="s">
        <v>491</v>
      </c>
      <c r="Q145" t="s">
        <v>531</v>
      </c>
      <c r="R145" t="s">
        <v>297</v>
      </c>
      <c r="S145" t="str">
        <f>VLOOKUP(R145,classifications!A$1:B$357,2,FALSE)</f>
        <v>Predominantly Urban</v>
      </c>
      <c r="T145" t="str">
        <f>VLOOKUP(R145,classifications!A$1:D$357,4,FALSE)</f>
        <v>Unitary Authority</v>
      </c>
      <c r="U145">
        <v>64.3</v>
      </c>
      <c r="V145">
        <v>28.6</v>
      </c>
      <c r="W145">
        <v>7.1</v>
      </c>
      <c r="X145">
        <v>61.4</v>
      </c>
      <c r="Y145">
        <v>21.4</v>
      </c>
      <c r="Z145">
        <v>17.2</v>
      </c>
      <c r="AA145">
        <v>62.9</v>
      </c>
      <c r="AB145">
        <v>25.2</v>
      </c>
      <c r="AC145">
        <v>11.8</v>
      </c>
      <c r="AE145" t="s">
        <v>3</v>
      </c>
      <c r="AF145" t="s">
        <v>491</v>
      </c>
      <c r="AG145" t="s">
        <v>531</v>
      </c>
      <c r="AH145" t="s">
        <v>297</v>
      </c>
      <c r="AI145">
        <v>69.2</v>
      </c>
      <c r="AJ145">
        <v>30.8</v>
      </c>
      <c r="AK145">
        <v>74.099999999999994</v>
      </c>
      <c r="AL145">
        <v>25.9</v>
      </c>
      <c r="AM145">
        <v>71.400000000000006</v>
      </c>
      <c r="AN145">
        <v>28.6</v>
      </c>
      <c r="AP145" t="s">
        <v>3</v>
      </c>
      <c r="AQ145" t="s">
        <v>491</v>
      </c>
      <c r="AR145" t="s">
        <v>531</v>
      </c>
      <c r="AS145" t="s">
        <v>297</v>
      </c>
      <c r="AT145">
        <v>63</v>
      </c>
      <c r="AU145">
        <v>69.2</v>
      </c>
      <c r="AV145">
        <v>75.400000000000006</v>
      </c>
      <c r="AW145">
        <v>67.8</v>
      </c>
      <c r="AX145">
        <v>74.099999999999994</v>
      </c>
      <c r="AY145">
        <v>80.400000000000006</v>
      </c>
      <c r="AZ145">
        <v>66.7</v>
      </c>
      <c r="BA145">
        <v>71.400000000000006</v>
      </c>
      <c r="BB145">
        <v>76</v>
      </c>
      <c r="BF145" t="b">
        <f t="shared" si="2"/>
        <v>1</v>
      </c>
    </row>
    <row r="146" spans="14:58" x14ac:dyDescent="0.3">
      <c r="N146" t="str">
        <f>VLOOKUP(R146,Sheet1!A$6:A$378,1,FALSE)</f>
        <v>Windsor and Maidenhead</v>
      </c>
      <c r="O146" t="s">
        <v>3</v>
      </c>
      <c r="P146" t="s">
        <v>491</v>
      </c>
      <c r="Q146" t="s">
        <v>532</v>
      </c>
      <c r="R146" t="s">
        <v>298</v>
      </c>
      <c r="S146" t="str">
        <f>VLOOKUP(R146,classifications!A$1:B$357,2,FALSE)</f>
        <v>Predominantly Urban</v>
      </c>
      <c r="T146" t="str">
        <f>VLOOKUP(R146,classifications!A$1:D$357,4,FALSE)</f>
        <v>Unitary Authority</v>
      </c>
      <c r="U146">
        <v>62.5</v>
      </c>
      <c r="V146">
        <v>31.9</v>
      </c>
      <c r="W146">
        <v>5.6</v>
      </c>
      <c r="X146">
        <v>67.7</v>
      </c>
      <c r="Y146">
        <v>20.7</v>
      </c>
      <c r="Z146">
        <v>11.6</v>
      </c>
      <c r="AA146">
        <v>65.099999999999994</v>
      </c>
      <c r="AB146">
        <v>26.4</v>
      </c>
      <c r="AC146">
        <v>8.5</v>
      </c>
      <c r="AE146" t="s">
        <v>3</v>
      </c>
      <c r="AF146" t="s">
        <v>491</v>
      </c>
      <c r="AG146" t="s">
        <v>532</v>
      </c>
      <c r="AH146" t="s">
        <v>298</v>
      </c>
      <c r="AI146">
        <v>66.2</v>
      </c>
      <c r="AJ146">
        <v>33.799999999999997</v>
      </c>
      <c r="AK146">
        <v>76.599999999999994</v>
      </c>
      <c r="AL146">
        <v>23.4</v>
      </c>
      <c r="AM146">
        <v>71.099999999999994</v>
      </c>
      <c r="AN146">
        <v>28.9</v>
      </c>
      <c r="AP146" t="s">
        <v>3</v>
      </c>
      <c r="AQ146" t="s">
        <v>491</v>
      </c>
      <c r="AR146" t="s">
        <v>532</v>
      </c>
      <c r="AS146" t="s">
        <v>298</v>
      </c>
      <c r="AT146">
        <v>60.1</v>
      </c>
      <c r="AU146">
        <v>66.2</v>
      </c>
      <c r="AV146">
        <v>72.3</v>
      </c>
      <c r="AW146">
        <v>71.400000000000006</v>
      </c>
      <c r="AX146">
        <v>76.599999999999994</v>
      </c>
      <c r="AY146">
        <v>81.8</v>
      </c>
      <c r="AZ146">
        <v>66.900000000000006</v>
      </c>
      <c r="BA146">
        <v>71.099999999999994</v>
      </c>
      <c r="BB146">
        <v>75.400000000000006</v>
      </c>
      <c r="BF146" t="b">
        <f t="shared" si="2"/>
        <v>1</v>
      </c>
    </row>
    <row r="147" spans="14:58" x14ac:dyDescent="0.3">
      <c r="N147" t="str">
        <f>VLOOKUP(R147,Sheet1!A$6:A$378,1,FALSE)</f>
        <v>Wokingham</v>
      </c>
      <c r="O147" t="s">
        <v>3</v>
      </c>
      <c r="P147" t="s">
        <v>491</v>
      </c>
      <c r="Q147" t="s">
        <v>533</v>
      </c>
      <c r="R147" t="s">
        <v>299</v>
      </c>
      <c r="S147" t="str">
        <f>VLOOKUP(R147,classifications!A$1:B$357,2,FALSE)</f>
        <v>Predominantly Urban</v>
      </c>
      <c r="T147" t="str">
        <f>VLOOKUP(R147,classifications!A$1:D$357,4,FALSE)</f>
        <v>Unitary Authority</v>
      </c>
      <c r="U147">
        <v>67</v>
      </c>
      <c r="V147">
        <v>30</v>
      </c>
      <c r="W147">
        <v>3.1</v>
      </c>
      <c r="X147">
        <v>72.900000000000006</v>
      </c>
      <c r="Y147">
        <v>15.1</v>
      </c>
      <c r="Z147">
        <v>12</v>
      </c>
      <c r="AA147">
        <v>69.7</v>
      </c>
      <c r="AB147">
        <v>23</v>
      </c>
      <c r="AC147">
        <v>7.2</v>
      </c>
      <c r="AE147" t="s">
        <v>3</v>
      </c>
      <c r="AF147" t="s">
        <v>491</v>
      </c>
      <c r="AG147" t="s">
        <v>533</v>
      </c>
      <c r="AH147" t="s">
        <v>299</v>
      </c>
      <c r="AI147">
        <v>69.099999999999994</v>
      </c>
      <c r="AJ147">
        <v>30.9</v>
      </c>
      <c r="AK147">
        <v>82.9</v>
      </c>
      <c r="AL147">
        <v>17.100000000000001</v>
      </c>
      <c r="AM147">
        <v>75.2</v>
      </c>
      <c r="AN147">
        <v>24.8</v>
      </c>
      <c r="AP147" t="s">
        <v>3</v>
      </c>
      <c r="AQ147" t="s">
        <v>491</v>
      </c>
      <c r="AR147" t="s">
        <v>533</v>
      </c>
      <c r="AS147" t="s">
        <v>299</v>
      </c>
      <c r="AT147">
        <v>62.8</v>
      </c>
      <c r="AU147">
        <v>69.099999999999994</v>
      </c>
      <c r="AV147">
        <v>75.400000000000006</v>
      </c>
      <c r="AW147">
        <v>77.400000000000006</v>
      </c>
      <c r="AX147">
        <v>82.9</v>
      </c>
      <c r="AY147">
        <v>88.3</v>
      </c>
      <c r="AZ147">
        <v>70.8</v>
      </c>
      <c r="BA147">
        <v>75.2</v>
      </c>
      <c r="BB147">
        <v>79.599999999999994</v>
      </c>
      <c r="BF147" t="b">
        <f t="shared" si="2"/>
        <v>1</v>
      </c>
    </row>
    <row r="148" spans="14:58" x14ac:dyDescent="0.3">
      <c r="N148" t="str">
        <f>VLOOKUP(R148,Sheet1!A$6:A$378,1,FALSE)</f>
        <v>Milton Keynes</v>
      </c>
      <c r="O148" t="s">
        <v>3</v>
      </c>
      <c r="P148" t="s">
        <v>491</v>
      </c>
      <c r="Q148" t="s">
        <v>534</v>
      </c>
      <c r="R148" t="s">
        <v>300</v>
      </c>
      <c r="S148" t="str">
        <f>VLOOKUP(R148,classifications!A$1:B$357,2,FALSE)</f>
        <v>Predominantly Urban</v>
      </c>
      <c r="T148" t="str">
        <f>VLOOKUP(R148,classifications!A$1:D$357,4,FALSE)</f>
        <v>Unitary Authority</v>
      </c>
      <c r="U148">
        <v>69.599999999999994</v>
      </c>
      <c r="V148">
        <v>25.8</v>
      </c>
      <c r="W148">
        <v>4.5999999999999996</v>
      </c>
      <c r="X148">
        <v>63.4</v>
      </c>
      <c r="Y148">
        <v>23.7</v>
      </c>
      <c r="Z148">
        <v>12.9</v>
      </c>
      <c r="AA148">
        <v>66.7</v>
      </c>
      <c r="AB148">
        <v>24.8</v>
      </c>
      <c r="AC148">
        <v>8.5</v>
      </c>
      <c r="AE148" t="s">
        <v>3</v>
      </c>
      <c r="AF148" t="s">
        <v>491</v>
      </c>
      <c r="AG148" t="s">
        <v>534</v>
      </c>
      <c r="AH148" t="s">
        <v>300</v>
      </c>
      <c r="AI148">
        <v>72.900000000000006</v>
      </c>
      <c r="AJ148">
        <v>27.1</v>
      </c>
      <c r="AK148">
        <v>72.8</v>
      </c>
      <c r="AL148">
        <v>27.2</v>
      </c>
      <c r="AM148">
        <v>72.900000000000006</v>
      </c>
      <c r="AN148">
        <v>27.1</v>
      </c>
      <c r="AP148" t="s">
        <v>3</v>
      </c>
      <c r="AQ148" t="s">
        <v>491</v>
      </c>
      <c r="AR148" t="s">
        <v>534</v>
      </c>
      <c r="AS148" t="s">
        <v>300</v>
      </c>
      <c r="AT148">
        <v>66</v>
      </c>
      <c r="AU148">
        <v>72.900000000000006</v>
      </c>
      <c r="AV148">
        <v>79.8</v>
      </c>
      <c r="AW148">
        <v>65.900000000000006</v>
      </c>
      <c r="AX148">
        <v>72.8</v>
      </c>
      <c r="AY148">
        <v>79.599999999999994</v>
      </c>
      <c r="AZ148">
        <v>67.8</v>
      </c>
      <c r="BA148">
        <v>72.900000000000006</v>
      </c>
      <c r="BB148">
        <v>77.900000000000006</v>
      </c>
      <c r="BF148" t="b">
        <f t="shared" si="2"/>
        <v>1</v>
      </c>
    </row>
    <row r="149" spans="14:58" x14ac:dyDescent="0.3">
      <c r="N149" t="str">
        <f>VLOOKUP(R149,Sheet1!A$6:A$378,1,FALSE)</f>
        <v>Brighton and Hove</v>
      </c>
      <c r="O149" t="s">
        <v>3</v>
      </c>
      <c r="P149" t="s">
        <v>491</v>
      </c>
      <c r="Q149" t="s">
        <v>535</v>
      </c>
      <c r="R149" t="s">
        <v>301</v>
      </c>
      <c r="S149" t="str">
        <f>VLOOKUP(R149,classifications!A$1:B$357,2,FALSE)</f>
        <v>Predominantly Urban</v>
      </c>
      <c r="T149" t="str">
        <f>VLOOKUP(R149,classifications!A$1:D$357,4,FALSE)</f>
        <v>Unitary Authority</v>
      </c>
      <c r="U149">
        <v>53.8</v>
      </c>
      <c r="V149">
        <v>33.9</v>
      </c>
      <c r="W149">
        <v>12.4</v>
      </c>
      <c r="X149">
        <v>72.099999999999994</v>
      </c>
      <c r="Y149">
        <v>16</v>
      </c>
      <c r="Z149">
        <v>11.9</v>
      </c>
      <c r="AA149">
        <v>63.4</v>
      </c>
      <c r="AB149">
        <v>24.4</v>
      </c>
      <c r="AC149">
        <v>12.1</v>
      </c>
      <c r="AE149" t="s">
        <v>3</v>
      </c>
      <c r="AF149" t="s">
        <v>491</v>
      </c>
      <c r="AG149" t="s">
        <v>535</v>
      </c>
      <c r="AH149" t="s">
        <v>301</v>
      </c>
      <c r="AI149">
        <v>61.4</v>
      </c>
      <c r="AJ149">
        <v>38.6</v>
      </c>
      <c r="AK149">
        <v>81.900000000000006</v>
      </c>
      <c r="AL149">
        <v>18.100000000000001</v>
      </c>
      <c r="AM149">
        <v>72.2</v>
      </c>
      <c r="AN149">
        <v>27.8</v>
      </c>
      <c r="AP149" t="s">
        <v>3</v>
      </c>
      <c r="AQ149" t="s">
        <v>491</v>
      </c>
      <c r="AR149" t="s">
        <v>535</v>
      </c>
      <c r="AS149" t="s">
        <v>301</v>
      </c>
      <c r="AT149">
        <v>51.8</v>
      </c>
      <c r="AU149">
        <v>61.4</v>
      </c>
      <c r="AV149">
        <v>70.900000000000006</v>
      </c>
      <c r="AW149">
        <v>75.900000000000006</v>
      </c>
      <c r="AX149">
        <v>81.900000000000006</v>
      </c>
      <c r="AY149">
        <v>87.8</v>
      </c>
      <c r="AZ149">
        <v>66.8</v>
      </c>
      <c r="BA149">
        <v>72.2</v>
      </c>
      <c r="BB149">
        <v>77.5</v>
      </c>
      <c r="BF149" t="b">
        <f t="shared" si="2"/>
        <v>1</v>
      </c>
    </row>
    <row r="150" spans="14:58" x14ac:dyDescent="0.3">
      <c r="N150" t="str">
        <f>VLOOKUP(R150,Sheet1!A$6:A$378,1,FALSE)</f>
        <v>Portsmouth</v>
      </c>
      <c r="O150" t="s">
        <v>3</v>
      </c>
      <c r="P150" t="s">
        <v>491</v>
      </c>
      <c r="Q150" t="s">
        <v>536</v>
      </c>
      <c r="R150" t="s">
        <v>302</v>
      </c>
      <c r="S150" t="str">
        <f>VLOOKUP(R150,classifications!A$1:B$357,2,FALSE)</f>
        <v>Predominantly Urban</v>
      </c>
      <c r="T150" t="str">
        <f>VLOOKUP(R150,classifications!A$1:D$357,4,FALSE)</f>
        <v>Unitary Authority</v>
      </c>
      <c r="U150">
        <v>68.3</v>
      </c>
      <c r="V150">
        <v>27.3</v>
      </c>
      <c r="W150">
        <v>4.4000000000000004</v>
      </c>
      <c r="X150">
        <v>55.1</v>
      </c>
      <c r="Y150">
        <v>27.2</v>
      </c>
      <c r="Z150">
        <v>17.7</v>
      </c>
      <c r="AA150">
        <v>61.6</v>
      </c>
      <c r="AB150">
        <v>27.3</v>
      </c>
      <c r="AC150">
        <v>11.2</v>
      </c>
      <c r="AE150" t="s">
        <v>3</v>
      </c>
      <c r="AF150" t="s">
        <v>491</v>
      </c>
      <c r="AG150" t="s">
        <v>536</v>
      </c>
      <c r="AH150" t="s">
        <v>302</v>
      </c>
      <c r="AI150">
        <v>71.400000000000006</v>
      </c>
      <c r="AJ150">
        <v>28.6</v>
      </c>
      <c r="AK150">
        <v>67</v>
      </c>
      <c r="AL150">
        <v>33</v>
      </c>
      <c r="AM150">
        <v>69.3</v>
      </c>
      <c r="AN150">
        <v>30.7</v>
      </c>
      <c r="AP150" t="s">
        <v>3</v>
      </c>
      <c r="AQ150" t="s">
        <v>491</v>
      </c>
      <c r="AR150" t="s">
        <v>536</v>
      </c>
      <c r="AS150" t="s">
        <v>302</v>
      </c>
      <c r="AT150">
        <v>63.3</v>
      </c>
      <c r="AU150">
        <v>71.400000000000006</v>
      </c>
      <c r="AV150">
        <v>79.5</v>
      </c>
      <c r="AW150">
        <v>58.8</v>
      </c>
      <c r="AX150">
        <v>67</v>
      </c>
      <c r="AY150">
        <v>75.099999999999994</v>
      </c>
      <c r="AZ150">
        <v>63.4</v>
      </c>
      <c r="BA150">
        <v>69.3</v>
      </c>
      <c r="BB150">
        <v>75.3</v>
      </c>
      <c r="BF150" t="b">
        <f t="shared" si="2"/>
        <v>1</v>
      </c>
    </row>
    <row r="151" spans="14:58" x14ac:dyDescent="0.3">
      <c r="N151" t="str">
        <f>VLOOKUP(R151,Sheet1!A$6:A$378,1,FALSE)</f>
        <v>Southampton</v>
      </c>
      <c r="O151" t="s">
        <v>3</v>
      </c>
      <c r="P151" t="s">
        <v>491</v>
      </c>
      <c r="Q151" t="s">
        <v>537</v>
      </c>
      <c r="R151" t="s">
        <v>303</v>
      </c>
      <c r="S151" t="str">
        <f>VLOOKUP(R151,classifications!A$1:B$357,2,FALSE)</f>
        <v>Predominantly Urban</v>
      </c>
      <c r="T151" t="str">
        <f>VLOOKUP(R151,classifications!A$1:D$357,4,FALSE)</f>
        <v>Unitary Authority</v>
      </c>
      <c r="U151">
        <v>61.6</v>
      </c>
      <c r="V151">
        <v>31.2</v>
      </c>
      <c r="W151">
        <v>7.3</v>
      </c>
      <c r="X151">
        <v>58.1</v>
      </c>
      <c r="Y151">
        <v>25.4</v>
      </c>
      <c r="Z151">
        <v>16.5</v>
      </c>
      <c r="AA151">
        <v>59.8</v>
      </c>
      <c r="AB151">
        <v>28.3</v>
      </c>
      <c r="AC151">
        <v>11.9</v>
      </c>
      <c r="AE151" t="s">
        <v>3</v>
      </c>
      <c r="AF151" t="s">
        <v>491</v>
      </c>
      <c r="AG151" t="s">
        <v>537</v>
      </c>
      <c r="AH151" t="s">
        <v>303</v>
      </c>
      <c r="AI151">
        <v>66.400000000000006</v>
      </c>
      <c r="AJ151">
        <v>33.6</v>
      </c>
      <c r="AK151">
        <v>69.5</v>
      </c>
      <c r="AL151">
        <v>30.5</v>
      </c>
      <c r="AM151">
        <v>67.900000000000006</v>
      </c>
      <c r="AN151">
        <v>32.1</v>
      </c>
      <c r="AP151" t="s">
        <v>3</v>
      </c>
      <c r="AQ151" t="s">
        <v>491</v>
      </c>
      <c r="AR151" t="s">
        <v>537</v>
      </c>
      <c r="AS151" t="s">
        <v>303</v>
      </c>
      <c r="AT151">
        <v>60.1</v>
      </c>
      <c r="AU151">
        <v>66.400000000000006</v>
      </c>
      <c r="AV151">
        <v>72.7</v>
      </c>
      <c r="AW151">
        <v>63.1</v>
      </c>
      <c r="AX151">
        <v>69.5</v>
      </c>
      <c r="AY151">
        <v>76</v>
      </c>
      <c r="AZ151">
        <v>63.3</v>
      </c>
      <c r="BA151">
        <v>67.900000000000006</v>
      </c>
      <c r="BB151">
        <v>72.5</v>
      </c>
      <c r="BF151" t="b">
        <f t="shared" si="2"/>
        <v>1</v>
      </c>
    </row>
    <row r="152" spans="14:58" x14ac:dyDescent="0.3">
      <c r="N152" t="str">
        <f>VLOOKUP(R152,Sheet1!A$6:A$378,1,FALSE)</f>
        <v>Isle of Wight</v>
      </c>
      <c r="O152" t="s">
        <v>3</v>
      </c>
      <c r="P152" t="s">
        <v>491</v>
      </c>
      <c r="Q152" t="s">
        <v>538</v>
      </c>
      <c r="R152" t="s">
        <v>304</v>
      </c>
      <c r="S152" t="str">
        <f>VLOOKUP(R152,classifications!A$1:B$357,2,FALSE)</f>
        <v>Predominantly Rural</v>
      </c>
      <c r="T152" t="str">
        <f>VLOOKUP(R152,classifications!A$1:D$357,4,FALSE)</f>
        <v>Unitary Authority</v>
      </c>
      <c r="U152">
        <v>60.9</v>
      </c>
      <c r="V152">
        <v>28.3</v>
      </c>
      <c r="W152">
        <v>10.8</v>
      </c>
      <c r="X152">
        <v>59.7</v>
      </c>
      <c r="Y152">
        <v>20.8</v>
      </c>
      <c r="Z152">
        <v>19.600000000000001</v>
      </c>
      <c r="AA152">
        <v>60.3</v>
      </c>
      <c r="AB152">
        <v>24.5</v>
      </c>
      <c r="AC152">
        <v>15.2</v>
      </c>
      <c r="AE152" t="s">
        <v>3</v>
      </c>
      <c r="AF152" t="s">
        <v>491</v>
      </c>
      <c r="AG152" t="s">
        <v>538</v>
      </c>
      <c r="AH152" t="s">
        <v>304</v>
      </c>
      <c r="AI152">
        <v>68.3</v>
      </c>
      <c r="AJ152">
        <v>31.7</v>
      </c>
      <c r="AK152">
        <v>74.2</v>
      </c>
      <c r="AL152">
        <v>25.8</v>
      </c>
      <c r="AM152">
        <v>71.099999999999994</v>
      </c>
      <c r="AN152">
        <v>28.9</v>
      </c>
      <c r="AP152" t="s">
        <v>3</v>
      </c>
      <c r="AQ152" t="s">
        <v>491</v>
      </c>
      <c r="AR152" t="s">
        <v>538</v>
      </c>
      <c r="AS152" t="s">
        <v>304</v>
      </c>
      <c r="AT152">
        <v>61.4</v>
      </c>
      <c r="AU152">
        <v>68.3</v>
      </c>
      <c r="AV152">
        <v>75.3</v>
      </c>
      <c r="AW152">
        <v>67.599999999999994</v>
      </c>
      <c r="AX152">
        <v>74.2</v>
      </c>
      <c r="AY152">
        <v>80.8</v>
      </c>
      <c r="AZ152">
        <v>66.3</v>
      </c>
      <c r="BA152">
        <v>71.099999999999994</v>
      </c>
      <c r="BB152">
        <v>75.900000000000006</v>
      </c>
      <c r="BF152" t="b">
        <f t="shared" si="2"/>
        <v>1</v>
      </c>
    </row>
    <row r="153" spans="14:58" x14ac:dyDescent="0.3">
      <c r="N153" t="e">
        <f>VLOOKUP(R153,Sheet1!A$6:A$378,1,FALSE)</f>
        <v>#N/A</v>
      </c>
      <c r="O153" t="s">
        <v>740</v>
      </c>
      <c r="P153" t="s">
        <v>539</v>
      </c>
      <c r="Q153" t="s">
        <v>741</v>
      </c>
      <c r="R153" t="s">
        <v>540</v>
      </c>
      <c r="S153" t="e">
        <f>VLOOKUP(R153,classifications!A$1:B$357,2,FALSE)</f>
        <v>#N/A</v>
      </c>
      <c r="T153" t="e">
        <f>VLOOKUP(R153,classifications!A$1:D$357,4,FALSE)</f>
        <v>#N/A</v>
      </c>
      <c r="U153">
        <v>63.8</v>
      </c>
      <c r="V153">
        <v>30.7</v>
      </c>
      <c r="W153">
        <v>5.5</v>
      </c>
      <c r="X153">
        <v>54.3</v>
      </c>
      <c r="Y153">
        <v>28.5</v>
      </c>
      <c r="Z153">
        <v>17.2</v>
      </c>
      <c r="AA153">
        <v>59.2</v>
      </c>
      <c r="AB153">
        <v>29.6</v>
      </c>
      <c r="AC153">
        <v>11.1</v>
      </c>
      <c r="AE153" t="s">
        <v>740</v>
      </c>
      <c r="AF153" t="s">
        <v>539</v>
      </c>
      <c r="AG153" t="s">
        <v>741</v>
      </c>
      <c r="AH153" t="s">
        <v>540</v>
      </c>
      <c r="AI153">
        <v>67.5</v>
      </c>
      <c r="AJ153">
        <v>32.5</v>
      </c>
      <c r="AK153">
        <v>65.599999999999994</v>
      </c>
      <c r="AL153">
        <v>34.4</v>
      </c>
      <c r="AM153">
        <v>66.7</v>
      </c>
      <c r="AN153">
        <v>33.299999999999997</v>
      </c>
      <c r="AP153" t="s">
        <v>740</v>
      </c>
      <c r="AQ153" t="s">
        <v>539</v>
      </c>
      <c r="AR153" t="s">
        <v>741</v>
      </c>
      <c r="AS153" t="s">
        <v>540</v>
      </c>
      <c r="AT153">
        <v>59</v>
      </c>
      <c r="AU153">
        <v>67.5</v>
      </c>
      <c r="AV153">
        <v>76</v>
      </c>
      <c r="AW153">
        <v>56.5</v>
      </c>
      <c r="AX153">
        <v>65.599999999999994</v>
      </c>
      <c r="AY153">
        <v>74.7</v>
      </c>
      <c r="AZ153">
        <v>60.3</v>
      </c>
      <c r="BA153">
        <v>66.7</v>
      </c>
      <c r="BB153">
        <v>73</v>
      </c>
      <c r="BF153" t="b">
        <f t="shared" si="2"/>
        <v>1</v>
      </c>
    </row>
    <row r="154" spans="14:58" x14ac:dyDescent="0.3">
      <c r="N154" t="e">
        <f>VLOOKUP(R154,Sheet1!A$6:A$378,1,FALSE)</f>
        <v>#N/A</v>
      </c>
      <c r="O154" t="s">
        <v>740</v>
      </c>
      <c r="P154" t="s">
        <v>539</v>
      </c>
      <c r="Q154" t="s">
        <v>742</v>
      </c>
      <c r="R154" t="s">
        <v>542</v>
      </c>
      <c r="S154" t="e">
        <f>VLOOKUP(R154,classifications!A$1:B$357,2,FALSE)</f>
        <v>#N/A</v>
      </c>
      <c r="T154" t="e">
        <f>VLOOKUP(R154,classifications!A$1:D$357,4,FALSE)</f>
        <v>#N/A</v>
      </c>
      <c r="U154">
        <v>61.2</v>
      </c>
      <c r="V154">
        <v>31.7</v>
      </c>
      <c r="W154">
        <v>7.1</v>
      </c>
      <c r="X154">
        <v>65.8</v>
      </c>
      <c r="Y154">
        <v>22.5</v>
      </c>
      <c r="Z154">
        <v>11.7</v>
      </c>
      <c r="AA154">
        <v>63.4</v>
      </c>
      <c r="AB154">
        <v>27.3</v>
      </c>
      <c r="AC154">
        <v>9.3000000000000007</v>
      </c>
      <c r="AE154" t="s">
        <v>740</v>
      </c>
      <c r="AF154" t="s">
        <v>539</v>
      </c>
      <c r="AG154" t="s">
        <v>742</v>
      </c>
      <c r="AH154" t="s">
        <v>542</v>
      </c>
      <c r="AI154">
        <v>65.900000000000006</v>
      </c>
      <c r="AJ154">
        <v>34.1</v>
      </c>
      <c r="AK154">
        <v>74.5</v>
      </c>
      <c r="AL154">
        <v>25.5</v>
      </c>
      <c r="AM154">
        <v>69.900000000000006</v>
      </c>
      <c r="AN154">
        <v>30.1</v>
      </c>
      <c r="AP154" t="s">
        <v>740</v>
      </c>
      <c r="AQ154" t="s">
        <v>539</v>
      </c>
      <c r="AR154" t="s">
        <v>742</v>
      </c>
      <c r="AS154" t="s">
        <v>542</v>
      </c>
      <c r="AT154">
        <v>57.5</v>
      </c>
      <c r="AU154">
        <v>65.900000000000006</v>
      </c>
      <c r="AV154">
        <v>74.3</v>
      </c>
      <c r="AW154">
        <v>67.3</v>
      </c>
      <c r="AX154">
        <v>74.5</v>
      </c>
      <c r="AY154">
        <v>81.7</v>
      </c>
      <c r="AZ154">
        <v>64.099999999999994</v>
      </c>
      <c r="BA154">
        <v>69.900000000000006</v>
      </c>
      <c r="BB154">
        <v>75.7</v>
      </c>
      <c r="BF154" t="b">
        <f t="shared" si="2"/>
        <v>1</v>
      </c>
    </row>
    <row r="155" spans="14:58" x14ac:dyDescent="0.3">
      <c r="N155" t="e">
        <f>VLOOKUP(R155,Sheet1!A$6:A$378,1,FALSE)</f>
        <v>#N/A</v>
      </c>
      <c r="O155" t="s">
        <v>740</v>
      </c>
      <c r="P155" t="s">
        <v>539</v>
      </c>
      <c r="Q155" t="s">
        <v>743</v>
      </c>
      <c r="R155" t="s">
        <v>544</v>
      </c>
      <c r="S155" t="e">
        <f>VLOOKUP(R155,classifications!A$1:B$357,2,FALSE)</f>
        <v>#N/A</v>
      </c>
      <c r="T155" t="e">
        <f>VLOOKUP(R155,classifications!A$1:D$357,4,FALSE)</f>
        <v>#N/A</v>
      </c>
      <c r="U155">
        <v>65.5</v>
      </c>
      <c r="V155">
        <v>26.1</v>
      </c>
      <c r="W155">
        <v>8.4</v>
      </c>
      <c r="X155">
        <v>70</v>
      </c>
      <c r="Y155">
        <v>15.8</v>
      </c>
      <c r="Z155">
        <v>14.2</v>
      </c>
      <c r="AA155">
        <v>67.8</v>
      </c>
      <c r="AB155">
        <v>20.9</v>
      </c>
      <c r="AC155">
        <v>11.3</v>
      </c>
      <c r="AE155" t="s">
        <v>740</v>
      </c>
      <c r="AF155" t="s">
        <v>539</v>
      </c>
      <c r="AG155" t="s">
        <v>743</v>
      </c>
      <c r="AH155" t="s">
        <v>544</v>
      </c>
      <c r="AI155">
        <v>71.599999999999994</v>
      </c>
      <c r="AJ155">
        <v>28.4</v>
      </c>
      <c r="AK155">
        <v>81.599999999999994</v>
      </c>
      <c r="AL155">
        <v>18.399999999999999</v>
      </c>
      <c r="AM155">
        <v>76.5</v>
      </c>
      <c r="AN155">
        <v>23.5</v>
      </c>
      <c r="AP155" t="s">
        <v>740</v>
      </c>
      <c r="AQ155" t="s">
        <v>539</v>
      </c>
      <c r="AR155" t="s">
        <v>743</v>
      </c>
      <c r="AS155" t="s">
        <v>544</v>
      </c>
      <c r="AT155">
        <v>64.3</v>
      </c>
      <c r="AU155">
        <v>71.599999999999994</v>
      </c>
      <c r="AV155">
        <v>78.8</v>
      </c>
      <c r="AW155">
        <v>75.5</v>
      </c>
      <c r="AX155">
        <v>81.599999999999994</v>
      </c>
      <c r="AY155">
        <v>87.8</v>
      </c>
      <c r="AZ155">
        <v>71.400000000000006</v>
      </c>
      <c r="BA155">
        <v>76.5</v>
      </c>
      <c r="BB155">
        <v>81.599999999999994</v>
      </c>
      <c r="BF155" t="b">
        <f t="shared" si="2"/>
        <v>1</v>
      </c>
    </row>
    <row r="156" spans="14:58" x14ac:dyDescent="0.3">
      <c r="N156" t="e">
        <f>VLOOKUP(R156,Sheet1!A$6:A$378,1,FALSE)</f>
        <v>#N/A</v>
      </c>
      <c r="O156" t="s">
        <v>740</v>
      </c>
      <c r="P156" t="s">
        <v>539</v>
      </c>
      <c r="Q156" t="s">
        <v>744</v>
      </c>
      <c r="R156" t="s">
        <v>546</v>
      </c>
      <c r="S156" t="e">
        <f>VLOOKUP(R156,classifications!A$1:B$357,2,FALSE)</f>
        <v>#N/A</v>
      </c>
      <c r="T156" t="e">
        <f>VLOOKUP(R156,classifications!A$1:D$357,4,FALSE)</f>
        <v>#N/A</v>
      </c>
      <c r="U156">
        <v>67.400000000000006</v>
      </c>
      <c r="V156">
        <v>23.8</v>
      </c>
      <c r="W156">
        <v>8.8000000000000007</v>
      </c>
      <c r="X156">
        <v>52.6</v>
      </c>
      <c r="Y156">
        <v>26.9</v>
      </c>
      <c r="Z156">
        <v>20.5</v>
      </c>
      <c r="AA156">
        <v>60.1</v>
      </c>
      <c r="AB156">
        <v>25.3</v>
      </c>
      <c r="AC156">
        <v>14.6</v>
      </c>
      <c r="AE156" t="s">
        <v>740</v>
      </c>
      <c r="AF156" t="s">
        <v>539</v>
      </c>
      <c r="AG156" t="s">
        <v>744</v>
      </c>
      <c r="AH156" t="s">
        <v>546</v>
      </c>
      <c r="AI156">
        <v>73.900000000000006</v>
      </c>
      <c r="AJ156">
        <v>26.1</v>
      </c>
      <c r="AK156">
        <v>66.099999999999994</v>
      </c>
      <c r="AL156">
        <v>33.9</v>
      </c>
      <c r="AM156">
        <v>70.3</v>
      </c>
      <c r="AN156">
        <v>29.7</v>
      </c>
      <c r="AP156" t="s">
        <v>740</v>
      </c>
      <c r="AQ156" t="s">
        <v>539</v>
      </c>
      <c r="AR156" t="s">
        <v>744</v>
      </c>
      <c r="AS156" t="s">
        <v>546</v>
      </c>
      <c r="AT156">
        <v>63.5</v>
      </c>
      <c r="AU156">
        <v>73.900000000000006</v>
      </c>
      <c r="AV156">
        <v>84.3</v>
      </c>
      <c r="AW156">
        <v>55.9</v>
      </c>
      <c r="AX156">
        <v>66.099999999999994</v>
      </c>
      <c r="AY156">
        <v>76.400000000000006</v>
      </c>
      <c r="AZ156">
        <v>62.5</v>
      </c>
      <c r="BA156">
        <v>70.3</v>
      </c>
      <c r="BB156">
        <v>78.2</v>
      </c>
      <c r="BF156" t="b">
        <f t="shared" si="2"/>
        <v>1</v>
      </c>
    </row>
    <row r="157" spans="14:58" x14ac:dyDescent="0.3">
      <c r="N157" t="e">
        <f>VLOOKUP(R157,Sheet1!A$6:A$378,1,FALSE)</f>
        <v>#N/A</v>
      </c>
      <c r="O157" t="s">
        <v>740</v>
      </c>
      <c r="P157" t="s">
        <v>539</v>
      </c>
      <c r="Q157" t="s">
        <v>745</v>
      </c>
      <c r="R157" t="s">
        <v>548</v>
      </c>
      <c r="S157" t="e">
        <f>VLOOKUP(R157,classifications!A$1:B$357,2,FALSE)</f>
        <v>#N/A</v>
      </c>
      <c r="T157" t="e">
        <f>VLOOKUP(R157,classifications!A$1:D$357,4,FALSE)</f>
        <v>#N/A</v>
      </c>
      <c r="U157">
        <v>63.9</v>
      </c>
      <c r="V157">
        <v>27.3</v>
      </c>
      <c r="W157">
        <v>8.8000000000000007</v>
      </c>
      <c r="X157">
        <v>59.1</v>
      </c>
      <c r="Y157">
        <v>22.2</v>
      </c>
      <c r="Z157">
        <v>18.8</v>
      </c>
      <c r="AA157">
        <v>61.6</v>
      </c>
      <c r="AB157">
        <v>24.9</v>
      </c>
      <c r="AC157">
        <v>13.5</v>
      </c>
      <c r="AE157" t="s">
        <v>740</v>
      </c>
      <c r="AF157" t="s">
        <v>539</v>
      </c>
      <c r="AG157" t="s">
        <v>745</v>
      </c>
      <c r="AH157" t="s">
        <v>548</v>
      </c>
      <c r="AI157">
        <v>70.099999999999994</v>
      </c>
      <c r="AJ157">
        <v>29.9</v>
      </c>
      <c r="AK157">
        <v>72.7</v>
      </c>
      <c r="AL157">
        <v>27.3</v>
      </c>
      <c r="AM157">
        <v>71.2</v>
      </c>
      <c r="AN157">
        <v>28.8</v>
      </c>
      <c r="AP157" t="s">
        <v>740</v>
      </c>
      <c r="AQ157" t="s">
        <v>539</v>
      </c>
      <c r="AR157" t="s">
        <v>745</v>
      </c>
      <c r="AS157" t="s">
        <v>548</v>
      </c>
      <c r="AT157">
        <v>64</v>
      </c>
      <c r="AU157">
        <v>70.099999999999994</v>
      </c>
      <c r="AV157">
        <v>76.2</v>
      </c>
      <c r="AW157">
        <v>66.400000000000006</v>
      </c>
      <c r="AX157">
        <v>72.7</v>
      </c>
      <c r="AY157">
        <v>79</v>
      </c>
      <c r="AZ157">
        <v>66.900000000000006</v>
      </c>
      <c r="BA157">
        <v>71.2</v>
      </c>
      <c r="BB157">
        <v>75.599999999999994</v>
      </c>
      <c r="BF157" t="b">
        <f t="shared" si="2"/>
        <v>1</v>
      </c>
    </row>
    <row r="158" spans="14:58" x14ac:dyDescent="0.3">
      <c r="N158" t="e">
        <f>VLOOKUP(R158,Sheet1!A$6:A$378,1,FALSE)</f>
        <v>#N/A</v>
      </c>
      <c r="O158" t="s">
        <v>740</v>
      </c>
      <c r="P158" t="s">
        <v>539</v>
      </c>
      <c r="Q158" t="s">
        <v>746</v>
      </c>
      <c r="R158" t="s">
        <v>550</v>
      </c>
      <c r="S158" t="e">
        <f>VLOOKUP(R158,classifications!A$1:B$357,2,FALSE)</f>
        <v>#N/A</v>
      </c>
      <c r="T158" t="e">
        <f>VLOOKUP(R158,classifications!A$1:D$357,4,FALSE)</f>
        <v>#N/A</v>
      </c>
      <c r="U158">
        <v>54.2</v>
      </c>
      <c r="V158">
        <v>34.299999999999997</v>
      </c>
      <c r="W158">
        <v>11.5</v>
      </c>
      <c r="X158">
        <v>61.4</v>
      </c>
      <c r="Y158">
        <v>22.9</v>
      </c>
      <c r="Z158">
        <v>15.6</v>
      </c>
      <c r="AA158">
        <v>57.7</v>
      </c>
      <c r="AB158">
        <v>28.8</v>
      </c>
      <c r="AC158">
        <v>13.5</v>
      </c>
      <c r="AE158" t="s">
        <v>740</v>
      </c>
      <c r="AF158" t="s">
        <v>539</v>
      </c>
      <c r="AG158" t="s">
        <v>746</v>
      </c>
      <c r="AH158" t="s">
        <v>550</v>
      </c>
      <c r="AI158">
        <v>61.3</v>
      </c>
      <c r="AJ158">
        <v>38.700000000000003</v>
      </c>
      <c r="AK158">
        <v>72.8</v>
      </c>
      <c r="AL158">
        <v>27.2</v>
      </c>
      <c r="AM158">
        <v>66.7</v>
      </c>
      <c r="AN158">
        <v>33.299999999999997</v>
      </c>
      <c r="AP158" t="s">
        <v>740</v>
      </c>
      <c r="AQ158" t="s">
        <v>539</v>
      </c>
      <c r="AR158" t="s">
        <v>746</v>
      </c>
      <c r="AS158" t="s">
        <v>550</v>
      </c>
      <c r="AT158">
        <v>52.4</v>
      </c>
      <c r="AU158">
        <v>61.3</v>
      </c>
      <c r="AV158">
        <v>70.099999999999994</v>
      </c>
      <c r="AW158">
        <v>64.599999999999994</v>
      </c>
      <c r="AX158">
        <v>72.8</v>
      </c>
      <c r="AY158">
        <v>81</v>
      </c>
      <c r="AZ158">
        <v>60.4</v>
      </c>
      <c r="BA158">
        <v>66.7</v>
      </c>
      <c r="BB158">
        <v>73</v>
      </c>
      <c r="BF158" t="b">
        <f t="shared" si="2"/>
        <v>1</v>
      </c>
    </row>
    <row r="159" spans="14:58" x14ac:dyDescent="0.3">
      <c r="N159" t="e">
        <f>VLOOKUP(R159,Sheet1!A$6:A$378,1,FALSE)</f>
        <v>#N/A</v>
      </c>
      <c r="O159" t="s">
        <v>740</v>
      </c>
      <c r="P159" t="s">
        <v>539</v>
      </c>
      <c r="Q159" t="s">
        <v>747</v>
      </c>
      <c r="R159" t="s">
        <v>552</v>
      </c>
      <c r="S159" t="e">
        <f>VLOOKUP(R159,classifications!A$1:B$357,2,FALSE)</f>
        <v>#N/A</v>
      </c>
      <c r="T159" t="e">
        <f>VLOOKUP(R159,classifications!A$1:D$357,4,FALSE)</f>
        <v>#N/A</v>
      </c>
      <c r="U159">
        <v>51</v>
      </c>
      <c r="V159">
        <v>38.5</v>
      </c>
      <c r="W159">
        <v>10.4</v>
      </c>
      <c r="X159">
        <v>60.3</v>
      </c>
      <c r="Y159">
        <v>23.1</v>
      </c>
      <c r="Z159">
        <v>16.600000000000001</v>
      </c>
      <c r="AA159">
        <v>55.3</v>
      </c>
      <c r="AB159">
        <v>31.4</v>
      </c>
      <c r="AC159">
        <v>13.3</v>
      </c>
      <c r="AE159" t="s">
        <v>740</v>
      </c>
      <c r="AF159" t="s">
        <v>539</v>
      </c>
      <c r="AG159" t="s">
        <v>747</v>
      </c>
      <c r="AH159" t="s">
        <v>552</v>
      </c>
      <c r="AI159">
        <v>57</v>
      </c>
      <c r="AJ159">
        <v>43</v>
      </c>
      <c r="AK159">
        <v>72.3</v>
      </c>
      <c r="AL159">
        <v>27.7</v>
      </c>
      <c r="AM159">
        <v>63.8</v>
      </c>
      <c r="AN159">
        <v>36.200000000000003</v>
      </c>
      <c r="AP159" t="s">
        <v>740</v>
      </c>
      <c r="AQ159" t="s">
        <v>539</v>
      </c>
      <c r="AR159" t="s">
        <v>747</v>
      </c>
      <c r="AS159" t="s">
        <v>552</v>
      </c>
      <c r="AT159">
        <v>49.5</v>
      </c>
      <c r="AU159">
        <v>57</v>
      </c>
      <c r="AV159">
        <v>64.5</v>
      </c>
      <c r="AW159">
        <v>65.400000000000006</v>
      </c>
      <c r="AX159">
        <v>72.3</v>
      </c>
      <c r="AY159">
        <v>79.2</v>
      </c>
      <c r="AZ159">
        <v>58.6</v>
      </c>
      <c r="BA159">
        <v>63.8</v>
      </c>
      <c r="BB159">
        <v>69</v>
      </c>
      <c r="BF159" t="b">
        <f t="shared" si="2"/>
        <v>1</v>
      </c>
    </row>
    <row r="160" spans="14:58" x14ac:dyDescent="0.3">
      <c r="N160" t="e">
        <f>VLOOKUP(R160,Sheet1!A$6:A$378,1,FALSE)</f>
        <v>#N/A</v>
      </c>
      <c r="O160" t="s">
        <v>740</v>
      </c>
      <c r="P160" t="s">
        <v>539</v>
      </c>
      <c r="Q160" t="s">
        <v>748</v>
      </c>
      <c r="R160" t="s">
        <v>554</v>
      </c>
      <c r="S160" t="e">
        <f>VLOOKUP(R160,classifications!A$1:B$357,2,FALSE)</f>
        <v>#N/A</v>
      </c>
      <c r="T160" t="e">
        <f>VLOOKUP(R160,classifications!A$1:D$357,4,FALSE)</f>
        <v>#N/A</v>
      </c>
      <c r="U160">
        <v>59.2</v>
      </c>
      <c r="V160">
        <v>34.5</v>
      </c>
      <c r="W160">
        <v>6.3</v>
      </c>
      <c r="X160">
        <v>60.4</v>
      </c>
      <c r="Y160">
        <v>22.5</v>
      </c>
      <c r="Z160">
        <v>17.100000000000001</v>
      </c>
      <c r="AA160">
        <v>59.8</v>
      </c>
      <c r="AB160">
        <v>28.3</v>
      </c>
      <c r="AC160">
        <v>11.9</v>
      </c>
      <c r="AE160" t="s">
        <v>740</v>
      </c>
      <c r="AF160" t="s">
        <v>539</v>
      </c>
      <c r="AG160" t="s">
        <v>748</v>
      </c>
      <c r="AH160" t="s">
        <v>554</v>
      </c>
      <c r="AI160">
        <v>63.2</v>
      </c>
      <c r="AJ160">
        <v>36.799999999999997</v>
      </c>
      <c r="AK160">
        <v>72.8</v>
      </c>
      <c r="AL160">
        <v>27.2</v>
      </c>
      <c r="AM160">
        <v>67.900000000000006</v>
      </c>
      <c r="AN160">
        <v>32.1</v>
      </c>
      <c r="AP160" t="s">
        <v>740</v>
      </c>
      <c r="AQ160" t="s">
        <v>539</v>
      </c>
      <c r="AR160" t="s">
        <v>748</v>
      </c>
      <c r="AS160" t="s">
        <v>554</v>
      </c>
      <c r="AT160">
        <v>55.5</v>
      </c>
      <c r="AU160">
        <v>63.2</v>
      </c>
      <c r="AV160">
        <v>70.8</v>
      </c>
      <c r="AW160">
        <v>66.3</v>
      </c>
      <c r="AX160">
        <v>72.8</v>
      </c>
      <c r="AY160">
        <v>79.400000000000006</v>
      </c>
      <c r="AZ160">
        <v>62.9</v>
      </c>
      <c r="BA160">
        <v>67.900000000000006</v>
      </c>
      <c r="BB160">
        <v>72.8</v>
      </c>
      <c r="BF160" t="b">
        <f t="shared" si="2"/>
        <v>1</v>
      </c>
    </row>
    <row r="161" spans="14:58" x14ac:dyDescent="0.3">
      <c r="N161" t="e">
        <f>VLOOKUP(R161,Sheet1!A$6:A$378,1,FALSE)</f>
        <v>#N/A</v>
      </c>
      <c r="O161" t="s">
        <v>740</v>
      </c>
      <c r="P161" t="s">
        <v>539</v>
      </c>
      <c r="Q161" t="s">
        <v>749</v>
      </c>
      <c r="R161" t="s">
        <v>556</v>
      </c>
      <c r="S161" t="e">
        <f>VLOOKUP(R161,classifications!A$1:B$357,2,FALSE)</f>
        <v>#N/A</v>
      </c>
      <c r="T161" t="e">
        <f>VLOOKUP(R161,classifications!A$1:D$357,4,FALSE)</f>
        <v>#N/A</v>
      </c>
      <c r="U161">
        <v>60.4</v>
      </c>
      <c r="V161">
        <v>30.3</v>
      </c>
      <c r="W161">
        <v>9.3000000000000007</v>
      </c>
      <c r="X161">
        <v>61.6</v>
      </c>
      <c r="Y161">
        <v>23.2</v>
      </c>
      <c r="Z161">
        <v>15.1</v>
      </c>
      <c r="AA161">
        <v>61</v>
      </c>
      <c r="AB161">
        <v>26.7</v>
      </c>
      <c r="AC161">
        <v>12.3</v>
      </c>
      <c r="AE161" t="s">
        <v>740</v>
      </c>
      <c r="AF161" t="s">
        <v>539</v>
      </c>
      <c r="AG161" t="s">
        <v>749</v>
      </c>
      <c r="AH161" t="s">
        <v>556</v>
      </c>
      <c r="AI161">
        <v>66.599999999999994</v>
      </c>
      <c r="AJ161">
        <v>33.4</v>
      </c>
      <c r="AK161">
        <v>72.599999999999994</v>
      </c>
      <c r="AL161">
        <v>27.4</v>
      </c>
      <c r="AM161">
        <v>69.599999999999994</v>
      </c>
      <c r="AN161">
        <v>30.4</v>
      </c>
      <c r="AP161" t="s">
        <v>740</v>
      </c>
      <c r="AQ161" t="s">
        <v>539</v>
      </c>
      <c r="AR161" t="s">
        <v>749</v>
      </c>
      <c r="AS161" t="s">
        <v>556</v>
      </c>
      <c r="AT161">
        <v>59.7</v>
      </c>
      <c r="AU161">
        <v>66.599999999999994</v>
      </c>
      <c r="AV161">
        <v>73.5</v>
      </c>
      <c r="AW161">
        <v>65.8</v>
      </c>
      <c r="AX161">
        <v>72.599999999999994</v>
      </c>
      <c r="AY161">
        <v>79.400000000000006</v>
      </c>
      <c r="AZ161">
        <v>64.7</v>
      </c>
      <c r="BA161">
        <v>69.599999999999994</v>
      </c>
      <c r="BB161">
        <v>74.400000000000006</v>
      </c>
      <c r="BF161" t="b">
        <f t="shared" si="2"/>
        <v>1</v>
      </c>
    </row>
    <row r="162" spans="14:58" x14ac:dyDescent="0.3">
      <c r="N162" t="e">
        <f>VLOOKUP(R162,Sheet1!A$6:A$378,1,FALSE)</f>
        <v>#N/A</v>
      </c>
      <c r="O162" t="s">
        <v>740</v>
      </c>
      <c r="P162" t="s">
        <v>539</v>
      </c>
      <c r="Q162" t="s">
        <v>750</v>
      </c>
      <c r="R162" t="s">
        <v>558</v>
      </c>
      <c r="S162" t="e">
        <f>VLOOKUP(R162,classifications!A$1:B$357,2,FALSE)</f>
        <v>#N/A</v>
      </c>
      <c r="T162" t="e">
        <f>VLOOKUP(R162,classifications!A$1:D$357,4,FALSE)</f>
        <v>#N/A</v>
      </c>
      <c r="U162">
        <v>71</v>
      </c>
      <c r="V162">
        <v>24.6</v>
      </c>
      <c r="W162">
        <v>4.4000000000000004</v>
      </c>
      <c r="X162">
        <v>63</v>
      </c>
      <c r="Y162">
        <v>18.7</v>
      </c>
      <c r="Z162">
        <v>18.3</v>
      </c>
      <c r="AA162">
        <v>67.3</v>
      </c>
      <c r="AB162">
        <v>21.8</v>
      </c>
      <c r="AC162">
        <v>10.9</v>
      </c>
      <c r="AE162" t="s">
        <v>740</v>
      </c>
      <c r="AF162" t="s">
        <v>539</v>
      </c>
      <c r="AG162" t="s">
        <v>750</v>
      </c>
      <c r="AH162" t="s">
        <v>558</v>
      </c>
      <c r="AI162">
        <v>74.3</v>
      </c>
      <c r="AJ162">
        <v>25.7</v>
      </c>
      <c r="AK162">
        <v>77.099999999999994</v>
      </c>
      <c r="AL162">
        <v>22.9</v>
      </c>
      <c r="AM162">
        <v>75.5</v>
      </c>
      <c r="AN162">
        <v>24.5</v>
      </c>
      <c r="AP162" t="s">
        <v>740</v>
      </c>
      <c r="AQ162" t="s">
        <v>539</v>
      </c>
      <c r="AR162" t="s">
        <v>750</v>
      </c>
      <c r="AS162" t="s">
        <v>558</v>
      </c>
      <c r="AT162">
        <v>68.3</v>
      </c>
      <c r="AU162">
        <v>74.3</v>
      </c>
      <c r="AV162">
        <v>80.3</v>
      </c>
      <c r="AW162">
        <v>70.900000000000006</v>
      </c>
      <c r="AX162">
        <v>77.099999999999994</v>
      </c>
      <c r="AY162">
        <v>83.4</v>
      </c>
      <c r="AZ162">
        <v>71.2</v>
      </c>
      <c r="BA162">
        <v>75.5</v>
      </c>
      <c r="BB162">
        <v>79.8</v>
      </c>
      <c r="BF162" t="b">
        <f t="shared" si="2"/>
        <v>1</v>
      </c>
    </row>
    <row r="163" spans="14:58" x14ac:dyDescent="0.3">
      <c r="N163" t="e">
        <f>VLOOKUP(R163,Sheet1!A$6:A$378,1,FALSE)</f>
        <v>#N/A</v>
      </c>
      <c r="O163" t="s">
        <v>740</v>
      </c>
      <c r="P163" t="s">
        <v>560</v>
      </c>
      <c r="Q163" t="s">
        <v>751</v>
      </c>
      <c r="R163" t="s">
        <v>561</v>
      </c>
      <c r="S163" t="e">
        <f>VLOOKUP(R163,classifications!A$1:B$357,2,FALSE)</f>
        <v>#N/A</v>
      </c>
      <c r="T163" t="e">
        <f>VLOOKUP(R163,classifications!A$1:D$357,4,FALSE)</f>
        <v>#N/A</v>
      </c>
      <c r="U163">
        <v>57.6</v>
      </c>
      <c r="V163">
        <v>34.200000000000003</v>
      </c>
      <c r="W163">
        <v>8.1999999999999993</v>
      </c>
      <c r="X163">
        <v>58.5</v>
      </c>
      <c r="Y163">
        <v>19.899999999999999</v>
      </c>
      <c r="Z163">
        <v>21.5</v>
      </c>
      <c r="AA163">
        <v>58.1</v>
      </c>
      <c r="AB163">
        <v>26.5</v>
      </c>
      <c r="AC163">
        <v>15.4</v>
      </c>
      <c r="AE163" t="s">
        <v>740</v>
      </c>
      <c r="AF163" t="s">
        <v>560</v>
      </c>
      <c r="AG163" t="s">
        <v>751</v>
      </c>
      <c r="AH163" t="s">
        <v>561</v>
      </c>
      <c r="AI163">
        <v>62.8</v>
      </c>
      <c r="AJ163">
        <v>37.200000000000003</v>
      </c>
      <c r="AK163">
        <v>74.599999999999994</v>
      </c>
      <c r="AL163">
        <v>25.4</v>
      </c>
      <c r="AM163">
        <v>68.7</v>
      </c>
      <c r="AN163">
        <v>31.3</v>
      </c>
      <c r="AP163" t="s">
        <v>740</v>
      </c>
      <c r="AQ163" t="s">
        <v>560</v>
      </c>
      <c r="AR163" t="s">
        <v>751</v>
      </c>
      <c r="AS163" t="s">
        <v>561</v>
      </c>
      <c r="AT163">
        <v>53</v>
      </c>
      <c r="AU163">
        <v>62.8</v>
      </c>
      <c r="AV163">
        <v>72.5</v>
      </c>
      <c r="AW163">
        <v>67.2</v>
      </c>
      <c r="AX163">
        <v>74.599999999999994</v>
      </c>
      <c r="AY163">
        <v>82</v>
      </c>
      <c r="AZ163">
        <v>62.4</v>
      </c>
      <c r="BA163">
        <v>68.7</v>
      </c>
      <c r="BB163">
        <v>75</v>
      </c>
      <c r="BF163" t="b">
        <f t="shared" si="2"/>
        <v>1</v>
      </c>
    </row>
    <row r="164" spans="14:58" x14ac:dyDescent="0.3">
      <c r="N164" t="e">
        <f>VLOOKUP(R164,Sheet1!A$6:A$378,1,FALSE)</f>
        <v>#N/A</v>
      </c>
      <c r="O164" t="s">
        <v>740</v>
      </c>
      <c r="P164" t="s">
        <v>560</v>
      </c>
      <c r="Q164" t="s">
        <v>752</v>
      </c>
      <c r="R164" t="s">
        <v>563</v>
      </c>
      <c r="S164" t="e">
        <f>VLOOKUP(R164,classifications!A$1:B$357,2,FALSE)</f>
        <v>#N/A</v>
      </c>
      <c r="T164" t="e">
        <f>VLOOKUP(R164,classifications!A$1:D$357,4,FALSE)</f>
        <v>#N/A</v>
      </c>
      <c r="U164">
        <v>52</v>
      </c>
      <c r="V164">
        <v>34.6</v>
      </c>
      <c r="W164">
        <v>13.4</v>
      </c>
      <c r="X164">
        <v>57.6</v>
      </c>
      <c r="Y164">
        <v>27.6</v>
      </c>
      <c r="Z164">
        <v>14.9</v>
      </c>
      <c r="AA164">
        <v>54.9</v>
      </c>
      <c r="AB164">
        <v>31</v>
      </c>
      <c r="AC164">
        <v>14.2</v>
      </c>
      <c r="AE164" t="s">
        <v>740</v>
      </c>
      <c r="AF164" t="s">
        <v>560</v>
      </c>
      <c r="AG164" t="s">
        <v>752</v>
      </c>
      <c r="AH164" t="s">
        <v>563</v>
      </c>
      <c r="AI164">
        <v>60</v>
      </c>
      <c r="AJ164">
        <v>40</v>
      </c>
      <c r="AK164">
        <v>67.599999999999994</v>
      </c>
      <c r="AL164">
        <v>32.4</v>
      </c>
      <c r="AM164">
        <v>63.9</v>
      </c>
      <c r="AN164">
        <v>36.1</v>
      </c>
      <c r="AP164" t="s">
        <v>740</v>
      </c>
      <c r="AQ164" t="s">
        <v>560</v>
      </c>
      <c r="AR164" t="s">
        <v>752</v>
      </c>
      <c r="AS164" t="s">
        <v>563</v>
      </c>
      <c r="AT164">
        <v>51.7</v>
      </c>
      <c r="AU164">
        <v>60</v>
      </c>
      <c r="AV164">
        <v>68.3</v>
      </c>
      <c r="AW164">
        <v>60.9</v>
      </c>
      <c r="AX164">
        <v>67.599999999999994</v>
      </c>
      <c r="AY164">
        <v>74.400000000000006</v>
      </c>
      <c r="AZ164">
        <v>58.6</v>
      </c>
      <c r="BA164">
        <v>63.9</v>
      </c>
      <c r="BB164">
        <v>69.2</v>
      </c>
      <c r="BF164" t="b">
        <f t="shared" si="2"/>
        <v>1</v>
      </c>
    </row>
    <row r="165" spans="14:58" x14ac:dyDescent="0.3">
      <c r="N165" t="e">
        <f>VLOOKUP(R165,Sheet1!A$6:A$378,1,FALSE)</f>
        <v>#N/A</v>
      </c>
      <c r="O165" t="s">
        <v>740</v>
      </c>
      <c r="P165" t="s">
        <v>560</v>
      </c>
      <c r="Q165" t="s">
        <v>753</v>
      </c>
      <c r="R165" t="s">
        <v>565</v>
      </c>
      <c r="S165" t="e">
        <f>VLOOKUP(R165,classifications!A$1:B$357,2,FALSE)</f>
        <v>#N/A</v>
      </c>
      <c r="T165" t="e">
        <f>VLOOKUP(R165,classifications!A$1:D$357,4,FALSE)</f>
        <v>#N/A</v>
      </c>
      <c r="U165">
        <v>64.7</v>
      </c>
      <c r="V165">
        <v>26.7</v>
      </c>
      <c r="W165">
        <v>8.6</v>
      </c>
      <c r="X165">
        <v>58.8</v>
      </c>
      <c r="Y165">
        <v>23.6</v>
      </c>
      <c r="Z165">
        <v>17.600000000000001</v>
      </c>
      <c r="AA165">
        <v>61.8</v>
      </c>
      <c r="AB165">
        <v>25.2</v>
      </c>
      <c r="AC165">
        <v>12.9</v>
      </c>
      <c r="AE165" t="s">
        <v>740</v>
      </c>
      <c r="AF165" t="s">
        <v>560</v>
      </c>
      <c r="AG165" t="s">
        <v>753</v>
      </c>
      <c r="AH165" t="s">
        <v>565</v>
      </c>
      <c r="AI165">
        <v>70.7</v>
      </c>
      <c r="AJ165">
        <v>29.3</v>
      </c>
      <c r="AK165">
        <v>71.400000000000006</v>
      </c>
      <c r="AL165">
        <v>28.6</v>
      </c>
      <c r="AM165">
        <v>71</v>
      </c>
      <c r="AN165">
        <v>29</v>
      </c>
      <c r="AP165" t="s">
        <v>740</v>
      </c>
      <c r="AQ165" t="s">
        <v>560</v>
      </c>
      <c r="AR165" t="s">
        <v>753</v>
      </c>
      <c r="AS165" t="s">
        <v>565</v>
      </c>
      <c r="AT165">
        <v>63.9</v>
      </c>
      <c r="AU165">
        <v>70.7</v>
      </c>
      <c r="AV165">
        <v>77.599999999999994</v>
      </c>
      <c r="AW165">
        <v>64.2</v>
      </c>
      <c r="AX165">
        <v>71.400000000000006</v>
      </c>
      <c r="AY165">
        <v>78.5</v>
      </c>
      <c r="AZ165">
        <v>65.8</v>
      </c>
      <c r="BA165">
        <v>71</v>
      </c>
      <c r="BB165">
        <v>76.2</v>
      </c>
      <c r="BF165" t="b">
        <f t="shared" si="2"/>
        <v>1</v>
      </c>
    </row>
    <row r="166" spans="14:58" x14ac:dyDescent="0.3">
      <c r="N166" t="e">
        <f>VLOOKUP(R166,Sheet1!A$6:A$378,1,FALSE)</f>
        <v>#N/A</v>
      </c>
      <c r="O166" t="s">
        <v>740</v>
      </c>
      <c r="P166" t="s">
        <v>560</v>
      </c>
      <c r="Q166" t="s">
        <v>754</v>
      </c>
      <c r="R166" t="s">
        <v>567</v>
      </c>
      <c r="S166" t="e">
        <f>VLOOKUP(R166,classifications!A$1:B$357,2,FALSE)</f>
        <v>#N/A</v>
      </c>
      <c r="T166" t="e">
        <f>VLOOKUP(R166,classifications!A$1:D$357,4,FALSE)</f>
        <v>#N/A</v>
      </c>
      <c r="U166">
        <v>53.7</v>
      </c>
      <c r="V166">
        <v>28.1</v>
      </c>
      <c r="W166">
        <v>18.2</v>
      </c>
      <c r="X166">
        <v>58.7</v>
      </c>
      <c r="Y166">
        <v>18.7</v>
      </c>
      <c r="Z166">
        <v>22.5</v>
      </c>
      <c r="AA166">
        <v>56.3</v>
      </c>
      <c r="AB166">
        <v>23.3</v>
      </c>
      <c r="AC166">
        <v>20.399999999999999</v>
      </c>
      <c r="AE166" t="s">
        <v>740</v>
      </c>
      <c r="AF166" t="s">
        <v>560</v>
      </c>
      <c r="AG166" t="s">
        <v>754</v>
      </c>
      <c r="AH166" t="s">
        <v>567</v>
      </c>
      <c r="AI166">
        <v>65.7</v>
      </c>
      <c r="AJ166">
        <v>34.299999999999997</v>
      </c>
      <c r="AK166">
        <v>75.8</v>
      </c>
      <c r="AL166">
        <v>24.2</v>
      </c>
      <c r="AM166">
        <v>70.7</v>
      </c>
      <c r="AN166">
        <v>29.3</v>
      </c>
      <c r="AP166" t="s">
        <v>740</v>
      </c>
      <c r="AQ166" t="s">
        <v>560</v>
      </c>
      <c r="AR166" t="s">
        <v>754</v>
      </c>
      <c r="AS166" t="s">
        <v>567</v>
      </c>
      <c r="AT166">
        <v>57.3</v>
      </c>
      <c r="AU166">
        <v>65.7</v>
      </c>
      <c r="AV166">
        <v>74</v>
      </c>
      <c r="AW166">
        <v>67.8</v>
      </c>
      <c r="AX166">
        <v>75.8</v>
      </c>
      <c r="AY166">
        <v>83.8</v>
      </c>
      <c r="AZ166">
        <v>64.8</v>
      </c>
      <c r="BA166">
        <v>70.7</v>
      </c>
      <c r="BB166">
        <v>76.5</v>
      </c>
      <c r="BF166" t="b">
        <f t="shared" si="2"/>
        <v>1</v>
      </c>
    </row>
    <row r="167" spans="14:58" x14ac:dyDescent="0.3">
      <c r="N167" t="e">
        <f>VLOOKUP(R167,Sheet1!A$6:A$378,1,FALSE)</f>
        <v>#N/A</v>
      </c>
      <c r="O167" t="s">
        <v>740</v>
      </c>
      <c r="P167" t="s">
        <v>491</v>
      </c>
      <c r="Q167" t="s">
        <v>570</v>
      </c>
      <c r="R167" t="s">
        <v>569</v>
      </c>
      <c r="S167" t="e">
        <f>VLOOKUP(R167,classifications!A$1:B$357,2,FALSE)</f>
        <v>#N/A</v>
      </c>
      <c r="T167" t="e">
        <f>VLOOKUP(R167,classifications!A$1:D$357,4,FALSE)</f>
        <v>#N/A</v>
      </c>
      <c r="U167">
        <v>57.9</v>
      </c>
      <c r="V167">
        <v>33.6</v>
      </c>
      <c r="W167">
        <v>8.6</v>
      </c>
      <c r="X167">
        <v>51.8</v>
      </c>
      <c r="Y167">
        <v>33.4</v>
      </c>
      <c r="Z167">
        <v>14.8</v>
      </c>
      <c r="AA167">
        <v>54.2</v>
      </c>
      <c r="AB167">
        <v>33.5</v>
      </c>
      <c r="AC167">
        <v>12.3</v>
      </c>
      <c r="AE167" t="s">
        <v>740</v>
      </c>
      <c r="AF167" t="s">
        <v>740</v>
      </c>
      <c r="AG167" t="s">
        <v>570</v>
      </c>
      <c r="AH167" t="s">
        <v>569</v>
      </c>
      <c r="AI167">
        <v>63.3</v>
      </c>
      <c r="AJ167">
        <v>36.700000000000003</v>
      </c>
      <c r="AK167">
        <v>60.8</v>
      </c>
      <c r="AL167">
        <v>39.200000000000003</v>
      </c>
      <c r="AM167">
        <v>61.8</v>
      </c>
      <c r="AN167">
        <v>38.200000000000003</v>
      </c>
      <c r="AP167" t="s">
        <v>740</v>
      </c>
      <c r="AQ167" t="s">
        <v>491</v>
      </c>
      <c r="AR167" t="s">
        <v>570</v>
      </c>
      <c r="AS167" t="s">
        <v>569</v>
      </c>
      <c r="AT167">
        <v>54.4</v>
      </c>
      <c r="AU167">
        <v>63.3</v>
      </c>
      <c r="AV167">
        <v>72.2</v>
      </c>
      <c r="AW167">
        <v>52.9</v>
      </c>
      <c r="AX167">
        <v>60.8</v>
      </c>
      <c r="AY167">
        <v>68.599999999999994</v>
      </c>
      <c r="AZ167">
        <v>55.7</v>
      </c>
      <c r="BA167">
        <v>61.8</v>
      </c>
      <c r="BB167">
        <v>68</v>
      </c>
      <c r="BF167" t="b">
        <f t="shared" si="2"/>
        <v>1</v>
      </c>
    </row>
    <row r="168" spans="14:58" x14ac:dyDescent="0.3">
      <c r="N168" t="e">
        <f>VLOOKUP(R168,Sheet1!A$6:A$378,1,FALSE)</f>
        <v>#N/A</v>
      </c>
      <c r="O168" t="s">
        <v>740</v>
      </c>
      <c r="P168" t="s">
        <v>491</v>
      </c>
      <c r="Q168" t="s">
        <v>572</v>
      </c>
      <c r="R168" t="s">
        <v>571</v>
      </c>
      <c r="S168" t="e">
        <f>VLOOKUP(R168,classifications!A$1:B$357,2,FALSE)</f>
        <v>#N/A</v>
      </c>
      <c r="T168" t="e">
        <f>VLOOKUP(R168,classifications!A$1:D$357,4,FALSE)</f>
        <v>#N/A</v>
      </c>
      <c r="U168">
        <v>60.4</v>
      </c>
      <c r="V168">
        <v>27.1</v>
      </c>
      <c r="W168">
        <v>12.6</v>
      </c>
      <c r="X168">
        <v>59.3</v>
      </c>
      <c r="Y168">
        <v>20.3</v>
      </c>
      <c r="Z168">
        <v>20.399999999999999</v>
      </c>
      <c r="AA168">
        <v>59.8</v>
      </c>
      <c r="AB168">
        <v>23.4</v>
      </c>
      <c r="AC168">
        <v>16.899999999999999</v>
      </c>
      <c r="AE168" t="s">
        <v>740</v>
      </c>
      <c r="AF168" t="s">
        <v>740</v>
      </c>
      <c r="AG168" t="s">
        <v>572</v>
      </c>
      <c r="AH168" t="s">
        <v>571</v>
      </c>
      <c r="AI168">
        <v>69</v>
      </c>
      <c r="AJ168">
        <v>31</v>
      </c>
      <c r="AK168">
        <v>74.5</v>
      </c>
      <c r="AL168">
        <v>25.5</v>
      </c>
      <c r="AM168">
        <v>71.900000000000006</v>
      </c>
      <c r="AN168">
        <v>28.1</v>
      </c>
      <c r="AP168" t="s">
        <v>740</v>
      </c>
      <c r="AQ168" t="s">
        <v>491</v>
      </c>
      <c r="AR168" t="s">
        <v>572</v>
      </c>
      <c r="AS168" t="s">
        <v>571</v>
      </c>
      <c r="AT168">
        <v>59.9</v>
      </c>
      <c r="AU168">
        <v>69</v>
      </c>
      <c r="AV168">
        <v>78.2</v>
      </c>
      <c r="AW168">
        <v>67.2</v>
      </c>
      <c r="AX168">
        <v>74.5</v>
      </c>
      <c r="AY168">
        <v>81.7</v>
      </c>
      <c r="AZ168">
        <v>65.900000000000006</v>
      </c>
      <c r="BA168">
        <v>71.900000000000006</v>
      </c>
      <c r="BB168">
        <v>77.8</v>
      </c>
      <c r="BF168" t="b">
        <f t="shared" si="2"/>
        <v>1</v>
      </c>
    </row>
    <row r="169" spans="14:58" x14ac:dyDescent="0.3">
      <c r="N169" t="e">
        <f>VLOOKUP(R169,Sheet1!A$6:A$378,1,FALSE)</f>
        <v>#N/A</v>
      </c>
      <c r="O169" t="s">
        <v>740</v>
      </c>
      <c r="P169" t="s">
        <v>491</v>
      </c>
      <c r="Q169" t="s">
        <v>574</v>
      </c>
      <c r="R169" t="s">
        <v>573</v>
      </c>
      <c r="S169" t="e">
        <f>VLOOKUP(R169,classifications!A$1:B$357,2,FALSE)</f>
        <v>#N/A</v>
      </c>
      <c r="T169" t="e">
        <f>VLOOKUP(R169,classifications!A$1:D$357,4,FALSE)</f>
        <v>#N/A</v>
      </c>
      <c r="U169">
        <v>56.4</v>
      </c>
      <c r="V169">
        <v>32.200000000000003</v>
      </c>
      <c r="W169">
        <v>11.4</v>
      </c>
      <c r="X169">
        <v>55.4</v>
      </c>
      <c r="Y169">
        <v>23.9</v>
      </c>
      <c r="Z169">
        <v>20.6</v>
      </c>
      <c r="AA169">
        <v>55.9</v>
      </c>
      <c r="AB169">
        <v>27.8</v>
      </c>
      <c r="AC169">
        <v>16.399999999999999</v>
      </c>
      <c r="AE169" t="s">
        <v>740</v>
      </c>
      <c r="AF169" t="s">
        <v>740</v>
      </c>
      <c r="AG169" t="s">
        <v>574</v>
      </c>
      <c r="AH169" t="s">
        <v>573</v>
      </c>
      <c r="AI169">
        <v>63.6</v>
      </c>
      <c r="AJ169">
        <v>36.4</v>
      </c>
      <c r="AK169">
        <v>69.8</v>
      </c>
      <c r="AL169">
        <v>30.2</v>
      </c>
      <c r="AM169">
        <v>66.8</v>
      </c>
      <c r="AN169">
        <v>33.200000000000003</v>
      </c>
      <c r="AP169" t="s">
        <v>740</v>
      </c>
      <c r="AQ169" t="s">
        <v>491</v>
      </c>
      <c r="AR169" t="s">
        <v>574</v>
      </c>
      <c r="AS169" t="s">
        <v>573</v>
      </c>
      <c r="AT169">
        <v>54.7</v>
      </c>
      <c r="AU169">
        <v>63.6</v>
      </c>
      <c r="AV169">
        <v>72.599999999999994</v>
      </c>
      <c r="AW169">
        <v>61.9</v>
      </c>
      <c r="AX169">
        <v>69.8</v>
      </c>
      <c r="AY169">
        <v>77.8</v>
      </c>
      <c r="AZ169">
        <v>60.4</v>
      </c>
      <c r="BA169">
        <v>66.8</v>
      </c>
      <c r="BB169">
        <v>73.2</v>
      </c>
      <c r="BF169" t="b">
        <f t="shared" si="2"/>
        <v>1</v>
      </c>
    </row>
    <row r="170" spans="14:58" x14ac:dyDescent="0.3">
      <c r="N170" t="e">
        <f>VLOOKUP(R170,Sheet1!A$6:A$378,1,FALSE)</f>
        <v>#N/A</v>
      </c>
      <c r="O170" t="s">
        <v>740</v>
      </c>
      <c r="P170" t="s">
        <v>491</v>
      </c>
      <c r="Q170" t="s">
        <v>576</v>
      </c>
      <c r="R170" t="s">
        <v>575</v>
      </c>
      <c r="S170" t="e">
        <f>VLOOKUP(R170,classifications!A$1:B$357,2,FALSE)</f>
        <v>#N/A</v>
      </c>
      <c r="T170" t="e">
        <f>VLOOKUP(R170,classifications!A$1:D$357,4,FALSE)</f>
        <v>#N/A</v>
      </c>
      <c r="U170">
        <v>60.5</v>
      </c>
      <c r="V170">
        <v>30.7</v>
      </c>
      <c r="W170">
        <v>8.8000000000000007</v>
      </c>
      <c r="X170">
        <v>60.9</v>
      </c>
      <c r="Y170">
        <v>16.8</v>
      </c>
      <c r="Z170">
        <v>22.3</v>
      </c>
      <c r="AA170">
        <v>60.7</v>
      </c>
      <c r="AB170">
        <v>23.3</v>
      </c>
      <c r="AC170">
        <v>16</v>
      </c>
      <c r="AE170" t="s">
        <v>740</v>
      </c>
      <c r="AF170" t="s">
        <v>740</v>
      </c>
      <c r="AG170" t="s">
        <v>576</v>
      </c>
      <c r="AH170" t="s">
        <v>575</v>
      </c>
      <c r="AI170">
        <v>66.3</v>
      </c>
      <c r="AJ170">
        <v>33.700000000000003</v>
      </c>
      <c r="AK170">
        <v>78.400000000000006</v>
      </c>
      <c r="AL170">
        <v>21.6</v>
      </c>
      <c r="AM170">
        <v>72.2</v>
      </c>
      <c r="AN170">
        <v>27.8</v>
      </c>
      <c r="AP170" t="s">
        <v>740</v>
      </c>
      <c r="AQ170" t="s">
        <v>491</v>
      </c>
      <c r="AR170" t="s">
        <v>576</v>
      </c>
      <c r="AS170" t="s">
        <v>575</v>
      </c>
      <c r="AT170">
        <v>57.1</v>
      </c>
      <c r="AU170">
        <v>66.3</v>
      </c>
      <c r="AV170">
        <v>75.599999999999994</v>
      </c>
      <c r="AW170">
        <v>71.599999999999994</v>
      </c>
      <c r="AX170">
        <v>78.400000000000006</v>
      </c>
      <c r="AY170">
        <v>85.1</v>
      </c>
      <c r="AZ170">
        <v>66.2</v>
      </c>
      <c r="BA170">
        <v>72.2</v>
      </c>
      <c r="BB170">
        <v>78.3</v>
      </c>
      <c r="BF170" t="b">
        <f t="shared" si="2"/>
        <v>1</v>
      </c>
    </row>
    <row r="171" spans="14:58" x14ac:dyDescent="0.3">
      <c r="N171" t="e">
        <f>VLOOKUP(R171,Sheet1!A$6:A$378,1,FALSE)</f>
        <v>#N/A</v>
      </c>
      <c r="O171" t="s">
        <v>740</v>
      </c>
      <c r="P171" t="s">
        <v>491</v>
      </c>
      <c r="Q171" t="s">
        <v>578</v>
      </c>
      <c r="R171" t="s">
        <v>577</v>
      </c>
      <c r="S171" t="e">
        <f>VLOOKUP(R171,classifications!A$1:B$357,2,FALSE)</f>
        <v>#N/A</v>
      </c>
      <c r="T171" t="e">
        <f>VLOOKUP(R171,classifications!A$1:D$357,4,FALSE)</f>
        <v>#N/A</v>
      </c>
      <c r="U171">
        <v>70.900000000000006</v>
      </c>
      <c r="V171">
        <v>19.3</v>
      </c>
      <c r="W171">
        <v>9.8000000000000007</v>
      </c>
      <c r="X171">
        <v>60.9</v>
      </c>
      <c r="Y171">
        <v>19.3</v>
      </c>
      <c r="Z171">
        <v>19.8</v>
      </c>
      <c r="AA171">
        <v>66</v>
      </c>
      <c r="AB171">
        <v>19.3</v>
      </c>
      <c r="AC171">
        <v>14.7</v>
      </c>
      <c r="AE171" t="s">
        <v>740</v>
      </c>
      <c r="AF171" t="s">
        <v>740</v>
      </c>
      <c r="AG171" t="s">
        <v>578</v>
      </c>
      <c r="AH171" t="s">
        <v>577</v>
      </c>
      <c r="AI171">
        <v>78.599999999999994</v>
      </c>
      <c r="AJ171">
        <v>21.4</v>
      </c>
      <c r="AK171">
        <v>76</v>
      </c>
      <c r="AL171">
        <v>24</v>
      </c>
      <c r="AM171">
        <v>77.400000000000006</v>
      </c>
      <c r="AN171">
        <v>22.6</v>
      </c>
      <c r="AP171" t="s">
        <v>740</v>
      </c>
      <c r="AQ171" t="s">
        <v>491</v>
      </c>
      <c r="AR171" t="s">
        <v>578</v>
      </c>
      <c r="AS171" t="s">
        <v>577</v>
      </c>
      <c r="AT171">
        <v>72.2</v>
      </c>
      <c r="AU171">
        <v>78.599999999999994</v>
      </c>
      <c r="AV171">
        <v>84.9</v>
      </c>
      <c r="AW171">
        <v>68.900000000000006</v>
      </c>
      <c r="AX171">
        <v>76</v>
      </c>
      <c r="AY171">
        <v>83</v>
      </c>
      <c r="AZ171">
        <v>72.8</v>
      </c>
      <c r="BA171">
        <v>77.400000000000006</v>
      </c>
      <c r="BB171">
        <v>82</v>
      </c>
      <c r="BF171" t="b">
        <f t="shared" si="2"/>
        <v>1</v>
      </c>
    </row>
    <row r="172" spans="14:58" x14ac:dyDescent="0.3">
      <c r="N172" t="e">
        <f>VLOOKUP(R172,Sheet1!A$6:A$378,1,FALSE)</f>
        <v>#N/A</v>
      </c>
      <c r="O172" t="s">
        <v>740</v>
      </c>
      <c r="P172" t="s">
        <v>491</v>
      </c>
      <c r="Q172" t="s">
        <v>580</v>
      </c>
      <c r="R172" t="s">
        <v>579</v>
      </c>
      <c r="S172" t="e">
        <f>VLOOKUP(R172,classifications!A$1:B$357,2,FALSE)</f>
        <v>#N/A</v>
      </c>
      <c r="T172" t="e">
        <f>VLOOKUP(R172,classifications!A$1:D$357,4,FALSE)</f>
        <v>#N/A</v>
      </c>
      <c r="U172">
        <v>61.6</v>
      </c>
      <c r="V172">
        <v>28.8</v>
      </c>
      <c r="W172">
        <v>9.6999999999999993</v>
      </c>
      <c r="X172">
        <v>58.2</v>
      </c>
      <c r="Y172">
        <v>21.8</v>
      </c>
      <c r="Z172">
        <v>20</v>
      </c>
      <c r="AA172">
        <v>59.8</v>
      </c>
      <c r="AB172">
        <v>25.1</v>
      </c>
      <c r="AC172">
        <v>15.1</v>
      </c>
      <c r="AE172" t="s">
        <v>740</v>
      </c>
      <c r="AF172" t="s">
        <v>740</v>
      </c>
      <c r="AG172" t="s">
        <v>580</v>
      </c>
      <c r="AH172" t="s">
        <v>579</v>
      </c>
      <c r="AI172">
        <v>68.2</v>
      </c>
      <c r="AJ172">
        <v>31.8</v>
      </c>
      <c r="AK172">
        <v>72.7</v>
      </c>
      <c r="AL172">
        <v>27.3</v>
      </c>
      <c r="AM172">
        <v>70.400000000000006</v>
      </c>
      <c r="AN172">
        <v>29.6</v>
      </c>
      <c r="AP172" t="s">
        <v>740</v>
      </c>
      <c r="AQ172" t="s">
        <v>491</v>
      </c>
      <c r="AR172" t="s">
        <v>580</v>
      </c>
      <c r="AS172" t="s">
        <v>579</v>
      </c>
      <c r="AT172">
        <v>60.8</v>
      </c>
      <c r="AU172">
        <v>68.2</v>
      </c>
      <c r="AV172">
        <v>75.5</v>
      </c>
      <c r="AW172">
        <v>65.900000000000006</v>
      </c>
      <c r="AX172">
        <v>72.7</v>
      </c>
      <c r="AY172">
        <v>79.599999999999994</v>
      </c>
      <c r="AZ172">
        <v>65.2</v>
      </c>
      <c r="BA172">
        <v>70.400000000000006</v>
      </c>
      <c r="BB172">
        <v>75.599999999999994</v>
      </c>
      <c r="BF172" t="b">
        <f t="shared" si="2"/>
        <v>1</v>
      </c>
    </row>
    <row r="173" spans="14:58" x14ac:dyDescent="0.3">
      <c r="N173" t="e">
        <f>VLOOKUP(R173,Sheet1!A$6:A$378,1,FALSE)</f>
        <v>#N/A</v>
      </c>
      <c r="O173" t="s">
        <v>740</v>
      </c>
      <c r="P173" t="s">
        <v>491</v>
      </c>
      <c r="Q173" t="s">
        <v>582</v>
      </c>
      <c r="R173" t="s">
        <v>581</v>
      </c>
      <c r="S173" t="e">
        <f>VLOOKUP(R173,classifications!A$1:B$357,2,FALSE)</f>
        <v>#N/A</v>
      </c>
      <c r="T173" t="e">
        <f>VLOOKUP(R173,classifications!A$1:D$357,4,FALSE)</f>
        <v>#N/A</v>
      </c>
      <c r="U173">
        <v>57.7</v>
      </c>
      <c r="V173">
        <v>34.299999999999997</v>
      </c>
      <c r="W173">
        <v>7.9</v>
      </c>
      <c r="X173">
        <v>57.7</v>
      </c>
      <c r="Y173">
        <v>28.1</v>
      </c>
      <c r="Z173">
        <v>14.2</v>
      </c>
      <c r="AA173">
        <v>57.7</v>
      </c>
      <c r="AB173">
        <v>31</v>
      </c>
      <c r="AC173">
        <v>11.2</v>
      </c>
      <c r="AE173" t="s">
        <v>740</v>
      </c>
      <c r="AF173" t="s">
        <v>740</v>
      </c>
      <c r="AG173" t="s">
        <v>582</v>
      </c>
      <c r="AH173" t="s">
        <v>581</v>
      </c>
      <c r="AI173">
        <v>62.7</v>
      </c>
      <c r="AJ173">
        <v>37.299999999999997</v>
      </c>
      <c r="AK173">
        <v>67.3</v>
      </c>
      <c r="AL173">
        <v>32.700000000000003</v>
      </c>
      <c r="AM173">
        <v>65</v>
      </c>
      <c r="AN173">
        <v>35</v>
      </c>
      <c r="AP173" t="s">
        <v>740</v>
      </c>
      <c r="AQ173" t="s">
        <v>491</v>
      </c>
      <c r="AR173" t="s">
        <v>582</v>
      </c>
      <c r="AS173" t="s">
        <v>581</v>
      </c>
      <c r="AT173">
        <v>53.2</v>
      </c>
      <c r="AU173">
        <v>62.7</v>
      </c>
      <c r="AV173">
        <v>72.2</v>
      </c>
      <c r="AW173">
        <v>58.6</v>
      </c>
      <c r="AX173">
        <v>67.3</v>
      </c>
      <c r="AY173">
        <v>76</v>
      </c>
      <c r="AZ173">
        <v>58.5</v>
      </c>
      <c r="BA173">
        <v>65</v>
      </c>
      <c r="BB173">
        <v>71.5</v>
      </c>
      <c r="BF173" t="b">
        <f t="shared" si="2"/>
        <v>1</v>
      </c>
    </row>
    <row r="174" spans="14:58" x14ac:dyDescent="0.3">
      <c r="N174" t="e">
        <f>VLOOKUP(R174,Sheet1!A$6:A$378,1,FALSE)</f>
        <v>#N/A</v>
      </c>
      <c r="O174" t="s">
        <v>740</v>
      </c>
      <c r="P174" t="s">
        <v>491</v>
      </c>
      <c r="Q174" t="s">
        <v>584</v>
      </c>
      <c r="R174" t="s">
        <v>583</v>
      </c>
      <c r="S174" t="e">
        <f>VLOOKUP(R174,classifications!A$1:B$357,2,FALSE)</f>
        <v>#N/A</v>
      </c>
      <c r="T174" t="e">
        <f>VLOOKUP(R174,classifications!A$1:D$357,4,FALSE)</f>
        <v>#N/A</v>
      </c>
      <c r="U174">
        <v>55.2</v>
      </c>
      <c r="V174">
        <v>33.1</v>
      </c>
      <c r="W174">
        <v>11.7</v>
      </c>
      <c r="X174">
        <v>58.2</v>
      </c>
      <c r="Y174">
        <v>27.7</v>
      </c>
      <c r="Z174">
        <v>14</v>
      </c>
      <c r="AA174">
        <v>56.8</v>
      </c>
      <c r="AB174">
        <v>30.2</v>
      </c>
      <c r="AC174">
        <v>13</v>
      </c>
      <c r="AE174" t="s">
        <v>740</v>
      </c>
      <c r="AF174" t="s">
        <v>740</v>
      </c>
      <c r="AG174" t="s">
        <v>584</v>
      </c>
      <c r="AH174" t="s">
        <v>583</v>
      </c>
      <c r="AI174">
        <v>62.5</v>
      </c>
      <c r="AJ174">
        <v>37.5</v>
      </c>
      <c r="AK174">
        <v>67.7</v>
      </c>
      <c r="AL174">
        <v>32.299999999999997</v>
      </c>
      <c r="AM174">
        <v>65.3</v>
      </c>
      <c r="AN174">
        <v>34.700000000000003</v>
      </c>
      <c r="AP174" t="s">
        <v>740</v>
      </c>
      <c r="AQ174" t="s">
        <v>491</v>
      </c>
      <c r="AR174" t="s">
        <v>584</v>
      </c>
      <c r="AS174" t="s">
        <v>583</v>
      </c>
      <c r="AT174">
        <v>53.5</v>
      </c>
      <c r="AU174">
        <v>62.5</v>
      </c>
      <c r="AV174">
        <v>71.599999999999994</v>
      </c>
      <c r="AW174">
        <v>59.9</v>
      </c>
      <c r="AX174">
        <v>67.7</v>
      </c>
      <c r="AY174">
        <v>75.599999999999994</v>
      </c>
      <c r="AZ174">
        <v>59.3</v>
      </c>
      <c r="BA174">
        <v>65.3</v>
      </c>
      <c r="BB174">
        <v>71.3</v>
      </c>
      <c r="BF174" t="b">
        <f t="shared" si="2"/>
        <v>1</v>
      </c>
    </row>
    <row r="175" spans="14:58" x14ac:dyDescent="0.3">
      <c r="N175" t="e">
        <f>VLOOKUP(R175,Sheet1!A$6:A$378,1,FALSE)</f>
        <v>#N/A</v>
      </c>
      <c r="O175" t="s">
        <v>755</v>
      </c>
      <c r="P175" t="s">
        <v>585</v>
      </c>
      <c r="Q175" t="s">
        <v>756</v>
      </c>
      <c r="R175" t="s">
        <v>586</v>
      </c>
      <c r="S175" t="e">
        <f>VLOOKUP(R175,classifications!A$1:B$357,2,FALSE)</f>
        <v>#N/A</v>
      </c>
      <c r="T175" t="e">
        <f>VLOOKUP(R175,classifications!A$1:D$357,4,FALSE)</f>
        <v>#N/A</v>
      </c>
      <c r="U175">
        <v>62.5</v>
      </c>
      <c r="V175">
        <v>31.4</v>
      </c>
      <c r="W175">
        <v>6.2</v>
      </c>
      <c r="X175">
        <v>69</v>
      </c>
      <c r="Y175">
        <v>17</v>
      </c>
      <c r="Z175">
        <v>13.9</v>
      </c>
      <c r="AA175">
        <v>65.8</v>
      </c>
      <c r="AB175">
        <v>24.2</v>
      </c>
      <c r="AC175">
        <v>10.1</v>
      </c>
      <c r="AE175" t="s">
        <v>755</v>
      </c>
      <c r="AF175" t="s">
        <v>585</v>
      </c>
      <c r="AG175" t="s">
        <v>756</v>
      </c>
      <c r="AH175" t="s">
        <v>586</v>
      </c>
      <c r="AI175">
        <v>66.599999999999994</v>
      </c>
      <c r="AJ175">
        <v>33.4</v>
      </c>
      <c r="AK175">
        <v>80.2</v>
      </c>
      <c r="AL175">
        <v>19.8</v>
      </c>
      <c r="AM175">
        <v>73.099999999999994</v>
      </c>
      <c r="AN175">
        <v>26.9</v>
      </c>
      <c r="AP175" t="s">
        <v>755</v>
      </c>
      <c r="AQ175" t="s">
        <v>585</v>
      </c>
      <c r="AR175" t="s">
        <v>756</v>
      </c>
      <c r="AS175" t="s">
        <v>586</v>
      </c>
      <c r="AT175">
        <v>57.2</v>
      </c>
      <c r="AU175">
        <v>66.599999999999994</v>
      </c>
      <c r="AV175">
        <v>76</v>
      </c>
      <c r="AW175">
        <v>73.900000000000006</v>
      </c>
      <c r="AX175">
        <v>80.2</v>
      </c>
      <c r="AY175">
        <v>86.6</v>
      </c>
      <c r="AZ175">
        <v>67.400000000000006</v>
      </c>
      <c r="BA175">
        <v>73.099999999999994</v>
      </c>
      <c r="BB175">
        <v>78.900000000000006</v>
      </c>
      <c r="BF175" t="b">
        <f t="shared" si="2"/>
        <v>1</v>
      </c>
    </row>
    <row r="176" spans="14:58" x14ac:dyDescent="0.3">
      <c r="N176" t="e">
        <f>VLOOKUP(R176,Sheet1!A$6:A$378,1,FALSE)</f>
        <v>#N/A</v>
      </c>
      <c r="O176" t="s">
        <v>755</v>
      </c>
      <c r="P176" t="s">
        <v>585</v>
      </c>
      <c r="Q176" t="s">
        <v>757</v>
      </c>
      <c r="R176" t="s">
        <v>588</v>
      </c>
      <c r="S176" t="e">
        <f>VLOOKUP(R176,classifications!A$1:B$357,2,FALSE)</f>
        <v>#N/A</v>
      </c>
      <c r="T176" t="e">
        <f>VLOOKUP(R176,classifications!A$1:D$357,4,FALSE)</f>
        <v>#N/A</v>
      </c>
      <c r="U176">
        <v>57.2</v>
      </c>
      <c r="V176">
        <v>35.9</v>
      </c>
      <c r="W176">
        <v>6.9</v>
      </c>
      <c r="X176">
        <v>64.599999999999994</v>
      </c>
      <c r="Y176">
        <v>20.8</v>
      </c>
      <c r="Z176">
        <v>14.6</v>
      </c>
      <c r="AA176">
        <v>60.8</v>
      </c>
      <c r="AB176">
        <v>28.6</v>
      </c>
      <c r="AC176">
        <v>10.6</v>
      </c>
      <c r="AE176" t="s">
        <v>755</v>
      </c>
      <c r="AF176" t="s">
        <v>585</v>
      </c>
      <c r="AG176" t="s">
        <v>757</v>
      </c>
      <c r="AH176" t="s">
        <v>588</v>
      </c>
      <c r="AI176">
        <v>61.4</v>
      </c>
      <c r="AJ176">
        <v>38.6</v>
      </c>
      <c r="AK176">
        <v>75.599999999999994</v>
      </c>
      <c r="AL176">
        <v>24.4</v>
      </c>
      <c r="AM176">
        <v>68</v>
      </c>
      <c r="AN176">
        <v>32</v>
      </c>
      <c r="AP176" t="s">
        <v>755</v>
      </c>
      <c r="AQ176" t="s">
        <v>585</v>
      </c>
      <c r="AR176" t="s">
        <v>757</v>
      </c>
      <c r="AS176" t="s">
        <v>588</v>
      </c>
      <c r="AT176">
        <v>52.6</v>
      </c>
      <c r="AU176">
        <v>61.4</v>
      </c>
      <c r="AV176">
        <v>70.2</v>
      </c>
      <c r="AW176">
        <v>66.7</v>
      </c>
      <c r="AX176">
        <v>75.599999999999994</v>
      </c>
      <c r="AY176">
        <v>84.5</v>
      </c>
      <c r="AZ176">
        <v>62</v>
      </c>
      <c r="BA176">
        <v>68</v>
      </c>
      <c r="BB176">
        <v>74.099999999999994</v>
      </c>
      <c r="BF176" t="b">
        <f t="shared" si="2"/>
        <v>1</v>
      </c>
    </row>
    <row r="177" spans="14:58" x14ac:dyDescent="0.3">
      <c r="N177" t="e">
        <f>VLOOKUP(R177,Sheet1!A$6:A$378,1,FALSE)</f>
        <v>#N/A</v>
      </c>
      <c r="O177" t="s">
        <v>755</v>
      </c>
      <c r="P177" t="s">
        <v>590</v>
      </c>
      <c r="Q177" t="s">
        <v>758</v>
      </c>
      <c r="R177" t="s">
        <v>591</v>
      </c>
      <c r="S177" t="e">
        <f>VLOOKUP(R177,classifications!A$1:B$357,2,FALSE)</f>
        <v>#N/A</v>
      </c>
      <c r="T177" t="e">
        <f>VLOOKUP(R177,classifications!A$1:D$357,4,FALSE)</f>
        <v>#N/A</v>
      </c>
      <c r="U177">
        <v>52.1</v>
      </c>
      <c r="V177">
        <v>37.700000000000003</v>
      </c>
      <c r="W177">
        <v>10.199999999999999</v>
      </c>
      <c r="X177">
        <v>66.599999999999994</v>
      </c>
      <c r="Y177">
        <v>21.1</v>
      </c>
      <c r="Z177">
        <v>12.3</v>
      </c>
      <c r="AA177">
        <v>59.6</v>
      </c>
      <c r="AB177">
        <v>29.1</v>
      </c>
      <c r="AC177">
        <v>11.3</v>
      </c>
      <c r="AE177" t="s">
        <v>755</v>
      </c>
      <c r="AF177" t="s">
        <v>590</v>
      </c>
      <c r="AG177" t="s">
        <v>758</v>
      </c>
      <c r="AH177" t="s">
        <v>591</v>
      </c>
      <c r="AI177">
        <v>58</v>
      </c>
      <c r="AJ177">
        <v>42</v>
      </c>
      <c r="AK177">
        <v>75.900000000000006</v>
      </c>
      <c r="AL177">
        <v>24.1</v>
      </c>
      <c r="AM177">
        <v>67.2</v>
      </c>
      <c r="AN177">
        <v>32.799999999999997</v>
      </c>
      <c r="AP177" t="s">
        <v>755</v>
      </c>
      <c r="AQ177" t="s">
        <v>590</v>
      </c>
      <c r="AR177" t="s">
        <v>758</v>
      </c>
      <c r="AS177" t="s">
        <v>591</v>
      </c>
      <c r="AT177">
        <v>48.7</v>
      </c>
      <c r="AU177">
        <v>58</v>
      </c>
      <c r="AV177">
        <v>67.3</v>
      </c>
      <c r="AW177">
        <v>67.900000000000006</v>
      </c>
      <c r="AX177">
        <v>75.900000000000006</v>
      </c>
      <c r="AY177">
        <v>83.9</v>
      </c>
      <c r="AZ177">
        <v>60.7</v>
      </c>
      <c r="BA177">
        <v>67.2</v>
      </c>
      <c r="BB177">
        <v>73.7</v>
      </c>
      <c r="BF177" t="b">
        <f t="shared" si="2"/>
        <v>1</v>
      </c>
    </row>
    <row r="178" spans="14:58" x14ac:dyDescent="0.3">
      <c r="N178" t="e">
        <f>VLOOKUP(R178,Sheet1!A$6:A$378,1,FALSE)</f>
        <v>#N/A</v>
      </c>
      <c r="O178" t="s">
        <v>755</v>
      </c>
      <c r="P178" t="s">
        <v>590</v>
      </c>
      <c r="Q178" t="s">
        <v>759</v>
      </c>
      <c r="R178" t="s">
        <v>593</v>
      </c>
      <c r="S178" t="e">
        <f>VLOOKUP(R178,classifications!A$1:B$357,2,FALSE)</f>
        <v>#N/A</v>
      </c>
      <c r="T178" t="e">
        <f>VLOOKUP(R178,classifications!A$1:D$357,4,FALSE)</f>
        <v>#N/A</v>
      </c>
      <c r="U178">
        <v>68.3</v>
      </c>
      <c r="V178">
        <v>25.8</v>
      </c>
      <c r="W178">
        <v>5.8</v>
      </c>
      <c r="X178">
        <v>70.900000000000006</v>
      </c>
      <c r="Y178">
        <v>17.3</v>
      </c>
      <c r="Z178">
        <v>11.8</v>
      </c>
      <c r="AA178">
        <v>69.7</v>
      </c>
      <c r="AB178">
        <v>21.3</v>
      </c>
      <c r="AC178">
        <v>9</v>
      </c>
      <c r="AE178" t="s">
        <v>755</v>
      </c>
      <c r="AF178" t="s">
        <v>590</v>
      </c>
      <c r="AG178" t="s">
        <v>759</v>
      </c>
      <c r="AH178" t="s">
        <v>593</v>
      </c>
      <c r="AI178">
        <v>72.599999999999994</v>
      </c>
      <c r="AJ178">
        <v>27.4</v>
      </c>
      <c r="AK178">
        <v>80.400000000000006</v>
      </c>
      <c r="AL178">
        <v>19.600000000000001</v>
      </c>
      <c r="AM178">
        <v>76.599999999999994</v>
      </c>
      <c r="AN178">
        <v>23.4</v>
      </c>
      <c r="AP178" t="s">
        <v>755</v>
      </c>
      <c r="AQ178" t="s">
        <v>590</v>
      </c>
      <c r="AR178" t="s">
        <v>759</v>
      </c>
      <c r="AS178" t="s">
        <v>593</v>
      </c>
      <c r="AT178">
        <v>64.599999999999994</v>
      </c>
      <c r="AU178">
        <v>72.599999999999994</v>
      </c>
      <c r="AV178">
        <v>80.599999999999994</v>
      </c>
      <c r="AW178">
        <v>73.7</v>
      </c>
      <c r="AX178">
        <v>80.400000000000006</v>
      </c>
      <c r="AY178">
        <v>87</v>
      </c>
      <c r="AZ178">
        <v>71.3</v>
      </c>
      <c r="BA178">
        <v>76.599999999999994</v>
      </c>
      <c r="BB178">
        <v>81.900000000000006</v>
      </c>
      <c r="BF178" t="b">
        <f t="shared" si="2"/>
        <v>1</v>
      </c>
    </row>
    <row r="179" spans="14:58" x14ac:dyDescent="0.3">
      <c r="N179" t="e">
        <f>VLOOKUP(R179,Sheet1!A$6:A$378,1,FALSE)</f>
        <v>#N/A</v>
      </c>
      <c r="O179" t="s">
        <v>755</v>
      </c>
      <c r="P179" t="s">
        <v>590</v>
      </c>
      <c r="Q179" t="s">
        <v>760</v>
      </c>
      <c r="R179" t="s">
        <v>595</v>
      </c>
      <c r="S179" t="e">
        <f>VLOOKUP(R179,classifications!A$1:B$357,2,FALSE)</f>
        <v>#N/A</v>
      </c>
      <c r="T179" t="e">
        <f>VLOOKUP(R179,classifications!A$1:D$357,4,FALSE)</f>
        <v>#N/A</v>
      </c>
      <c r="U179">
        <v>64.5</v>
      </c>
      <c r="V179">
        <v>27.4</v>
      </c>
      <c r="W179">
        <v>8.1</v>
      </c>
      <c r="X179">
        <v>70.7</v>
      </c>
      <c r="Y179">
        <v>20.2</v>
      </c>
      <c r="Z179">
        <v>9.1</v>
      </c>
      <c r="AA179">
        <v>67.2</v>
      </c>
      <c r="AB179">
        <v>24.3</v>
      </c>
      <c r="AC179">
        <v>8.5</v>
      </c>
      <c r="AE179" t="s">
        <v>755</v>
      </c>
      <c r="AF179" t="s">
        <v>590</v>
      </c>
      <c r="AG179" t="s">
        <v>760</v>
      </c>
      <c r="AH179" t="s">
        <v>595</v>
      </c>
      <c r="AI179">
        <v>70.2</v>
      </c>
      <c r="AJ179">
        <v>29.8</v>
      </c>
      <c r="AK179">
        <v>77.8</v>
      </c>
      <c r="AL179">
        <v>22.2</v>
      </c>
      <c r="AM179">
        <v>73.5</v>
      </c>
      <c r="AN179">
        <v>26.5</v>
      </c>
      <c r="AP179" t="s">
        <v>755</v>
      </c>
      <c r="AQ179" t="s">
        <v>590</v>
      </c>
      <c r="AR179" t="s">
        <v>760</v>
      </c>
      <c r="AS179" t="s">
        <v>595</v>
      </c>
      <c r="AT179">
        <v>63.6</v>
      </c>
      <c r="AU179">
        <v>70.2</v>
      </c>
      <c r="AV179">
        <v>76.8</v>
      </c>
      <c r="AW179">
        <v>71.3</v>
      </c>
      <c r="AX179">
        <v>77.8</v>
      </c>
      <c r="AY179">
        <v>84.3</v>
      </c>
      <c r="AZ179">
        <v>68.8</v>
      </c>
      <c r="BA179">
        <v>73.5</v>
      </c>
      <c r="BB179">
        <v>78.099999999999994</v>
      </c>
      <c r="BF179" t="b">
        <f t="shared" si="2"/>
        <v>1</v>
      </c>
    </row>
    <row r="180" spans="14:58" x14ac:dyDescent="0.3">
      <c r="N180" t="e">
        <f>VLOOKUP(R180,Sheet1!A$6:A$378,1,FALSE)</f>
        <v>#N/A</v>
      </c>
      <c r="O180" t="s">
        <v>755</v>
      </c>
      <c r="P180" t="s">
        <v>590</v>
      </c>
      <c r="Q180" t="s">
        <v>761</v>
      </c>
      <c r="R180" t="s">
        <v>597</v>
      </c>
      <c r="S180" t="e">
        <f>VLOOKUP(R180,classifications!A$1:B$357,2,FALSE)</f>
        <v>#N/A</v>
      </c>
      <c r="T180" t="e">
        <f>VLOOKUP(R180,classifications!A$1:D$357,4,FALSE)</f>
        <v>#N/A</v>
      </c>
      <c r="U180">
        <v>61.1</v>
      </c>
      <c r="V180">
        <v>32.4</v>
      </c>
      <c r="W180">
        <v>6.5</v>
      </c>
      <c r="X180">
        <v>62</v>
      </c>
      <c r="Y180">
        <v>23.8</v>
      </c>
      <c r="Z180">
        <v>14.1</v>
      </c>
      <c r="AA180">
        <v>61.6</v>
      </c>
      <c r="AB180">
        <v>27.9</v>
      </c>
      <c r="AC180">
        <v>10.6</v>
      </c>
      <c r="AE180" t="s">
        <v>755</v>
      </c>
      <c r="AF180" t="s">
        <v>590</v>
      </c>
      <c r="AG180" t="s">
        <v>761</v>
      </c>
      <c r="AH180" t="s">
        <v>597</v>
      </c>
      <c r="AI180">
        <v>65.3</v>
      </c>
      <c r="AJ180">
        <v>34.700000000000003</v>
      </c>
      <c r="AK180">
        <v>72.2</v>
      </c>
      <c r="AL180">
        <v>27.8</v>
      </c>
      <c r="AM180">
        <v>68.900000000000006</v>
      </c>
      <c r="AN180">
        <v>31.1</v>
      </c>
      <c r="AP180" t="s">
        <v>755</v>
      </c>
      <c r="AQ180" t="s">
        <v>590</v>
      </c>
      <c r="AR180" t="s">
        <v>761</v>
      </c>
      <c r="AS180" t="s">
        <v>597</v>
      </c>
      <c r="AT180">
        <v>57</v>
      </c>
      <c r="AU180">
        <v>65.3</v>
      </c>
      <c r="AV180">
        <v>73.599999999999994</v>
      </c>
      <c r="AW180">
        <v>64.599999999999994</v>
      </c>
      <c r="AX180">
        <v>72.2</v>
      </c>
      <c r="AY180">
        <v>79.900000000000006</v>
      </c>
      <c r="AZ180">
        <v>63.3</v>
      </c>
      <c r="BA180">
        <v>68.900000000000006</v>
      </c>
      <c r="BB180">
        <v>74.400000000000006</v>
      </c>
      <c r="BF180" t="b">
        <f t="shared" si="2"/>
        <v>1</v>
      </c>
    </row>
    <row r="181" spans="14:58" x14ac:dyDescent="0.3">
      <c r="N181" t="e">
        <f>VLOOKUP(R181,Sheet1!A$6:A$378,1,FALSE)</f>
        <v>#N/A</v>
      </c>
      <c r="O181" t="s">
        <v>755</v>
      </c>
      <c r="P181" t="s">
        <v>590</v>
      </c>
      <c r="Q181" t="s">
        <v>762</v>
      </c>
      <c r="R181" t="s">
        <v>599</v>
      </c>
      <c r="S181" t="e">
        <f>VLOOKUP(R181,classifications!A$1:B$357,2,FALSE)</f>
        <v>#N/A</v>
      </c>
      <c r="T181" t="e">
        <f>VLOOKUP(R181,classifications!A$1:D$357,4,FALSE)</f>
        <v>#N/A</v>
      </c>
      <c r="U181">
        <v>68.3</v>
      </c>
      <c r="V181">
        <v>25</v>
      </c>
      <c r="W181">
        <v>6.6</v>
      </c>
      <c r="X181">
        <v>69.400000000000006</v>
      </c>
      <c r="Y181">
        <v>21</v>
      </c>
      <c r="Z181">
        <v>9.6</v>
      </c>
      <c r="AA181">
        <v>68.900000000000006</v>
      </c>
      <c r="AB181">
        <v>22.9</v>
      </c>
      <c r="AC181">
        <v>8.1999999999999993</v>
      </c>
      <c r="AE181" t="s">
        <v>755</v>
      </c>
      <c r="AF181" t="s">
        <v>590</v>
      </c>
      <c r="AG181" t="s">
        <v>762</v>
      </c>
      <c r="AH181" t="s">
        <v>599</v>
      </c>
      <c r="AI181">
        <v>73.2</v>
      </c>
      <c r="AJ181">
        <v>26.8</v>
      </c>
      <c r="AK181">
        <v>76.8</v>
      </c>
      <c r="AL181">
        <v>23.2</v>
      </c>
      <c r="AM181">
        <v>75.099999999999994</v>
      </c>
      <c r="AN181">
        <v>24.9</v>
      </c>
      <c r="AP181" t="s">
        <v>755</v>
      </c>
      <c r="AQ181" t="s">
        <v>590</v>
      </c>
      <c r="AR181" t="s">
        <v>762</v>
      </c>
      <c r="AS181" t="s">
        <v>599</v>
      </c>
      <c r="AT181">
        <v>65</v>
      </c>
      <c r="AU181">
        <v>73.2</v>
      </c>
      <c r="AV181">
        <v>81.400000000000006</v>
      </c>
      <c r="AW181">
        <v>69.3</v>
      </c>
      <c r="AX181">
        <v>76.8</v>
      </c>
      <c r="AY181">
        <v>84.2</v>
      </c>
      <c r="AZ181">
        <v>69.599999999999994</v>
      </c>
      <c r="BA181">
        <v>75.099999999999994</v>
      </c>
      <c r="BB181">
        <v>80.5</v>
      </c>
      <c r="BF181" t="b">
        <f t="shared" si="2"/>
        <v>1</v>
      </c>
    </row>
    <row r="182" spans="14:58" x14ac:dyDescent="0.3">
      <c r="N182" t="e">
        <f>VLOOKUP(R182,Sheet1!A$6:A$378,1,FALSE)</f>
        <v>#N/A</v>
      </c>
      <c r="O182" t="s">
        <v>755</v>
      </c>
      <c r="P182" t="s">
        <v>590</v>
      </c>
      <c r="Q182" t="s">
        <v>763</v>
      </c>
      <c r="R182" t="s">
        <v>601</v>
      </c>
      <c r="S182" t="e">
        <f>VLOOKUP(R182,classifications!A$1:B$357,2,FALSE)</f>
        <v>#N/A</v>
      </c>
      <c r="T182" t="e">
        <f>VLOOKUP(R182,classifications!A$1:D$357,4,FALSE)</f>
        <v>#N/A</v>
      </c>
      <c r="U182">
        <v>69.2</v>
      </c>
      <c r="V182">
        <v>26.6</v>
      </c>
      <c r="W182">
        <v>4.2</v>
      </c>
      <c r="X182">
        <v>74.8</v>
      </c>
      <c r="Y182">
        <v>13.9</v>
      </c>
      <c r="Z182">
        <v>11.3</v>
      </c>
      <c r="AA182">
        <v>71.900000000000006</v>
      </c>
      <c r="AB182">
        <v>20.399999999999999</v>
      </c>
      <c r="AC182">
        <v>7.7</v>
      </c>
      <c r="AE182" t="s">
        <v>755</v>
      </c>
      <c r="AF182" t="s">
        <v>590</v>
      </c>
      <c r="AG182" t="s">
        <v>763</v>
      </c>
      <c r="AH182" t="s">
        <v>601</v>
      </c>
      <c r="AI182">
        <v>72.3</v>
      </c>
      <c r="AJ182">
        <v>27.7</v>
      </c>
      <c r="AK182">
        <v>84.3</v>
      </c>
      <c r="AL182">
        <v>15.7</v>
      </c>
      <c r="AM182">
        <v>77.900000000000006</v>
      </c>
      <c r="AN182">
        <v>22.1</v>
      </c>
      <c r="AP182" t="s">
        <v>755</v>
      </c>
      <c r="AQ182" t="s">
        <v>590</v>
      </c>
      <c r="AR182" t="s">
        <v>763</v>
      </c>
      <c r="AS182" t="s">
        <v>601</v>
      </c>
      <c r="AT182">
        <v>65.2</v>
      </c>
      <c r="AU182">
        <v>72.3</v>
      </c>
      <c r="AV182">
        <v>79.3</v>
      </c>
      <c r="AW182">
        <v>78.2</v>
      </c>
      <c r="AX182">
        <v>84.3</v>
      </c>
      <c r="AY182">
        <v>90.5</v>
      </c>
      <c r="AZ182">
        <v>73.099999999999994</v>
      </c>
      <c r="BA182">
        <v>77.900000000000006</v>
      </c>
      <c r="BB182">
        <v>82.6</v>
      </c>
      <c r="BF182" t="b">
        <f t="shared" si="2"/>
        <v>1</v>
      </c>
    </row>
    <row r="183" spans="14:58" x14ac:dyDescent="0.3">
      <c r="N183" t="e">
        <f>VLOOKUP(R183,Sheet1!A$6:A$378,1,FALSE)</f>
        <v>#N/A</v>
      </c>
      <c r="O183" t="s">
        <v>755</v>
      </c>
      <c r="P183" t="s">
        <v>603</v>
      </c>
      <c r="Q183" t="s">
        <v>764</v>
      </c>
      <c r="R183" t="s">
        <v>604</v>
      </c>
      <c r="S183" t="e">
        <f>VLOOKUP(R183,classifications!A$1:B$357,2,FALSE)</f>
        <v>#N/A</v>
      </c>
      <c r="T183" t="e">
        <f>VLOOKUP(R183,classifications!A$1:D$357,4,FALSE)</f>
        <v>#N/A</v>
      </c>
      <c r="U183">
        <v>69.8</v>
      </c>
      <c r="V183">
        <v>27.7</v>
      </c>
      <c r="W183">
        <v>2.6</v>
      </c>
      <c r="X183">
        <v>73.900000000000006</v>
      </c>
      <c r="Y183">
        <v>13.9</v>
      </c>
      <c r="Z183">
        <v>12.2</v>
      </c>
      <c r="AA183">
        <v>71.900000000000006</v>
      </c>
      <c r="AB183">
        <v>20.399999999999999</v>
      </c>
      <c r="AC183">
        <v>7.6</v>
      </c>
      <c r="AE183" t="s">
        <v>755</v>
      </c>
      <c r="AF183" t="s">
        <v>603</v>
      </c>
      <c r="AG183" t="s">
        <v>764</v>
      </c>
      <c r="AH183" t="s">
        <v>604</v>
      </c>
      <c r="AI183">
        <v>71.599999999999994</v>
      </c>
      <c r="AJ183">
        <v>28.4</v>
      </c>
      <c r="AK183">
        <v>84.1</v>
      </c>
      <c r="AL183">
        <v>15.9</v>
      </c>
      <c r="AM183">
        <v>77.900000000000006</v>
      </c>
      <c r="AN183">
        <v>22.1</v>
      </c>
      <c r="AP183" t="s">
        <v>755</v>
      </c>
      <c r="AQ183" t="s">
        <v>603</v>
      </c>
      <c r="AR183" t="s">
        <v>764</v>
      </c>
      <c r="AS183" t="s">
        <v>604</v>
      </c>
      <c r="AT183">
        <v>64</v>
      </c>
      <c r="AU183">
        <v>71.599999999999994</v>
      </c>
      <c r="AV183">
        <v>79.2</v>
      </c>
      <c r="AW183">
        <v>78.3</v>
      </c>
      <c r="AX183">
        <v>84.1</v>
      </c>
      <c r="AY183">
        <v>90</v>
      </c>
      <c r="AZ183">
        <v>73</v>
      </c>
      <c r="BA183">
        <v>77.900000000000006</v>
      </c>
      <c r="BB183">
        <v>82.8</v>
      </c>
      <c r="BF183" t="b">
        <f t="shared" si="2"/>
        <v>1</v>
      </c>
    </row>
    <row r="184" spans="14:58" x14ac:dyDescent="0.3">
      <c r="N184" t="e">
        <f>VLOOKUP(R184,Sheet1!A$6:A$378,1,FALSE)</f>
        <v>#N/A</v>
      </c>
      <c r="O184" t="s">
        <v>755</v>
      </c>
      <c r="P184" t="s">
        <v>603</v>
      </c>
      <c r="Q184" t="s">
        <v>765</v>
      </c>
      <c r="R184" t="s">
        <v>606</v>
      </c>
      <c r="S184" t="e">
        <f>VLOOKUP(R184,classifications!A$1:B$357,2,FALSE)</f>
        <v>#N/A</v>
      </c>
      <c r="T184" t="e">
        <f>VLOOKUP(R184,classifications!A$1:D$357,4,FALSE)</f>
        <v>#N/A</v>
      </c>
      <c r="U184">
        <v>70</v>
      </c>
      <c r="V184">
        <v>22.8</v>
      </c>
      <c r="W184">
        <v>7.2</v>
      </c>
      <c r="X184">
        <v>73.7</v>
      </c>
      <c r="Y184">
        <v>17.2</v>
      </c>
      <c r="Z184">
        <v>9</v>
      </c>
      <c r="AA184">
        <v>72</v>
      </c>
      <c r="AB184">
        <v>19.899999999999999</v>
      </c>
      <c r="AC184">
        <v>8.1</v>
      </c>
      <c r="AE184" t="s">
        <v>755</v>
      </c>
      <c r="AF184" t="s">
        <v>603</v>
      </c>
      <c r="AG184" t="s">
        <v>765</v>
      </c>
      <c r="AH184" t="s">
        <v>606</v>
      </c>
      <c r="AI184">
        <v>75.400000000000006</v>
      </c>
      <c r="AJ184">
        <v>24.6</v>
      </c>
      <c r="AK184">
        <v>81.099999999999994</v>
      </c>
      <c r="AL184">
        <v>18.899999999999999</v>
      </c>
      <c r="AM184">
        <v>78.3</v>
      </c>
      <c r="AN184">
        <v>21.7</v>
      </c>
      <c r="AP184" t="s">
        <v>755</v>
      </c>
      <c r="AQ184" t="s">
        <v>603</v>
      </c>
      <c r="AR184" t="s">
        <v>765</v>
      </c>
      <c r="AS184" t="s">
        <v>606</v>
      </c>
      <c r="AT184">
        <v>68</v>
      </c>
      <c r="AU184">
        <v>75.400000000000006</v>
      </c>
      <c r="AV184">
        <v>82.8</v>
      </c>
      <c r="AW184">
        <v>74.400000000000006</v>
      </c>
      <c r="AX184">
        <v>81.099999999999994</v>
      </c>
      <c r="AY184">
        <v>87.7</v>
      </c>
      <c r="AZ184">
        <v>73.3</v>
      </c>
      <c r="BA184">
        <v>78.3</v>
      </c>
      <c r="BB184">
        <v>83.4</v>
      </c>
      <c r="BF184" t="b">
        <f t="shared" si="2"/>
        <v>1</v>
      </c>
    </row>
    <row r="185" spans="14:58" x14ac:dyDescent="0.3">
      <c r="N185" t="e">
        <f>VLOOKUP(R185,Sheet1!A$6:A$378,1,FALSE)</f>
        <v>#N/A</v>
      </c>
      <c r="O185" t="s">
        <v>755</v>
      </c>
      <c r="P185" t="s">
        <v>603</v>
      </c>
      <c r="Q185" t="s">
        <v>766</v>
      </c>
      <c r="R185" t="s">
        <v>608</v>
      </c>
      <c r="S185" t="e">
        <f>VLOOKUP(R185,classifications!A$1:B$357,2,FALSE)</f>
        <v>#N/A</v>
      </c>
      <c r="T185" t="e">
        <f>VLOOKUP(R185,classifications!A$1:D$357,4,FALSE)</f>
        <v>#N/A</v>
      </c>
      <c r="U185">
        <v>70.5</v>
      </c>
      <c r="V185">
        <v>21.7</v>
      </c>
      <c r="W185">
        <v>7.8</v>
      </c>
      <c r="X185">
        <v>73.2</v>
      </c>
      <c r="Y185">
        <v>16.8</v>
      </c>
      <c r="Z185">
        <v>9.9</v>
      </c>
      <c r="AA185">
        <v>71.900000000000006</v>
      </c>
      <c r="AB185">
        <v>19.2</v>
      </c>
      <c r="AC185">
        <v>8.9</v>
      </c>
      <c r="AE185" t="s">
        <v>755</v>
      </c>
      <c r="AF185" t="s">
        <v>603</v>
      </c>
      <c r="AG185" t="s">
        <v>766</v>
      </c>
      <c r="AH185" t="s">
        <v>608</v>
      </c>
      <c r="AI185">
        <v>76.5</v>
      </c>
      <c r="AJ185">
        <v>23.5</v>
      </c>
      <c r="AK185">
        <v>81.3</v>
      </c>
      <c r="AL185">
        <v>18.7</v>
      </c>
      <c r="AM185">
        <v>78.900000000000006</v>
      </c>
      <c r="AN185">
        <v>21.1</v>
      </c>
      <c r="AP185" t="s">
        <v>755</v>
      </c>
      <c r="AQ185" t="s">
        <v>603</v>
      </c>
      <c r="AR185" t="s">
        <v>766</v>
      </c>
      <c r="AS185" t="s">
        <v>608</v>
      </c>
      <c r="AT185">
        <v>68.599999999999994</v>
      </c>
      <c r="AU185">
        <v>76.5</v>
      </c>
      <c r="AV185">
        <v>84.5</v>
      </c>
      <c r="AW185">
        <v>74.3</v>
      </c>
      <c r="AX185">
        <v>81.3</v>
      </c>
      <c r="AY185">
        <v>88.3</v>
      </c>
      <c r="AZ185">
        <v>73.3</v>
      </c>
      <c r="BA185">
        <v>78.900000000000006</v>
      </c>
      <c r="BB185">
        <v>84.5</v>
      </c>
      <c r="BF185" t="b">
        <f t="shared" si="2"/>
        <v>1</v>
      </c>
    </row>
    <row r="186" spans="14:58" x14ac:dyDescent="0.3">
      <c r="N186" t="e">
        <f>VLOOKUP(R186,Sheet1!A$6:A$378,1,FALSE)</f>
        <v>#N/A</v>
      </c>
      <c r="O186" t="s">
        <v>755</v>
      </c>
      <c r="P186" t="s">
        <v>603</v>
      </c>
      <c r="Q186" t="s">
        <v>767</v>
      </c>
      <c r="R186" t="s">
        <v>610</v>
      </c>
      <c r="S186" t="e">
        <f>VLOOKUP(R186,classifications!A$1:B$357,2,FALSE)</f>
        <v>#N/A</v>
      </c>
      <c r="T186" t="e">
        <f>VLOOKUP(R186,classifications!A$1:D$357,4,FALSE)</f>
        <v>#N/A</v>
      </c>
      <c r="U186">
        <v>67</v>
      </c>
      <c r="V186">
        <v>27.4</v>
      </c>
      <c r="W186">
        <v>5.7</v>
      </c>
      <c r="X186">
        <v>67.099999999999994</v>
      </c>
      <c r="Y186">
        <v>23.6</v>
      </c>
      <c r="Z186">
        <v>9.1999999999999993</v>
      </c>
      <c r="AA186">
        <v>67.099999999999994</v>
      </c>
      <c r="AB186">
        <v>25.5</v>
      </c>
      <c r="AC186">
        <v>7.5</v>
      </c>
      <c r="AE186" t="s">
        <v>755</v>
      </c>
      <c r="AF186" t="s">
        <v>603</v>
      </c>
      <c r="AG186" t="s">
        <v>767</v>
      </c>
      <c r="AH186" t="s">
        <v>610</v>
      </c>
      <c r="AI186">
        <v>71</v>
      </c>
      <c r="AJ186">
        <v>29</v>
      </c>
      <c r="AK186">
        <v>74</v>
      </c>
      <c r="AL186">
        <v>26</v>
      </c>
      <c r="AM186">
        <v>72.5</v>
      </c>
      <c r="AN186">
        <v>27.5</v>
      </c>
      <c r="AP186" t="s">
        <v>755</v>
      </c>
      <c r="AQ186" t="s">
        <v>603</v>
      </c>
      <c r="AR186" t="s">
        <v>767</v>
      </c>
      <c r="AS186" t="s">
        <v>610</v>
      </c>
      <c r="AT186">
        <v>62.7</v>
      </c>
      <c r="AU186">
        <v>71</v>
      </c>
      <c r="AV186">
        <v>79.3</v>
      </c>
      <c r="AW186">
        <v>66.5</v>
      </c>
      <c r="AX186">
        <v>74</v>
      </c>
      <c r="AY186">
        <v>81.400000000000006</v>
      </c>
      <c r="AZ186">
        <v>66.599999999999994</v>
      </c>
      <c r="BA186">
        <v>72.5</v>
      </c>
      <c r="BB186">
        <v>78.3</v>
      </c>
      <c r="BF186" t="b">
        <f t="shared" si="2"/>
        <v>1</v>
      </c>
    </row>
    <row r="187" spans="14:58" x14ac:dyDescent="0.3">
      <c r="N187" t="e">
        <f>VLOOKUP(R187,Sheet1!A$6:A$378,1,FALSE)</f>
        <v>#N/A</v>
      </c>
      <c r="O187" t="s">
        <v>755</v>
      </c>
      <c r="P187" t="s">
        <v>603</v>
      </c>
      <c r="Q187" t="s">
        <v>768</v>
      </c>
      <c r="R187" t="s">
        <v>612</v>
      </c>
      <c r="S187" t="e">
        <f>VLOOKUP(R187,classifications!A$1:B$357,2,FALSE)</f>
        <v>#N/A</v>
      </c>
      <c r="T187" t="e">
        <f>VLOOKUP(R187,classifications!A$1:D$357,4,FALSE)</f>
        <v>#N/A</v>
      </c>
      <c r="U187">
        <v>67.099999999999994</v>
      </c>
      <c r="V187">
        <v>22.6</v>
      </c>
      <c r="W187">
        <v>10.3</v>
      </c>
      <c r="X187">
        <v>66.7</v>
      </c>
      <c r="Y187">
        <v>20.100000000000001</v>
      </c>
      <c r="Z187">
        <v>13.2</v>
      </c>
      <c r="AA187">
        <v>66.900000000000006</v>
      </c>
      <c r="AB187">
        <v>21.3</v>
      </c>
      <c r="AC187">
        <v>11.8</v>
      </c>
      <c r="AE187" t="s">
        <v>755</v>
      </c>
      <c r="AF187" t="s">
        <v>603</v>
      </c>
      <c r="AG187" t="s">
        <v>768</v>
      </c>
      <c r="AH187" t="s">
        <v>612</v>
      </c>
      <c r="AI187">
        <v>74.8</v>
      </c>
      <c r="AJ187">
        <v>25.2</v>
      </c>
      <c r="AK187">
        <v>76.8</v>
      </c>
      <c r="AL187">
        <v>23.2</v>
      </c>
      <c r="AM187">
        <v>75.900000000000006</v>
      </c>
      <c r="AN187">
        <v>24.1</v>
      </c>
      <c r="AP187" t="s">
        <v>755</v>
      </c>
      <c r="AQ187" t="s">
        <v>603</v>
      </c>
      <c r="AR187" t="s">
        <v>768</v>
      </c>
      <c r="AS187" t="s">
        <v>612</v>
      </c>
      <c r="AT187">
        <v>67.099999999999994</v>
      </c>
      <c r="AU187">
        <v>74.8</v>
      </c>
      <c r="AV187">
        <v>82.5</v>
      </c>
      <c r="AW187">
        <v>69</v>
      </c>
      <c r="AX187">
        <v>76.8</v>
      </c>
      <c r="AY187">
        <v>84.6</v>
      </c>
      <c r="AZ187">
        <v>70.400000000000006</v>
      </c>
      <c r="BA187">
        <v>75.900000000000006</v>
      </c>
      <c r="BB187">
        <v>81.3</v>
      </c>
      <c r="BF187" t="b">
        <f t="shared" si="2"/>
        <v>1</v>
      </c>
    </row>
    <row r="188" spans="14:58" x14ac:dyDescent="0.3">
      <c r="N188" t="e">
        <f>VLOOKUP(R188,Sheet1!A$6:A$378,1,FALSE)</f>
        <v>#N/A</v>
      </c>
      <c r="O188" t="s">
        <v>755</v>
      </c>
      <c r="P188" t="s">
        <v>603</v>
      </c>
      <c r="Q188" t="s">
        <v>769</v>
      </c>
      <c r="R188" t="s">
        <v>614</v>
      </c>
      <c r="S188" t="e">
        <f>VLOOKUP(R188,classifications!A$1:B$357,2,FALSE)</f>
        <v>#N/A</v>
      </c>
      <c r="T188" t="e">
        <f>VLOOKUP(R188,classifications!A$1:D$357,4,FALSE)</f>
        <v>#N/A</v>
      </c>
      <c r="U188">
        <v>62.9</v>
      </c>
      <c r="V188">
        <v>30.3</v>
      </c>
      <c r="W188">
        <v>6.8</v>
      </c>
      <c r="X188">
        <v>65.2</v>
      </c>
      <c r="Y188">
        <v>21.5</v>
      </c>
      <c r="Z188">
        <v>13.3</v>
      </c>
      <c r="AA188">
        <v>64.099999999999994</v>
      </c>
      <c r="AB188">
        <v>25.6</v>
      </c>
      <c r="AC188">
        <v>10.199999999999999</v>
      </c>
      <c r="AE188" t="s">
        <v>755</v>
      </c>
      <c r="AF188" t="s">
        <v>603</v>
      </c>
      <c r="AG188" t="s">
        <v>769</v>
      </c>
      <c r="AH188" t="s">
        <v>614</v>
      </c>
      <c r="AI188">
        <v>67.5</v>
      </c>
      <c r="AJ188">
        <v>32.5</v>
      </c>
      <c r="AK188">
        <v>75.2</v>
      </c>
      <c r="AL188">
        <v>24.8</v>
      </c>
      <c r="AM188">
        <v>71.400000000000006</v>
      </c>
      <c r="AN188">
        <v>28.6</v>
      </c>
      <c r="AP188" t="s">
        <v>755</v>
      </c>
      <c r="AQ188" t="s">
        <v>603</v>
      </c>
      <c r="AR188" t="s">
        <v>769</v>
      </c>
      <c r="AS188" t="s">
        <v>614</v>
      </c>
      <c r="AT188">
        <v>58.7</v>
      </c>
      <c r="AU188">
        <v>67.5</v>
      </c>
      <c r="AV188">
        <v>76.2</v>
      </c>
      <c r="AW188">
        <v>68.099999999999994</v>
      </c>
      <c r="AX188">
        <v>75.2</v>
      </c>
      <c r="AY188">
        <v>82.3</v>
      </c>
      <c r="AZ188">
        <v>65.7</v>
      </c>
      <c r="BA188">
        <v>71.400000000000006</v>
      </c>
      <c r="BB188">
        <v>77.2</v>
      </c>
      <c r="BF188" t="b">
        <f t="shared" si="2"/>
        <v>1</v>
      </c>
    </row>
    <row r="189" spans="14:58" x14ac:dyDescent="0.3">
      <c r="N189" t="e">
        <f>VLOOKUP(R189,Sheet1!A$6:A$378,1,FALSE)</f>
        <v>#N/A</v>
      </c>
      <c r="O189" t="s">
        <v>755</v>
      </c>
      <c r="P189" t="s">
        <v>603</v>
      </c>
      <c r="Q189" t="s">
        <v>770</v>
      </c>
      <c r="R189" t="s">
        <v>616</v>
      </c>
      <c r="S189" t="e">
        <f>VLOOKUP(R189,classifications!A$1:B$357,2,FALSE)</f>
        <v>#N/A</v>
      </c>
      <c r="T189" t="e">
        <f>VLOOKUP(R189,classifications!A$1:D$357,4,FALSE)</f>
        <v>#N/A</v>
      </c>
      <c r="U189">
        <v>66.099999999999994</v>
      </c>
      <c r="V189">
        <v>24.8</v>
      </c>
      <c r="W189">
        <v>9.1</v>
      </c>
      <c r="X189">
        <v>72.099999999999994</v>
      </c>
      <c r="Y189">
        <v>15.1</v>
      </c>
      <c r="Z189">
        <v>12.8</v>
      </c>
      <c r="AA189">
        <v>69</v>
      </c>
      <c r="AB189">
        <v>20.2</v>
      </c>
      <c r="AC189">
        <v>10.8</v>
      </c>
      <c r="AE189" t="s">
        <v>755</v>
      </c>
      <c r="AF189" t="s">
        <v>603</v>
      </c>
      <c r="AG189" t="s">
        <v>770</v>
      </c>
      <c r="AH189" t="s">
        <v>616</v>
      </c>
      <c r="AI189">
        <v>72.7</v>
      </c>
      <c r="AJ189">
        <v>27.3</v>
      </c>
      <c r="AK189">
        <v>82.7</v>
      </c>
      <c r="AL189">
        <v>17.3</v>
      </c>
      <c r="AM189">
        <v>77.3</v>
      </c>
      <c r="AN189">
        <v>22.7</v>
      </c>
      <c r="AP189" t="s">
        <v>755</v>
      </c>
      <c r="AQ189" t="s">
        <v>603</v>
      </c>
      <c r="AR189" t="s">
        <v>770</v>
      </c>
      <c r="AS189" t="s">
        <v>616</v>
      </c>
      <c r="AT189">
        <v>64.7</v>
      </c>
      <c r="AU189">
        <v>72.7</v>
      </c>
      <c r="AV189">
        <v>80.7</v>
      </c>
      <c r="AW189">
        <v>75.8</v>
      </c>
      <c r="AX189">
        <v>82.7</v>
      </c>
      <c r="AY189">
        <v>89.6</v>
      </c>
      <c r="AZ189">
        <v>71.8</v>
      </c>
      <c r="BA189">
        <v>77.3</v>
      </c>
      <c r="BB189">
        <v>82.9</v>
      </c>
      <c r="BF189" t="b">
        <f t="shared" si="2"/>
        <v>1</v>
      </c>
    </row>
    <row r="190" spans="14:58" x14ac:dyDescent="0.3">
      <c r="N190" t="e">
        <f>VLOOKUP(R190,Sheet1!A$6:A$378,1,FALSE)</f>
        <v>#N/A</v>
      </c>
      <c r="O190" t="s">
        <v>755</v>
      </c>
      <c r="P190" t="s">
        <v>603</v>
      </c>
      <c r="Q190" t="s">
        <v>771</v>
      </c>
      <c r="R190" t="s">
        <v>618</v>
      </c>
      <c r="S190" t="e">
        <f>VLOOKUP(R190,classifications!A$1:B$357,2,FALSE)</f>
        <v>#N/A</v>
      </c>
      <c r="T190" t="e">
        <f>VLOOKUP(R190,classifications!A$1:D$357,4,FALSE)</f>
        <v>#N/A</v>
      </c>
      <c r="U190">
        <v>71.099999999999994</v>
      </c>
      <c r="V190">
        <v>23.5</v>
      </c>
      <c r="W190">
        <v>5.4</v>
      </c>
      <c r="X190">
        <v>74.2</v>
      </c>
      <c r="Y190">
        <v>13.3</v>
      </c>
      <c r="Z190">
        <v>12.5</v>
      </c>
      <c r="AA190">
        <v>72.900000000000006</v>
      </c>
      <c r="AB190">
        <v>17.600000000000001</v>
      </c>
      <c r="AC190">
        <v>9.5</v>
      </c>
      <c r="AE190" t="s">
        <v>755</v>
      </c>
      <c r="AF190" t="s">
        <v>603</v>
      </c>
      <c r="AG190" t="s">
        <v>771</v>
      </c>
      <c r="AH190" t="s">
        <v>618</v>
      </c>
      <c r="AI190">
        <v>75.2</v>
      </c>
      <c r="AJ190">
        <v>24.8</v>
      </c>
      <c r="AK190">
        <v>84.8</v>
      </c>
      <c r="AL190">
        <v>15.2</v>
      </c>
      <c r="AM190">
        <v>80.5</v>
      </c>
      <c r="AN190">
        <v>19.5</v>
      </c>
      <c r="AP190" t="s">
        <v>755</v>
      </c>
      <c r="AQ190" t="s">
        <v>603</v>
      </c>
      <c r="AR190" t="s">
        <v>771</v>
      </c>
      <c r="AS190" t="s">
        <v>618</v>
      </c>
      <c r="AT190">
        <v>67.5</v>
      </c>
      <c r="AU190">
        <v>75.2</v>
      </c>
      <c r="AV190">
        <v>82.8</v>
      </c>
      <c r="AW190">
        <v>79</v>
      </c>
      <c r="AX190">
        <v>84.8</v>
      </c>
      <c r="AY190">
        <v>90.7</v>
      </c>
      <c r="AZ190">
        <v>75.7</v>
      </c>
      <c r="BA190">
        <v>80.5</v>
      </c>
      <c r="BB190">
        <v>85.3</v>
      </c>
      <c r="BF190" t="b">
        <f t="shared" si="2"/>
        <v>1</v>
      </c>
    </row>
    <row r="191" spans="14:58" x14ac:dyDescent="0.3">
      <c r="N191" t="e">
        <f>VLOOKUP(R191,Sheet1!A$6:A$378,1,FALSE)</f>
        <v>#N/A</v>
      </c>
      <c r="O191" t="s">
        <v>755</v>
      </c>
      <c r="P191" t="s">
        <v>491</v>
      </c>
      <c r="Q191" t="s">
        <v>621</v>
      </c>
      <c r="R191" t="s">
        <v>620</v>
      </c>
      <c r="S191" t="e">
        <f>VLOOKUP(R191,classifications!A$1:B$357,2,FALSE)</f>
        <v>#N/A</v>
      </c>
      <c r="T191" t="e">
        <f>VLOOKUP(R191,classifications!A$1:D$357,4,FALSE)</f>
        <v>#N/A</v>
      </c>
      <c r="U191">
        <v>65.3</v>
      </c>
      <c r="V191">
        <v>25.8</v>
      </c>
      <c r="W191">
        <v>8.8000000000000007</v>
      </c>
      <c r="X191">
        <v>67.400000000000006</v>
      </c>
      <c r="Y191">
        <v>19.3</v>
      </c>
      <c r="Z191">
        <v>13.3</v>
      </c>
      <c r="AA191">
        <v>66.400000000000006</v>
      </c>
      <c r="AB191">
        <v>22.5</v>
      </c>
      <c r="AC191">
        <v>11.1</v>
      </c>
      <c r="AE191" t="s">
        <v>755</v>
      </c>
      <c r="AF191" t="s">
        <v>491</v>
      </c>
      <c r="AG191" t="s">
        <v>621</v>
      </c>
      <c r="AH191" t="s">
        <v>620</v>
      </c>
      <c r="AI191">
        <v>71.7</v>
      </c>
      <c r="AJ191">
        <v>28.3</v>
      </c>
      <c r="AK191">
        <v>77.8</v>
      </c>
      <c r="AL191">
        <v>22.2</v>
      </c>
      <c r="AM191">
        <v>74.7</v>
      </c>
      <c r="AN191">
        <v>25.3</v>
      </c>
      <c r="AP191" t="s">
        <v>755</v>
      </c>
      <c r="AQ191" t="s">
        <v>491</v>
      </c>
      <c r="AR191" t="s">
        <v>621</v>
      </c>
      <c r="AS191" t="s">
        <v>620</v>
      </c>
      <c r="AT191">
        <v>63.6</v>
      </c>
      <c r="AU191">
        <v>71.7</v>
      </c>
      <c r="AV191">
        <v>79.8</v>
      </c>
      <c r="AW191">
        <v>71.3</v>
      </c>
      <c r="AX191">
        <v>77.8</v>
      </c>
      <c r="AY191">
        <v>84.2</v>
      </c>
      <c r="AZ191">
        <v>69.400000000000006</v>
      </c>
      <c r="BA191">
        <v>74.7</v>
      </c>
      <c r="BB191">
        <v>80.099999999999994</v>
      </c>
      <c r="BF191" t="b">
        <f t="shared" si="2"/>
        <v>1</v>
      </c>
    </row>
    <row r="192" spans="14:58" x14ac:dyDescent="0.3">
      <c r="N192" t="e">
        <f>VLOOKUP(R192,Sheet1!A$6:A$378,1,FALSE)</f>
        <v>#N/A</v>
      </c>
      <c r="O192" t="s">
        <v>755</v>
      </c>
      <c r="P192" t="s">
        <v>491</v>
      </c>
      <c r="Q192" t="s">
        <v>623</v>
      </c>
      <c r="R192" t="s">
        <v>622</v>
      </c>
      <c r="S192" t="e">
        <f>VLOOKUP(R192,classifications!A$1:B$357,2,FALSE)</f>
        <v>#N/A</v>
      </c>
      <c r="T192" t="e">
        <f>VLOOKUP(R192,classifications!A$1:D$357,4,FALSE)</f>
        <v>#N/A</v>
      </c>
      <c r="U192">
        <v>55.2</v>
      </c>
      <c r="V192">
        <v>32.200000000000003</v>
      </c>
      <c r="W192">
        <v>12.6</v>
      </c>
      <c r="X192">
        <v>64.599999999999994</v>
      </c>
      <c r="Y192">
        <v>19</v>
      </c>
      <c r="Z192">
        <v>16.5</v>
      </c>
      <c r="AA192">
        <v>60</v>
      </c>
      <c r="AB192">
        <v>25.4</v>
      </c>
      <c r="AC192">
        <v>14.6</v>
      </c>
      <c r="AE192" t="s">
        <v>755</v>
      </c>
      <c r="AF192" t="s">
        <v>491</v>
      </c>
      <c r="AG192" t="s">
        <v>623</v>
      </c>
      <c r="AH192" t="s">
        <v>622</v>
      </c>
      <c r="AI192">
        <v>63.1</v>
      </c>
      <c r="AJ192">
        <v>36.9</v>
      </c>
      <c r="AK192">
        <v>77.3</v>
      </c>
      <c r="AL192">
        <v>22.7</v>
      </c>
      <c r="AM192">
        <v>70.3</v>
      </c>
      <c r="AN192">
        <v>29.7</v>
      </c>
      <c r="AP192" t="s">
        <v>755</v>
      </c>
      <c r="AQ192" t="s">
        <v>491</v>
      </c>
      <c r="AR192" t="s">
        <v>623</v>
      </c>
      <c r="AS192" t="s">
        <v>622</v>
      </c>
      <c r="AT192">
        <v>54.9</v>
      </c>
      <c r="AU192">
        <v>63.1</v>
      </c>
      <c r="AV192">
        <v>71.3</v>
      </c>
      <c r="AW192">
        <v>70.3</v>
      </c>
      <c r="AX192">
        <v>77.3</v>
      </c>
      <c r="AY192">
        <v>84.3</v>
      </c>
      <c r="AZ192">
        <v>64.7</v>
      </c>
      <c r="BA192">
        <v>70.3</v>
      </c>
      <c r="BB192">
        <v>75.900000000000006</v>
      </c>
      <c r="BF192" t="b">
        <f t="shared" si="2"/>
        <v>1</v>
      </c>
    </row>
    <row r="193" spans="14:58" x14ac:dyDescent="0.3">
      <c r="N193" t="e">
        <f>VLOOKUP(R193,Sheet1!A$6:A$378,1,FALSE)</f>
        <v>#N/A</v>
      </c>
      <c r="O193" t="s">
        <v>755</v>
      </c>
      <c r="P193" t="s">
        <v>491</v>
      </c>
      <c r="Q193" t="s">
        <v>625</v>
      </c>
      <c r="R193" t="s">
        <v>624</v>
      </c>
      <c r="S193" t="e">
        <f>VLOOKUP(R193,classifications!A$1:B$357,2,FALSE)</f>
        <v>#N/A</v>
      </c>
      <c r="T193" t="e">
        <f>VLOOKUP(R193,classifications!A$1:D$357,4,FALSE)</f>
        <v>#N/A</v>
      </c>
      <c r="U193">
        <v>76</v>
      </c>
      <c r="V193">
        <v>20.100000000000001</v>
      </c>
      <c r="W193">
        <v>3.9</v>
      </c>
      <c r="X193">
        <v>68.099999999999994</v>
      </c>
      <c r="Y193">
        <v>18.899999999999999</v>
      </c>
      <c r="Z193">
        <v>12.9</v>
      </c>
      <c r="AA193">
        <v>72.3</v>
      </c>
      <c r="AB193">
        <v>19.5</v>
      </c>
      <c r="AC193">
        <v>8.1999999999999993</v>
      </c>
      <c r="AE193" t="s">
        <v>755</v>
      </c>
      <c r="AF193" t="s">
        <v>491</v>
      </c>
      <c r="AG193" t="s">
        <v>625</v>
      </c>
      <c r="AH193" t="s">
        <v>624</v>
      </c>
      <c r="AI193">
        <v>79.099999999999994</v>
      </c>
      <c r="AJ193">
        <v>20.9</v>
      </c>
      <c r="AK193">
        <v>78.3</v>
      </c>
      <c r="AL193">
        <v>21.7</v>
      </c>
      <c r="AM193">
        <v>78.7</v>
      </c>
      <c r="AN193">
        <v>21.3</v>
      </c>
      <c r="AP193" t="s">
        <v>755</v>
      </c>
      <c r="AQ193" t="s">
        <v>491</v>
      </c>
      <c r="AR193" t="s">
        <v>625</v>
      </c>
      <c r="AS193" t="s">
        <v>624</v>
      </c>
      <c r="AT193">
        <v>71.2</v>
      </c>
      <c r="AU193">
        <v>79.099999999999994</v>
      </c>
      <c r="AV193">
        <v>87</v>
      </c>
      <c r="AW193">
        <v>69.400000000000006</v>
      </c>
      <c r="AX193">
        <v>78.3</v>
      </c>
      <c r="AY193">
        <v>87.1</v>
      </c>
      <c r="AZ193">
        <v>72.8</v>
      </c>
      <c r="BA193">
        <v>78.7</v>
      </c>
      <c r="BB193">
        <v>84.7</v>
      </c>
      <c r="BF193" t="b">
        <f t="shared" si="2"/>
        <v>1</v>
      </c>
    </row>
    <row r="194" spans="14:58" x14ac:dyDescent="0.3">
      <c r="N194" t="e">
        <f>VLOOKUP(R194,Sheet1!A$6:A$378,1,FALSE)</f>
        <v>#N/A</v>
      </c>
      <c r="O194" t="s">
        <v>755</v>
      </c>
      <c r="P194" t="s">
        <v>491</v>
      </c>
      <c r="Q194" t="s">
        <v>627</v>
      </c>
      <c r="R194" t="s">
        <v>626</v>
      </c>
      <c r="S194" t="e">
        <f>VLOOKUP(R194,classifications!A$1:B$357,2,FALSE)</f>
        <v>#N/A</v>
      </c>
      <c r="T194" t="e">
        <f>VLOOKUP(R194,classifications!A$1:D$357,4,FALSE)</f>
        <v>#N/A</v>
      </c>
      <c r="U194">
        <v>63.1</v>
      </c>
      <c r="V194">
        <v>31.1</v>
      </c>
      <c r="W194">
        <v>5.8</v>
      </c>
      <c r="X194">
        <v>58.8</v>
      </c>
      <c r="Y194">
        <v>25.7</v>
      </c>
      <c r="Z194">
        <v>15.5</v>
      </c>
      <c r="AA194">
        <v>60.9</v>
      </c>
      <c r="AB194">
        <v>28.3</v>
      </c>
      <c r="AC194">
        <v>10.8</v>
      </c>
      <c r="AE194" t="s">
        <v>755</v>
      </c>
      <c r="AF194" t="s">
        <v>491</v>
      </c>
      <c r="AG194" t="s">
        <v>627</v>
      </c>
      <c r="AH194" t="s">
        <v>626</v>
      </c>
      <c r="AI194">
        <v>67</v>
      </c>
      <c r="AJ194">
        <v>33</v>
      </c>
      <c r="AK194">
        <v>69.599999999999994</v>
      </c>
      <c r="AL194">
        <v>30.4</v>
      </c>
      <c r="AM194">
        <v>68.2</v>
      </c>
      <c r="AN194">
        <v>31.8</v>
      </c>
      <c r="AP194" t="s">
        <v>755</v>
      </c>
      <c r="AQ194" t="s">
        <v>491</v>
      </c>
      <c r="AR194" t="s">
        <v>627</v>
      </c>
      <c r="AS194" t="s">
        <v>626</v>
      </c>
      <c r="AT194">
        <v>58.5</v>
      </c>
      <c r="AU194">
        <v>67</v>
      </c>
      <c r="AV194">
        <v>75.400000000000006</v>
      </c>
      <c r="AW194">
        <v>61.8</v>
      </c>
      <c r="AX194">
        <v>69.599999999999994</v>
      </c>
      <c r="AY194">
        <v>77.400000000000006</v>
      </c>
      <c r="AZ194">
        <v>62.2</v>
      </c>
      <c r="BA194">
        <v>68.2</v>
      </c>
      <c r="BB194">
        <v>74.3</v>
      </c>
      <c r="BF194" t="b">
        <f t="shared" si="2"/>
        <v>1</v>
      </c>
    </row>
    <row r="195" spans="14:58" x14ac:dyDescent="0.3">
      <c r="N195" t="e">
        <f>VLOOKUP(R195,Sheet1!A$6:A$378,1,FALSE)</f>
        <v>#N/A</v>
      </c>
      <c r="O195" t="s">
        <v>755</v>
      </c>
      <c r="P195" t="s">
        <v>491</v>
      </c>
      <c r="Q195" t="s">
        <v>629</v>
      </c>
      <c r="R195" t="s">
        <v>628</v>
      </c>
      <c r="S195" t="e">
        <f>VLOOKUP(R195,classifications!A$1:B$357,2,FALSE)</f>
        <v>#N/A</v>
      </c>
      <c r="T195" t="e">
        <f>VLOOKUP(R195,classifications!A$1:D$357,4,FALSE)</f>
        <v>#N/A</v>
      </c>
      <c r="U195">
        <v>60.1</v>
      </c>
      <c r="V195">
        <v>31.8</v>
      </c>
      <c r="W195">
        <v>8.1</v>
      </c>
      <c r="X195">
        <v>67.7</v>
      </c>
      <c r="Y195">
        <v>16</v>
      </c>
      <c r="Z195">
        <v>16.3</v>
      </c>
      <c r="AA195">
        <v>63.6</v>
      </c>
      <c r="AB195">
        <v>24.5</v>
      </c>
      <c r="AC195">
        <v>11.8</v>
      </c>
      <c r="AE195" t="s">
        <v>755</v>
      </c>
      <c r="AF195" t="s">
        <v>491</v>
      </c>
      <c r="AG195" t="s">
        <v>629</v>
      </c>
      <c r="AH195" t="s">
        <v>628</v>
      </c>
      <c r="AI195">
        <v>65.400000000000006</v>
      </c>
      <c r="AJ195">
        <v>34.6</v>
      </c>
      <c r="AK195">
        <v>80.8</v>
      </c>
      <c r="AL195">
        <v>19.2</v>
      </c>
      <c r="AM195">
        <v>72.2</v>
      </c>
      <c r="AN195">
        <v>27.8</v>
      </c>
      <c r="AP195" t="s">
        <v>755</v>
      </c>
      <c r="AQ195" t="s">
        <v>491</v>
      </c>
      <c r="AR195" t="s">
        <v>629</v>
      </c>
      <c r="AS195" t="s">
        <v>628</v>
      </c>
      <c r="AT195">
        <v>56.7</v>
      </c>
      <c r="AU195">
        <v>65.400000000000006</v>
      </c>
      <c r="AV195">
        <v>74.099999999999994</v>
      </c>
      <c r="AW195">
        <v>74</v>
      </c>
      <c r="AX195">
        <v>80.8</v>
      </c>
      <c r="AY195">
        <v>87.7</v>
      </c>
      <c r="AZ195">
        <v>66.400000000000006</v>
      </c>
      <c r="BA195">
        <v>72.2</v>
      </c>
      <c r="BB195">
        <v>77.900000000000006</v>
      </c>
      <c r="BF195" t="b">
        <f t="shared" si="2"/>
        <v>1</v>
      </c>
    </row>
    <row r="196" spans="14:58" x14ac:dyDescent="0.3">
      <c r="N196" t="e">
        <f>VLOOKUP(R196,Sheet1!A$6:A$378,1,FALSE)</f>
        <v>#N/A</v>
      </c>
      <c r="O196" t="s">
        <v>755</v>
      </c>
      <c r="P196" t="s">
        <v>491</v>
      </c>
      <c r="Q196" t="s">
        <v>631</v>
      </c>
      <c r="R196" t="s">
        <v>630</v>
      </c>
      <c r="S196" t="e">
        <f>VLOOKUP(R196,classifications!A$1:B$357,2,FALSE)</f>
        <v>#N/A</v>
      </c>
      <c r="T196" t="e">
        <f>VLOOKUP(R196,classifications!A$1:D$357,4,FALSE)</f>
        <v>#N/A</v>
      </c>
      <c r="U196">
        <v>64.099999999999994</v>
      </c>
      <c r="V196">
        <v>27</v>
      </c>
      <c r="W196">
        <v>8.9</v>
      </c>
      <c r="X196">
        <v>63.1</v>
      </c>
      <c r="Y196">
        <v>21.2</v>
      </c>
      <c r="Z196">
        <v>15.7</v>
      </c>
      <c r="AA196">
        <v>63.6</v>
      </c>
      <c r="AB196">
        <v>23.9</v>
      </c>
      <c r="AC196">
        <v>12.5</v>
      </c>
      <c r="AE196" t="s">
        <v>755</v>
      </c>
      <c r="AF196" t="s">
        <v>491</v>
      </c>
      <c r="AG196" t="s">
        <v>631</v>
      </c>
      <c r="AH196" t="s">
        <v>630</v>
      </c>
      <c r="AI196">
        <v>70.400000000000006</v>
      </c>
      <c r="AJ196">
        <v>29.6</v>
      </c>
      <c r="AK196">
        <v>74.900000000000006</v>
      </c>
      <c r="AL196">
        <v>25.1</v>
      </c>
      <c r="AM196">
        <v>72.7</v>
      </c>
      <c r="AN196">
        <v>27.3</v>
      </c>
      <c r="AP196" t="s">
        <v>755</v>
      </c>
      <c r="AQ196" t="s">
        <v>491</v>
      </c>
      <c r="AR196" t="s">
        <v>631</v>
      </c>
      <c r="AS196" t="s">
        <v>630</v>
      </c>
      <c r="AT196">
        <v>61.5</v>
      </c>
      <c r="AU196">
        <v>70.400000000000006</v>
      </c>
      <c r="AV196">
        <v>79.2</v>
      </c>
      <c r="AW196">
        <v>67.2</v>
      </c>
      <c r="AX196">
        <v>74.900000000000006</v>
      </c>
      <c r="AY196">
        <v>82.6</v>
      </c>
      <c r="AZ196">
        <v>66.8</v>
      </c>
      <c r="BA196">
        <v>72.7</v>
      </c>
      <c r="BB196">
        <v>78.5</v>
      </c>
      <c r="BF196" t="b">
        <f t="shared" si="2"/>
        <v>1</v>
      </c>
    </row>
    <row r="197" spans="14:58" x14ac:dyDescent="0.3">
      <c r="N197" t="e">
        <f>VLOOKUP(R197,Sheet1!A$6:A$378,1,FALSE)</f>
        <v>#N/A</v>
      </c>
      <c r="O197" t="s">
        <v>755</v>
      </c>
      <c r="P197" t="s">
        <v>491</v>
      </c>
      <c r="Q197">
        <v>48</v>
      </c>
      <c r="R197" t="s">
        <v>632</v>
      </c>
      <c r="S197" t="e">
        <f>VLOOKUP(R197,classifications!A$1:B$357,2,FALSE)</f>
        <v>#N/A</v>
      </c>
      <c r="T197" t="e">
        <f>VLOOKUP(R197,classifications!A$1:D$357,4,FALSE)</f>
        <v>#N/A</v>
      </c>
      <c r="U197">
        <v>65.599999999999994</v>
      </c>
      <c r="V197">
        <v>24.3</v>
      </c>
      <c r="W197">
        <v>10.1</v>
      </c>
      <c r="X197">
        <v>71</v>
      </c>
      <c r="Y197">
        <v>20.100000000000001</v>
      </c>
      <c r="Z197">
        <v>8.9</v>
      </c>
      <c r="AA197">
        <v>68.5</v>
      </c>
      <c r="AB197">
        <v>22.1</v>
      </c>
      <c r="AC197">
        <v>9.4</v>
      </c>
      <c r="AE197" t="s">
        <v>755</v>
      </c>
      <c r="AF197" t="s">
        <v>491</v>
      </c>
      <c r="AG197">
        <v>48</v>
      </c>
      <c r="AH197" t="s">
        <v>632</v>
      </c>
      <c r="AI197">
        <v>73</v>
      </c>
      <c r="AJ197">
        <v>27</v>
      </c>
      <c r="AK197">
        <v>77.900000000000006</v>
      </c>
      <c r="AL197">
        <v>22.1</v>
      </c>
      <c r="AM197">
        <v>75.599999999999994</v>
      </c>
      <c r="AN197">
        <v>24.4</v>
      </c>
      <c r="AP197" t="s">
        <v>755</v>
      </c>
      <c r="AQ197" t="s">
        <v>491</v>
      </c>
      <c r="AR197">
        <v>48</v>
      </c>
      <c r="AS197" t="s">
        <v>632</v>
      </c>
      <c r="AT197">
        <v>63.9</v>
      </c>
      <c r="AU197">
        <v>73</v>
      </c>
      <c r="AV197">
        <v>82.1</v>
      </c>
      <c r="AW197">
        <v>70.3</v>
      </c>
      <c r="AX197">
        <v>77.900000000000006</v>
      </c>
      <c r="AY197">
        <v>85.5</v>
      </c>
      <c r="AZ197">
        <v>69.7</v>
      </c>
      <c r="BA197">
        <v>75.599999999999994</v>
      </c>
      <c r="BB197">
        <v>81.599999999999994</v>
      </c>
      <c r="BF197" t="b">
        <f t="shared" ref="BF197:BF205" si="3">IF(AS197=AH197,IF(AH197=R197,TRUE,FALSE),FALSE)</f>
        <v>1</v>
      </c>
    </row>
    <row r="198" spans="14:58" x14ac:dyDescent="0.3">
      <c r="N198" t="e">
        <f>VLOOKUP(R198,Sheet1!A$6:A$378,1,FALSE)</f>
        <v>#N/A</v>
      </c>
      <c r="O198" t="s">
        <v>755</v>
      </c>
      <c r="P198" t="s">
        <v>491</v>
      </c>
      <c r="Q198" t="s">
        <v>634</v>
      </c>
      <c r="R198" t="s">
        <v>633</v>
      </c>
      <c r="S198" t="e">
        <f>VLOOKUP(R198,classifications!A$1:B$357,2,FALSE)</f>
        <v>#N/A</v>
      </c>
      <c r="T198" t="e">
        <f>VLOOKUP(R198,classifications!A$1:D$357,4,FALSE)</f>
        <v>#N/A</v>
      </c>
      <c r="U198">
        <v>67.7</v>
      </c>
      <c r="V198">
        <v>24</v>
      </c>
      <c r="W198">
        <v>8.1999999999999993</v>
      </c>
      <c r="X198">
        <v>62.4</v>
      </c>
      <c r="Y198">
        <v>18.8</v>
      </c>
      <c r="Z198">
        <v>18.7</v>
      </c>
      <c r="AA198">
        <v>64.900000000000006</v>
      </c>
      <c r="AB198">
        <v>21.3</v>
      </c>
      <c r="AC198">
        <v>13.8</v>
      </c>
      <c r="AE198" t="s">
        <v>755</v>
      </c>
      <c r="AF198" t="s">
        <v>491</v>
      </c>
      <c r="AG198" t="s">
        <v>634</v>
      </c>
      <c r="AH198" t="s">
        <v>633</v>
      </c>
      <c r="AI198">
        <v>73.8</v>
      </c>
      <c r="AJ198">
        <v>26.2</v>
      </c>
      <c r="AK198">
        <v>76.8</v>
      </c>
      <c r="AL198">
        <v>23.2</v>
      </c>
      <c r="AM198">
        <v>75.3</v>
      </c>
      <c r="AN198">
        <v>24.7</v>
      </c>
      <c r="AP198" t="s">
        <v>755</v>
      </c>
      <c r="AQ198" t="s">
        <v>491</v>
      </c>
      <c r="AR198" t="s">
        <v>634</v>
      </c>
      <c r="AS198" t="s">
        <v>633</v>
      </c>
      <c r="AT198">
        <v>66.400000000000006</v>
      </c>
      <c r="AU198">
        <v>73.8</v>
      </c>
      <c r="AV198">
        <v>81.2</v>
      </c>
      <c r="AW198">
        <v>69.7</v>
      </c>
      <c r="AX198">
        <v>76.8</v>
      </c>
      <c r="AY198">
        <v>83.9</v>
      </c>
      <c r="AZ198">
        <v>70</v>
      </c>
      <c r="BA198">
        <v>75.3</v>
      </c>
      <c r="BB198">
        <v>80.599999999999994</v>
      </c>
      <c r="BF198" t="b">
        <f t="shared" si="3"/>
        <v>1</v>
      </c>
    </row>
    <row r="199" spans="14:58" x14ac:dyDescent="0.3">
      <c r="N199" t="e">
        <f>VLOOKUP(R199,Sheet1!A$6:A$378,1,FALSE)</f>
        <v>#N/A</v>
      </c>
      <c r="O199" t="s">
        <v>755</v>
      </c>
      <c r="P199" t="s">
        <v>491</v>
      </c>
      <c r="Q199" t="s">
        <v>636</v>
      </c>
      <c r="R199" t="s">
        <v>635</v>
      </c>
      <c r="S199" t="e">
        <f>VLOOKUP(R199,classifications!A$1:B$357,2,FALSE)</f>
        <v>#N/A</v>
      </c>
      <c r="T199" t="e">
        <f>VLOOKUP(R199,classifications!A$1:D$357,4,FALSE)</f>
        <v>#N/A</v>
      </c>
      <c r="U199">
        <v>58.2</v>
      </c>
      <c r="V199">
        <v>35.299999999999997</v>
      </c>
      <c r="W199">
        <v>6.5</v>
      </c>
      <c r="X199">
        <v>70.8</v>
      </c>
      <c r="Y199">
        <v>14.5</v>
      </c>
      <c r="Z199">
        <v>14.7</v>
      </c>
      <c r="AA199">
        <v>64.599999999999994</v>
      </c>
      <c r="AB199">
        <v>24.7</v>
      </c>
      <c r="AC199">
        <v>10.7</v>
      </c>
      <c r="AE199" t="s">
        <v>755</v>
      </c>
      <c r="AF199" t="s">
        <v>491</v>
      </c>
      <c r="AG199" t="s">
        <v>636</v>
      </c>
      <c r="AH199" t="s">
        <v>635</v>
      </c>
      <c r="AI199">
        <v>62.2</v>
      </c>
      <c r="AJ199">
        <v>37.799999999999997</v>
      </c>
      <c r="AK199">
        <v>83</v>
      </c>
      <c r="AL199">
        <v>17</v>
      </c>
      <c r="AM199">
        <v>72.400000000000006</v>
      </c>
      <c r="AN199">
        <v>27.6</v>
      </c>
      <c r="AP199" t="s">
        <v>755</v>
      </c>
      <c r="AQ199" t="s">
        <v>491</v>
      </c>
      <c r="AR199" t="s">
        <v>636</v>
      </c>
      <c r="AS199" t="s">
        <v>635</v>
      </c>
      <c r="AT199">
        <v>52.2</v>
      </c>
      <c r="AU199">
        <v>62.2</v>
      </c>
      <c r="AV199">
        <v>72.3</v>
      </c>
      <c r="AW199">
        <v>76</v>
      </c>
      <c r="AX199">
        <v>83</v>
      </c>
      <c r="AY199">
        <v>90</v>
      </c>
      <c r="AZ199">
        <v>66.2</v>
      </c>
      <c r="BA199">
        <v>72.400000000000006</v>
      </c>
      <c r="BB199">
        <v>78.5</v>
      </c>
      <c r="BF199" t="b">
        <f t="shared" si="3"/>
        <v>1</v>
      </c>
    </row>
    <row r="200" spans="14:58" x14ac:dyDescent="0.3">
      <c r="N200" t="e">
        <f>VLOOKUP(R200,Sheet1!A$6:A$378,1,FALSE)</f>
        <v>#N/A</v>
      </c>
      <c r="O200" t="s">
        <v>755</v>
      </c>
      <c r="P200" t="s">
        <v>491</v>
      </c>
      <c r="Q200" t="s">
        <v>638</v>
      </c>
      <c r="R200" t="s">
        <v>637</v>
      </c>
      <c r="S200" t="e">
        <f>VLOOKUP(R200,classifications!A$1:B$357,2,FALSE)</f>
        <v>#N/A</v>
      </c>
      <c r="T200" t="e">
        <f>VLOOKUP(R200,classifications!A$1:D$357,4,FALSE)</f>
        <v>#N/A</v>
      </c>
      <c r="U200">
        <v>63</v>
      </c>
      <c r="V200">
        <v>29.4</v>
      </c>
      <c r="W200">
        <v>7.6</v>
      </c>
      <c r="X200">
        <v>71.3</v>
      </c>
      <c r="Y200">
        <v>11.9</v>
      </c>
      <c r="Z200">
        <v>16.8</v>
      </c>
      <c r="AA200">
        <v>66.599999999999994</v>
      </c>
      <c r="AB200">
        <v>21.8</v>
      </c>
      <c r="AC200">
        <v>11.6</v>
      </c>
      <c r="AE200" t="s">
        <v>755</v>
      </c>
      <c r="AF200" t="s">
        <v>491</v>
      </c>
      <c r="AG200" t="s">
        <v>638</v>
      </c>
      <c r="AH200" t="s">
        <v>637</v>
      </c>
      <c r="AI200">
        <v>68.2</v>
      </c>
      <c r="AJ200">
        <v>31.8</v>
      </c>
      <c r="AK200">
        <v>85.7</v>
      </c>
      <c r="AL200">
        <v>14.3</v>
      </c>
      <c r="AM200">
        <v>75.3</v>
      </c>
      <c r="AN200">
        <v>24.7</v>
      </c>
      <c r="AP200" t="s">
        <v>755</v>
      </c>
      <c r="AQ200" t="s">
        <v>491</v>
      </c>
      <c r="AR200" t="s">
        <v>638</v>
      </c>
      <c r="AS200" t="s">
        <v>637</v>
      </c>
      <c r="AT200">
        <v>60.1</v>
      </c>
      <c r="AU200">
        <v>68.2</v>
      </c>
      <c r="AV200">
        <v>76.3</v>
      </c>
      <c r="AW200">
        <v>79.3</v>
      </c>
      <c r="AX200">
        <v>85.7</v>
      </c>
      <c r="AY200">
        <v>92.2</v>
      </c>
      <c r="AZ200">
        <v>69.8</v>
      </c>
      <c r="BA200">
        <v>75.3</v>
      </c>
      <c r="BB200">
        <v>80.8</v>
      </c>
      <c r="BF200" t="b">
        <f t="shared" si="3"/>
        <v>1</v>
      </c>
    </row>
    <row r="201" spans="14:58" x14ac:dyDescent="0.3">
      <c r="N201" t="e">
        <f>VLOOKUP(R201,Sheet1!A$6:A$378,1,FALSE)</f>
        <v>#N/A</v>
      </c>
      <c r="O201" t="s">
        <v>755</v>
      </c>
      <c r="P201" t="s">
        <v>491</v>
      </c>
      <c r="Q201" t="s">
        <v>640</v>
      </c>
      <c r="R201" t="s">
        <v>639</v>
      </c>
      <c r="S201" t="e">
        <f>VLOOKUP(R201,classifications!A$1:B$357,2,FALSE)</f>
        <v>#N/A</v>
      </c>
      <c r="T201" t="e">
        <f>VLOOKUP(R201,classifications!A$1:D$357,4,FALSE)</f>
        <v>#N/A</v>
      </c>
      <c r="U201">
        <v>58.7</v>
      </c>
      <c r="V201">
        <v>30.2</v>
      </c>
      <c r="W201">
        <v>11</v>
      </c>
      <c r="X201">
        <v>59.4</v>
      </c>
      <c r="Y201">
        <v>24.5</v>
      </c>
      <c r="Z201">
        <v>16.100000000000001</v>
      </c>
      <c r="AA201">
        <v>59.1</v>
      </c>
      <c r="AB201">
        <v>27.3</v>
      </c>
      <c r="AC201">
        <v>13.6</v>
      </c>
      <c r="AE201" t="s">
        <v>755</v>
      </c>
      <c r="AF201" t="s">
        <v>491</v>
      </c>
      <c r="AG201" t="s">
        <v>640</v>
      </c>
      <c r="AH201" t="s">
        <v>639</v>
      </c>
      <c r="AI201">
        <v>66</v>
      </c>
      <c r="AJ201">
        <v>34</v>
      </c>
      <c r="AK201">
        <v>70.8</v>
      </c>
      <c r="AL201">
        <v>29.2</v>
      </c>
      <c r="AM201">
        <v>68.400000000000006</v>
      </c>
      <c r="AN201">
        <v>31.6</v>
      </c>
      <c r="AP201" t="s">
        <v>755</v>
      </c>
      <c r="AQ201" t="s">
        <v>491</v>
      </c>
      <c r="AR201" t="s">
        <v>640</v>
      </c>
      <c r="AS201" t="s">
        <v>639</v>
      </c>
      <c r="AT201">
        <v>58</v>
      </c>
      <c r="AU201">
        <v>66</v>
      </c>
      <c r="AV201">
        <v>74</v>
      </c>
      <c r="AW201">
        <v>63.4</v>
      </c>
      <c r="AX201">
        <v>70.8</v>
      </c>
      <c r="AY201">
        <v>78.3</v>
      </c>
      <c r="AZ201">
        <v>62.7</v>
      </c>
      <c r="BA201">
        <v>68.400000000000006</v>
      </c>
      <c r="BB201">
        <v>74</v>
      </c>
      <c r="BF201" t="b">
        <f t="shared" si="3"/>
        <v>1</v>
      </c>
    </row>
    <row r="202" spans="14:58" x14ac:dyDescent="0.3">
      <c r="N202" t="e">
        <f>VLOOKUP(R202,Sheet1!A$6:A$378,1,FALSE)</f>
        <v>#N/A</v>
      </c>
      <c r="O202" t="s">
        <v>755</v>
      </c>
      <c r="P202" t="s">
        <v>491</v>
      </c>
      <c r="Q202" t="s">
        <v>642</v>
      </c>
      <c r="R202" t="s">
        <v>641</v>
      </c>
      <c r="S202" t="e">
        <f>VLOOKUP(R202,classifications!A$1:B$357,2,FALSE)</f>
        <v>#N/A</v>
      </c>
      <c r="T202" t="e">
        <f>VLOOKUP(R202,classifications!A$1:D$357,4,FALSE)</f>
        <v>#N/A</v>
      </c>
      <c r="U202">
        <v>55.5</v>
      </c>
      <c r="V202">
        <v>33.1</v>
      </c>
      <c r="W202">
        <v>11.4</v>
      </c>
      <c r="X202">
        <v>62.8</v>
      </c>
      <c r="Y202">
        <v>27.1</v>
      </c>
      <c r="Z202">
        <v>10</v>
      </c>
      <c r="AA202">
        <v>59.3</v>
      </c>
      <c r="AB202">
        <v>30.1</v>
      </c>
      <c r="AC202">
        <v>10.7</v>
      </c>
      <c r="AE202" t="s">
        <v>755</v>
      </c>
      <c r="AF202" t="s">
        <v>491</v>
      </c>
      <c r="AG202" t="s">
        <v>642</v>
      </c>
      <c r="AH202" t="s">
        <v>641</v>
      </c>
      <c r="AI202">
        <v>62.6</v>
      </c>
      <c r="AJ202">
        <v>37.4</v>
      </c>
      <c r="AK202">
        <v>69.8</v>
      </c>
      <c r="AL202">
        <v>30.2</v>
      </c>
      <c r="AM202">
        <v>66.3</v>
      </c>
      <c r="AN202">
        <v>33.700000000000003</v>
      </c>
      <c r="AP202" t="s">
        <v>755</v>
      </c>
      <c r="AQ202" t="s">
        <v>491</v>
      </c>
      <c r="AR202" t="s">
        <v>642</v>
      </c>
      <c r="AS202" t="s">
        <v>641</v>
      </c>
      <c r="AT202">
        <v>54.7</v>
      </c>
      <c r="AU202">
        <v>62.6</v>
      </c>
      <c r="AV202">
        <v>70.5</v>
      </c>
      <c r="AW202">
        <v>61.8</v>
      </c>
      <c r="AX202">
        <v>69.8</v>
      </c>
      <c r="AY202">
        <v>77.900000000000006</v>
      </c>
      <c r="AZ202">
        <v>60.6</v>
      </c>
      <c r="BA202">
        <v>66.3</v>
      </c>
      <c r="BB202">
        <v>72.099999999999994</v>
      </c>
      <c r="BF202" t="b">
        <f t="shared" si="3"/>
        <v>1</v>
      </c>
    </row>
    <row r="203" spans="14:58" x14ac:dyDescent="0.3">
      <c r="N203" t="e">
        <f>VLOOKUP(R203,Sheet1!A$6:A$378,1,FALSE)</f>
        <v>#N/A</v>
      </c>
      <c r="O203" t="s">
        <v>755</v>
      </c>
      <c r="P203" t="s">
        <v>491</v>
      </c>
      <c r="Q203" t="s">
        <v>644</v>
      </c>
      <c r="R203" t="s">
        <v>643</v>
      </c>
      <c r="S203" t="e">
        <f>VLOOKUP(R203,classifications!A$1:B$357,2,FALSE)</f>
        <v>#N/A</v>
      </c>
      <c r="T203" t="e">
        <f>VLOOKUP(R203,classifications!A$1:D$357,4,FALSE)</f>
        <v>#N/A</v>
      </c>
      <c r="U203">
        <v>65.400000000000006</v>
      </c>
      <c r="V203">
        <v>31.4</v>
      </c>
      <c r="W203">
        <v>3.2</v>
      </c>
      <c r="X203">
        <v>73.7</v>
      </c>
      <c r="Y203">
        <v>16.7</v>
      </c>
      <c r="Z203">
        <v>9.6</v>
      </c>
      <c r="AA203">
        <v>69.8</v>
      </c>
      <c r="AB203">
        <v>23.6</v>
      </c>
      <c r="AC203">
        <v>6.6</v>
      </c>
      <c r="AE203" t="s">
        <v>755</v>
      </c>
      <c r="AF203" t="s">
        <v>491</v>
      </c>
      <c r="AG203" t="s">
        <v>644</v>
      </c>
      <c r="AH203" t="s">
        <v>643</v>
      </c>
      <c r="AI203">
        <v>67.599999999999994</v>
      </c>
      <c r="AJ203">
        <v>32.4</v>
      </c>
      <c r="AK203">
        <v>81.5</v>
      </c>
      <c r="AL203">
        <v>18.5</v>
      </c>
      <c r="AM203">
        <v>74.7</v>
      </c>
      <c r="AN203">
        <v>25.3</v>
      </c>
      <c r="AP203" t="s">
        <v>755</v>
      </c>
      <c r="AQ203" t="s">
        <v>491</v>
      </c>
      <c r="AR203" t="s">
        <v>644</v>
      </c>
      <c r="AS203" t="s">
        <v>643</v>
      </c>
      <c r="AT203">
        <v>58.5</v>
      </c>
      <c r="AU203">
        <v>67.599999999999994</v>
      </c>
      <c r="AV203">
        <v>76.7</v>
      </c>
      <c r="AW203">
        <v>74.400000000000006</v>
      </c>
      <c r="AX203">
        <v>81.5</v>
      </c>
      <c r="AY203">
        <v>88.6</v>
      </c>
      <c r="AZ203">
        <v>68.900000000000006</v>
      </c>
      <c r="BA203">
        <v>74.7</v>
      </c>
      <c r="BB203">
        <v>80.5</v>
      </c>
      <c r="BF203" t="b">
        <f t="shared" si="3"/>
        <v>1</v>
      </c>
    </row>
    <row r="204" spans="14:58" x14ac:dyDescent="0.3">
      <c r="N204" t="e">
        <f>VLOOKUP(R204,Sheet1!A$6:A$378,1,FALSE)</f>
        <v>#N/A</v>
      </c>
      <c r="O204" t="s">
        <v>755</v>
      </c>
      <c r="P204" t="s">
        <v>491</v>
      </c>
      <c r="Q204" t="s">
        <v>646</v>
      </c>
      <c r="R204" t="s">
        <v>645</v>
      </c>
      <c r="S204" t="e">
        <f>VLOOKUP(R204,classifications!A$1:B$357,2,FALSE)</f>
        <v>#N/A</v>
      </c>
      <c r="T204" t="e">
        <f>VLOOKUP(R204,classifications!A$1:D$357,4,FALSE)</f>
        <v>#N/A</v>
      </c>
      <c r="U204">
        <v>61.7</v>
      </c>
      <c r="V204">
        <v>35.799999999999997</v>
      </c>
      <c r="W204">
        <v>2.5</v>
      </c>
      <c r="X204">
        <v>60.1</v>
      </c>
      <c r="Y204">
        <v>21.7</v>
      </c>
      <c r="Z204">
        <v>18.2</v>
      </c>
      <c r="AA204">
        <v>60.8</v>
      </c>
      <c r="AB204">
        <v>28</v>
      </c>
      <c r="AC204">
        <v>11.2</v>
      </c>
      <c r="AE204" t="s">
        <v>755</v>
      </c>
      <c r="AF204" t="s">
        <v>491</v>
      </c>
      <c r="AG204" t="s">
        <v>646</v>
      </c>
      <c r="AH204" t="s">
        <v>645</v>
      </c>
      <c r="AI204">
        <v>63.3</v>
      </c>
      <c r="AJ204">
        <v>36.700000000000003</v>
      </c>
      <c r="AK204">
        <v>73.5</v>
      </c>
      <c r="AL204">
        <v>26.5</v>
      </c>
      <c r="AM204">
        <v>68.5</v>
      </c>
      <c r="AN204">
        <v>31.5</v>
      </c>
      <c r="AP204" t="s">
        <v>755</v>
      </c>
      <c r="AQ204" t="s">
        <v>491</v>
      </c>
      <c r="AR204" t="s">
        <v>646</v>
      </c>
      <c r="AS204" t="s">
        <v>645</v>
      </c>
      <c r="AT204">
        <v>54.7</v>
      </c>
      <c r="AU204">
        <v>63.3</v>
      </c>
      <c r="AV204">
        <v>71.900000000000006</v>
      </c>
      <c r="AW204">
        <v>66.2</v>
      </c>
      <c r="AX204">
        <v>73.5</v>
      </c>
      <c r="AY204">
        <v>80.8</v>
      </c>
      <c r="AZ204">
        <v>62.8</v>
      </c>
      <c r="BA204">
        <v>68.5</v>
      </c>
      <c r="BB204">
        <v>74.2</v>
      </c>
      <c r="BF204" t="b">
        <f t="shared" si="3"/>
        <v>1</v>
      </c>
    </row>
    <row r="205" spans="14:58" x14ac:dyDescent="0.3">
      <c r="N205" t="e">
        <f>VLOOKUP(R205,Sheet1!A$6:A$378,1,FALSE)</f>
        <v>#N/A</v>
      </c>
      <c r="O205" t="s">
        <v>647</v>
      </c>
      <c r="P205" t="s">
        <v>491</v>
      </c>
      <c r="Q205">
        <v>460</v>
      </c>
      <c r="R205" t="s">
        <v>647</v>
      </c>
      <c r="S205" t="e">
        <f>VLOOKUP(R205,classifications!A$1:B$357,2,FALSE)</f>
        <v>#N/A</v>
      </c>
      <c r="T205" t="e">
        <f>VLOOKUP(R205,classifications!A$1:D$357,4,FALSE)</f>
        <v>#N/A</v>
      </c>
      <c r="U205">
        <v>66.900000000000006</v>
      </c>
      <c r="V205">
        <v>25.3</v>
      </c>
      <c r="W205">
        <v>7.8</v>
      </c>
      <c r="X205">
        <v>64.7</v>
      </c>
      <c r="Y205">
        <v>20.5</v>
      </c>
      <c r="Z205">
        <v>14.8</v>
      </c>
      <c r="AA205">
        <v>65.8</v>
      </c>
      <c r="AB205">
        <v>22.8</v>
      </c>
      <c r="AC205">
        <v>11.4</v>
      </c>
      <c r="AE205" t="s">
        <v>647</v>
      </c>
      <c r="AF205" t="s">
        <v>491</v>
      </c>
      <c r="AG205">
        <v>460</v>
      </c>
      <c r="AH205" t="s">
        <v>647</v>
      </c>
      <c r="AI205">
        <v>72.599999999999994</v>
      </c>
      <c r="AJ205">
        <v>27.4</v>
      </c>
      <c r="AK205">
        <v>76</v>
      </c>
      <c r="AL205">
        <v>24</v>
      </c>
      <c r="AM205">
        <v>74.2</v>
      </c>
      <c r="AN205">
        <v>25.8</v>
      </c>
      <c r="AP205" t="s">
        <v>647</v>
      </c>
      <c r="AQ205" t="s">
        <v>491</v>
      </c>
      <c r="AR205">
        <v>460</v>
      </c>
      <c r="AS205" t="s">
        <v>647</v>
      </c>
      <c r="AT205">
        <v>69.2</v>
      </c>
      <c r="AU205">
        <v>72.599999999999994</v>
      </c>
      <c r="AV205">
        <v>76</v>
      </c>
      <c r="AW205">
        <v>72.900000000000006</v>
      </c>
      <c r="AX205">
        <v>76</v>
      </c>
      <c r="AY205">
        <v>79</v>
      </c>
      <c r="AZ205">
        <v>71.8</v>
      </c>
      <c r="BA205">
        <v>74.2</v>
      </c>
      <c r="BB205">
        <v>76.599999999999994</v>
      </c>
      <c r="BF205" t="b">
        <f t="shared" si="3"/>
        <v>1</v>
      </c>
    </row>
    <row r="207" spans="14:58" x14ac:dyDescent="0.3">
      <c r="O207" t="s">
        <v>650</v>
      </c>
      <c r="AE207" t="s">
        <v>650</v>
      </c>
      <c r="AP207" t="s">
        <v>650</v>
      </c>
    </row>
    <row r="209" spans="15:54" x14ac:dyDescent="0.3">
      <c r="O209" t="s">
        <v>651</v>
      </c>
      <c r="AE209" t="s">
        <v>651</v>
      </c>
      <c r="AP209" t="s">
        <v>651</v>
      </c>
    </row>
    <row r="210" spans="15:54" x14ac:dyDescent="0.3">
      <c r="O210" t="s">
        <v>772</v>
      </c>
      <c r="AE210" t="s">
        <v>772</v>
      </c>
      <c r="AP210" t="s">
        <v>772</v>
      </c>
    </row>
    <row r="211" spans="15:54" x14ac:dyDescent="0.3">
      <c r="O211" t="s">
        <v>653</v>
      </c>
      <c r="AE211" t="s">
        <v>653</v>
      </c>
      <c r="AP211" t="s">
        <v>653</v>
      </c>
    </row>
    <row r="212" spans="15:54" x14ac:dyDescent="0.3">
      <c r="O212" t="s">
        <v>654</v>
      </c>
      <c r="AE212" t="s">
        <v>654</v>
      </c>
      <c r="AP212" t="s">
        <v>654</v>
      </c>
    </row>
    <row r="216" spans="15:54" x14ac:dyDescent="0.3">
      <c r="R216" t="s">
        <v>819</v>
      </c>
      <c r="Z216" t="s">
        <v>820</v>
      </c>
      <c r="AH216" t="s">
        <v>821</v>
      </c>
    </row>
    <row r="217" spans="15:54" x14ac:dyDescent="0.3">
      <c r="U217" t="s">
        <v>410</v>
      </c>
      <c r="V217" t="s">
        <v>410</v>
      </c>
      <c r="W217" t="s">
        <v>410</v>
      </c>
      <c r="X217" t="s">
        <v>648</v>
      </c>
      <c r="Y217" t="s">
        <v>648</v>
      </c>
      <c r="Z217" t="s">
        <v>648</v>
      </c>
      <c r="AA217" t="s">
        <v>649</v>
      </c>
      <c r="AB217" t="s">
        <v>649</v>
      </c>
      <c r="AC217" t="s">
        <v>649</v>
      </c>
      <c r="AI217" t="s">
        <v>410</v>
      </c>
      <c r="AJ217" t="s">
        <v>410</v>
      </c>
      <c r="AK217" t="s">
        <v>648</v>
      </c>
      <c r="AL217" t="s">
        <v>648</v>
      </c>
      <c r="AM217" t="s">
        <v>649</v>
      </c>
      <c r="AN217" t="s">
        <v>649</v>
      </c>
      <c r="AT217" t="s">
        <v>410</v>
      </c>
      <c r="AU217" t="s">
        <v>410</v>
      </c>
      <c r="AV217" t="s">
        <v>410</v>
      </c>
      <c r="AW217" t="s">
        <v>648</v>
      </c>
      <c r="AX217" t="s">
        <v>648</v>
      </c>
      <c r="AY217" t="s">
        <v>648</v>
      </c>
      <c r="AZ217" t="s">
        <v>649</v>
      </c>
      <c r="BA217" t="s">
        <v>649</v>
      </c>
      <c r="BB217" t="s">
        <v>649</v>
      </c>
    </row>
    <row r="218" spans="15:54" x14ac:dyDescent="0.3">
      <c r="R218" t="s">
        <v>663</v>
      </c>
      <c r="U218" t="s">
        <v>664</v>
      </c>
      <c r="V218" t="s">
        <v>665</v>
      </c>
      <c r="W218" t="s">
        <v>666</v>
      </c>
      <c r="X218" t="s">
        <v>664</v>
      </c>
      <c r="Y218" t="s">
        <v>665</v>
      </c>
      <c r="Z218" t="s">
        <v>666</v>
      </c>
      <c r="AA218" t="s">
        <v>664</v>
      </c>
      <c r="AB218" t="s">
        <v>665</v>
      </c>
      <c r="AC218" t="s">
        <v>666</v>
      </c>
      <c r="AH218" t="s">
        <v>663</v>
      </c>
      <c r="AI218" t="s">
        <v>664</v>
      </c>
      <c r="AJ218" t="s">
        <v>665</v>
      </c>
      <c r="AS218" t="s">
        <v>663</v>
      </c>
      <c r="AT218" t="s">
        <v>799</v>
      </c>
      <c r="AU218" t="s">
        <v>800</v>
      </c>
      <c r="AV218" t="s">
        <v>801</v>
      </c>
    </row>
    <row r="219" spans="15:54" x14ac:dyDescent="0.3">
      <c r="R219" t="s">
        <v>3</v>
      </c>
      <c r="U219">
        <v>62.6</v>
      </c>
      <c r="V219">
        <v>29.4</v>
      </c>
      <c r="W219">
        <v>8</v>
      </c>
      <c r="X219">
        <v>64.3</v>
      </c>
      <c r="Y219">
        <v>20.8</v>
      </c>
      <c r="Z219">
        <v>14.9</v>
      </c>
      <c r="AA219">
        <v>63.4</v>
      </c>
      <c r="AB219">
        <v>25.2</v>
      </c>
      <c r="AC219">
        <v>11.4</v>
      </c>
      <c r="AH219" t="s">
        <v>3</v>
      </c>
      <c r="AI219">
        <v>68.099999999999994</v>
      </c>
      <c r="AJ219">
        <v>31.9</v>
      </c>
      <c r="AK219">
        <v>75.5</v>
      </c>
      <c r="AL219">
        <v>24.5</v>
      </c>
      <c r="AM219">
        <v>71.599999999999994</v>
      </c>
      <c r="AN219">
        <v>28.4</v>
      </c>
      <c r="AS219" t="s">
        <v>3</v>
      </c>
      <c r="AT219">
        <v>67.3</v>
      </c>
      <c r="AU219">
        <v>68.099999999999994</v>
      </c>
      <c r="AV219">
        <v>68.8</v>
      </c>
      <c r="AW219">
        <v>74.900000000000006</v>
      </c>
      <c r="AX219">
        <v>75.5</v>
      </c>
      <c r="AY219">
        <v>76.2</v>
      </c>
      <c r="AZ219">
        <v>71.099999999999994</v>
      </c>
      <c r="BA219">
        <v>71.599999999999994</v>
      </c>
      <c r="BB219">
        <v>72.099999999999994</v>
      </c>
    </row>
    <row r="222" spans="15:54" x14ac:dyDescent="0.3">
      <c r="R222" t="s">
        <v>650</v>
      </c>
      <c r="AH222" t="s">
        <v>650</v>
      </c>
      <c r="AS222" t="s">
        <v>650</v>
      </c>
    </row>
    <row r="224" spans="15:54" x14ac:dyDescent="0.3">
      <c r="R224" t="s">
        <v>651</v>
      </c>
      <c r="AH224" t="s">
        <v>651</v>
      </c>
      <c r="AS224" t="s">
        <v>651</v>
      </c>
    </row>
    <row r="225" spans="14:58" x14ac:dyDescent="0.3">
      <c r="R225" t="s">
        <v>822</v>
      </c>
      <c r="AI225" t="s">
        <v>822</v>
      </c>
      <c r="AT225" t="s">
        <v>822</v>
      </c>
    </row>
    <row r="229" spans="14:58" x14ac:dyDescent="0.3">
      <c r="N229" t="e">
        <f>VLOOKUP(R229,Sheet1!A$6:A$378,1,FALSE)</f>
        <v>#N/A</v>
      </c>
      <c r="O229" t="s">
        <v>3</v>
      </c>
      <c r="P229" t="s">
        <v>491</v>
      </c>
      <c r="Q229">
        <v>13</v>
      </c>
      <c r="R229" t="s">
        <v>493</v>
      </c>
      <c r="S229" t="e">
        <f>VLOOKUP(R229,classifications!A$1:B$357,2,FALSE)</f>
        <v>#N/A</v>
      </c>
      <c r="U229">
        <v>62.3</v>
      </c>
      <c r="V229">
        <v>30.7</v>
      </c>
      <c r="W229">
        <v>7</v>
      </c>
      <c r="X229">
        <v>69.8</v>
      </c>
      <c r="Y229">
        <v>19.100000000000001</v>
      </c>
      <c r="Z229">
        <v>11.2</v>
      </c>
      <c r="AA229">
        <v>65.900000000000006</v>
      </c>
      <c r="AB229">
        <v>25.1</v>
      </c>
      <c r="AC229">
        <v>9</v>
      </c>
      <c r="AE229" t="s">
        <v>3</v>
      </c>
      <c r="AF229" t="s">
        <v>491</v>
      </c>
      <c r="AG229">
        <v>13</v>
      </c>
      <c r="AH229" t="s">
        <v>493</v>
      </c>
      <c r="AI229">
        <v>67</v>
      </c>
      <c r="AJ229">
        <v>33</v>
      </c>
      <c r="AK229">
        <v>78.5</v>
      </c>
      <c r="AL229">
        <v>21.5</v>
      </c>
      <c r="AM229">
        <v>72.5</v>
      </c>
      <c r="AN229">
        <v>27.5</v>
      </c>
      <c r="AP229" t="s">
        <v>3</v>
      </c>
      <c r="AQ229" t="s">
        <v>491</v>
      </c>
      <c r="AR229">
        <v>13</v>
      </c>
      <c r="AS229" t="s">
        <v>493</v>
      </c>
      <c r="AT229">
        <v>59.7</v>
      </c>
      <c r="AU229">
        <v>67</v>
      </c>
      <c r="AV229">
        <v>74.2</v>
      </c>
      <c r="AW229">
        <v>72.599999999999994</v>
      </c>
      <c r="AX229">
        <v>78.5</v>
      </c>
      <c r="AY229">
        <v>84.4</v>
      </c>
      <c r="AZ229">
        <v>67.5</v>
      </c>
      <c r="BA229">
        <v>72.5</v>
      </c>
      <c r="BB229">
        <v>77.5</v>
      </c>
      <c r="BF229" t="b">
        <f>IF(AS229=AH229,IF(AH229=R229,TRUE,FALSE),FALSE)</f>
        <v>1</v>
      </c>
    </row>
    <row r="230" spans="14:58" x14ac:dyDescent="0.3">
      <c r="N230" t="e">
        <f>VLOOKUP(R230,Sheet1!A$6:A$378,1,FALSE)</f>
        <v>#N/A</v>
      </c>
      <c r="O230" t="s">
        <v>3</v>
      </c>
      <c r="P230" t="s">
        <v>491</v>
      </c>
      <c r="Q230">
        <v>15</v>
      </c>
      <c r="R230" t="s">
        <v>494</v>
      </c>
      <c r="S230" t="s">
        <v>320</v>
      </c>
      <c r="U230">
        <v>53.1</v>
      </c>
      <c r="V230">
        <v>34.5</v>
      </c>
      <c r="W230">
        <v>12.4</v>
      </c>
      <c r="X230">
        <v>55.7</v>
      </c>
      <c r="Y230">
        <v>23.3</v>
      </c>
      <c r="Z230">
        <v>21</v>
      </c>
      <c r="AA230">
        <v>54.3</v>
      </c>
      <c r="AB230">
        <v>29.2</v>
      </c>
      <c r="AC230">
        <v>16.399999999999999</v>
      </c>
      <c r="AE230" t="s">
        <v>3</v>
      </c>
      <c r="AF230" t="s">
        <v>491</v>
      </c>
      <c r="AG230">
        <v>15</v>
      </c>
      <c r="AH230" t="s">
        <v>494</v>
      </c>
      <c r="AI230">
        <v>60.6</v>
      </c>
      <c r="AJ230">
        <v>39.4</v>
      </c>
      <c r="AK230">
        <v>70.599999999999994</v>
      </c>
      <c r="AL230">
        <v>29.4</v>
      </c>
      <c r="AM230">
        <v>65</v>
      </c>
      <c r="AN230">
        <v>35</v>
      </c>
      <c r="AP230" t="s">
        <v>3</v>
      </c>
      <c r="AQ230" t="s">
        <v>491</v>
      </c>
      <c r="AR230">
        <v>15</v>
      </c>
      <c r="AS230" t="s">
        <v>494</v>
      </c>
      <c r="AT230">
        <v>52.5</v>
      </c>
      <c r="AU230">
        <v>60.6</v>
      </c>
      <c r="AV230">
        <v>68.7</v>
      </c>
      <c r="AW230">
        <v>63.5</v>
      </c>
      <c r="AX230">
        <v>70.599999999999994</v>
      </c>
      <c r="AY230">
        <v>77.599999999999994</v>
      </c>
      <c r="AZ230">
        <v>59.5</v>
      </c>
      <c r="BA230">
        <v>65</v>
      </c>
      <c r="BB230">
        <v>70.599999999999994</v>
      </c>
      <c r="BF230" t="b">
        <f>IF(AS230=AH230,IF(AH230=R230,TRUE,FALSE),FALSE)</f>
        <v>1</v>
      </c>
    </row>
    <row r="232" spans="14:58" x14ac:dyDescent="0.3">
      <c r="R232" t="s">
        <v>318</v>
      </c>
      <c r="U232">
        <f>AVERAGEIF($S$5:$S$205,$R232,U$5:U$205)</f>
        <v>62.561467889908279</v>
      </c>
      <c r="V232">
        <f t="shared" ref="V232:AC232" si="4">AVERAGEIF($S$5:$S$205,$R232,V$5:V$205)</f>
        <v>29.063302752293598</v>
      </c>
      <c r="W232">
        <f t="shared" si="4"/>
        <v>8.3724770642201829</v>
      </c>
      <c r="X232">
        <f t="shared" si="4"/>
        <v>64.752293577981604</v>
      </c>
      <c r="Y232">
        <f t="shared" si="4"/>
        <v>20.901834862385318</v>
      </c>
      <c r="Z232">
        <f t="shared" si="4"/>
        <v>14.352293577981651</v>
      </c>
      <c r="AA232">
        <f t="shared" si="4"/>
        <v>63.605504587155963</v>
      </c>
      <c r="AB232">
        <f t="shared" si="4"/>
        <v>25.084403669724772</v>
      </c>
      <c r="AC232">
        <f t="shared" si="4"/>
        <v>11.310091743119267</v>
      </c>
      <c r="AI232">
        <f>AVERAGEIF($S$5:$S$205,$R232,AI$5:AI$205)</f>
        <v>68.287155963302752</v>
      </c>
      <c r="AJ232">
        <f t="shared" ref="AJ232:AQ232" si="5">AVERAGEIF($S$5:$S$205,$R232,AJ$5:AJ$205)</f>
        <v>31.712844036697255</v>
      </c>
      <c r="AK232">
        <f t="shared" si="5"/>
        <v>75.51559633027523</v>
      </c>
      <c r="AL232">
        <f t="shared" si="5"/>
        <v>24.484403669724777</v>
      </c>
      <c r="AM232">
        <f t="shared" si="5"/>
        <v>71.69174311926605</v>
      </c>
      <c r="AN232">
        <f t="shared" si="5"/>
        <v>28.308256880733939</v>
      </c>
      <c r="AO232" t="e">
        <f t="shared" si="5"/>
        <v>#DIV/0!</v>
      </c>
      <c r="AP232" t="e">
        <f t="shared" si="5"/>
        <v>#DIV/0!</v>
      </c>
      <c r="AQ232" t="e">
        <f t="shared" si="5"/>
        <v>#DIV/0!</v>
      </c>
      <c r="AT232">
        <f>AVERAGEIF($S$5:$S$205,$R232,AT$5:AT$205)</f>
        <v>59.986238532110093</v>
      </c>
      <c r="AU232">
        <f t="shared" ref="AU232:BB232" si="6">AVERAGEIF($S$5:$S$205,$R232,AU$5:AU$205)</f>
        <v>68.287155963302752</v>
      </c>
      <c r="AV232">
        <f t="shared" si="6"/>
        <v>76.589908256880705</v>
      </c>
      <c r="AW232">
        <f t="shared" si="6"/>
        <v>68.087155963302763</v>
      </c>
      <c r="AX232">
        <f t="shared" si="6"/>
        <v>75.51559633027523</v>
      </c>
      <c r="AY232">
        <f t="shared" si="6"/>
        <v>82.940366972477037</v>
      </c>
      <c r="AZ232">
        <f t="shared" si="6"/>
        <v>65.906422018348621</v>
      </c>
      <c r="BA232">
        <f t="shared" si="6"/>
        <v>71.69174311926605</v>
      </c>
      <c r="BB232">
        <f t="shared" si="6"/>
        <v>77.47798165137614</v>
      </c>
    </row>
    <row r="233" spans="14:58" x14ac:dyDescent="0.3">
      <c r="R233" t="s">
        <v>319</v>
      </c>
      <c r="U233">
        <f t="shared" ref="U233:AC234" si="7">AVERAGEIF($S$5:$S$205,$R233,U$5:U$205)</f>
        <v>62.500000000000014</v>
      </c>
      <c r="V233">
        <f t="shared" si="7"/>
        <v>30.373684210526317</v>
      </c>
      <c r="W233">
        <f t="shared" si="7"/>
        <v>7.1368421052631579</v>
      </c>
      <c r="X233">
        <f t="shared" si="7"/>
        <v>64.147368421052647</v>
      </c>
      <c r="Y233">
        <f t="shared" si="7"/>
        <v>20.957894736842107</v>
      </c>
      <c r="Z233">
        <f t="shared" si="7"/>
        <v>14.878947368421052</v>
      </c>
      <c r="AA233">
        <f t="shared" si="7"/>
        <v>63.284210526315768</v>
      </c>
      <c r="AB233">
        <f t="shared" si="7"/>
        <v>25.742105263157892</v>
      </c>
      <c r="AC233">
        <f t="shared" si="7"/>
        <v>10.994736842105262</v>
      </c>
      <c r="AI233">
        <f t="shared" ref="AI233:AQ234" si="8">AVERAGEIF($S$5:$S$205,$R233,AI$5:AI$205)</f>
        <v>67.278947368421058</v>
      </c>
      <c r="AJ233">
        <f t="shared" si="8"/>
        <v>32.721052631578956</v>
      </c>
      <c r="AK233">
        <f t="shared" si="8"/>
        <v>75.347368421052636</v>
      </c>
      <c r="AL233">
        <f t="shared" si="8"/>
        <v>24.652631578947371</v>
      </c>
      <c r="AM233">
        <f t="shared" si="8"/>
        <v>71.0842105263158</v>
      </c>
      <c r="AN233">
        <f t="shared" si="8"/>
        <v>28.91578947368421</v>
      </c>
      <c r="AO233" t="e">
        <f t="shared" si="8"/>
        <v>#DIV/0!</v>
      </c>
      <c r="AP233" t="e">
        <f t="shared" si="8"/>
        <v>#DIV/0!</v>
      </c>
      <c r="AQ233" t="e">
        <f t="shared" si="8"/>
        <v>#DIV/0!</v>
      </c>
      <c r="AT233">
        <f t="shared" ref="AT233:BB234" si="9">AVERAGEIF($S$5:$S$205,$R233,AT$5:AT$205)</f>
        <v>60.568421052631585</v>
      </c>
      <c r="AU233">
        <f t="shared" si="9"/>
        <v>67.278947368421058</v>
      </c>
      <c r="AV233">
        <f t="shared" si="9"/>
        <v>73.994736842105254</v>
      </c>
      <c r="AW233">
        <f t="shared" si="9"/>
        <v>69.184210526315795</v>
      </c>
      <c r="AX233">
        <f t="shared" si="9"/>
        <v>75.347368421052636</v>
      </c>
      <c r="AY233">
        <f t="shared" si="9"/>
        <v>81.505263157894746</v>
      </c>
      <c r="AZ233">
        <f t="shared" si="9"/>
        <v>66.40000000000002</v>
      </c>
      <c r="BA233">
        <f t="shared" si="9"/>
        <v>71.0842105263158</v>
      </c>
      <c r="BB233">
        <f t="shared" si="9"/>
        <v>75.757894736842104</v>
      </c>
    </row>
    <row r="234" spans="14:58" x14ac:dyDescent="0.3">
      <c r="R234" t="s">
        <v>320</v>
      </c>
      <c r="U234">
        <f t="shared" si="7"/>
        <v>60.272222222222226</v>
      </c>
      <c r="V234">
        <f t="shared" si="7"/>
        <v>31.305555555555557</v>
      </c>
      <c r="W234">
        <f t="shared" si="7"/>
        <v>8.4277777777777789</v>
      </c>
      <c r="X234">
        <f t="shared" si="7"/>
        <v>60.849999999999994</v>
      </c>
      <c r="Y234">
        <f t="shared" si="7"/>
        <v>21.255555555555556</v>
      </c>
      <c r="Z234">
        <f t="shared" si="7"/>
        <v>17.905555555555562</v>
      </c>
      <c r="AA234">
        <f t="shared" si="7"/>
        <v>60.5</v>
      </c>
      <c r="AB234">
        <f t="shared" si="7"/>
        <v>26.426315789473687</v>
      </c>
      <c r="AC234">
        <f t="shared" si="7"/>
        <v>13.068421052631578</v>
      </c>
      <c r="AI234">
        <f t="shared" si="8"/>
        <v>65.73888888888888</v>
      </c>
      <c r="AJ234">
        <f t="shared" si="8"/>
        <v>34.26111111111112</v>
      </c>
      <c r="AK234">
        <f t="shared" si="8"/>
        <v>74.055555555555557</v>
      </c>
      <c r="AL234">
        <f t="shared" si="8"/>
        <v>25.944444444444446</v>
      </c>
      <c r="AM234">
        <f t="shared" si="8"/>
        <v>69.526315789473685</v>
      </c>
      <c r="AN234">
        <f t="shared" si="8"/>
        <v>30.473684210526315</v>
      </c>
      <c r="AO234" t="e">
        <f t="shared" si="8"/>
        <v>#DIV/0!</v>
      </c>
      <c r="AP234" t="e">
        <f t="shared" si="8"/>
        <v>#DIV/0!</v>
      </c>
      <c r="AQ234" t="e">
        <f t="shared" si="8"/>
        <v>#DIV/0!</v>
      </c>
      <c r="AT234">
        <f t="shared" si="9"/>
        <v>58.627777777777773</v>
      </c>
      <c r="AU234">
        <f t="shared" si="9"/>
        <v>65.73888888888888</v>
      </c>
      <c r="AV234">
        <f t="shared" si="9"/>
        <v>72.849999999999994</v>
      </c>
      <c r="AW234">
        <f t="shared" si="9"/>
        <v>67.577777777777769</v>
      </c>
      <c r="AX234">
        <f t="shared" si="9"/>
        <v>74.055555555555557</v>
      </c>
      <c r="AY234">
        <f t="shared" si="9"/>
        <v>80.516666666666666</v>
      </c>
      <c r="AZ234">
        <f t="shared" si="9"/>
        <v>64.321052631578937</v>
      </c>
      <c r="BA234">
        <f t="shared" si="9"/>
        <v>69.526315789473685</v>
      </c>
      <c r="BB234">
        <f t="shared" si="9"/>
        <v>74.731578947368419</v>
      </c>
    </row>
    <row r="236" spans="14:58" x14ac:dyDescent="0.3">
      <c r="R236" t="s">
        <v>321</v>
      </c>
      <c r="U236">
        <f>AVERAGEIF($T$5:$T$205,$R236,U$5:U$205)</f>
        <v>62.900000000000013</v>
      </c>
      <c r="V236">
        <f t="shared" ref="V236:AC236" si="10">AVERAGEIF($T$5:$T$205,$R236,V$5:V$205)</f>
        <v>30.515624999999996</v>
      </c>
      <c r="W236">
        <f t="shared" si="10"/>
        <v>6.581249999999998</v>
      </c>
      <c r="X236">
        <f t="shared" si="10"/>
        <v>70.699999999999989</v>
      </c>
      <c r="Y236">
        <f t="shared" si="10"/>
        <v>19.471875000000001</v>
      </c>
      <c r="Z236">
        <f t="shared" si="10"/>
        <v>9.8312500000000007</v>
      </c>
      <c r="AA236">
        <f t="shared" si="10"/>
        <v>66.621875000000017</v>
      </c>
      <c r="AB236">
        <f t="shared" si="10"/>
        <v>25.243750000000002</v>
      </c>
      <c r="AC236">
        <f t="shared" si="10"/>
        <v>8.1437500000000007</v>
      </c>
      <c r="AI236">
        <f>AVERAGEIF($T$5:$T$205,$R236,AI$5:AI$205)</f>
        <v>67.406249999999986</v>
      </c>
      <c r="AJ236">
        <f t="shared" ref="AJ236:AQ236" si="11">AVERAGEIF($T$5:$T$205,$R236,AJ$5:AJ$205)</f>
        <v>32.593750000000007</v>
      </c>
      <c r="AK236">
        <f t="shared" si="11"/>
        <v>78.528124999999989</v>
      </c>
      <c r="AL236">
        <f t="shared" si="11"/>
        <v>21.471874999999997</v>
      </c>
      <c r="AM236">
        <f t="shared" si="11"/>
        <v>72.600000000000023</v>
      </c>
      <c r="AN236">
        <f t="shared" si="11"/>
        <v>27.4</v>
      </c>
      <c r="AO236" t="e">
        <f t="shared" si="11"/>
        <v>#DIV/0!</v>
      </c>
      <c r="AP236" t="e">
        <f t="shared" si="11"/>
        <v>#DIV/0!</v>
      </c>
      <c r="AQ236" t="e">
        <f t="shared" si="11"/>
        <v>#DIV/0!</v>
      </c>
      <c r="AT236">
        <f>AVERAGEIF($T$5:$T$205,$R236,AT$5:AT$205)</f>
        <v>56.146874999999994</v>
      </c>
      <c r="AU236">
        <f t="shared" ref="AU236:BB236" si="12">AVERAGEIF($T$5:$T$205,$R236,AU$5:AU$205)</f>
        <v>67.406249999999986</v>
      </c>
      <c r="AV236">
        <f t="shared" si="12"/>
        <v>78.653124999999989</v>
      </c>
      <c r="AW236">
        <f t="shared" si="12"/>
        <v>69.149999999999991</v>
      </c>
      <c r="AX236">
        <f t="shared" si="12"/>
        <v>78.528124999999989</v>
      </c>
      <c r="AY236">
        <f t="shared" si="12"/>
        <v>87.887499999999989</v>
      </c>
      <c r="AZ236">
        <f t="shared" si="12"/>
        <v>65.003125000000026</v>
      </c>
      <c r="BA236">
        <f t="shared" si="12"/>
        <v>72.600000000000023</v>
      </c>
      <c r="BB236">
        <f t="shared" si="12"/>
        <v>80.193750000000009</v>
      </c>
    </row>
    <row r="237" spans="14:58" x14ac:dyDescent="0.3">
      <c r="R237" t="s">
        <v>322</v>
      </c>
      <c r="U237">
        <f t="shared" ref="U237:AC240" si="13">AVERAGEIF($T$5:$T$205,$R237,U$5:U$205)</f>
        <v>62.30833333333333</v>
      </c>
      <c r="V237">
        <f t="shared" si="13"/>
        <v>27.761111111111109</v>
      </c>
      <c r="W237">
        <f t="shared" si="13"/>
        <v>9.9333333333333318</v>
      </c>
      <c r="X237">
        <f t="shared" si="13"/>
        <v>62.311111111111117</v>
      </c>
      <c r="Y237">
        <f t="shared" si="13"/>
        <v>21.491666666666664</v>
      </c>
      <c r="Z237">
        <f t="shared" si="13"/>
        <v>16.205555555555556</v>
      </c>
      <c r="AA237">
        <f t="shared" si="13"/>
        <v>62.288888888888877</v>
      </c>
      <c r="AB237">
        <f t="shared" si="13"/>
        <v>24.677777777777777</v>
      </c>
      <c r="AC237">
        <f t="shared" si="13"/>
        <v>13.027777777777777</v>
      </c>
      <c r="AI237">
        <f t="shared" ref="AI237:AQ240" si="14">AVERAGEIF($T$5:$T$205,$R237,AI$5:AI$205)</f>
        <v>69.175000000000011</v>
      </c>
      <c r="AJ237">
        <f t="shared" si="14"/>
        <v>30.825000000000003</v>
      </c>
      <c r="AK237">
        <f t="shared" si="14"/>
        <v>74.344444444444449</v>
      </c>
      <c r="AL237">
        <f t="shared" si="14"/>
        <v>25.655555555555559</v>
      </c>
      <c r="AM237">
        <f t="shared" si="14"/>
        <v>71.613888888888908</v>
      </c>
      <c r="AN237">
        <f t="shared" si="14"/>
        <v>28.38611111111112</v>
      </c>
      <c r="AO237" t="e">
        <f t="shared" si="14"/>
        <v>#DIV/0!</v>
      </c>
      <c r="AP237" t="e">
        <f t="shared" si="14"/>
        <v>#DIV/0!</v>
      </c>
      <c r="AQ237" t="e">
        <f t="shared" si="14"/>
        <v>#DIV/0!</v>
      </c>
      <c r="AT237">
        <f t="shared" ref="AT237:BB240" si="15">AVERAGEIF($T$5:$T$205,$R237,AT$5:AT$205)</f>
        <v>61.911111111111119</v>
      </c>
      <c r="AU237">
        <f t="shared" si="15"/>
        <v>69.175000000000011</v>
      </c>
      <c r="AV237">
        <f t="shared" si="15"/>
        <v>76.458333333333329</v>
      </c>
      <c r="AW237">
        <f t="shared" si="15"/>
        <v>67.516666666666666</v>
      </c>
      <c r="AX237">
        <f t="shared" si="15"/>
        <v>74.344444444444449</v>
      </c>
      <c r="AY237">
        <f t="shared" si="15"/>
        <v>81.174999999999997</v>
      </c>
      <c r="AZ237">
        <f t="shared" si="15"/>
        <v>66.419444444444451</v>
      </c>
      <c r="BA237">
        <f t="shared" si="15"/>
        <v>71.613888888888908</v>
      </c>
      <c r="BB237">
        <f t="shared" si="15"/>
        <v>76.813888888888897</v>
      </c>
    </row>
    <row r="238" spans="14:58" x14ac:dyDescent="0.3">
      <c r="R238" t="s">
        <v>323</v>
      </c>
      <c r="U238">
        <f t="shared" si="13"/>
        <v>62.674074074074078</v>
      </c>
      <c r="V238">
        <f t="shared" si="13"/>
        <v>29.911111111111111</v>
      </c>
      <c r="W238">
        <f t="shared" si="13"/>
        <v>7.4222222222222216</v>
      </c>
      <c r="X238">
        <f t="shared" si="13"/>
        <v>63.551851851851865</v>
      </c>
      <c r="Y238">
        <f t="shared" si="13"/>
        <v>20.940740740740743</v>
      </c>
      <c r="Z238">
        <f t="shared" si="13"/>
        <v>15.511111111111113</v>
      </c>
      <c r="AA238">
        <f t="shared" si="13"/>
        <v>63.074074074074076</v>
      </c>
      <c r="AB238">
        <f t="shared" si="13"/>
        <v>25.462962962962962</v>
      </c>
      <c r="AC238">
        <f t="shared" si="13"/>
        <v>11.474074074074077</v>
      </c>
      <c r="AI238">
        <f t="shared" si="14"/>
        <v>67.655555555555551</v>
      </c>
      <c r="AJ238">
        <f t="shared" si="14"/>
        <v>32.344444444444449</v>
      </c>
      <c r="AK238">
        <f t="shared" si="14"/>
        <v>75.155555555555551</v>
      </c>
      <c r="AL238">
        <f t="shared" si="14"/>
        <v>24.844444444444452</v>
      </c>
      <c r="AM238">
        <f t="shared" si="14"/>
        <v>71.196296296296296</v>
      </c>
      <c r="AN238">
        <f t="shared" si="14"/>
        <v>28.8037037037037</v>
      </c>
      <c r="AO238" t="e">
        <f t="shared" si="14"/>
        <v>#DIV/0!</v>
      </c>
      <c r="AP238" t="e">
        <f t="shared" si="14"/>
        <v>#DIV/0!</v>
      </c>
      <c r="AQ238" t="e">
        <f t="shared" si="14"/>
        <v>#DIV/0!</v>
      </c>
      <c r="AT238">
        <f t="shared" si="15"/>
        <v>61.048148148148158</v>
      </c>
      <c r="AU238">
        <f t="shared" si="15"/>
        <v>67.655555555555551</v>
      </c>
      <c r="AV238">
        <f t="shared" si="15"/>
        <v>74.255555555555546</v>
      </c>
      <c r="AW238">
        <f t="shared" si="15"/>
        <v>69.077777777777769</v>
      </c>
      <c r="AX238">
        <f t="shared" si="15"/>
        <v>75.155555555555551</v>
      </c>
      <c r="AY238">
        <f t="shared" si="15"/>
        <v>81.214814814814815</v>
      </c>
      <c r="AZ238">
        <f t="shared" si="15"/>
        <v>66.548148148148158</v>
      </c>
      <c r="BA238">
        <f t="shared" si="15"/>
        <v>71.196296296296296</v>
      </c>
      <c r="BB238">
        <f t="shared" si="15"/>
        <v>75.818518518518502</v>
      </c>
    </row>
    <row r="240" spans="14:58" x14ac:dyDescent="0.3">
      <c r="R240" t="s">
        <v>325</v>
      </c>
      <c r="U240">
        <f t="shared" si="13"/>
        <v>61.767307692307696</v>
      </c>
      <c r="V240">
        <f t="shared" si="13"/>
        <v>29.86538461538461</v>
      </c>
      <c r="W240">
        <f t="shared" si="13"/>
        <v>8.3634615384615394</v>
      </c>
      <c r="X240">
        <f t="shared" si="13"/>
        <v>61.871153846153852</v>
      </c>
      <c r="Y240">
        <f t="shared" si="13"/>
        <v>21.509615384615383</v>
      </c>
      <c r="Z240">
        <f t="shared" si="13"/>
        <v>16.621153846153849</v>
      </c>
      <c r="AA240">
        <f t="shared" si="13"/>
        <v>61.794339622641509</v>
      </c>
      <c r="AB240">
        <f t="shared" si="13"/>
        <v>25.783018867924532</v>
      </c>
      <c r="AC240">
        <f t="shared" si="13"/>
        <v>12.420754716981138</v>
      </c>
      <c r="AI240">
        <f t="shared" si="14"/>
        <v>67.344230769230776</v>
      </c>
      <c r="AJ240">
        <f t="shared" si="14"/>
        <v>32.655769230769224</v>
      </c>
      <c r="AK240">
        <f t="shared" si="14"/>
        <v>74.092307692307685</v>
      </c>
      <c r="AL240">
        <f t="shared" si="14"/>
        <v>25.907692307692304</v>
      </c>
      <c r="AM240">
        <f t="shared" si="14"/>
        <v>70.483018867924514</v>
      </c>
      <c r="AN240">
        <f t="shared" si="14"/>
        <v>29.516981132075465</v>
      </c>
      <c r="AO240" t="e">
        <f t="shared" si="14"/>
        <v>#DIV/0!</v>
      </c>
      <c r="AP240" t="e">
        <f t="shared" si="14"/>
        <v>#DIV/0!</v>
      </c>
      <c r="AQ240" t="e">
        <f t="shared" si="14"/>
        <v>#DIV/0!</v>
      </c>
      <c r="AT240">
        <f t="shared" si="15"/>
        <v>60.280769230769238</v>
      </c>
      <c r="AU240">
        <f t="shared" si="15"/>
        <v>67.344230769230776</v>
      </c>
      <c r="AV240">
        <f t="shared" si="15"/>
        <v>74.411538461538484</v>
      </c>
      <c r="AW240">
        <f t="shared" si="15"/>
        <v>67.555769230769229</v>
      </c>
      <c r="AX240">
        <f t="shared" si="15"/>
        <v>74.092307692307685</v>
      </c>
      <c r="AY240">
        <f t="shared" si="15"/>
        <v>80.632692307692324</v>
      </c>
      <c r="AZ240">
        <f t="shared" si="15"/>
        <v>65.430188679245319</v>
      </c>
      <c r="BA240">
        <f t="shared" si="15"/>
        <v>70.483018867924514</v>
      </c>
      <c r="BB240">
        <f t="shared" si="15"/>
        <v>75.545283018867948</v>
      </c>
    </row>
    <row r="242" spans="18:54" x14ac:dyDescent="0.3">
      <c r="R242" t="s">
        <v>326</v>
      </c>
      <c r="S242" t="s">
        <v>318</v>
      </c>
      <c r="T242" t="s">
        <v>323</v>
      </c>
      <c r="U242">
        <f>AVERAGEIFS(U$5:U$205,$S$5:$S$205,$S242,$T$5:$T$205,$T242)</f>
        <v>65.55</v>
      </c>
      <c r="V242">
        <f t="shared" ref="V242:AC254" si="16">AVERAGEIFS(V$5:V$205,$S$5:$S$205,$S242,$T$5:$T$205,$T242)</f>
        <v>26.625</v>
      </c>
      <c r="W242">
        <f t="shared" si="16"/>
        <v>7.8250000000000002</v>
      </c>
      <c r="X242">
        <f t="shared" si="16"/>
        <v>67.424999999999997</v>
      </c>
      <c r="Y242">
        <f t="shared" si="16"/>
        <v>18.725000000000001</v>
      </c>
      <c r="Z242">
        <f t="shared" si="16"/>
        <v>13.875</v>
      </c>
      <c r="AA242">
        <f t="shared" si="16"/>
        <v>66.400000000000006</v>
      </c>
      <c r="AB242">
        <f t="shared" si="16"/>
        <v>22.8</v>
      </c>
      <c r="AC242">
        <f t="shared" si="16"/>
        <v>10.824999999999999</v>
      </c>
      <c r="AI242">
        <f>AVERAGEIFS(AI$5:AI$205,$S$5:$S$205,$S242,$T$5:$T$205,$T242)</f>
        <v>71.099999999999994</v>
      </c>
      <c r="AJ242">
        <f t="shared" ref="AJ242:AQ254" si="17">AVERAGEIFS(AJ$5:AJ$205,$S$5:$S$205,$S242,$T$5:$T$205,$T242)</f>
        <v>28.9</v>
      </c>
      <c r="AK242">
        <f t="shared" si="17"/>
        <v>78.25</v>
      </c>
      <c r="AL242">
        <f t="shared" si="17"/>
        <v>21.75</v>
      </c>
      <c r="AM242">
        <f t="shared" si="17"/>
        <v>74.424999999999997</v>
      </c>
      <c r="AN242">
        <f t="shared" si="17"/>
        <v>25.575000000000003</v>
      </c>
      <c r="AO242" t="e">
        <f t="shared" si="17"/>
        <v>#DIV/0!</v>
      </c>
      <c r="AP242" t="e">
        <f t="shared" si="17"/>
        <v>#DIV/0!</v>
      </c>
      <c r="AQ242" t="e">
        <f t="shared" si="17"/>
        <v>#DIV/0!</v>
      </c>
      <c r="AT242">
        <f>AVERAGEIFS(AT$5:AT$205,$S$5:$S$205,$S242,$T$5:$T$205,$T242)</f>
        <v>65.3</v>
      </c>
      <c r="AU242">
        <f t="shared" ref="AU242:BB254" si="18">AVERAGEIFS(AU$5:AU$205,$S$5:$S$205,$S242,$T$5:$T$205,$T242)</f>
        <v>71.099999999999994</v>
      </c>
      <c r="AV242">
        <f t="shared" si="18"/>
        <v>76.875</v>
      </c>
      <c r="AW242">
        <f t="shared" si="18"/>
        <v>73.05</v>
      </c>
      <c r="AX242">
        <f t="shared" si="18"/>
        <v>78.25</v>
      </c>
      <c r="AY242">
        <f t="shared" si="18"/>
        <v>83.424999999999997</v>
      </c>
      <c r="AZ242">
        <f t="shared" si="18"/>
        <v>70.400000000000006</v>
      </c>
      <c r="BA242">
        <f t="shared" si="18"/>
        <v>74.424999999999997</v>
      </c>
      <c r="BB242">
        <f t="shared" si="18"/>
        <v>78.45</v>
      </c>
    </row>
    <row r="244" spans="18:54" x14ac:dyDescent="0.3">
      <c r="R244" t="s">
        <v>328</v>
      </c>
      <c r="S244" t="s">
        <v>318</v>
      </c>
      <c r="T244" t="s">
        <v>325</v>
      </c>
      <c r="U244">
        <f t="shared" ref="U244:U246" si="19">AVERAGEIFS(U$5:U$205,$S$5:$S$205,$S244,$T$5:$T$205,$T244)</f>
        <v>62.191891891891899</v>
      </c>
      <c r="V244">
        <f t="shared" si="16"/>
        <v>29.337837837837832</v>
      </c>
      <c r="W244">
        <f t="shared" si="16"/>
        <v>8.4621621621621657</v>
      </c>
      <c r="X244">
        <f t="shared" si="16"/>
        <v>61.694594594594591</v>
      </c>
      <c r="Y244">
        <f t="shared" si="16"/>
        <v>21.800000000000004</v>
      </c>
      <c r="Z244">
        <f t="shared" si="16"/>
        <v>16.51081081081081</v>
      </c>
      <c r="AA244">
        <f t="shared" si="16"/>
        <v>61.975675675675689</v>
      </c>
      <c r="AB244">
        <f t="shared" si="16"/>
        <v>25.589189189189185</v>
      </c>
      <c r="AC244">
        <f t="shared" si="16"/>
        <v>12.429729729729727</v>
      </c>
      <c r="AI244">
        <f t="shared" ref="AI244:AI246" si="20">AVERAGEIFS(AI$5:AI$205,$S$5:$S$205,$S244,$T$5:$T$205,$T244)</f>
        <v>67.881081081081078</v>
      </c>
      <c r="AJ244">
        <f t="shared" si="17"/>
        <v>32.118918918918908</v>
      </c>
      <c r="AK244">
        <f t="shared" si="17"/>
        <v>73.754054054054052</v>
      </c>
      <c r="AL244">
        <f t="shared" si="17"/>
        <v>26.245945945945945</v>
      </c>
      <c r="AM244">
        <f t="shared" si="17"/>
        <v>70.686486486486487</v>
      </c>
      <c r="AN244">
        <f t="shared" si="17"/>
        <v>29.313513513513506</v>
      </c>
      <c r="AO244" t="e">
        <f t="shared" si="17"/>
        <v>#DIV/0!</v>
      </c>
      <c r="AP244" t="e">
        <f t="shared" si="17"/>
        <v>#DIV/0!</v>
      </c>
      <c r="AQ244" t="e">
        <f t="shared" si="17"/>
        <v>#DIV/0!</v>
      </c>
      <c r="AT244">
        <f t="shared" ref="AT244:AT246" si="21">AVERAGEIFS(AT$5:AT$205,$S$5:$S$205,$S244,$T$5:$T$205,$T244)</f>
        <v>60.859459459459451</v>
      </c>
      <c r="AU244">
        <f t="shared" si="18"/>
        <v>67.881081081081078</v>
      </c>
      <c r="AV244">
        <f t="shared" si="18"/>
        <v>74.902702702702712</v>
      </c>
      <c r="AW244">
        <f t="shared" si="18"/>
        <v>67.186486486486487</v>
      </c>
      <c r="AX244">
        <f t="shared" si="18"/>
        <v>73.754054054054052</v>
      </c>
      <c r="AY244">
        <f t="shared" si="18"/>
        <v>80.327027027027043</v>
      </c>
      <c r="AZ244">
        <f t="shared" si="18"/>
        <v>65.702702702702723</v>
      </c>
      <c r="BA244">
        <f t="shared" si="18"/>
        <v>70.686486486486487</v>
      </c>
      <c r="BB244">
        <f t="shared" si="18"/>
        <v>75.670270270270279</v>
      </c>
    </row>
    <row r="245" spans="18:54" x14ac:dyDescent="0.3">
      <c r="R245" t="s">
        <v>329</v>
      </c>
      <c r="S245" t="s">
        <v>318</v>
      </c>
      <c r="T245" t="s">
        <v>321</v>
      </c>
      <c r="U245">
        <f t="shared" si="19"/>
        <v>62.900000000000013</v>
      </c>
      <c r="V245">
        <f t="shared" si="16"/>
        <v>30.515624999999996</v>
      </c>
      <c r="W245">
        <f t="shared" si="16"/>
        <v>6.581249999999998</v>
      </c>
      <c r="X245">
        <f t="shared" si="16"/>
        <v>70.699999999999989</v>
      </c>
      <c r="Y245">
        <f t="shared" si="16"/>
        <v>19.471875000000001</v>
      </c>
      <c r="Z245">
        <f t="shared" si="16"/>
        <v>9.8312500000000007</v>
      </c>
      <c r="AA245">
        <f t="shared" si="16"/>
        <v>66.621875000000017</v>
      </c>
      <c r="AB245">
        <f t="shared" si="16"/>
        <v>25.243750000000002</v>
      </c>
      <c r="AC245">
        <f t="shared" si="16"/>
        <v>8.1437500000000007</v>
      </c>
      <c r="AI245">
        <f t="shared" si="20"/>
        <v>67.406249999999986</v>
      </c>
      <c r="AJ245">
        <f t="shared" si="17"/>
        <v>32.593750000000007</v>
      </c>
      <c r="AK245">
        <f t="shared" si="17"/>
        <v>78.528124999999989</v>
      </c>
      <c r="AL245">
        <f t="shared" si="17"/>
        <v>21.471874999999997</v>
      </c>
      <c r="AM245">
        <f t="shared" si="17"/>
        <v>72.600000000000023</v>
      </c>
      <c r="AN245">
        <f t="shared" si="17"/>
        <v>27.4</v>
      </c>
      <c r="AO245" t="e">
        <f t="shared" si="17"/>
        <v>#DIV/0!</v>
      </c>
      <c r="AP245" t="e">
        <f t="shared" si="17"/>
        <v>#DIV/0!</v>
      </c>
      <c r="AQ245" t="e">
        <f t="shared" si="17"/>
        <v>#DIV/0!</v>
      </c>
      <c r="AT245">
        <f t="shared" si="21"/>
        <v>56.146874999999994</v>
      </c>
      <c r="AU245">
        <f t="shared" si="18"/>
        <v>67.406249999999986</v>
      </c>
      <c r="AV245">
        <f t="shared" si="18"/>
        <v>78.653124999999989</v>
      </c>
      <c r="AW245">
        <f t="shared" si="18"/>
        <v>69.149999999999991</v>
      </c>
      <c r="AX245">
        <f t="shared" si="18"/>
        <v>78.528124999999989</v>
      </c>
      <c r="AY245">
        <f t="shared" si="18"/>
        <v>87.887499999999989</v>
      </c>
      <c r="AZ245">
        <f t="shared" si="18"/>
        <v>65.003125000000026</v>
      </c>
      <c r="BA245">
        <f t="shared" si="18"/>
        <v>72.600000000000023</v>
      </c>
      <c r="BB245">
        <f t="shared" si="18"/>
        <v>80.193750000000009</v>
      </c>
    </row>
    <row r="246" spans="18:54" x14ac:dyDescent="0.3">
      <c r="R246" t="s">
        <v>330</v>
      </c>
      <c r="S246" t="s">
        <v>318</v>
      </c>
      <c r="T246" t="s">
        <v>322</v>
      </c>
      <c r="U246">
        <f t="shared" si="19"/>
        <v>62.30833333333333</v>
      </c>
      <c r="V246">
        <f t="shared" si="16"/>
        <v>27.761111111111109</v>
      </c>
      <c r="W246">
        <f t="shared" si="16"/>
        <v>9.9333333333333318</v>
      </c>
      <c r="X246">
        <f t="shared" si="16"/>
        <v>62.311111111111117</v>
      </c>
      <c r="Y246">
        <f t="shared" si="16"/>
        <v>21.491666666666664</v>
      </c>
      <c r="Z246">
        <f t="shared" si="16"/>
        <v>16.205555555555556</v>
      </c>
      <c r="AA246">
        <f t="shared" si="16"/>
        <v>62.288888888888877</v>
      </c>
      <c r="AB246">
        <f t="shared" si="16"/>
        <v>24.677777777777777</v>
      </c>
      <c r="AC246">
        <f t="shared" si="16"/>
        <v>13.027777777777777</v>
      </c>
      <c r="AI246">
        <f t="shared" si="20"/>
        <v>69.175000000000011</v>
      </c>
      <c r="AJ246">
        <f t="shared" si="17"/>
        <v>30.825000000000003</v>
      </c>
      <c r="AK246">
        <f t="shared" si="17"/>
        <v>74.344444444444449</v>
      </c>
      <c r="AL246">
        <f t="shared" si="17"/>
        <v>25.655555555555559</v>
      </c>
      <c r="AM246">
        <f t="shared" si="17"/>
        <v>71.613888888888908</v>
      </c>
      <c r="AN246">
        <f t="shared" si="17"/>
        <v>28.38611111111112</v>
      </c>
      <c r="AO246" t="e">
        <f t="shared" si="17"/>
        <v>#DIV/0!</v>
      </c>
      <c r="AP246" t="e">
        <f t="shared" si="17"/>
        <v>#DIV/0!</v>
      </c>
      <c r="AQ246" t="e">
        <f t="shared" si="17"/>
        <v>#DIV/0!</v>
      </c>
      <c r="AT246">
        <f t="shared" si="21"/>
        <v>61.911111111111119</v>
      </c>
      <c r="AU246">
        <f t="shared" si="18"/>
        <v>69.175000000000011</v>
      </c>
      <c r="AV246">
        <f t="shared" si="18"/>
        <v>76.458333333333329</v>
      </c>
      <c r="AW246">
        <f t="shared" si="18"/>
        <v>67.516666666666666</v>
      </c>
      <c r="AX246">
        <f t="shared" si="18"/>
        <v>74.344444444444449</v>
      </c>
      <c r="AY246">
        <f t="shared" si="18"/>
        <v>81.174999999999997</v>
      </c>
      <c r="AZ246">
        <f t="shared" si="18"/>
        <v>66.419444444444451</v>
      </c>
      <c r="BA246">
        <f t="shared" si="18"/>
        <v>71.613888888888908</v>
      </c>
      <c r="BB246">
        <f t="shared" si="18"/>
        <v>76.813888888888897</v>
      </c>
    </row>
    <row r="248" spans="18:54" x14ac:dyDescent="0.3">
      <c r="R248" t="s">
        <v>331</v>
      </c>
      <c r="S248" t="s">
        <v>320</v>
      </c>
      <c r="T248" t="s">
        <v>323</v>
      </c>
      <c r="U248">
        <f>AVERAGEIFS(U$5:U$205,$S$5:$S$205,$S248,$T$5:$T$205,$T248)</f>
        <v>61.099999999999994</v>
      </c>
      <c r="V248">
        <f t="shared" si="16"/>
        <v>31.244444444444451</v>
      </c>
      <c r="W248">
        <f t="shared" si="16"/>
        <v>7.6555555555555559</v>
      </c>
      <c r="X248">
        <f t="shared" si="16"/>
        <v>60.82222222222223</v>
      </c>
      <c r="Y248">
        <f t="shared" si="16"/>
        <v>21.711111111111112</v>
      </c>
      <c r="Z248">
        <f t="shared" si="16"/>
        <v>17.488888888888887</v>
      </c>
      <c r="AA248">
        <f t="shared" si="16"/>
        <v>60.977777777777774</v>
      </c>
      <c r="AB248">
        <f t="shared" si="16"/>
        <v>26.355555555555554</v>
      </c>
      <c r="AC248">
        <f t="shared" si="16"/>
        <v>12.666666666666666</v>
      </c>
      <c r="AI248">
        <f>AVERAGEIFS(AI$5:AI$205,$S$5:$S$205,$S248,$T$5:$T$205,$T248)</f>
        <v>66.066666666666663</v>
      </c>
      <c r="AJ248">
        <f t="shared" si="17"/>
        <v>33.93333333333333</v>
      </c>
      <c r="AK248">
        <f t="shared" si="17"/>
        <v>73.588888888888903</v>
      </c>
      <c r="AL248">
        <f t="shared" si="17"/>
        <v>26.411111111111111</v>
      </c>
      <c r="AM248">
        <f t="shared" si="17"/>
        <v>69.699999999999989</v>
      </c>
      <c r="AN248">
        <f t="shared" si="17"/>
        <v>30.299999999999997</v>
      </c>
      <c r="AO248" t="e">
        <f t="shared" si="17"/>
        <v>#DIV/0!</v>
      </c>
      <c r="AP248" t="e">
        <f t="shared" si="17"/>
        <v>#DIV/0!</v>
      </c>
      <c r="AQ248" t="e">
        <f t="shared" si="17"/>
        <v>#DIV/0!</v>
      </c>
      <c r="AT248">
        <f>AVERAGEIFS(AT$5:AT$205,$S$5:$S$205,$S248,$T$5:$T$205,$T248)</f>
        <v>59.13333333333334</v>
      </c>
      <c r="AU248">
        <f t="shared" si="18"/>
        <v>66.066666666666663</v>
      </c>
      <c r="AV248">
        <f t="shared" si="18"/>
        <v>72.988888888888894</v>
      </c>
      <c r="AW248">
        <f t="shared" si="18"/>
        <v>67.155555555555551</v>
      </c>
      <c r="AX248">
        <f t="shared" si="18"/>
        <v>73.588888888888903</v>
      </c>
      <c r="AY248">
        <f t="shared" si="18"/>
        <v>80.011111111111106</v>
      </c>
      <c r="AZ248">
        <f t="shared" si="18"/>
        <v>64.788888888888891</v>
      </c>
      <c r="BA248">
        <f t="shared" si="18"/>
        <v>69.699999999999989</v>
      </c>
      <c r="BB248">
        <f t="shared" si="18"/>
        <v>74.566666666666663</v>
      </c>
    </row>
    <row r="250" spans="18:54" x14ac:dyDescent="0.3">
      <c r="R250" t="s">
        <v>333</v>
      </c>
      <c r="S250" t="s">
        <v>320</v>
      </c>
      <c r="T250" t="s">
        <v>325</v>
      </c>
      <c r="U250">
        <f>AVERAGEIFS(U$5:U$205,$S$5:$S$205,$S250,$T$5:$T$205,$T250)</f>
        <v>59.444444444444443</v>
      </c>
      <c r="V250">
        <f t="shared" si="16"/>
        <v>31.366666666666667</v>
      </c>
      <c r="W250">
        <f t="shared" si="16"/>
        <v>9.1999999999999975</v>
      </c>
      <c r="X250">
        <f t="shared" si="16"/>
        <v>60.877777777777787</v>
      </c>
      <c r="Y250">
        <f t="shared" si="16"/>
        <v>20.8</v>
      </c>
      <c r="Z250">
        <f t="shared" si="16"/>
        <v>18.322222222222223</v>
      </c>
      <c r="AA250">
        <f t="shared" si="16"/>
        <v>60.069999999999993</v>
      </c>
      <c r="AB250">
        <f t="shared" si="16"/>
        <v>26.49</v>
      </c>
      <c r="AC250">
        <f t="shared" si="16"/>
        <v>13.430000000000001</v>
      </c>
      <c r="AI250">
        <f>AVERAGEIFS(AI$5:AI$205,$S$5:$S$205,$S250,$T$5:$T$205,$T250)</f>
        <v>65.411111111111097</v>
      </c>
      <c r="AJ250">
        <f t="shared" si="17"/>
        <v>34.588888888888889</v>
      </c>
      <c r="AK250">
        <f t="shared" si="17"/>
        <v>74.522222222222211</v>
      </c>
      <c r="AL250">
        <f t="shared" si="17"/>
        <v>25.477777777777774</v>
      </c>
      <c r="AM250">
        <f t="shared" si="17"/>
        <v>69.37</v>
      </c>
      <c r="AN250">
        <f t="shared" si="17"/>
        <v>30.629999999999995</v>
      </c>
      <c r="AO250" t="e">
        <f t="shared" si="17"/>
        <v>#DIV/0!</v>
      </c>
      <c r="AP250" t="e">
        <f t="shared" si="17"/>
        <v>#DIV/0!</v>
      </c>
      <c r="AQ250" t="e">
        <f t="shared" si="17"/>
        <v>#DIV/0!</v>
      </c>
      <c r="AT250">
        <f>AVERAGEIFS(AT$5:AT$205,$S$5:$S$205,$S250,$T$5:$T$205,$T250)</f>
        <v>58.122222222222227</v>
      </c>
      <c r="AU250">
        <f t="shared" si="18"/>
        <v>65.411111111111097</v>
      </c>
      <c r="AV250">
        <f t="shared" si="18"/>
        <v>72.711111111111109</v>
      </c>
      <c r="AW250">
        <f t="shared" si="18"/>
        <v>68</v>
      </c>
      <c r="AX250">
        <f t="shared" si="18"/>
        <v>74.522222222222211</v>
      </c>
      <c r="AY250">
        <f t="shared" si="18"/>
        <v>81.022222222222211</v>
      </c>
      <c r="AZ250">
        <f t="shared" si="18"/>
        <v>63.899999999999991</v>
      </c>
      <c r="BA250">
        <f t="shared" si="18"/>
        <v>69.37</v>
      </c>
      <c r="BB250">
        <f t="shared" si="18"/>
        <v>74.88</v>
      </c>
    </row>
    <row r="252" spans="18:54" x14ac:dyDescent="0.3">
      <c r="R252" t="s">
        <v>336</v>
      </c>
      <c r="S252" t="s">
        <v>319</v>
      </c>
      <c r="T252" t="s">
        <v>323</v>
      </c>
      <c r="U252">
        <f>AVERAGEIFS(U$5:U$205,$S$5:$S$205,$S252,$T$5:$T$205,$T252)</f>
        <v>62.438461538461539</v>
      </c>
      <c r="V252">
        <f t="shared" si="16"/>
        <v>30.146153846153844</v>
      </c>
      <c r="W252">
        <f t="shared" si="16"/>
        <v>7.4307692307692301</v>
      </c>
      <c r="X252">
        <f t="shared" si="16"/>
        <v>64.007692307692324</v>
      </c>
      <c r="Y252">
        <f t="shared" si="16"/>
        <v>21.038461538461544</v>
      </c>
      <c r="Z252">
        <f t="shared" si="16"/>
        <v>14.938461538461542</v>
      </c>
      <c r="AA252">
        <f t="shared" si="16"/>
        <v>63.161538461538463</v>
      </c>
      <c r="AB252">
        <f t="shared" si="16"/>
        <v>25.715384615384622</v>
      </c>
      <c r="AC252">
        <f t="shared" si="16"/>
        <v>11.13846153846154</v>
      </c>
      <c r="AI252">
        <f>AVERAGEIFS(AI$5:AI$205,$S$5:$S$205,$S252,$T$5:$T$205,$T252)</f>
        <v>67.438461538461524</v>
      </c>
      <c r="AJ252">
        <f t="shared" si="17"/>
        <v>32.561538461538461</v>
      </c>
      <c r="AK252">
        <f t="shared" si="17"/>
        <v>75.261538461538464</v>
      </c>
      <c r="AL252">
        <f t="shared" si="17"/>
        <v>24.738461538461536</v>
      </c>
      <c r="AM252">
        <f t="shared" si="17"/>
        <v>71.08461538461539</v>
      </c>
      <c r="AN252">
        <f t="shared" si="17"/>
        <v>28.915384615384614</v>
      </c>
      <c r="AO252" t="e">
        <f t="shared" si="17"/>
        <v>#DIV/0!</v>
      </c>
      <c r="AP252" t="e">
        <f t="shared" si="17"/>
        <v>#DIV/0!</v>
      </c>
      <c r="AQ252" t="e">
        <f t="shared" si="17"/>
        <v>#DIV/0!</v>
      </c>
      <c r="AT252">
        <f>AVERAGEIFS(AT$5:AT$205,$S$5:$S$205,$S252,$T$5:$T$205,$T252)</f>
        <v>60.853846153846163</v>
      </c>
      <c r="AU252">
        <f t="shared" si="18"/>
        <v>67.438461538461524</v>
      </c>
      <c r="AV252">
        <f t="shared" si="18"/>
        <v>74.023076923076928</v>
      </c>
      <c r="AW252">
        <f t="shared" si="18"/>
        <v>69.192307692307708</v>
      </c>
      <c r="AX252">
        <f t="shared" si="18"/>
        <v>75.261538461538464</v>
      </c>
      <c r="AY252">
        <f t="shared" si="18"/>
        <v>81.307692307692307</v>
      </c>
      <c r="AZ252">
        <f t="shared" si="18"/>
        <v>66.446153846153848</v>
      </c>
      <c r="BA252">
        <f t="shared" si="18"/>
        <v>71.08461538461539</v>
      </c>
      <c r="BB252">
        <f t="shared" si="18"/>
        <v>75.7</v>
      </c>
    </row>
    <row r="254" spans="18:54" x14ac:dyDescent="0.3">
      <c r="R254" t="s">
        <v>338</v>
      </c>
      <c r="S254" t="s">
        <v>319</v>
      </c>
      <c r="T254" t="s">
        <v>325</v>
      </c>
      <c r="U254">
        <f>AVERAGEIFS(U$5:U$205,$S$5:$S$205,$S254,$T$5:$T$205,$T254)</f>
        <v>62.633333333333333</v>
      </c>
      <c r="V254">
        <f t="shared" si="16"/>
        <v>30.866666666666664</v>
      </c>
      <c r="W254">
        <f t="shared" si="16"/>
        <v>6.5</v>
      </c>
      <c r="X254">
        <f t="shared" si="16"/>
        <v>64.45</v>
      </c>
      <c r="Y254">
        <f t="shared" si="16"/>
        <v>20.783333333333331</v>
      </c>
      <c r="Z254">
        <f t="shared" si="16"/>
        <v>14.75</v>
      </c>
      <c r="AA254">
        <f t="shared" si="16"/>
        <v>63.550000000000004</v>
      </c>
      <c r="AB254">
        <f t="shared" si="16"/>
        <v>25.799999999999997</v>
      </c>
      <c r="AC254">
        <f t="shared" si="16"/>
        <v>10.683333333333332</v>
      </c>
      <c r="AI254">
        <f>AVERAGEIFS(AI$5:AI$205,$S$5:$S$205,$S254,$T$5:$T$205,$T254)</f>
        <v>66.933333333333323</v>
      </c>
      <c r="AJ254">
        <f t="shared" si="17"/>
        <v>33.066666666666663</v>
      </c>
      <c r="AK254">
        <f t="shared" si="17"/>
        <v>75.533333333333331</v>
      </c>
      <c r="AL254">
        <f t="shared" si="17"/>
        <v>24.466666666666669</v>
      </c>
      <c r="AM254">
        <f t="shared" si="17"/>
        <v>71.083333333333329</v>
      </c>
      <c r="AN254">
        <f t="shared" si="17"/>
        <v>28.916666666666668</v>
      </c>
      <c r="AO254" t="e">
        <f t="shared" si="17"/>
        <v>#DIV/0!</v>
      </c>
      <c r="AP254" t="e">
        <f t="shared" si="17"/>
        <v>#DIV/0!</v>
      </c>
      <c r="AQ254" t="e">
        <f t="shared" si="17"/>
        <v>#DIV/0!</v>
      </c>
      <c r="AT254">
        <f>AVERAGEIFS(AT$5:AT$205,$S$5:$S$205,$S254,$T$5:$T$205,$T254)</f>
        <v>59.949999999999996</v>
      </c>
      <c r="AU254">
        <f t="shared" si="18"/>
        <v>66.933333333333323</v>
      </c>
      <c r="AV254">
        <f t="shared" si="18"/>
        <v>73.933333333333337</v>
      </c>
      <c r="AW254">
        <f t="shared" si="18"/>
        <v>69.166666666666671</v>
      </c>
      <c r="AX254">
        <f t="shared" si="18"/>
        <v>75.533333333333331</v>
      </c>
      <c r="AY254">
        <f t="shared" si="18"/>
        <v>81.933333333333323</v>
      </c>
      <c r="AZ254">
        <f t="shared" si="18"/>
        <v>66.3</v>
      </c>
      <c r="BA254">
        <f t="shared" si="18"/>
        <v>71.083333333333329</v>
      </c>
      <c r="BB254">
        <f t="shared" si="18"/>
        <v>75.883333333333326</v>
      </c>
    </row>
    <row r="257" spans="18:36" x14ac:dyDescent="0.3">
      <c r="AI257" t="s">
        <v>664</v>
      </c>
      <c r="AJ257" t="s">
        <v>665</v>
      </c>
    </row>
    <row r="258" spans="18:36" x14ac:dyDescent="0.3">
      <c r="R258" t="str">
        <f>IFERROR(VLOOKUP('front page'!B7,Sheet2!P4:AN658,1,FALSE),VLOOKUP('front page'!B7,lookup!A1:C304,3,FALSE))</f>
        <v>Predominantly Rural</v>
      </c>
      <c r="AI258">
        <f>IFERROR(INDEX($AI$232:$AN$254,MATCH($R258,$R$232:$R$254,0),MATCH('front page'!$B$13,Sheet4!$AI$3:$AN$3,0)),INDEX($AI$5:$AN$219,MATCH($R258,$R$5:$R$219,0),MATCH('front page'!$B$13,Sheet4!$AI$3:$AN$3,0)))</f>
        <v>69.526315789473685</v>
      </c>
      <c r="AJ258" cm="1">
        <f t="array" ref="AJ258">IFERROR(INDEX($AI$232:$AN$254,MATCH($R258,$R$232:$R$254,0),MATCH('front page'!$B$13,Sheet4!$AI$3:$AN$3,0)+1),INDEX($AI$5:$AN$219,MATCH($R258,$R$5:$R$219,0),MATCH('front page'!$B$13,Sheet4!$AI$3:$AN$3,0)+1))</f>
        <v>30.473684210526315</v>
      </c>
    </row>
    <row r="259" spans="18:36" x14ac:dyDescent="0.3">
      <c r="R259" t="str">
        <f>IFERROR(VLOOKUP('front page'!D7,Sheet2!P4:AN658,1,FALSE),VLOOKUP('front page'!D7,lookup!A1:C304,3,FALSE))</f>
        <v>England</v>
      </c>
      <c r="AI259">
        <f>IFERROR(INDEX($AI$232:$AN$254,MATCH($R259,$R$232:$R$254,0),MATCH('front page'!$B$13,Sheet4!$AI$3:$AN$3,0)),INDEX($AI$5:$AN$219,MATCH($R259,$R$5:$R$219,0),MATCH('front page'!$B$13,Sheet4!$AI$3:$AN$3,0)))</f>
        <v>71.599999999999994</v>
      </c>
      <c r="AJ259" cm="1">
        <f t="array" ref="AJ259">IFERROR(INDEX($AI$232:$AN$254,MATCH($R259,$R$232:$R$254,0),MATCH('front page'!$B$13,Sheet4!$AI$3:$AN$3,0)+1),INDEX($AI$5:$AN$219,MATCH($R259,$R$5:$R$219,0),MATCH('front page'!$B$13,Sheet4!$AI$3:$AN$3,0)+1))</f>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9364E-2A30-4CE1-8C5D-E706CBEAC33A}">
  <sheetPr codeName="Sheet5"/>
  <dimension ref="A1:BF260"/>
  <sheetViews>
    <sheetView workbookViewId="0">
      <selection activeCell="A21" sqref="A21:A37"/>
    </sheetView>
  </sheetViews>
  <sheetFormatPr defaultRowHeight="14.4" x14ac:dyDescent="0.3"/>
  <sheetData>
    <row r="1" spans="1:58" x14ac:dyDescent="0.3">
      <c r="A1" t="s">
        <v>366</v>
      </c>
      <c r="O1" t="s">
        <v>660</v>
      </c>
      <c r="AE1" t="s">
        <v>661</v>
      </c>
      <c r="AP1" t="s">
        <v>662</v>
      </c>
    </row>
    <row r="2" spans="1:58" x14ac:dyDescent="0.3">
      <c r="A2" t="s">
        <v>802</v>
      </c>
    </row>
    <row r="3" spans="1:58" x14ac:dyDescent="0.3">
      <c r="U3" t="s">
        <v>410</v>
      </c>
      <c r="X3" t="s">
        <v>648</v>
      </c>
      <c r="AA3" t="s">
        <v>649</v>
      </c>
      <c r="AI3" t="s">
        <v>410</v>
      </c>
      <c r="AK3" t="s">
        <v>648</v>
      </c>
      <c r="AM3" t="s">
        <v>649</v>
      </c>
      <c r="AT3" t="s">
        <v>410</v>
      </c>
      <c r="AW3" t="s">
        <v>648</v>
      </c>
      <c r="AZ3" t="s">
        <v>649</v>
      </c>
    </row>
    <row r="4" spans="1:58" x14ac:dyDescent="0.3">
      <c r="A4" t="s">
        <v>368</v>
      </c>
      <c r="O4" t="s">
        <v>663</v>
      </c>
      <c r="P4" t="s">
        <v>390</v>
      </c>
      <c r="Q4" t="s">
        <v>392</v>
      </c>
      <c r="R4" t="s">
        <v>391</v>
      </c>
      <c r="U4" t="s">
        <v>664</v>
      </c>
      <c r="V4" t="s">
        <v>665</v>
      </c>
      <c r="W4" t="s">
        <v>666</v>
      </c>
      <c r="X4" t="s">
        <v>664</v>
      </c>
      <c r="Y4" t="s">
        <v>665</v>
      </c>
      <c r="Z4" t="s">
        <v>666</v>
      </c>
      <c r="AA4" t="s">
        <v>664</v>
      </c>
      <c r="AB4" t="s">
        <v>665</v>
      </c>
      <c r="AC4" t="s">
        <v>666</v>
      </c>
      <c r="AE4" t="s">
        <v>663</v>
      </c>
      <c r="AF4" t="s">
        <v>390</v>
      </c>
      <c r="AG4" t="s">
        <v>392</v>
      </c>
      <c r="AH4" t="s">
        <v>391</v>
      </c>
      <c r="AI4" t="s">
        <v>664</v>
      </c>
      <c r="AJ4" t="s">
        <v>665</v>
      </c>
      <c r="AK4" t="s">
        <v>664</v>
      </c>
      <c r="AL4" t="s">
        <v>665</v>
      </c>
      <c r="AM4" t="s">
        <v>664</v>
      </c>
      <c r="AN4" t="s">
        <v>665</v>
      </c>
      <c r="AP4" t="s">
        <v>663</v>
      </c>
      <c r="AQ4" t="s">
        <v>390</v>
      </c>
      <c r="AR4" t="s">
        <v>392</v>
      </c>
      <c r="AS4" t="s">
        <v>391</v>
      </c>
      <c r="AT4" t="s">
        <v>667</v>
      </c>
      <c r="AU4" t="s">
        <v>668</v>
      </c>
      <c r="AV4" t="s">
        <v>669</v>
      </c>
      <c r="AW4" t="s">
        <v>667</v>
      </c>
      <c r="AX4" t="s">
        <v>668</v>
      </c>
      <c r="AY4" t="s">
        <v>669</v>
      </c>
      <c r="AZ4" t="s">
        <v>667</v>
      </c>
      <c r="BA4" t="s">
        <v>668</v>
      </c>
      <c r="BB4" t="s">
        <v>669</v>
      </c>
    </row>
    <row r="5" spans="1:58" x14ac:dyDescent="0.3">
      <c r="A5" t="s">
        <v>369</v>
      </c>
      <c r="B5" t="s">
        <v>370</v>
      </c>
      <c r="N5" t="str">
        <f>VLOOKUP(R5,Sheet1!A$6:A$378,1,FALSE)</f>
        <v>Cambridgeshire</v>
      </c>
      <c r="O5" t="s">
        <v>3</v>
      </c>
      <c r="P5" t="s">
        <v>409</v>
      </c>
      <c r="Q5">
        <v>12</v>
      </c>
      <c r="R5" t="s">
        <v>341</v>
      </c>
      <c r="S5" t="str">
        <f>VLOOKUP(R5,classifications!A$1:B$357,2,FALSE)</f>
        <v>Predominantly Rural</v>
      </c>
      <c r="T5" t="str">
        <f>VLOOKUP(R5,classifications!A$1:D$357,4,FALSE)</f>
        <v>Shire County</v>
      </c>
      <c r="U5">
        <v>57.2</v>
      </c>
      <c r="V5">
        <v>37.299999999999997</v>
      </c>
      <c r="W5">
        <v>5.5</v>
      </c>
      <c r="X5">
        <v>53.7</v>
      </c>
      <c r="Y5">
        <v>37.799999999999997</v>
      </c>
      <c r="Z5">
        <v>8.5</v>
      </c>
      <c r="AA5">
        <v>55.5</v>
      </c>
      <c r="AB5">
        <v>37.5</v>
      </c>
      <c r="AC5">
        <v>7</v>
      </c>
      <c r="AE5" t="s">
        <v>3</v>
      </c>
      <c r="AF5" t="s">
        <v>409</v>
      </c>
      <c r="AG5">
        <v>12</v>
      </c>
      <c r="AH5" t="s">
        <v>341</v>
      </c>
      <c r="AI5">
        <v>60.6</v>
      </c>
      <c r="AJ5">
        <v>39.4</v>
      </c>
      <c r="AK5">
        <v>58.7</v>
      </c>
      <c r="AL5">
        <v>41.3</v>
      </c>
      <c r="AM5">
        <v>59.7</v>
      </c>
      <c r="AN5">
        <v>40.299999999999997</v>
      </c>
      <c r="AP5" t="s">
        <v>3</v>
      </c>
      <c r="AQ5" t="s">
        <v>409</v>
      </c>
      <c r="AR5">
        <v>12</v>
      </c>
      <c r="AS5" t="s">
        <v>341</v>
      </c>
      <c r="AT5">
        <v>52.9</v>
      </c>
      <c r="AU5">
        <v>60.6</v>
      </c>
      <c r="AV5">
        <v>68.3</v>
      </c>
      <c r="AW5">
        <v>50.9</v>
      </c>
      <c r="AX5">
        <v>58.7</v>
      </c>
      <c r="AY5">
        <v>66.599999999999994</v>
      </c>
      <c r="AZ5">
        <v>54.2</v>
      </c>
      <c r="BA5">
        <v>59.7</v>
      </c>
      <c r="BB5">
        <v>65.099999999999994</v>
      </c>
      <c r="BF5" t="b">
        <f t="shared" ref="BF5:BF68" si="0">IF(AS5=AH5,IF(AH5=R5,TRUE,FALSE),FALSE)</f>
        <v>1</v>
      </c>
    </row>
    <row r="6" spans="1:58" x14ac:dyDescent="0.3">
      <c r="A6" t="s">
        <v>371</v>
      </c>
      <c r="B6" t="s">
        <v>372</v>
      </c>
      <c r="N6" t="str">
        <f>VLOOKUP(R6,Sheet1!A$6:A$378,1,FALSE)</f>
        <v>Peterborough</v>
      </c>
      <c r="O6" t="s">
        <v>3</v>
      </c>
      <c r="P6" t="s">
        <v>409</v>
      </c>
      <c r="Q6" t="s">
        <v>670</v>
      </c>
      <c r="R6" t="s">
        <v>287</v>
      </c>
      <c r="S6" t="str">
        <f>VLOOKUP(R6,classifications!A$1:B$357,2,FALSE)</f>
        <v>Predominantly Urban</v>
      </c>
      <c r="T6" t="str">
        <f>VLOOKUP(R6,classifications!A$1:D$357,4,FALSE)</f>
        <v>Unitary Authority</v>
      </c>
      <c r="U6">
        <v>54.6</v>
      </c>
      <c r="V6">
        <v>38.700000000000003</v>
      </c>
      <c r="W6">
        <v>6.7</v>
      </c>
      <c r="X6">
        <v>62.1</v>
      </c>
      <c r="Y6">
        <v>25.8</v>
      </c>
      <c r="Z6">
        <v>12.2</v>
      </c>
      <c r="AA6">
        <v>58.6</v>
      </c>
      <c r="AB6">
        <v>31.8</v>
      </c>
      <c r="AC6">
        <v>9.6</v>
      </c>
      <c r="AE6" t="s">
        <v>3</v>
      </c>
      <c r="AF6" t="s">
        <v>409</v>
      </c>
      <c r="AG6" t="s">
        <v>670</v>
      </c>
      <c r="AH6" t="s">
        <v>287</v>
      </c>
      <c r="AI6">
        <v>58.5</v>
      </c>
      <c r="AJ6">
        <v>41.5</v>
      </c>
      <c r="AK6">
        <v>70.7</v>
      </c>
      <c r="AL6">
        <v>29.3</v>
      </c>
      <c r="AM6">
        <v>64.8</v>
      </c>
      <c r="AN6">
        <v>35.200000000000003</v>
      </c>
      <c r="AP6" t="s">
        <v>3</v>
      </c>
      <c r="AQ6" t="s">
        <v>409</v>
      </c>
      <c r="AR6" t="s">
        <v>670</v>
      </c>
      <c r="AS6" t="s">
        <v>287</v>
      </c>
      <c r="AT6">
        <v>49.2</v>
      </c>
      <c r="AU6">
        <v>58.5</v>
      </c>
      <c r="AV6">
        <v>67.7</v>
      </c>
      <c r="AW6">
        <v>62.6</v>
      </c>
      <c r="AX6">
        <v>70.7</v>
      </c>
      <c r="AY6">
        <v>78.8</v>
      </c>
      <c r="AZ6">
        <v>58.1</v>
      </c>
      <c r="BA6">
        <v>64.8</v>
      </c>
      <c r="BB6">
        <v>71.5</v>
      </c>
      <c r="BF6" t="b">
        <f t="shared" si="0"/>
        <v>1</v>
      </c>
    </row>
    <row r="7" spans="1:58" x14ac:dyDescent="0.3">
      <c r="A7" t="s">
        <v>373</v>
      </c>
      <c r="B7" t="s">
        <v>656</v>
      </c>
      <c r="N7" t="str">
        <f>VLOOKUP(R7,Sheet1!A$6:A$378,1,FALSE)</f>
        <v>Barking and Dagenham</v>
      </c>
      <c r="O7" t="s">
        <v>3</v>
      </c>
      <c r="P7" t="s">
        <v>412</v>
      </c>
      <c r="Q7" t="s">
        <v>671</v>
      </c>
      <c r="R7" t="s">
        <v>5</v>
      </c>
      <c r="S7" t="str">
        <f>VLOOKUP(R7,classifications!A$1:B$357,2,FALSE)</f>
        <v>Predominantly Urban</v>
      </c>
      <c r="T7" t="str">
        <f>VLOOKUP(R7,classifications!A$1:D$357,4,FALSE)</f>
        <v>London Borough</v>
      </c>
      <c r="U7">
        <v>70.400000000000006</v>
      </c>
      <c r="V7">
        <v>23</v>
      </c>
      <c r="W7">
        <v>6.5</v>
      </c>
      <c r="X7">
        <v>67.099999999999994</v>
      </c>
      <c r="Y7">
        <v>13.8</v>
      </c>
      <c r="Z7">
        <v>19.100000000000001</v>
      </c>
      <c r="AA7">
        <v>68.900000000000006</v>
      </c>
      <c r="AB7">
        <v>18.7</v>
      </c>
      <c r="AC7">
        <v>12.4</v>
      </c>
      <c r="AE7" t="s">
        <v>3</v>
      </c>
      <c r="AF7" t="s">
        <v>412</v>
      </c>
      <c r="AG7" t="s">
        <v>671</v>
      </c>
      <c r="AH7" t="s">
        <v>5</v>
      </c>
      <c r="AI7">
        <v>75.400000000000006</v>
      </c>
      <c r="AJ7">
        <v>24.6</v>
      </c>
      <c r="AK7">
        <v>82.9</v>
      </c>
      <c r="AL7">
        <v>17.100000000000001</v>
      </c>
      <c r="AM7">
        <v>78.7</v>
      </c>
      <c r="AN7">
        <v>21.3</v>
      </c>
      <c r="AP7" t="s">
        <v>3</v>
      </c>
      <c r="AQ7" t="s">
        <v>412</v>
      </c>
      <c r="AR7" t="s">
        <v>671</v>
      </c>
      <c r="AS7" t="s">
        <v>5</v>
      </c>
      <c r="AT7">
        <v>65.400000000000006</v>
      </c>
      <c r="AU7">
        <v>75.400000000000006</v>
      </c>
      <c r="AV7">
        <v>85.3</v>
      </c>
      <c r="AW7">
        <v>73.900000000000006</v>
      </c>
      <c r="AX7">
        <v>82.9</v>
      </c>
      <c r="AY7">
        <v>92</v>
      </c>
      <c r="AZ7">
        <v>71.5</v>
      </c>
      <c r="BA7">
        <v>78.7</v>
      </c>
      <c r="BB7">
        <v>85.8</v>
      </c>
      <c r="BF7" t="b">
        <f t="shared" si="0"/>
        <v>1</v>
      </c>
    </row>
    <row r="8" spans="1:58" x14ac:dyDescent="0.3">
      <c r="A8" t="s">
        <v>375</v>
      </c>
      <c r="B8" t="s">
        <v>657</v>
      </c>
      <c r="N8" t="str">
        <f>VLOOKUP(R8,Sheet1!A$6:A$378,1,FALSE)</f>
        <v>Barnet</v>
      </c>
      <c r="O8" t="s">
        <v>3</v>
      </c>
      <c r="P8" t="s">
        <v>412</v>
      </c>
      <c r="Q8" t="s">
        <v>672</v>
      </c>
      <c r="R8" t="s">
        <v>6</v>
      </c>
      <c r="S8" t="str">
        <f>VLOOKUP(R8,classifications!A$1:B$357,2,FALSE)</f>
        <v>Predominantly Urban</v>
      </c>
      <c r="T8" t="str">
        <f>VLOOKUP(R8,classifications!A$1:D$357,4,FALSE)</f>
        <v>London Borough</v>
      </c>
      <c r="U8">
        <v>50</v>
      </c>
      <c r="V8">
        <v>42.9</v>
      </c>
      <c r="W8">
        <v>7.1</v>
      </c>
      <c r="X8">
        <v>59.4</v>
      </c>
      <c r="Y8">
        <v>32.299999999999997</v>
      </c>
      <c r="Z8">
        <v>8.1999999999999993</v>
      </c>
      <c r="AA8">
        <v>54.9</v>
      </c>
      <c r="AB8">
        <v>37.4</v>
      </c>
      <c r="AC8">
        <v>7.7</v>
      </c>
      <c r="AE8" t="s">
        <v>3</v>
      </c>
      <c r="AF8" t="s">
        <v>412</v>
      </c>
      <c r="AG8" t="s">
        <v>672</v>
      </c>
      <c r="AH8" t="s">
        <v>6</v>
      </c>
      <c r="AI8">
        <v>53.8</v>
      </c>
      <c r="AJ8">
        <v>46.2</v>
      </c>
      <c r="AK8">
        <v>64.8</v>
      </c>
      <c r="AL8">
        <v>35.200000000000003</v>
      </c>
      <c r="AM8">
        <v>59.5</v>
      </c>
      <c r="AN8">
        <v>40.5</v>
      </c>
      <c r="AP8" t="s">
        <v>3</v>
      </c>
      <c r="AQ8" t="s">
        <v>412</v>
      </c>
      <c r="AR8" t="s">
        <v>672</v>
      </c>
      <c r="AS8" t="s">
        <v>6</v>
      </c>
      <c r="AT8">
        <v>42.7</v>
      </c>
      <c r="AU8">
        <v>53.8</v>
      </c>
      <c r="AV8">
        <v>65</v>
      </c>
      <c r="AW8">
        <v>54.4</v>
      </c>
      <c r="AX8">
        <v>64.8</v>
      </c>
      <c r="AY8">
        <v>75.2</v>
      </c>
      <c r="AZ8">
        <v>51.8</v>
      </c>
      <c r="BA8">
        <v>59.5</v>
      </c>
      <c r="BB8">
        <v>67.2</v>
      </c>
      <c r="BF8" t="b">
        <f t="shared" si="0"/>
        <v>1</v>
      </c>
    </row>
    <row r="9" spans="1:58" x14ac:dyDescent="0.3">
      <c r="A9" t="s">
        <v>377</v>
      </c>
      <c r="B9" t="s">
        <v>378</v>
      </c>
      <c r="N9" t="str">
        <f>VLOOKUP(R9,Sheet1!A$6:A$378,1,FALSE)</f>
        <v>Bexley</v>
      </c>
      <c r="O9" t="s">
        <v>3</v>
      </c>
      <c r="P9" t="s">
        <v>412</v>
      </c>
      <c r="Q9" t="s">
        <v>673</v>
      </c>
      <c r="R9" t="s">
        <v>7</v>
      </c>
      <c r="S9" t="str">
        <f>VLOOKUP(R9,classifications!A$1:B$357,2,FALSE)</f>
        <v>Predominantly Urban</v>
      </c>
      <c r="T9" t="str">
        <f>VLOOKUP(R9,classifications!A$1:D$357,4,FALSE)</f>
        <v>London Borough</v>
      </c>
      <c r="U9">
        <v>62.7</v>
      </c>
      <c r="V9">
        <v>33.6</v>
      </c>
      <c r="W9">
        <v>3.8</v>
      </c>
      <c r="X9">
        <v>58.6</v>
      </c>
      <c r="Y9">
        <v>35.9</v>
      </c>
      <c r="Z9">
        <v>5.5</v>
      </c>
      <c r="AA9">
        <v>60.5</v>
      </c>
      <c r="AB9">
        <v>34.799999999999997</v>
      </c>
      <c r="AC9">
        <v>4.7</v>
      </c>
      <c r="AE9" t="s">
        <v>3</v>
      </c>
      <c r="AF9" t="s">
        <v>412</v>
      </c>
      <c r="AG9" t="s">
        <v>673</v>
      </c>
      <c r="AH9" t="s">
        <v>7</v>
      </c>
      <c r="AI9">
        <v>65.099999999999994</v>
      </c>
      <c r="AJ9">
        <v>34.9</v>
      </c>
      <c r="AK9">
        <v>62</v>
      </c>
      <c r="AL9">
        <v>38</v>
      </c>
      <c r="AM9">
        <v>63.5</v>
      </c>
      <c r="AN9">
        <v>36.5</v>
      </c>
      <c r="AP9" t="s">
        <v>3</v>
      </c>
      <c r="AQ9" t="s">
        <v>412</v>
      </c>
      <c r="AR9" t="s">
        <v>673</v>
      </c>
      <c r="AS9" t="s">
        <v>7</v>
      </c>
      <c r="AT9">
        <v>55.6</v>
      </c>
      <c r="AU9">
        <v>65.099999999999994</v>
      </c>
      <c r="AV9">
        <v>74.599999999999994</v>
      </c>
      <c r="AW9">
        <v>52.8</v>
      </c>
      <c r="AX9">
        <v>62</v>
      </c>
      <c r="AY9">
        <v>71.2</v>
      </c>
      <c r="AZ9">
        <v>57.1</v>
      </c>
      <c r="BA9">
        <v>63.5</v>
      </c>
      <c r="BB9">
        <v>69.900000000000006</v>
      </c>
      <c r="BF9" t="b">
        <f t="shared" si="0"/>
        <v>1</v>
      </c>
    </row>
    <row r="10" spans="1:58" x14ac:dyDescent="0.3">
      <c r="A10" t="s">
        <v>379</v>
      </c>
      <c r="B10" t="s">
        <v>658</v>
      </c>
      <c r="N10" t="str">
        <f>VLOOKUP(R10,Sheet1!A$6:A$378,1,FALSE)</f>
        <v>Brent</v>
      </c>
      <c r="O10" t="s">
        <v>3</v>
      </c>
      <c r="P10" t="s">
        <v>412</v>
      </c>
      <c r="Q10" t="s">
        <v>674</v>
      </c>
      <c r="R10" t="s">
        <v>8</v>
      </c>
      <c r="S10" t="str">
        <f>VLOOKUP(R10,classifications!A$1:B$357,2,FALSE)</f>
        <v>Predominantly Urban</v>
      </c>
      <c r="T10" t="str">
        <f>VLOOKUP(R10,classifications!A$1:D$357,4,FALSE)</f>
        <v>London Borough</v>
      </c>
      <c r="U10">
        <v>71.8</v>
      </c>
      <c r="V10">
        <v>18.3</v>
      </c>
      <c r="W10">
        <v>9.9</v>
      </c>
      <c r="X10">
        <v>67.7</v>
      </c>
      <c r="Y10">
        <v>10.7</v>
      </c>
      <c r="Z10">
        <v>21.6</v>
      </c>
      <c r="AA10">
        <v>69.8</v>
      </c>
      <c r="AB10">
        <v>14.5</v>
      </c>
      <c r="AC10">
        <v>15.7</v>
      </c>
      <c r="AE10" t="s">
        <v>3</v>
      </c>
      <c r="AF10" t="s">
        <v>412</v>
      </c>
      <c r="AG10" t="s">
        <v>674</v>
      </c>
      <c r="AH10" t="s">
        <v>8</v>
      </c>
      <c r="AI10">
        <v>79.7</v>
      </c>
      <c r="AJ10">
        <v>20.3</v>
      </c>
      <c r="AK10">
        <v>86.4</v>
      </c>
      <c r="AL10">
        <v>13.6</v>
      </c>
      <c r="AM10">
        <v>82.8</v>
      </c>
      <c r="AN10">
        <v>17.2</v>
      </c>
      <c r="AP10" t="s">
        <v>3</v>
      </c>
      <c r="AQ10" t="s">
        <v>412</v>
      </c>
      <c r="AR10" t="s">
        <v>674</v>
      </c>
      <c r="AS10" t="s">
        <v>8</v>
      </c>
      <c r="AT10">
        <v>70.8</v>
      </c>
      <c r="AU10">
        <v>79.7</v>
      </c>
      <c r="AV10">
        <v>88.7</v>
      </c>
      <c r="AW10">
        <v>79</v>
      </c>
      <c r="AX10">
        <v>86.4</v>
      </c>
      <c r="AY10">
        <v>93.8</v>
      </c>
      <c r="AZ10">
        <v>76.8</v>
      </c>
      <c r="BA10">
        <v>82.8</v>
      </c>
      <c r="BB10">
        <v>88.7</v>
      </c>
      <c r="BF10" t="b">
        <f t="shared" si="0"/>
        <v>1</v>
      </c>
    </row>
    <row r="11" spans="1:58" x14ac:dyDescent="0.3">
      <c r="A11" t="s">
        <v>381</v>
      </c>
      <c r="B11">
        <v>2018</v>
      </c>
      <c r="N11" t="str">
        <f>VLOOKUP(R11,Sheet1!A$6:A$378,1,FALSE)</f>
        <v>Bromley</v>
      </c>
      <c r="O11" t="s">
        <v>3</v>
      </c>
      <c r="P11" t="s">
        <v>412</v>
      </c>
      <c r="Q11" t="s">
        <v>675</v>
      </c>
      <c r="R11" t="s">
        <v>9</v>
      </c>
      <c r="S11" t="str">
        <f>VLOOKUP(R11,classifications!A$1:B$357,2,FALSE)</f>
        <v>Predominantly Urban</v>
      </c>
      <c r="T11" t="str">
        <f>VLOOKUP(R11,classifications!A$1:D$357,4,FALSE)</f>
        <v>London Borough</v>
      </c>
      <c r="U11">
        <v>49.9</v>
      </c>
      <c r="V11">
        <v>41.5</v>
      </c>
      <c r="W11">
        <v>8.6</v>
      </c>
      <c r="X11">
        <v>61.1</v>
      </c>
      <c r="Y11">
        <v>30.2</v>
      </c>
      <c r="Z11">
        <v>8.6999999999999993</v>
      </c>
      <c r="AA11">
        <v>55</v>
      </c>
      <c r="AB11">
        <v>36.299999999999997</v>
      </c>
      <c r="AC11">
        <v>8.6999999999999993</v>
      </c>
      <c r="AE11" t="s">
        <v>3</v>
      </c>
      <c r="AF11" t="s">
        <v>412</v>
      </c>
      <c r="AG11" t="s">
        <v>675</v>
      </c>
      <c r="AH11" t="s">
        <v>9</v>
      </c>
      <c r="AI11">
        <v>54.6</v>
      </c>
      <c r="AJ11">
        <v>45.4</v>
      </c>
      <c r="AK11">
        <v>66.900000000000006</v>
      </c>
      <c r="AL11">
        <v>33.1</v>
      </c>
      <c r="AM11">
        <v>60.2</v>
      </c>
      <c r="AN11">
        <v>39.799999999999997</v>
      </c>
      <c r="AP11" t="s">
        <v>3</v>
      </c>
      <c r="AQ11" t="s">
        <v>412</v>
      </c>
      <c r="AR11" t="s">
        <v>675</v>
      </c>
      <c r="AS11" t="s">
        <v>9</v>
      </c>
      <c r="AT11">
        <v>43.6</v>
      </c>
      <c r="AU11">
        <v>54.6</v>
      </c>
      <c r="AV11">
        <v>65.599999999999994</v>
      </c>
      <c r="AW11">
        <v>56.4</v>
      </c>
      <c r="AX11">
        <v>66.900000000000006</v>
      </c>
      <c r="AY11">
        <v>77.400000000000006</v>
      </c>
      <c r="AZ11">
        <v>52</v>
      </c>
      <c r="BA11">
        <v>60.2</v>
      </c>
      <c r="BB11">
        <v>68.400000000000006</v>
      </c>
      <c r="BF11" t="b">
        <f t="shared" si="0"/>
        <v>1</v>
      </c>
    </row>
    <row r="12" spans="1:58" x14ac:dyDescent="0.3">
      <c r="A12" t="s">
        <v>835</v>
      </c>
      <c r="C12" t="s">
        <v>659</v>
      </c>
      <c r="N12" t="str">
        <f>VLOOKUP(R12,Sheet1!A$6:A$378,1,FALSE)</f>
        <v>Camden</v>
      </c>
      <c r="O12" t="s">
        <v>3</v>
      </c>
      <c r="P12" t="s">
        <v>412</v>
      </c>
      <c r="Q12" t="s">
        <v>676</v>
      </c>
      <c r="R12" t="s">
        <v>10</v>
      </c>
      <c r="S12" t="str">
        <f>VLOOKUP(R12,classifications!A$1:B$357,2,FALSE)</f>
        <v>Predominantly Urban</v>
      </c>
      <c r="T12" t="str">
        <f>VLOOKUP(R12,classifications!A$1:D$357,4,FALSE)</f>
        <v>London Borough</v>
      </c>
      <c r="U12">
        <v>44.2</v>
      </c>
      <c r="V12">
        <v>54.6</v>
      </c>
      <c r="W12">
        <v>1.2</v>
      </c>
      <c r="X12">
        <v>59.4</v>
      </c>
      <c r="Y12">
        <v>32.700000000000003</v>
      </c>
      <c r="Z12">
        <v>7.9</v>
      </c>
      <c r="AA12">
        <v>50.4</v>
      </c>
      <c r="AB12">
        <v>45.7</v>
      </c>
      <c r="AC12">
        <v>3.9</v>
      </c>
      <c r="AE12" t="s">
        <v>3</v>
      </c>
      <c r="AF12" t="s">
        <v>412</v>
      </c>
      <c r="AG12" t="s">
        <v>676</v>
      </c>
      <c r="AH12" t="s">
        <v>10</v>
      </c>
      <c r="AI12">
        <v>44.8</v>
      </c>
      <c r="AJ12">
        <v>55.2</v>
      </c>
      <c r="AK12">
        <v>64.5</v>
      </c>
      <c r="AL12">
        <v>35.5</v>
      </c>
      <c r="AM12">
        <v>52.4</v>
      </c>
      <c r="AN12">
        <v>47.6</v>
      </c>
      <c r="AP12" t="s">
        <v>3</v>
      </c>
      <c r="AQ12" t="s">
        <v>412</v>
      </c>
      <c r="AR12" t="s">
        <v>676</v>
      </c>
      <c r="AS12" t="s">
        <v>10</v>
      </c>
      <c r="AT12">
        <v>30.6</v>
      </c>
      <c r="AU12">
        <v>44.8</v>
      </c>
      <c r="AV12">
        <v>59</v>
      </c>
      <c r="AW12">
        <v>50.5</v>
      </c>
      <c r="AX12">
        <v>64.5</v>
      </c>
      <c r="AY12">
        <v>78.5</v>
      </c>
      <c r="AZ12">
        <v>40.9</v>
      </c>
      <c r="BA12">
        <v>52.4</v>
      </c>
      <c r="BB12">
        <v>63.9</v>
      </c>
      <c r="BF12" t="b">
        <f t="shared" si="0"/>
        <v>1</v>
      </c>
    </row>
    <row r="13" spans="1:58" x14ac:dyDescent="0.3">
      <c r="N13" t="str">
        <f>VLOOKUP(R13,Sheet1!A$6:A$378,1,FALSE)</f>
        <v>Croydon</v>
      </c>
      <c r="O13" t="s">
        <v>3</v>
      </c>
      <c r="P13" t="s">
        <v>412</v>
      </c>
      <c r="Q13" t="s">
        <v>677</v>
      </c>
      <c r="R13" t="s">
        <v>11</v>
      </c>
      <c r="S13" t="str">
        <f>VLOOKUP(R13,classifications!A$1:B$357,2,FALSE)</f>
        <v>Predominantly Urban</v>
      </c>
      <c r="T13" t="str">
        <f>VLOOKUP(R13,classifications!A$1:D$357,4,FALSE)</f>
        <v>London Borough</v>
      </c>
      <c r="U13">
        <v>59.1</v>
      </c>
      <c r="V13">
        <v>34.5</v>
      </c>
      <c r="W13">
        <v>6.4</v>
      </c>
      <c r="X13">
        <v>53.8</v>
      </c>
      <c r="Y13">
        <v>36.1</v>
      </c>
      <c r="Z13">
        <v>10.1</v>
      </c>
      <c r="AA13">
        <v>56.6</v>
      </c>
      <c r="AB13">
        <v>35.200000000000003</v>
      </c>
      <c r="AC13">
        <v>8.1</v>
      </c>
      <c r="AE13" t="s">
        <v>3</v>
      </c>
      <c r="AF13" t="s">
        <v>412</v>
      </c>
      <c r="AG13" t="s">
        <v>677</v>
      </c>
      <c r="AH13" t="s">
        <v>11</v>
      </c>
      <c r="AI13">
        <v>63.2</v>
      </c>
      <c r="AJ13">
        <v>36.799999999999997</v>
      </c>
      <c r="AK13">
        <v>59.8</v>
      </c>
      <c r="AL13">
        <v>40.200000000000003</v>
      </c>
      <c r="AM13">
        <v>61.6</v>
      </c>
      <c r="AN13">
        <v>38.4</v>
      </c>
      <c r="AP13" t="s">
        <v>3</v>
      </c>
      <c r="AQ13" t="s">
        <v>412</v>
      </c>
      <c r="AR13" t="s">
        <v>677</v>
      </c>
      <c r="AS13" t="s">
        <v>11</v>
      </c>
      <c r="AT13">
        <v>53.4</v>
      </c>
      <c r="AU13">
        <v>63.2</v>
      </c>
      <c r="AV13">
        <v>72.900000000000006</v>
      </c>
      <c r="AW13">
        <v>49.9</v>
      </c>
      <c r="AX13">
        <v>59.8</v>
      </c>
      <c r="AY13">
        <v>69.7</v>
      </c>
      <c r="AZ13">
        <v>54.1</v>
      </c>
      <c r="BA13">
        <v>61.6</v>
      </c>
      <c r="BB13">
        <v>69.2</v>
      </c>
      <c r="BF13" t="b">
        <f t="shared" si="0"/>
        <v>1</v>
      </c>
    </row>
    <row r="14" spans="1:58" x14ac:dyDescent="0.3">
      <c r="N14" t="str">
        <f>VLOOKUP(R14,Sheet1!A$6:A$378,1,FALSE)</f>
        <v>Ealing</v>
      </c>
      <c r="O14" t="s">
        <v>3</v>
      </c>
      <c r="P14" t="s">
        <v>412</v>
      </c>
      <c r="Q14" t="s">
        <v>678</v>
      </c>
      <c r="R14" t="s">
        <v>12</v>
      </c>
      <c r="S14" t="str">
        <f>VLOOKUP(R14,classifications!A$1:B$357,2,FALSE)</f>
        <v>Predominantly Urban</v>
      </c>
      <c r="T14" t="str">
        <f>VLOOKUP(R14,classifications!A$1:D$357,4,FALSE)</f>
        <v>London Borough</v>
      </c>
      <c r="U14">
        <v>56.9</v>
      </c>
      <c r="V14">
        <v>37</v>
      </c>
      <c r="W14">
        <v>6</v>
      </c>
      <c r="X14">
        <v>53.2</v>
      </c>
      <c r="Y14">
        <v>39.200000000000003</v>
      </c>
      <c r="Z14">
        <v>7.6</v>
      </c>
      <c r="AA14">
        <v>55.2</v>
      </c>
      <c r="AB14">
        <v>38</v>
      </c>
      <c r="AC14">
        <v>6.8</v>
      </c>
      <c r="AE14" t="s">
        <v>3</v>
      </c>
      <c r="AF14" t="s">
        <v>412</v>
      </c>
      <c r="AG14" t="s">
        <v>678</v>
      </c>
      <c r="AH14" t="s">
        <v>12</v>
      </c>
      <c r="AI14">
        <v>60.6</v>
      </c>
      <c r="AJ14">
        <v>39.4</v>
      </c>
      <c r="AK14">
        <v>57.6</v>
      </c>
      <c r="AL14">
        <v>42.4</v>
      </c>
      <c r="AM14">
        <v>59.2</v>
      </c>
      <c r="AN14">
        <v>40.799999999999997</v>
      </c>
      <c r="AP14" t="s">
        <v>3</v>
      </c>
      <c r="AQ14" t="s">
        <v>412</v>
      </c>
      <c r="AR14" t="s">
        <v>678</v>
      </c>
      <c r="AS14" t="s">
        <v>12</v>
      </c>
      <c r="AT14">
        <v>47.8</v>
      </c>
      <c r="AU14">
        <v>60.6</v>
      </c>
      <c r="AV14">
        <v>73.400000000000006</v>
      </c>
      <c r="AW14">
        <v>44.3</v>
      </c>
      <c r="AX14">
        <v>57.6</v>
      </c>
      <c r="AY14">
        <v>70.900000000000006</v>
      </c>
      <c r="AZ14">
        <v>49.8</v>
      </c>
      <c r="BA14">
        <v>59.2</v>
      </c>
      <c r="BB14">
        <v>68.599999999999994</v>
      </c>
      <c r="BF14" t="b">
        <f t="shared" si="0"/>
        <v>1</v>
      </c>
    </row>
    <row r="15" spans="1:58" x14ac:dyDescent="0.3">
      <c r="N15" t="str">
        <f>VLOOKUP(R15,Sheet1!A$6:A$378,1,FALSE)</f>
        <v>Enfield</v>
      </c>
      <c r="O15" t="s">
        <v>3</v>
      </c>
      <c r="P15" t="s">
        <v>412</v>
      </c>
      <c r="Q15" t="s">
        <v>679</v>
      </c>
      <c r="R15" t="s">
        <v>13</v>
      </c>
      <c r="S15" t="str">
        <f>VLOOKUP(R15,classifications!A$1:B$357,2,FALSE)</f>
        <v>Predominantly Urban</v>
      </c>
      <c r="T15" t="str">
        <f>VLOOKUP(R15,classifications!A$1:D$357,4,FALSE)</f>
        <v>London Borough</v>
      </c>
      <c r="U15">
        <v>47</v>
      </c>
      <c r="V15">
        <v>39.799999999999997</v>
      </c>
      <c r="W15">
        <v>13.2</v>
      </c>
      <c r="X15">
        <v>52.4</v>
      </c>
      <c r="Y15">
        <v>37.5</v>
      </c>
      <c r="Z15">
        <v>10.1</v>
      </c>
      <c r="AA15">
        <v>49.7</v>
      </c>
      <c r="AB15">
        <v>38.6</v>
      </c>
      <c r="AC15">
        <v>11.7</v>
      </c>
      <c r="AE15" t="s">
        <v>3</v>
      </c>
      <c r="AF15" t="s">
        <v>412</v>
      </c>
      <c r="AG15" t="s">
        <v>679</v>
      </c>
      <c r="AH15" t="s">
        <v>13</v>
      </c>
      <c r="AI15">
        <v>54.1</v>
      </c>
      <c r="AJ15">
        <v>45.9</v>
      </c>
      <c r="AK15">
        <v>58.3</v>
      </c>
      <c r="AL15">
        <v>41.7</v>
      </c>
      <c r="AM15">
        <v>56.2</v>
      </c>
      <c r="AN15">
        <v>43.8</v>
      </c>
      <c r="AP15" t="s">
        <v>3</v>
      </c>
      <c r="AQ15" t="s">
        <v>412</v>
      </c>
      <c r="AR15" t="s">
        <v>679</v>
      </c>
      <c r="AS15" t="s">
        <v>13</v>
      </c>
      <c r="AT15">
        <v>41.8</v>
      </c>
      <c r="AU15">
        <v>54.1</v>
      </c>
      <c r="AV15">
        <v>66.400000000000006</v>
      </c>
      <c r="AW15">
        <v>47.2</v>
      </c>
      <c r="AX15">
        <v>58.3</v>
      </c>
      <c r="AY15">
        <v>69.400000000000006</v>
      </c>
      <c r="AZ15">
        <v>47.8</v>
      </c>
      <c r="BA15">
        <v>56.2</v>
      </c>
      <c r="BB15">
        <v>64.7</v>
      </c>
      <c r="BF15" t="b">
        <f t="shared" si="0"/>
        <v>1</v>
      </c>
    </row>
    <row r="16" spans="1:58" x14ac:dyDescent="0.3">
      <c r="N16" t="str">
        <f>VLOOKUP(R16,Sheet1!A$6:A$378,1,FALSE)</f>
        <v>Greenwich</v>
      </c>
      <c r="O16" t="s">
        <v>3</v>
      </c>
      <c r="P16" t="s">
        <v>412</v>
      </c>
      <c r="Q16" t="s">
        <v>680</v>
      </c>
      <c r="R16" t="s">
        <v>14</v>
      </c>
      <c r="S16" t="str">
        <f>VLOOKUP(R16,classifications!A$1:B$357,2,FALSE)</f>
        <v>Predominantly Urban</v>
      </c>
      <c r="T16" t="str">
        <f>VLOOKUP(R16,classifications!A$1:D$357,4,FALSE)</f>
        <v>London Borough</v>
      </c>
      <c r="U16">
        <v>49.7</v>
      </c>
      <c r="V16">
        <v>45.6</v>
      </c>
      <c r="W16">
        <v>4.7</v>
      </c>
      <c r="X16">
        <v>55.2</v>
      </c>
      <c r="Y16">
        <v>38.299999999999997</v>
      </c>
      <c r="Z16">
        <v>6.6</v>
      </c>
      <c r="AA16">
        <v>52.3</v>
      </c>
      <c r="AB16">
        <v>42.1</v>
      </c>
      <c r="AC16">
        <v>5.6</v>
      </c>
      <c r="AE16" t="s">
        <v>3</v>
      </c>
      <c r="AF16" t="s">
        <v>412</v>
      </c>
      <c r="AG16" t="s">
        <v>680</v>
      </c>
      <c r="AH16" t="s">
        <v>14</v>
      </c>
      <c r="AI16">
        <v>52.1</v>
      </c>
      <c r="AJ16">
        <v>47.9</v>
      </c>
      <c r="AK16">
        <v>59.1</v>
      </c>
      <c r="AL16">
        <v>40.9</v>
      </c>
      <c r="AM16">
        <v>55.4</v>
      </c>
      <c r="AN16">
        <v>44.6</v>
      </c>
      <c r="AP16" t="s">
        <v>3</v>
      </c>
      <c r="AQ16" t="s">
        <v>412</v>
      </c>
      <c r="AR16" t="s">
        <v>680</v>
      </c>
      <c r="AS16" t="s">
        <v>14</v>
      </c>
      <c r="AT16">
        <v>40.4</v>
      </c>
      <c r="AU16">
        <v>52.1</v>
      </c>
      <c r="AV16">
        <v>63.8</v>
      </c>
      <c r="AW16">
        <v>48.4</v>
      </c>
      <c r="AX16">
        <v>59.1</v>
      </c>
      <c r="AY16">
        <v>69.8</v>
      </c>
      <c r="AZ16">
        <v>47.1</v>
      </c>
      <c r="BA16">
        <v>55.4</v>
      </c>
      <c r="BB16">
        <v>63.6</v>
      </c>
      <c r="BF16" t="b">
        <f t="shared" si="0"/>
        <v>1</v>
      </c>
    </row>
    <row r="17" spans="1:58" x14ac:dyDescent="0.3">
      <c r="N17" t="str">
        <f>VLOOKUP(R17,Sheet1!A$6:A$378,1,FALSE)</f>
        <v>Hackney</v>
      </c>
      <c r="O17" t="s">
        <v>3</v>
      </c>
      <c r="P17" t="s">
        <v>412</v>
      </c>
      <c r="Q17" t="s">
        <v>681</v>
      </c>
      <c r="R17" t="s">
        <v>15</v>
      </c>
      <c r="S17" t="str">
        <f>VLOOKUP(R17,classifications!A$1:B$357,2,FALSE)</f>
        <v>Predominantly Urban</v>
      </c>
      <c r="T17" t="str">
        <f>VLOOKUP(R17,classifications!A$1:D$357,4,FALSE)</f>
        <v>London Borough</v>
      </c>
      <c r="U17">
        <v>50</v>
      </c>
      <c r="V17">
        <v>44.9</v>
      </c>
      <c r="W17">
        <v>5.0999999999999996</v>
      </c>
      <c r="X17">
        <v>55.9</v>
      </c>
      <c r="Y17">
        <v>35.799999999999997</v>
      </c>
      <c r="Z17">
        <v>8.1999999999999993</v>
      </c>
      <c r="AA17">
        <v>53</v>
      </c>
      <c r="AB17">
        <v>40.299999999999997</v>
      </c>
      <c r="AC17">
        <v>6.7</v>
      </c>
      <c r="AE17" t="s">
        <v>3</v>
      </c>
      <c r="AF17" t="s">
        <v>412</v>
      </c>
      <c r="AG17" t="s">
        <v>681</v>
      </c>
      <c r="AH17" t="s">
        <v>15</v>
      </c>
      <c r="AI17">
        <v>52.7</v>
      </c>
      <c r="AJ17">
        <v>47.3</v>
      </c>
      <c r="AK17">
        <v>60.9</v>
      </c>
      <c r="AL17">
        <v>39.1</v>
      </c>
      <c r="AM17">
        <v>56.8</v>
      </c>
      <c r="AN17">
        <v>43.2</v>
      </c>
      <c r="AP17" t="s">
        <v>3</v>
      </c>
      <c r="AQ17" t="s">
        <v>412</v>
      </c>
      <c r="AR17" t="s">
        <v>681</v>
      </c>
      <c r="AS17" t="s">
        <v>15</v>
      </c>
      <c r="AT17">
        <v>40.4</v>
      </c>
      <c r="AU17">
        <v>52.7</v>
      </c>
      <c r="AV17">
        <v>65</v>
      </c>
      <c r="AW17">
        <v>49.8</v>
      </c>
      <c r="AX17">
        <v>60.9</v>
      </c>
      <c r="AY17">
        <v>72.099999999999994</v>
      </c>
      <c r="AZ17">
        <v>48</v>
      </c>
      <c r="BA17">
        <v>56.8</v>
      </c>
      <c r="BB17">
        <v>65.599999999999994</v>
      </c>
      <c r="BF17" t="b">
        <f t="shared" si="0"/>
        <v>1</v>
      </c>
    </row>
    <row r="18" spans="1:58" x14ac:dyDescent="0.3">
      <c r="N18" t="str">
        <f>VLOOKUP(R18,Sheet1!A$6:A$378,1,FALSE)</f>
        <v>Hammersmith and Fulham</v>
      </c>
      <c r="O18" t="s">
        <v>3</v>
      </c>
      <c r="P18" t="s">
        <v>412</v>
      </c>
      <c r="Q18" t="s">
        <v>682</v>
      </c>
      <c r="R18" t="s">
        <v>16</v>
      </c>
      <c r="S18" t="str">
        <f>VLOOKUP(R18,classifications!A$1:B$357,2,FALSE)</f>
        <v>Predominantly Urban</v>
      </c>
      <c r="T18" t="str">
        <f>VLOOKUP(R18,classifications!A$1:D$357,4,FALSE)</f>
        <v>London Borough</v>
      </c>
      <c r="U18">
        <v>54.6</v>
      </c>
      <c r="V18">
        <v>41.6</v>
      </c>
      <c r="W18">
        <v>3.8</v>
      </c>
      <c r="X18">
        <v>59.2</v>
      </c>
      <c r="Y18">
        <v>30.2</v>
      </c>
      <c r="Z18">
        <v>10.6</v>
      </c>
      <c r="AA18">
        <v>57</v>
      </c>
      <c r="AB18">
        <v>35.700000000000003</v>
      </c>
      <c r="AC18">
        <v>7.3</v>
      </c>
      <c r="AE18" t="s">
        <v>3</v>
      </c>
      <c r="AF18" t="s">
        <v>412</v>
      </c>
      <c r="AG18" t="s">
        <v>682</v>
      </c>
      <c r="AH18" t="s">
        <v>16</v>
      </c>
      <c r="AI18">
        <v>56.7</v>
      </c>
      <c r="AJ18">
        <v>43.3</v>
      </c>
      <c r="AK18">
        <v>66.2</v>
      </c>
      <c r="AL18">
        <v>33.799999999999997</v>
      </c>
      <c r="AM18">
        <v>61.5</v>
      </c>
      <c r="AN18">
        <v>38.5</v>
      </c>
      <c r="AP18" t="s">
        <v>3</v>
      </c>
      <c r="AQ18" t="s">
        <v>412</v>
      </c>
      <c r="AR18" t="s">
        <v>682</v>
      </c>
      <c r="AS18" t="s">
        <v>16</v>
      </c>
      <c r="AT18">
        <v>40.4</v>
      </c>
      <c r="AU18">
        <v>56.7</v>
      </c>
      <c r="AV18">
        <v>73.099999999999994</v>
      </c>
      <c r="AW18">
        <v>52.5</v>
      </c>
      <c r="AX18">
        <v>66.2</v>
      </c>
      <c r="AY18">
        <v>79.900000000000006</v>
      </c>
      <c r="AZ18">
        <v>49.3</v>
      </c>
      <c r="BA18">
        <v>61.5</v>
      </c>
      <c r="BB18">
        <v>73.7</v>
      </c>
      <c r="BF18" t="b">
        <f t="shared" si="0"/>
        <v>1</v>
      </c>
    </row>
    <row r="19" spans="1:58" x14ac:dyDescent="0.3">
      <c r="N19" t="str">
        <f>VLOOKUP(R19,Sheet1!A$6:A$378,1,FALSE)</f>
        <v>Haringey</v>
      </c>
      <c r="O19" t="s">
        <v>3</v>
      </c>
      <c r="P19" t="s">
        <v>412</v>
      </c>
      <c r="Q19" t="s">
        <v>683</v>
      </c>
      <c r="R19" t="s">
        <v>17</v>
      </c>
      <c r="S19" t="str">
        <f>VLOOKUP(R19,classifications!A$1:B$357,2,FALSE)</f>
        <v>Predominantly Urban</v>
      </c>
      <c r="T19" t="str">
        <f>VLOOKUP(R19,classifications!A$1:D$357,4,FALSE)</f>
        <v>London Borough</v>
      </c>
      <c r="U19">
        <v>53.6</v>
      </c>
      <c r="V19">
        <v>30.5</v>
      </c>
      <c r="W19">
        <v>15.9</v>
      </c>
      <c r="X19">
        <v>61.2</v>
      </c>
      <c r="Y19">
        <v>26.2</v>
      </c>
      <c r="Z19">
        <v>12.6</v>
      </c>
      <c r="AA19">
        <v>57.6</v>
      </c>
      <c r="AB19">
        <v>28.2</v>
      </c>
      <c r="AC19">
        <v>14.1</v>
      </c>
      <c r="AE19" t="s">
        <v>3</v>
      </c>
      <c r="AF19" t="s">
        <v>412</v>
      </c>
      <c r="AG19" t="s">
        <v>683</v>
      </c>
      <c r="AH19" t="s">
        <v>17</v>
      </c>
      <c r="AI19">
        <v>63.7</v>
      </c>
      <c r="AJ19">
        <v>36.299999999999997</v>
      </c>
      <c r="AK19">
        <v>70</v>
      </c>
      <c r="AL19">
        <v>30</v>
      </c>
      <c r="AM19">
        <v>67.099999999999994</v>
      </c>
      <c r="AN19">
        <v>32.9</v>
      </c>
      <c r="AP19" t="s">
        <v>3</v>
      </c>
      <c r="AQ19" t="s">
        <v>412</v>
      </c>
      <c r="AR19" t="s">
        <v>683</v>
      </c>
      <c r="AS19" t="s">
        <v>17</v>
      </c>
      <c r="AT19">
        <v>49.7</v>
      </c>
      <c r="AU19">
        <v>63.7</v>
      </c>
      <c r="AV19">
        <v>77.7</v>
      </c>
      <c r="AW19">
        <v>60.6</v>
      </c>
      <c r="AX19">
        <v>70</v>
      </c>
      <c r="AY19">
        <v>79.400000000000006</v>
      </c>
      <c r="AZ19">
        <v>59</v>
      </c>
      <c r="BA19">
        <v>67.099999999999994</v>
      </c>
      <c r="BB19">
        <v>75.3</v>
      </c>
      <c r="BF19" t="b">
        <f t="shared" si="0"/>
        <v>1</v>
      </c>
    </row>
    <row r="20" spans="1:58" x14ac:dyDescent="0.3">
      <c r="N20" t="str">
        <f>VLOOKUP(R20,Sheet1!A$6:A$378,1,FALSE)</f>
        <v>Harrow</v>
      </c>
      <c r="O20" t="s">
        <v>3</v>
      </c>
      <c r="P20" t="s">
        <v>412</v>
      </c>
      <c r="Q20" t="s">
        <v>684</v>
      </c>
      <c r="R20" t="s">
        <v>18</v>
      </c>
      <c r="S20" t="str">
        <f>VLOOKUP(R20,classifications!A$1:B$357,2,FALSE)</f>
        <v>Predominantly Urban</v>
      </c>
      <c r="T20" t="str">
        <f>VLOOKUP(R20,classifications!A$1:D$357,4,FALSE)</f>
        <v>London Borough</v>
      </c>
      <c r="U20">
        <v>63.9</v>
      </c>
      <c r="V20">
        <v>30.9</v>
      </c>
      <c r="W20">
        <v>5.2</v>
      </c>
      <c r="X20">
        <v>61.9</v>
      </c>
      <c r="Y20">
        <v>24.4</v>
      </c>
      <c r="Z20">
        <v>13.7</v>
      </c>
      <c r="AA20">
        <v>63</v>
      </c>
      <c r="AB20">
        <v>28</v>
      </c>
      <c r="AC20">
        <v>9</v>
      </c>
      <c r="AE20" t="s">
        <v>3</v>
      </c>
      <c r="AF20" t="s">
        <v>412</v>
      </c>
      <c r="AG20" t="s">
        <v>684</v>
      </c>
      <c r="AH20" t="s">
        <v>18</v>
      </c>
      <c r="AI20">
        <v>67.400000000000006</v>
      </c>
      <c r="AJ20">
        <v>32.6</v>
      </c>
      <c r="AK20">
        <v>71.8</v>
      </c>
      <c r="AL20">
        <v>28.2</v>
      </c>
      <c r="AM20">
        <v>69.2</v>
      </c>
      <c r="AN20">
        <v>30.8</v>
      </c>
      <c r="AP20" t="s">
        <v>3</v>
      </c>
      <c r="AQ20" t="s">
        <v>412</v>
      </c>
      <c r="AR20" t="s">
        <v>684</v>
      </c>
      <c r="AS20" t="s">
        <v>18</v>
      </c>
      <c r="AT20">
        <v>58.5</v>
      </c>
      <c r="AU20">
        <v>67.400000000000006</v>
      </c>
      <c r="AV20">
        <v>76.3</v>
      </c>
      <c r="AW20">
        <v>62.8</v>
      </c>
      <c r="AX20">
        <v>71.8</v>
      </c>
      <c r="AY20">
        <v>80.8</v>
      </c>
      <c r="AZ20">
        <v>62.7</v>
      </c>
      <c r="BA20">
        <v>69.2</v>
      </c>
      <c r="BB20">
        <v>75.8</v>
      </c>
      <c r="BF20" t="b">
        <f t="shared" si="0"/>
        <v>1</v>
      </c>
    </row>
    <row r="21" spans="1:58" x14ac:dyDescent="0.3">
      <c r="A21" t="s">
        <v>803</v>
      </c>
      <c r="N21" t="str">
        <f>VLOOKUP(R21,Sheet1!A$6:A$378,1,FALSE)</f>
        <v>Havering</v>
      </c>
      <c r="O21" t="s">
        <v>3</v>
      </c>
      <c r="P21" t="s">
        <v>412</v>
      </c>
      <c r="Q21" t="s">
        <v>685</v>
      </c>
      <c r="R21" t="s">
        <v>19</v>
      </c>
      <c r="S21" t="str">
        <f>VLOOKUP(R21,classifications!A$1:B$357,2,FALSE)</f>
        <v>Predominantly Urban</v>
      </c>
      <c r="T21" t="str">
        <f>VLOOKUP(R21,classifications!A$1:D$357,4,FALSE)</f>
        <v>London Borough</v>
      </c>
      <c r="U21">
        <v>72.2</v>
      </c>
      <c r="V21">
        <v>22.3</v>
      </c>
      <c r="W21">
        <v>5.6</v>
      </c>
      <c r="X21">
        <v>64.599999999999994</v>
      </c>
      <c r="Y21">
        <v>24.7</v>
      </c>
      <c r="Z21">
        <v>10.7</v>
      </c>
      <c r="AA21">
        <v>68.2</v>
      </c>
      <c r="AB21">
        <v>23.6</v>
      </c>
      <c r="AC21">
        <v>8.1999999999999993</v>
      </c>
      <c r="AE21" t="s">
        <v>3</v>
      </c>
      <c r="AF21" t="s">
        <v>412</v>
      </c>
      <c r="AG21" t="s">
        <v>685</v>
      </c>
      <c r="AH21" t="s">
        <v>19</v>
      </c>
      <c r="AI21">
        <v>76.400000000000006</v>
      </c>
      <c r="AJ21">
        <v>23.6</v>
      </c>
      <c r="AK21">
        <v>72.3</v>
      </c>
      <c r="AL21">
        <v>27.7</v>
      </c>
      <c r="AM21">
        <v>74.3</v>
      </c>
      <c r="AN21">
        <v>25.7</v>
      </c>
      <c r="AP21" t="s">
        <v>3</v>
      </c>
      <c r="AQ21" t="s">
        <v>412</v>
      </c>
      <c r="AR21" t="s">
        <v>685</v>
      </c>
      <c r="AS21" t="s">
        <v>19</v>
      </c>
      <c r="AT21">
        <v>66.8</v>
      </c>
      <c r="AU21">
        <v>76.400000000000006</v>
      </c>
      <c r="AV21">
        <v>86</v>
      </c>
      <c r="AW21">
        <v>62.8</v>
      </c>
      <c r="AX21">
        <v>72.3</v>
      </c>
      <c r="AY21">
        <v>81.8</v>
      </c>
      <c r="AZ21">
        <v>67.5</v>
      </c>
      <c r="BA21">
        <v>74.3</v>
      </c>
      <c r="BB21">
        <v>81.099999999999994</v>
      </c>
      <c r="BF21" t="b">
        <f t="shared" si="0"/>
        <v>1</v>
      </c>
    </row>
    <row r="22" spans="1:58" x14ac:dyDescent="0.3">
      <c r="A22" t="s">
        <v>804</v>
      </c>
      <c r="N22" t="str">
        <f>VLOOKUP(R22,Sheet1!A$6:A$378,1,FALSE)</f>
        <v>Hillingdon</v>
      </c>
      <c r="O22" t="s">
        <v>3</v>
      </c>
      <c r="P22" t="s">
        <v>412</v>
      </c>
      <c r="Q22" t="s">
        <v>686</v>
      </c>
      <c r="R22" t="s">
        <v>20</v>
      </c>
      <c r="S22" t="str">
        <f>VLOOKUP(R22,classifications!A$1:B$357,2,FALSE)</f>
        <v>Predominantly Urban</v>
      </c>
      <c r="T22" t="str">
        <f>VLOOKUP(R22,classifications!A$1:D$357,4,FALSE)</f>
        <v>London Borough</v>
      </c>
      <c r="U22">
        <v>64.599999999999994</v>
      </c>
      <c r="V22">
        <v>30.9</v>
      </c>
      <c r="W22">
        <v>4.5</v>
      </c>
      <c r="X22">
        <v>55.7</v>
      </c>
      <c r="Y22">
        <v>32.299999999999997</v>
      </c>
      <c r="Z22">
        <v>12</v>
      </c>
      <c r="AA22">
        <v>60.3</v>
      </c>
      <c r="AB22">
        <v>31.6</v>
      </c>
      <c r="AC22">
        <v>8.1</v>
      </c>
      <c r="AE22" t="s">
        <v>3</v>
      </c>
      <c r="AF22" t="s">
        <v>412</v>
      </c>
      <c r="AG22" t="s">
        <v>686</v>
      </c>
      <c r="AH22" t="s">
        <v>20</v>
      </c>
      <c r="AI22">
        <v>67.599999999999994</v>
      </c>
      <c r="AJ22">
        <v>32.4</v>
      </c>
      <c r="AK22">
        <v>63.3</v>
      </c>
      <c r="AL22">
        <v>36.700000000000003</v>
      </c>
      <c r="AM22">
        <v>65.599999999999994</v>
      </c>
      <c r="AN22">
        <v>34.4</v>
      </c>
      <c r="AP22" t="s">
        <v>3</v>
      </c>
      <c r="AQ22" t="s">
        <v>412</v>
      </c>
      <c r="AR22" t="s">
        <v>686</v>
      </c>
      <c r="AS22" t="s">
        <v>20</v>
      </c>
      <c r="AT22">
        <v>58.6</v>
      </c>
      <c r="AU22">
        <v>67.599999999999994</v>
      </c>
      <c r="AV22">
        <v>76.599999999999994</v>
      </c>
      <c r="AW22">
        <v>54</v>
      </c>
      <c r="AX22">
        <v>63.3</v>
      </c>
      <c r="AY22">
        <v>72.5</v>
      </c>
      <c r="AZ22">
        <v>59.4</v>
      </c>
      <c r="BA22">
        <v>65.599999999999994</v>
      </c>
      <c r="BB22">
        <v>71.900000000000006</v>
      </c>
      <c r="BF22" t="b">
        <f t="shared" si="0"/>
        <v>1</v>
      </c>
    </row>
    <row r="23" spans="1:58" x14ac:dyDescent="0.3">
      <c r="A23" t="s">
        <v>805</v>
      </c>
      <c r="N23" t="str">
        <f>VLOOKUP(R23,Sheet1!A$6:A$378,1,FALSE)</f>
        <v>Hounslow</v>
      </c>
      <c r="O23" t="s">
        <v>3</v>
      </c>
      <c r="P23" t="s">
        <v>412</v>
      </c>
      <c r="Q23" t="s">
        <v>687</v>
      </c>
      <c r="R23" t="s">
        <v>21</v>
      </c>
      <c r="S23" t="str">
        <f>VLOOKUP(R23,classifications!A$1:B$357,2,FALSE)</f>
        <v>Predominantly Urban</v>
      </c>
      <c r="T23" t="str">
        <f>VLOOKUP(R23,classifications!A$1:D$357,4,FALSE)</f>
        <v>London Borough</v>
      </c>
      <c r="U23">
        <v>59.1</v>
      </c>
      <c r="V23">
        <v>35.700000000000003</v>
      </c>
      <c r="W23">
        <v>5.2</v>
      </c>
      <c r="X23">
        <v>58.8</v>
      </c>
      <c r="Y23">
        <v>26.3</v>
      </c>
      <c r="Z23">
        <v>14.9</v>
      </c>
      <c r="AA23">
        <v>59</v>
      </c>
      <c r="AB23">
        <v>31.2</v>
      </c>
      <c r="AC23">
        <v>9.8000000000000007</v>
      </c>
      <c r="AE23" t="s">
        <v>3</v>
      </c>
      <c r="AF23" t="s">
        <v>412</v>
      </c>
      <c r="AG23" t="s">
        <v>687</v>
      </c>
      <c r="AH23" t="s">
        <v>21</v>
      </c>
      <c r="AI23">
        <v>62.3</v>
      </c>
      <c r="AJ23">
        <v>37.700000000000003</v>
      </c>
      <c r="AK23">
        <v>69.099999999999994</v>
      </c>
      <c r="AL23">
        <v>30.9</v>
      </c>
      <c r="AM23">
        <v>65.400000000000006</v>
      </c>
      <c r="AN23">
        <v>34.6</v>
      </c>
      <c r="AP23" t="s">
        <v>3</v>
      </c>
      <c r="AQ23" t="s">
        <v>412</v>
      </c>
      <c r="AR23" t="s">
        <v>687</v>
      </c>
      <c r="AS23" t="s">
        <v>21</v>
      </c>
      <c r="AT23">
        <v>47.9</v>
      </c>
      <c r="AU23">
        <v>62.3</v>
      </c>
      <c r="AV23">
        <v>76.7</v>
      </c>
      <c r="AW23">
        <v>56.4</v>
      </c>
      <c r="AX23">
        <v>69.099999999999994</v>
      </c>
      <c r="AY23">
        <v>81.8</v>
      </c>
      <c r="AZ23">
        <v>55.4</v>
      </c>
      <c r="BA23">
        <v>65.400000000000006</v>
      </c>
      <c r="BB23">
        <v>75.400000000000006</v>
      </c>
      <c r="BF23" t="b">
        <f t="shared" si="0"/>
        <v>1</v>
      </c>
    </row>
    <row r="24" spans="1:58" x14ac:dyDescent="0.3">
      <c r="A24" t="s">
        <v>806</v>
      </c>
      <c r="N24" t="str">
        <f>VLOOKUP(R24,Sheet1!A$6:A$378,1,FALSE)</f>
        <v>Islington</v>
      </c>
      <c r="O24" t="s">
        <v>3</v>
      </c>
      <c r="P24" t="s">
        <v>412</v>
      </c>
      <c r="Q24" t="s">
        <v>688</v>
      </c>
      <c r="R24" t="s">
        <v>22</v>
      </c>
      <c r="S24" t="str">
        <f>VLOOKUP(R24,classifications!A$1:B$357,2,FALSE)</f>
        <v>Predominantly Urban</v>
      </c>
      <c r="T24" t="str">
        <f>VLOOKUP(R24,classifications!A$1:D$357,4,FALSE)</f>
        <v>London Borough</v>
      </c>
      <c r="U24">
        <v>46.4</v>
      </c>
      <c r="V24">
        <v>50.5</v>
      </c>
      <c r="W24">
        <v>3</v>
      </c>
      <c r="X24">
        <v>57.4</v>
      </c>
      <c r="Y24">
        <v>36.6</v>
      </c>
      <c r="Z24">
        <v>6</v>
      </c>
      <c r="AA24">
        <v>51.6</v>
      </c>
      <c r="AB24">
        <v>44</v>
      </c>
      <c r="AC24">
        <v>4.4000000000000004</v>
      </c>
      <c r="AE24" t="s">
        <v>3</v>
      </c>
      <c r="AF24" t="s">
        <v>412</v>
      </c>
      <c r="AG24" t="s">
        <v>688</v>
      </c>
      <c r="AH24" t="s">
        <v>22</v>
      </c>
      <c r="AI24">
        <v>47.9</v>
      </c>
      <c r="AJ24">
        <v>52.1</v>
      </c>
      <c r="AK24">
        <v>61</v>
      </c>
      <c r="AL24">
        <v>39</v>
      </c>
      <c r="AM24">
        <v>54</v>
      </c>
      <c r="AN24">
        <v>46</v>
      </c>
      <c r="AP24" t="s">
        <v>3</v>
      </c>
      <c r="AQ24" t="s">
        <v>412</v>
      </c>
      <c r="AR24" t="s">
        <v>688</v>
      </c>
      <c r="AS24" t="s">
        <v>22</v>
      </c>
      <c r="AT24">
        <v>35.700000000000003</v>
      </c>
      <c r="AU24">
        <v>47.9</v>
      </c>
      <c r="AV24">
        <v>60.1</v>
      </c>
      <c r="AW24">
        <v>46.4</v>
      </c>
      <c r="AX24">
        <v>61</v>
      </c>
      <c r="AY24">
        <v>75.599999999999994</v>
      </c>
      <c r="AZ24">
        <v>44.9</v>
      </c>
      <c r="BA24">
        <v>54</v>
      </c>
      <c r="BB24">
        <v>63</v>
      </c>
      <c r="BF24" t="b">
        <f t="shared" si="0"/>
        <v>1</v>
      </c>
    </row>
    <row r="25" spans="1:58" x14ac:dyDescent="0.3">
      <c r="A25" t="s">
        <v>807</v>
      </c>
      <c r="N25" t="str">
        <f>VLOOKUP(R25,Sheet1!A$6:A$378,1,FALSE)</f>
        <v>Kensington and Chelsea</v>
      </c>
      <c r="O25" t="s">
        <v>3</v>
      </c>
      <c r="P25" t="s">
        <v>412</v>
      </c>
      <c r="Q25" t="s">
        <v>689</v>
      </c>
      <c r="R25" t="s">
        <v>23</v>
      </c>
      <c r="S25" t="str">
        <f>VLOOKUP(R25,classifications!A$1:B$357,2,FALSE)</f>
        <v>Predominantly Urban</v>
      </c>
      <c r="T25" t="str">
        <f>VLOOKUP(R25,classifications!A$1:D$357,4,FALSE)</f>
        <v>London Borough</v>
      </c>
      <c r="U25">
        <v>39.700000000000003</v>
      </c>
      <c r="V25">
        <v>49.7</v>
      </c>
      <c r="W25">
        <v>10.5</v>
      </c>
      <c r="X25">
        <v>34.4</v>
      </c>
      <c r="Y25">
        <v>54.9</v>
      </c>
      <c r="Z25">
        <v>10.7</v>
      </c>
      <c r="AA25">
        <v>37.4</v>
      </c>
      <c r="AB25">
        <v>52</v>
      </c>
      <c r="AC25">
        <v>10.6</v>
      </c>
      <c r="AE25" t="s">
        <v>3</v>
      </c>
      <c r="AF25" t="s">
        <v>412</v>
      </c>
      <c r="AG25" t="s">
        <v>689</v>
      </c>
      <c r="AH25" t="s">
        <v>23</v>
      </c>
      <c r="AI25">
        <v>44.4</v>
      </c>
      <c r="AJ25">
        <v>55.6</v>
      </c>
      <c r="AK25">
        <v>38.5</v>
      </c>
      <c r="AL25">
        <v>61.5</v>
      </c>
      <c r="AM25">
        <v>41.8</v>
      </c>
      <c r="AN25">
        <v>58.2</v>
      </c>
      <c r="AP25" t="s">
        <v>3</v>
      </c>
      <c r="AQ25" t="s">
        <v>412</v>
      </c>
      <c r="AR25" t="s">
        <v>689</v>
      </c>
      <c r="AS25" t="s">
        <v>23</v>
      </c>
      <c r="AT25">
        <v>25.8</v>
      </c>
      <c r="AU25">
        <v>44.4</v>
      </c>
      <c r="AV25">
        <v>63</v>
      </c>
      <c r="AW25">
        <v>22.6</v>
      </c>
      <c r="AX25">
        <v>38.5</v>
      </c>
      <c r="AY25">
        <v>54.5</v>
      </c>
      <c r="AZ25">
        <v>29.3</v>
      </c>
      <c r="BA25">
        <v>41.8</v>
      </c>
      <c r="BB25">
        <v>54.3</v>
      </c>
      <c r="BF25" t="b">
        <f t="shared" si="0"/>
        <v>1</v>
      </c>
    </row>
    <row r="26" spans="1:58" x14ac:dyDescent="0.3">
      <c r="A26" t="s">
        <v>808</v>
      </c>
      <c r="N26" t="str">
        <f>VLOOKUP(R26,Sheet1!A$6:A$378,1,FALSE)</f>
        <v>Kingston upon Thames</v>
      </c>
      <c r="O26" t="s">
        <v>3</v>
      </c>
      <c r="P26" t="s">
        <v>412</v>
      </c>
      <c r="Q26" t="s">
        <v>690</v>
      </c>
      <c r="R26" t="s">
        <v>24</v>
      </c>
      <c r="S26" t="str">
        <f>VLOOKUP(R26,classifications!A$1:B$357,2,FALSE)</f>
        <v>Predominantly Urban</v>
      </c>
      <c r="T26" t="str">
        <f>VLOOKUP(R26,classifications!A$1:D$357,4,FALSE)</f>
        <v>London Borough</v>
      </c>
      <c r="U26">
        <v>62</v>
      </c>
      <c r="V26">
        <v>31.3</v>
      </c>
      <c r="W26">
        <v>6.8</v>
      </c>
      <c r="X26">
        <v>55.5</v>
      </c>
      <c r="Y26">
        <v>37</v>
      </c>
      <c r="Z26">
        <v>7.5</v>
      </c>
      <c r="AA26">
        <v>59.1</v>
      </c>
      <c r="AB26">
        <v>33.799999999999997</v>
      </c>
      <c r="AC26">
        <v>7.1</v>
      </c>
      <c r="AE26" t="s">
        <v>3</v>
      </c>
      <c r="AF26" t="s">
        <v>412</v>
      </c>
      <c r="AG26" t="s">
        <v>690</v>
      </c>
      <c r="AH26" t="s">
        <v>24</v>
      </c>
      <c r="AI26">
        <v>66.5</v>
      </c>
      <c r="AJ26">
        <v>33.5</v>
      </c>
      <c r="AK26">
        <v>60</v>
      </c>
      <c r="AL26">
        <v>40</v>
      </c>
      <c r="AM26">
        <v>63.6</v>
      </c>
      <c r="AN26">
        <v>36.4</v>
      </c>
      <c r="AP26" t="s">
        <v>3</v>
      </c>
      <c r="AQ26" t="s">
        <v>412</v>
      </c>
      <c r="AR26" t="s">
        <v>690</v>
      </c>
      <c r="AS26" t="s">
        <v>24</v>
      </c>
      <c r="AT26">
        <v>55.4</v>
      </c>
      <c r="AU26">
        <v>66.5</v>
      </c>
      <c r="AV26">
        <v>77.599999999999994</v>
      </c>
      <c r="AW26">
        <v>49.7</v>
      </c>
      <c r="AX26">
        <v>60</v>
      </c>
      <c r="AY26">
        <v>70.2</v>
      </c>
      <c r="AZ26">
        <v>55.7</v>
      </c>
      <c r="BA26">
        <v>63.6</v>
      </c>
      <c r="BB26">
        <v>71.5</v>
      </c>
      <c r="BF26" t="b">
        <f t="shared" si="0"/>
        <v>1</v>
      </c>
    </row>
    <row r="27" spans="1:58" x14ac:dyDescent="0.3">
      <c r="A27" t="s">
        <v>809</v>
      </c>
      <c r="N27" t="str">
        <f>VLOOKUP(R27,Sheet1!A$6:A$378,1,FALSE)</f>
        <v>Lambeth</v>
      </c>
      <c r="O27" t="s">
        <v>3</v>
      </c>
      <c r="P27" t="s">
        <v>412</v>
      </c>
      <c r="Q27" t="s">
        <v>691</v>
      </c>
      <c r="R27" t="s">
        <v>25</v>
      </c>
      <c r="S27" t="str">
        <f>VLOOKUP(R27,classifications!A$1:B$357,2,FALSE)</f>
        <v>Predominantly Urban</v>
      </c>
      <c r="T27" t="str">
        <f>VLOOKUP(R27,classifications!A$1:D$357,4,FALSE)</f>
        <v>London Borough</v>
      </c>
      <c r="U27">
        <v>52.2</v>
      </c>
      <c r="V27">
        <v>44.5</v>
      </c>
      <c r="W27">
        <v>3.3</v>
      </c>
      <c r="X27">
        <v>58.8</v>
      </c>
      <c r="Y27">
        <v>36.200000000000003</v>
      </c>
      <c r="Z27">
        <v>4.9000000000000004</v>
      </c>
      <c r="AA27">
        <v>55.4</v>
      </c>
      <c r="AB27">
        <v>40.6</v>
      </c>
      <c r="AC27">
        <v>4.0999999999999996</v>
      </c>
      <c r="AE27" t="s">
        <v>3</v>
      </c>
      <c r="AF27" t="s">
        <v>412</v>
      </c>
      <c r="AG27" t="s">
        <v>691</v>
      </c>
      <c r="AH27" t="s">
        <v>25</v>
      </c>
      <c r="AI27">
        <v>54</v>
      </c>
      <c r="AJ27">
        <v>46</v>
      </c>
      <c r="AK27">
        <v>61.9</v>
      </c>
      <c r="AL27">
        <v>38.1</v>
      </c>
      <c r="AM27">
        <v>57.7</v>
      </c>
      <c r="AN27">
        <v>42.3</v>
      </c>
      <c r="AP27" t="s">
        <v>3</v>
      </c>
      <c r="AQ27" t="s">
        <v>412</v>
      </c>
      <c r="AR27" t="s">
        <v>691</v>
      </c>
      <c r="AS27" t="s">
        <v>25</v>
      </c>
      <c r="AT27">
        <v>42.5</v>
      </c>
      <c r="AU27">
        <v>54</v>
      </c>
      <c r="AV27">
        <v>65.400000000000006</v>
      </c>
      <c r="AW27">
        <v>51.7</v>
      </c>
      <c r="AX27">
        <v>61.9</v>
      </c>
      <c r="AY27">
        <v>72.099999999999994</v>
      </c>
      <c r="AZ27">
        <v>49.4</v>
      </c>
      <c r="BA27">
        <v>57.7</v>
      </c>
      <c r="BB27">
        <v>66.099999999999994</v>
      </c>
      <c r="BF27" t="b">
        <f t="shared" si="0"/>
        <v>1</v>
      </c>
    </row>
    <row r="28" spans="1:58" x14ac:dyDescent="0.3">
      <c r="A28" t="s">
        <v>810</v>
      </c>
      <c r="N28" t="str">
        <f>VLOOKUP(R28,Sheet1!A$6:A$378,1,FALSE)</f>
        <v>Lewisham</v>
      </c>
      <c r="O28" t="s">
        <v>3</v>
      </c>
      <c r="P28" t="s">
        <v>412</v>
      </c>
      <c r="Q28" t="s">
        <v>692</v>
      </c>
      <c r="R28" t="s">
        <v>26</v>
      </c>
      <c r="S28" t="str">
        <f>VLOOKUP(R28,classifications!A$1:B$357,2,FALSE)</f>
        <v>Predominantly Urban</v>
      </c>
      <c r="T28" t="str">
        <f>VLOOKUP(R28,classifications!A$1:D$357,4,FALSE)</f>
        <v>London Borough</v>
      </c>
      <c r="U28">
        <v>55.7</v>
      </c>
      <c r="V28">
        <v>39.9</v>
      </c>
      <c r="W28">
        <v>4.4000000000000004</v>
      </c>
      <c r="X28">
        <v>63.9</v>
      </c>
      <c r="Y28">
        <v>31.3</v>
      </c>
      <c r="Z28">
        <v>4.8</v>
      </c>
      <c r="AA28">
        <v>59.6</v>
      </c>
      <c r="AB28">
        <v>35.799999999999997</v>
      </c>
      <c r="AC28">
        <v>4.5999999999999996</v>
      </c>
      <c r="AE28" t="s">
        <v>3</v>
      </c>
      <c r="AF28" t="s">
        <v>412</v>
      </c>
      <c r="AG28" t="s">
        <v>692</v>
      </c>
      <c r="AH28" t="s">
        <v>26</v>
      </c>
      <c r="AI28">
        <v>58.3</v>
      </c>
      <c r="AJ28">
        <v>41.7</v>
      </c>
      <c r="AK28">
        <v>67.099999999999994</v>
      </c>
      <c r="AL28">
        <v>32.9</v>
      </c>
      <c r="AM28">
        <v>62.4</v>
      </c>
      <c r="AN28">
        <v>37.6</v>
      </c>
      <c r="AP28" t="s">
        <v>3</v>
      </c>
      <c r="AQ28" t="s">
        <v>412</v>
      </c>
      <c r="AR28" t="s">
        <v>692</v>
      </c>
      <c r="AS28" t="s">
        <v>26</v>
      </c>
      <c r="AT28">
        <v>48.6</v>
      </c>
      <c r="AU28">
        <v>58.3</v>
      </c>
      <c r="AV28">
        <v>67.900000000000006</v>
      </c>
      <c r="AW28">
        <v>57.7</v>
      </c>
      <c r="AX28">
        <v>67.099999999999994</v>
      </c>
      <c r="AY28">
        <v>76.599999999999994</v>
      </c>
      <c r="AZ28">
        <v>55.4</v>
      </c>
      <c r="BA28">
        <v>62.4</v>
      </c>
      <c r="BB28">
        <v>69.5</v>
      </c>
      <c r="BF28" t="b">
        <f t="shared" si="0"/>
        <v>1</v>
      </c>
    </row>
    <row r="29" spans="1:58" x14ac:dyDescent="0.3">
      <c r="N29" t="str">
        <f>VLOOKUP(R29,Sheet1!A$6:A$378,1,FALSE)</f>
        <v>Merton</v>
      </c>
      <c r="O29" t="s">
        <v>3</v>
      </c>
      <c r="P29" t="s">
        <v>412</v>
      </c>
      <c r="Q29" t="s">
        <v>693</v>
      </c>
      <c r="R29" t="s">
        <v>27</v>
      </c>
      <c r="S29" t="str">
        <f>VLOOKUP(R29,classifications!A$1:B$357,2,FALSE)</f>
        <v>Predominantly Urban</v>
      </c>
      <c r="T29" t="str">
        <f>VLOOKUP(R29,classifications!A$1:D$357,4,FALSE)</f>
        <v>London Borough</v>
      </c>
      <c r="U29">
        <v>48.5</v>
      </c>
      <c r="V29">
        <v>46.9</v>
      </c>
      <c r="W29">
        <v>4.5999999999999996</v>
      </c>
      <c r="X29">
        <v>57.5</v>
      </c>
      <c r="Y29">
        <v>30.7</v>
      </c>
      <c r="Z29">
        <v>11.8</v>
      </c>
      <c r="AA29">
        <v>52.7</v>
      </c>
      <c r="AB29">
        <v>39.299999999999997</v>
      </c>
      <c r="AC29">
        <v>8</v>
      </c>
      <c r="AE29" t="s">
        <v>3</v>
      </c>
      <c r="AF29" t="s">
        <v>412</v>
      </c>
      <c r="AG29" t="s">
        <v>693</v>
      </c>
      <c r="AH29" t="s">
        <v>27</v>
      </c>
      <c r="AI29">
        <v>50.8</v>
      </c>
      <c r="AJ29">
        <v>49.2</v>
      </c>
      <c r="AK29">
        <v>65.2</v>
      </c>
      <c r="AL29">
        <v>34.799999999999997</v>
      </c>
      <c r="AM29">
        <v>57.3</v>
      </c>
      <c r="AN29">
        <v>42.7</v>
      </c>
      <c r="AP29" t="s">
        <v>3</v>
      </c>
      <c r="AQ29" t="s">
        <v>412</v>
      </c>
      <c r="AR29" t="s">
        <v>693</v>
      </c>
      <c r="AS29" t="s">
        <v>27</v>
      </c>
      <c r="AT29">
        <v>40.4</v>
      </c>
      <c r="AU29">
        <v>50.8</v>
      </c>
      <c r="AV29">
        <v>61.2</v>
      </c>
      <c r="AW29">
        <v>54.1</v>
      </c>
      <c r="AX29">
        <v>65.2</v>
      </c>
      <c r="AY29">
        <v>76.2</v>
      </c>
      <c r="AZ29">
        <v>49.2</v>
      </c>
      <c r="BA29">
        <v>57.3</v>
      </c>
      <c r="BB29">
        <v>65.3</v>
      </c>
      <c r="BF29" t="b">
        <f t="shared" si="0"/>
        <v>1</v>
      </c>
    </row>
    <row r="30" spans="1:58" x14ac:dyDescent="0.3">
      <c r="A30" t="s">
        <v>811</v>
      </c>
      <c r="N30" t="str">
        <f>VLOOKUP(R30,Sheet1!A$6:A$378,1,FALSE)</f>
        <v>Newham</v>
      </c>
      <c r="O30" t="s">
        <v>3</v>
      </c>
      <c r="P30" t="s">
        <v>412</v>
      </c>
      <c r="Q30" t="s">
        <v>694</v>
      </c>
      <c r="R30" t="s">
        <v>28</v>
      </c>
      <c r="S30" t="str">
        <f>VLOOKUP(R30,classifications!A$1:B$357,2,FALSE)</f>
        <v>Predominantly Urban</v>
      </c>
      <c r="T30" t="str">
        <f>VLOOKUP(R30,classifications!A$1:D$357,4,FALSE)</f>
        <v>London Borough</v>
      </c>
      <c r="U30">
        <v>60</v>
      </c>
      <c r="V30">
        <v>29.2</v>
      </c>
      <c r="W30">
        <v>10.7</v>
      </c>
      <c r="X30">
        <v>65.5</v>
      </c>
      <c r="Y30">
        <v>24.9</v>
      </c>
      <c r="Z30">
        <v>9.6999999999999993</v>
      </c>
      <c r="AA30">
        <v>62.3</v>
      </c>
      <c r="AB30">
        <v>27.4</v>
      </c>
      <c r="AC30">
        <v>10.3</v>
      </c>
      <c r="AE30" t="s">
        <v>3</v>
      </c>
      <c r="AF30" t="s">
        <v>412</v>
      </c>
      <c r="AG30" t="s">
        <v>694</v>
      </c>
      <c r="AH30" t="s">
        <v>28</v>
      </c>
      <c r="AI30">
        <v>67.3</v>
      </c>
      <c r="AJ30">
        <v>32.700000000000003</v>
      </c>
      <c r="AK30">
        <v>72.5</v>
      </c>
      <c r="AL30">
        <v>27.5</v>
      </c>
      <c r="AM30">
        <v>69.400000000000006</v>
      </c>
      <c r="AN30">
        <v>30.6</v>
      </c>
      <c r="AP30" t="s">
        <v>3</v>
      </c>
      <c r="AQ30" t="s">
        <v>412</v>
      </c>
      <c r="AR30" t="s">
        <v>694</v>
      </c>
      <c r="AS30" t="s">
        <v>28</v>
      </c>
      <c r="AT30">
        <v>55.1</v>
      </c>
      <c r="AU30">
        <v>67.3</v>
      </c>
      <c r="AV30">
        <v>79.400000000000006</v>
      </c>
      <c r="AW30">
        <v>60.2</v>
      </c>
      <c r="AX30">
        <v>72.5</v>
      </c>
      <c r="AY30">
        <v>84.8</v>
      </c>
      <c r="AZ30">
        <v>60.8</v>
      </c>
      <c r="BA30">
        <v>69.400000000000006</v>
      </c>
      <c r="BB30">
        <v>78.099999999999994</v>
      </c>
      <c r="BF30" t="b">
        <f t="shared" si="0"/>
        <v>1</v>
      </c>
    </row>
    <row r="31" spans="1:58" x14ac:dyDescent="0.3">
      <c r="A31" t="s">
        <v>812</v>
      </c>
      <c r="N31" t="str">
        <f>VLOOKUP(R31,Sheet1!A$6:A$378,1,FALSE)</f>
        <v>Redbridge</v>
      </c>
      <c r="O31" t="s">
        <v>3</v>
      </c>
      <c r="P31" t="s">
        <v>412</v>
      </c>
      <c r="Q31" t="s">
        <v>695</v>
      </c>
      <c r="R31" t="s">
        <v>29</v>
      </c>
      <c r="S31" t="str">
        <f>VLOOKUP(R31,classifications!A$1:B$357,2,FALSE)</f>
        <v>Predominantly Urban</v>
      </c>
      <c r="T31" t="str">
        <f>VLOOKUP(R31,classifications!A$1:D$357,4,FALSE)</f>
        <v>London Borough</v>
      </c>
      <c r="U31">
        <v>50.8</v>
      </c>
      <c r="V31">
        <v>41.1</v>
      </c>
      <c r="W31">
        <v>8.1999999999999993</v>
      </c>
      <c r="X31">
        <v>56.4</v>
      </c>
      <c r="Y31">
        <v>32.200000000000003</v>
      </c>
      <c r="Z31">
        <v>11.4</v>
      </c>
      <c r="AA31">
        <v>53.3</v>
      </c>
      <c r="AB31">
        <v>37</v>
      </c>
      <c r="AC31">
        <v>9.6999999999999993</v>
      </c>
      <c r="AE31" t="s">
        <v>3</v>
      </c>
      <c r="AF31" t="s">
        <v>412</v>
      </c>
      <c r="AG31" t="s">
        <v>695</v>
      </c>
      <c r="AH31" t="s">
        <v>29</v>
      </c>
      <c r="AI31">
        <v>55.3</v>
      </c>
      <c r="AJ31">
        <v>44.7</v>
      </c>
      <c r="AK31">
        <v>63.6</v>
      </c>
      <c r="AL31">
        <v>36.4</v>
      </c>
      <c r="AM31">
        <v>59.1</v>
      </c>
      <c r="AN31">
        <v>40.9</v>
      </c>
      <c r="AP31" t="s">
        <v>3</v>
      </c>
      <c r="AQ31" t="s">
        <v>412</v>
      </c>
      <c r="AR31" t="s">
        <v>695</v>
      </c>
      <c r="AS31" t="s">
        <v>29</v>
      </c>
      <c r="AT31">
        <v>43.9</v>
      </c>
      <c r="AU31">
        <v>55.3</v>
      </c>
      <c r="AV31">
        <v>66.599999999999994</v>
      </c>
      <c r="AW31">
        <v>53.4</v>
      </c>
      <c r="AX31">
        <v>63.6</v>
      </c>
      <c r="AY31">
        <v>73.8</v>
      </c>
      <c r="AZ31">
        <v>51.4</v>
      </c>
      <c r="BA31">
        <v>59.1</v>
      </c>
      <c r="BB31">
        <v>66.7</v>
      </c>
      <c r="BF31" t="b">
        <f t="shared" si="0"/>
        <v>1</v>
      </c>
    </row>
    <row r="32" spans="1:58" x14ac:dyDescent="0.3">
      <c r="A32" t="s">
        <v>813</v>
      </c>
      <c r="N32" t="str">
        <f>VLOOKUP(R32,Sheet1!A$6:A$378,1,FALSE)</f>
        <v>Richmond upon Thames</v>
      </c>
      <c r="O32" t="s">
        <v>3</v>
      </c>
      <c r="P32" t="s">
        <v>412</v>
      </c>
      <c r="Q32" t="s">
        <v>696</v>
      </c>
      <c r="R32" t="s">
        <v>30</v>
      </c>
      <c r="S32" t="str">
        <f>VLOOKUP(R32,classifications!A$1:B$357,2,FALSE)</f>
        <v>Predominantly Urban</v>
      </c>
      <c r="T32" t="str">
        <f>VLOOKUP(R32,classifications!A$1:D$357,4,FALSE)</f>
        <v>London Borough</v>
      </c>
      <c r="U32">
        <v>47.1</v>
      </c>
      <c r="V32">
        <v>44.8</v>
      </c>
      <c r="W32">
        <v>8.1</v>
      </c>
      <c r="X32">
        <v>44.6</v>
      </c>
      <c r="Y32">
        <v>47.1</v>
      </c>
      <c r="Z32">
        <v>8.3000000000000007</v>
      </c>
      <c r="AA32">
        <v>45.9</v>
      </c>
      <c r="AB32">
        <v>45.9</v>
      </c>
      <c r="AC32">
        <v>8.1999999999999993</v>
      </c>
      <c r="AE32" t="s">
        <v>3</v>
      </c>
      <c r="AF32" t="s">
        <v>412</v>
      </c>
      <c r="AG32" t="s">
        <v>696</v>
      </c>
      <c r="AH32" t="s">
        <v>30</v>
      </c>
      <c r="AI32">
        <v>51.3</v>
      </c>
      <c r="AJ32">
        <v>48.7</v>
      </c>
      <c r="AK32">
        <v>48.6</v>
      </c>
      <c r="AL32">
        <v>51.4</v>
      </c>
      <c r="AM32">
        <v>50</v>
      </c>
      <c r="AN32">
        <v>50</v>
      </c>
      <c r="AP32" t="s">
        <v>3</v>
      </c>
      <c r="AQ32" t="s">
        <v>412</v>
      </c>
      <c r="AR32" t="s">
        <v>696</v>
      </c>
      <c r="AS32" t="s">
        <v>30</v>
      </c>
      <c r="AT32">
        <v>39.799999999999997</v>
      </c>
      <c r="AU32">
        <v>51.3</v>
      </c>
      <c r="AV32">
        <v>62.7</v>
      </c>
      <c r="AW32">
        <v>37.200000000000003</v>
      </c>
      <c r="AX32">
        <v>48.6</v>
      </c>
      <c r="AY32">
        <v>60.1</v>
      </c>
      <c r="AZ32">
        <v>41.8</v>
      </c>
      <c r="BA32">
        <v>50</v>
      </c>
      <c r="BB32">
        <v>58.1</v>
      </c>
      <c r="BF32" t="b">
        <f t="shared" si="0"/>
        <v>1</v>
      </c>
    </row>
    <row r="33" spans="1:58" x14ac:dyDescent="0.3">
      <c r="A33" t="s">
        <v>814</v>
      </c>
      <c r="N33" t="str">
        <f>VLOOKUP(R33,Sheet1!A$6:A$378,1,FALSE)</f>
        <v>Southwark</v>
      </c>
      <c r="O33" t="s">
        <v>3</v>
      </c>
      <c r="P33" t="s">
        <v>412</v>
      </c>
      <c r="Q33" t="s">
        <v>697</v>
      </c>
      <c r="R33" t="s">
        <v>31</v>
      </c>
      <c r="S33" t="str">
        <f>VLOOKUP(R33,classifications!A$1:B$357,2,FALSE)</f>
        <v>Predominantly Urban</v>
      </c>
      <c r="T33" t="str">
        <f>VLOOKUP(R33,classifications!A$1:D$357,4,FALSE)</f>
        <v>London Borough</v>
      </c>
      <c r="U33">
        <v>52.7</v>
      </c>
      <c r="V33">
        <v>40.5</v>
      </c>
      <c r="W33">
        <v>6.8</v>
      </c>
      <c r="X33">
        <v>50.8</v>
      </c>
      <c r="Y33">
        <v>38.1</v>
      </c>
      <c r="Z33">
        <v>11.1</v>
      </c>
      <c r="AA33">
        <v>51.8</v>
      </c>
      <c r="AB33">
        <v>39.299999999999997</v>
      </c>
      <c r="AC33">
        <v>8.9</v>
      </c>
      <c r="AE33" t="s">
        <v>3</v>
      </c>
      <c r="AF33" t="s">
        <v>412</v>
      </c>
      <c r="AG33" t="s">
        <v>697</v>
      </c>
      <c r="AH33" t="s">
        <v>31</v>
      </c>
      <c r="AI33">
        <v>56.5</v>
      </c>
      <c r="AJ33">
        <v>43.5</v>
      </c>
      <c r="AK33">
        <v>57.2</v>
      </c>
      <c r="AL33">
        <v>42.8</v>
      </c>
      <c r="AM33">
        <v>56.8</v>
      </c>
      <c r="AN33">
        <v>43.2</v>
      </c>
      <c r="AP33" t="s">
        <v>3</v>
      </c>
      <c r="AQ33" t="s">
        <v>412</v>
      </c>
      <c r="AR33" t="s">
        <v>697</v>
      </c>
      <c r="AS33" t="s">
        <v>31</v>
      </c>
      <c r="AT33">
        <v>45.2</v>
      </c>
      <c r="AU33">
        <v>56.5</v>
      </c>
      <c r="AV33">
        <v>67.8</v>
      </c>
      <c r="AW33">
        <v>45.5</v>
      </c>
      <c r="AX33">
        <v>57.2</v>
      </c>
      <c r="AY33">
        <v>68.8</v>
      </c>
      <c r="AZ33">
        <v>48.3</v>
      </c>
      <c r="BA33">
        <v>56.8</v>
      </c>
      <c r="BB33">
        <v>65.400000000000006</v>
      </c>
      <c r="BF33" t="b">
        <f t="shared" si="0"/>
        <v>1</v>
      </c>
    </row>
    <row r="34" spans="1:58" x14ac:dyDescent="0.3">
      <c r="A34" t="s">
        <v>815</v>
      </c>
      <c r="N34" t="str">
        <f>VLOOKUP(R34,Sheet1!A$6:A$378,1,FALSE)</f>
        <v>Sutton</v>
      </c>
      <c r="O34" t="s">
        <v>3</v>
      </c>
      <c r="P34" t="s">
        <v>412</v>
      </c>
      <c r="Q34" t="s">
        <v>698</v>
      </c>
      <c r="R34" t="s">
        <v>32</v>
      </c>
      <c r="S34" t="str">
        <f>VLOOKUP(R34,classifications!A$1:B$357,2,FALSE)</f>
        <v>Predominantly Urban</v>
      </c>
      <c r="T34" t="str">
        <f>VLOOKUP(R34,classifications!A$1:D$357,4,FALSE)</f>
        <v>London Borough</v>
      </c>
      <c r="U34">
        <v>49.7</v>
      </c>
      <c r="V34">
        <v>42.2</v>
      </c>
      <c r="W34">
        <v>8.1</v>
      </c>
      <c r="X34">
        <v>52.3</v>
      </c>
      <c r="Y34">
        <v>38.1</v>
      </c>
      <c r="Z34">
        <v>9.6</v>
      </c>
      <c r="AA34">
        <v>51</v>
      </c>
      <c r="AB34">
        <v>40.200000000000003</v>
      </c>
      <c r="AC34">
        <v>8.8000000000000007</v>
      </c>
      <c r="AE34" t="s">
        <v>3</v>
      </c>
      <c r="AF34" t="s">
        <v>412</v>
      </c>
      <c r="AG34" t="s">
        <v>698</v>
      </c>
      <c r="AH34" t="s">
        <v>32</v>
      </c>
      <c r="AI34">
        <v>54.1</v>
      </c>
      <c r="AJ34">
        <v>45.9</v>
      </c>
      <c r="AK34">
        <v>57.8</v>
      </c>
      <c r="AL34">
        <v>42.2</v>
      </c>
      <c r="AM34">
        <v>55.9</v>
      </c>
      <c r="AN34">
        <v>44.1</v>
      </c>
      <c r="AP34" t="s">
        <v>3</v>
      </c>
      <c r="AQ34" t="s">
        <v>412</v>
      </c>
      <c r="AR34" t="s">
        <v>698</v>
      </c>
      <c r="AS34" t="s">
        <v>32</v>
      </c>
      <c r="AT34">
        <v>43.8</v>
      </c>
      <c r="AU34">
        <v>54.1</v>
      </c>
      <c r="AV34">
        <v>64.400000000000006</v>
      </c>
      <c r="AW34">
        <v>47.3</v>
      </c>
      <c r="AX34">
        <v>57.8</v>
      </c>
      <c r="AY34">
        <v>68.400000000000006</v>
      </c>
      <c r="AZ34">
        <v>48.2</v>
      </c>
      <c r="BA34">
        <v>55.9</v>
      </c>
      <c r="BB34">
        <v>63.7</v>
      </c>
      <c r="BF34" t="b">
        <f t="shared" si="0"/>
        <v>1</v>
      </c>
    </row>
    <row r="35" spans="1:58" x14ac:dyDescent="0.3">
      <c r="N35" t="str">
        <f>VLOOKUP(R35,Sheet1!A$6:A$378,1,FALSE)</f>
        <v>Tower Hamlets</v>
      </c>
      <c r="O35" t="s">
        <v>3</v>
      </c>
      <c r="P35" t="s">
        <v>412</v>
      </c>
      <c r="Q35" t="s">
        <v>699</v>
      </c>
      <c r="R35" t="s">
        <v>33</v>
      </c>
      <c r="S35" t="str">
        <f>VLOOKUP(R35,classifications!A$1:B$357,2,FALSE)</f>
        <v>Predominantly Urban</v>
      </c>
      <c r="T35" t="str">
        <f>VLOOKUP(R35,classifications!A$1:D$357,4,FALSE)</f>
        <v>London Borough</v>
      </c>
      <c r="U35">
        <v>55.6</v>
      </c>
      <c r="V35">
        <v>37.799999999999997</v>
      </c>
      <c r="W35">
        <v>6.6</v>
      </c>
      <c r="X35">
        <v>57</v>
      </c>
      <c r="Y35">
        <v>38.200000000000003</v>
      </c>
      <c r="Z35">
        <v>4.8</v>
      </c>
      <c r="AA35">
        <v>56.2</v>
      </c>
      <c r="AB35">
        <v>38</v>
      </c>
      <c r="AC35">
        <v>5.8</v>
      </c>
      <c r="AE35" t="s">
        <v>3</v>
      </c>
      <c r="AF35" t="s">
        <v>412</v>
      </c>
      <c r="AG35" t="s">
        <v>699</v>
      </c>
      <c r="AH35" t="s">
        <v>33</v>
      </c>
      <c r="AI35">
        <v>59.5</v>
      </c>
      <c r="AJ35">
        <v>40.5</v>
      </c>
      <c r="AK35">
        <v>59.9</v>
      </c>
      <c r="AL35">
        <v>40.1</v>
      </c>
      <c r="AM35">
        <v>59.7</v>
      </c>
      <c r="AN35">
        <v>40.299999999999997</v>
      </c>
      <c r="AP35" t="s">
        <v>3</v>
      </c>
      <c r="AQ35" t="s">
        <v>412</v>
      </c>
      <c r="AR35" t="s">
        <v>699</v>
      </c>
      <c r="AS35" t="s">
        <v>33</v>
      </c>
      <c r="AT35">
        <v>47.8</v>
      </c>
      <c r="AU35">
        <v>59.5</v>
      </c>
      <c r="AV35">
        <v>71.2</v>
      </c>
      <c r="AW35">
        <v>47.2</v>
      </c>
      <c r="AX35">
        <v>59.9</v>
      </c>
      <c r="AY35">
        <v>72.599999999999994</v>
      </c>
      <c r="AZ35">
        <v>50.5</v>
      </c>
      <c r="BA35">
        <v>59.7</v>
      </c>
      <c r="BB35">
        <v>68.8</v>
      </c>
      <c r="BF35" t="b">
        <f t="shared" si="0"/>
        <v>1</v>
      </c>
    </row>
    <row r="36" spans="1:58" x14ac:dyDescent="0.3">
      <c r="A36" t="s">
        <v>816</v>
      </c>
      <c r="N36" t="str">
        <f>VLOOKUP(R36,Sheet1!A$6:A$378,1,FALSE)</f>
        <v>Waltham Forest</v>
      </c>
      <c r="O36" t="s">
        <v>3</v>
      </c>
      <c r="P36" t="s">
        <v>412</v>
      </c>
      <c r="Q36" t="s">
        <v>700</v>
      </c>
      <c r="R36" t="s">
        <v>34</v>
      </c>
      <c r="S36" t="str">
        <f>VLOOKUP(R36,classifications!A$1:B$357,2,FALSE)</f>
        <v>Predominantly Urban</v>
      </c>
      <c r="T36" t="str">
        <f>VLOOKUP(R36,classifications!A$1:D$357,4,FALSE)</f>
        <v>London Borough</v>
      </c>
      <c r="U36">
        <v>54.2</v>
      </c>
      <c r="V36">
        <v>38.6</v>
      </c>
      <c r="W36">
        <v>7.2</v>
      </c>
      <c r="X36">
        <v>51.9</v>
      </c>
      <c r="Y36">
        <v>41</v>
      </c>
      <c r="Z36">
        <v>7.1</v>
      </c>
      <c r="AA36">
        <v>53</v>
      </c>
      <c r="AB36">
        <v>39.799999999999997</v>
      </c>
      <c r="AC36">
        <v>7.1</v>
      </c>
      <c r="AE36" t="s">
        <v>3</v>
      </c>
      <c r="AF36" t="s">
        <v>412</v>
      </c>
      <c r="AG36" t="s">
        <v>700</v>
      </c>
      <c r="AH36" t="s">
        <v>34</v>
      </c>
      <c r="AI36">
        <v>58.4</v>
      </c>
      <c r="AJ36">
        <v>41.6</v>
      </c>
      <c r="AK36">
        <v>55.8</v>
      </c>
      <c r="AL36">
        <v>44.2</v>
      </c>
      <c r="AM36">
        <v>57.1</v>
      </c>
      <c r="AN36">
        <v>42.9</v>
      </c>
      <c r="AP36" t="s">
        <v>3</v>
      </c>
      <c r="AQ36" t="s">
        <v>412</v>
      </c>
      <c r="AR36" t="s">
        <v>700</v>
      </c>
      <c r="AS36" t="s">
        <v>34</v>
      </c>
      <c r="AT36">
        <v>46.9</v>
      </c>
      <c r="AU36">
        <v>58.4</v>
      </c>
      <c r="AV36">
        <v>70</v>
      </c>
      <c r="AW36">
        <v>45.1</v>
      </c>
      <c r="AX36">
        <v>55.8</v>
      </c>
      <c r="AY36">
        <v>66.599999999999994</v>
      </c>
      <c r="AZ36">
        <v>48.7</v>
      </c>
      <c r="BA36">
        <v>57.1</v>
      </c>
      <c r="BB36">
        <v>65.5</v>
      </c>
      <c r="BF36" t="b">
        <f t="shared" si="0"/>
        <v>1</v>
      </c>
    </row>
    <row r="37" spans="1:58" x14ac:dyDescent="0.3">
      <c r="A37" t="s">
        <v>817</v>
      </c>
      <c r="N37" t="str">
        <f>VLOOKUP(R37,Sheet1!A$6:A$378,1,FALSE)</f>
        <v>Wandsworth</v>
      </c>
      <c r="O37" t="s">
        <v>3</v>
      </c>
      <c r="P37" t="s">
        <v>412</v>
      </c>
      <c r="Q37" t="s">
        <v>701</v>
      </c>
      <c r="R37" t="s">
        <v>35</v>
      </c>
      <c r="S37" t="str">
        <f>VLOOKUP(R37,classifications!A$1:B$357,2,FALSE)</f>
        <v>Predominantly Urban</v>
      </c>
      <c r="T37" t="str">
        <f>VLOOKUP(R37,classifications!A$1:D$357,4,FALSE)</f>
        <v>London Borough</v>
      </c>
      <c r="U37">
        <v>45.4</v>
      </c>
      <c r="V37">
        <v>51.4</v>
      </c>
      <c r="W37">
        <v>3.2</v>
      </c>
      <c r="X37">
        <v>53.5</v>
      </c>
      <c r="Y37">
        <v>35.1</v>
      </c>
      <c r="Z37">
        <v>11.4</v>
      </c>
      <c r="AA37">
        <v>49.8</v>
      </c>
      <c r="AB37">
        <v>42.5</v>
      </c>
      <c r="AC37">
        <v>7.7</v>
      </c>
      <c r="AE37" t="s">
        <v>3</v>
      </c>
      <c r="AF37" t="s">
        <v>412</v>
      </c>
      <c r="AG37" t="s">
        <v>701</v>
      </c>
      <c r="AH37" t="s">
        <v>35</v>
      </c>
      <c r="AI37">
        <v>46.9</v>
      </c>
      <c r="AJ37">
        <v>53.1</v>
      </c>
      <c r="AK37">
        <v>60.4</v>
      </c>
      <c r="AL37">
        <v>39.6</v>
      </c>
      <c r="AM37">
        <v>54</v>
      </c>
      <c r="AN37">
        <v>46</v>
      </c>
      <c r="AP37" t="s">
        <v>3</v>
      </c>
      <c r="AQ37" t="s">
        <v>412</v>
      </c>
      <c r="AR37" t="s">
        <v>701</v>
      </c>
      <c r="AS37" t="s">
        <v>35</v>
      </c>
      <c r="AT37">
        <v>34.700000000000003</v>
      </c>
      <c r="AU37">
        <v>46.9</v>
      </c>
      <c r="AV37">
        <v>59.1</v>
      </c>
      <c r="AW37">
        <v>50.1</v>
      </c>
      <c r="AX37">
        <v>60.4</v>
      </c>
      <c r="AY37">
        <v>70.599999999999994</v>
      </c>
      <c r="AZ37">
        <v>46.4</v>
      </c>
      <c r="BA37">
        <v>54</v>
      </c>
      <c r="BB37">
        <v>61.5</v>
      </c>
      <c r="BF37" t="b">
        <f t="shared" si="0"/>
        <v>1</v>
      </c>
    </row>
    <row r="38" spans="1:58" x14ac:dyDescent="0.3">
      <c r="N38" t="e">
        <f>VLOOKUP(R38,Sheet1!A$6:A$378,1,FALSE)</f>
        <v>#N/A</v>
      </c>
      <c r="O38" t="s">
        <v>3</v>
      </c>
      <c r="P38" t="s">
        <v>412</v>
      </c>
      <c r="Q38" t="s">
        <v>702</v>
      </c>
      <c r="R38" t="s">
        <v>445</v>
      </c>
      <c r="S38" t="s">
        <v>318</v>
      </c>
      <c r="T38" t="s">
        <v>321</v>
      </c>
      <c r="U38">
        <v>39.299999999999997</v>
      </c>
      <c r="V38">
        <v>57</v>
      </c>
      <c r="W38">
        <v>3.7</v>
      </c>
      <c r="X38">
        <v>46.2</v>
      </c>
      <c r="Y38">
        <v>50</v>
      </c>
      <c r="Z38">
        <v>3.8</v>
      </c>
      <c r="AA38">
        <v>42.3</v>
      </c>
      <c r="AB38">
        <v>54</v>
      </c>
      <c r="AC38">
        <v>3.7</v>
      </c>
      <c r="AE38" t="s">
        <v>3</v>
      </c>
      <c r="AF38" t="s">
        <v>412</v>
      </c>
      <c r="AG38" t="s">
        <v>702</v>
      </c>
      <c r="AH38" t="s">
        <v>445</v>
      </c>
      <c r="AI38">
        <v>40.799999999999997</v>
      </c>
      <c r="AJ38">
        <v>59.2</v>
      </c>
      <c r="AK38">
        <v>48</v>
      </c>
      <c r="AL38">
        <v>52</v>
      </c>
      <c r="AM38">
        <v>43.9</v>
      </c>
      <c r="AN38">
        <v>56.1</v>
      </c>
      <c r="AP38" t="s">
        <v>3</v>
      </c>
      <c r="AQ38" t="s">
        <v>412</v>
      </c>
      <c r="AR38" t="s">
        <v>702</v>
      </c>
      <c r="AS38" t="s">
        <v>445</v>
      </c>
      <c r="AT38">
        <v>26.1</v>
      </c>
      <c r="AU38">
        <v>40.799999999999997</v>
      </c>
      <c r="AV38">
        <v>55.5</v>
      </c>
      <c r="AW38">
        <v>35.5</v>
      </c>
      <c r="AX38">
        <v>48</v>
      </c>
      <c r="AY38">
        <v>60.6</v>
      </c>
      <c r="AZ38">
        <v>34.299999999999997</v>
      </c>
      <c r="BA38">
        <v>43.9</v>
      </c>
      <c r="BB38">
        <v>53.5</v>
      </c>
      <c r="BF38" t="b">
        <f t="shared" si="0"/>
        <v>1</v>
      </c>
    </row>
    <row r="39" spans="1:58" x14ac:dyDescent="0.3">
      <c r="A39" t="s">
        <v>818</v>
      </c>
      <c r="N39" t="str">
        <f>VLOOKUP(R39,Sheet1!A$6:A$378,1,FALSE)</f>
        <v>Bolton</v>
      </c>
      <c r="O39" t="s">
        <v>3</v>
      </c>
      <c r="P39" t="s">
        <v>447</v>
      </c>
      <c r="Q39" t="s">
        <v>703</v>
      </c>
      <c r="R39" t="s">
        <v>42</v>
      </c>
      <c r="S39" t="str">
        <f>VLOOKUP(R39,classifications!A$1:B$357,2,FALSE)</f>
        <v>Predominantly Urban</v>
      </c>
      <c r="T39" t="str">
        <f>VLOOKUP(R39,classifications!A$1:D$357,4,FALSE)</f>
        <v>Met District</v>
      </c>
      <c r="U39">
        <v>56.1</v>
      </c>
      <c r="V39">
        <v>33.6</v>
      </c>
      <c r="W39">
        <v>10.3</v>
      </c>
      <c r="X39">
        <v>63.1</v>
      </c>
      <c r="Y39">
        <v>21.4</v>
      </c>
      <c r="Z39">
        <v>15.4</v>
      </c>
      <c r="AA39">
        <v>59.5</v>
      </c>
      <c r="AB39">
        <v>27.7</v>
      </c>
      <c r="AC39">
        <v>12.8</v>
      </c>
      <c r="AE39" t="s">
        <v>3</v>
      </c>
      <c r="AF39" t="s">
        <v>447</v>
      </c>
      <c r="AG39" t="s">
        <v>703</v>
      </c>
      <c r="AH39" t="s">
        <v>42</v>
      </c>
      <c r="AI39">
        <v>62.5</v>
      </c>
      <c r="AJ39">
        <v>37.5</v>
      </c>
      <c r="AK39">
        <v>74.599999999999994</v>
      </c>
      <c r="AL39">
        <v>25.4</v>
      </c>
      <c r="AM39">
        <v>68.3</v>
      </c>
      <c r="AN39">
        <v>31.7</v>
      </c>
      <c r="AP39" t="s">
        <v>3</v>
      </c>
      <c r="AQ39" t="s">
        <v>447</v>
      </c>
      <c r="AR39" t="s">
        <v>703</v>
      </c>
      <c r="AS39" t="s">
        <v>42</v>
      </c>
      <c r="AT39">
        <v>54.9</v>
      </c>
      <c r="AU39">
        <v>62.5</v>
      </c>
      <c r="AV39">
        <v>70.2</v>
      </c>
      <c r="AW39">
        <v>67.8</v>
      </c>
      <c r="AX39">
        <v>74.599999999999994</v>
      </c>
      <c r="AY39">
        <v>81.5</v>
      </c>
      <c r="AZ39">
        <v>63.1</v>
      </c>
      <c r="BA39">
        <v>68.3</v>
      </c>
      <c r="BB39">
        <v>73.5</v>
      </c>
      <c r="BF39" t="b">
        <f t="shared" si="0"/>
        <v>1</v>
      </c>
    </row>
    <row r="40" spans="1:58" x14ac:dyDescent="0.3">
      <c r="A40" t="s">
        <v>394</v>
      </c>
      <c r="N40" t="str">
        <f>VLOOKUP(R40,Sheet1!A$6:A$378,1,FALSE)</f>
        <v>Bury</v>
      </c>
      <c r="O40" t="s">
        <v>3</v>
      </c>
      <c r="P40" t="s">
        <v>447</v>
      </c>
      <c r="Q40" t="s">
        <v>704</v>
      </c>
      <c r="R40" t="s">
        <v>43</v>
      </c>
      <c r="S40" t="str">
        <f>VLOOKUP(R40,classifications!A$1:B$357,2,FALSE)</f>
        <v>Predominantly Urban</v>
      </c>
      <c r="T40" t="str">
        <f>VLOOKUP(R40,classifications!A$1:D$357,4,FALSE)</f>
        <v>Met District</v>
      </c>
      <c r="U40">
        <v>65.099999999999994</v>
      </c>
      <c r="V40">
        <v>28.5</v>
      </c>
      <c r="W40">
        <v>6.5</v>
      </c>
      <c r="X40">
        <v>66</v>
      </c>
      <c r="Y40">
        <v>20.2</v>
      </c>
      <c r="Z40">
        <v>13.8</v>
      </c>
      <c r="AA40">
        <v>65.5</v>
      </c>
      <c r="AB40">
        <v>24.4</v>
      </c>
      <c r="AC40">
        <v>10.1</v>
      </c>
      <c r="AE40" t="s">
        <v>3</v>
      </c>
      <c r="AF40" t="s">
        <v>447</v>
      </c>
      <c r="AG40" t="s">
        <v>704</v>
      </c>
      <c r="AH40" t="s">
        <v>43</v>
      </c>
      <c r="AI40">
        <v>69.599999999999994</v>
      </c>
      <c r="AJ40">
        <v>30.4</v>
      </c>
      <c r="AK40">
        <v>76.599999999999994</v>
      </c>
      <c r="AL40">
        <v>23.4</v>
      </c>
      <c r="AM40">
        <v>72.900000000000006</v>
      </c>
      <c r="AN40">
        <v>27.1</v>
      </c>
      <c r="AP40" t="s">
        <v>3</v>
      </c>
      <c r="AQ40" t="s">
        <v>447</v>
      </c>
      <c r="AR40" t="s">
        <v>704</v>
      </c>
      <c r="AS40" t="s">
        <v>43</v>
      </c>
      <c r="AT40">
        <v>62.5</v>
      </c>
      <c r="AU40">
        <v>69.599999999999994</v>
      </c>
      <c r="AV40">
        <v>76.599999999999994</v>
      </c>
      <c r="AW40">
        <v>70.2</v>
      </c>
      <c r="AX40">
        <v>76.599999999999994</v>
      </c>
      <c r="AY40">
        <v>83.1</v>
      </c>
      <c r="AZ40">
        <v>67.900000000000006</v>
      </c>
      <c r="BA40">
        <v>72.900000000000006</v>
      </c>
      <c r="BB40">
        <v>77.900000000000006</v>
      </c>
      <c r="BF40" t="b">
        <f t="shared" si="0"/>
        <v>1</v>
      </c>
    </row>
    <row r="41" spans="1:58" x14ac:dyDescent="0.3">
      <c r="A41" t="s">
        <v>776</v>
      </c>
      <c r="N41" t="str">
        <f>VLOOKUP(R41,Sheet1!A$6:A$378,1,FALSE)</f>
        <v>Manchester</v>
      </c>
      <c r="O41" t="s">
        <v>3</v>
      </c>
      <c r="P41" t="s">
        <v>447</v>
      </c>
      <c r="Q41" t="s">
        <v>705</v>
      </c>
      <c r="R41" t="s">
        <v>44</v>
      </c>
      <c r="S41" t="str">
        <f>VLOOKUP(R41,classifications!A$1:B$357,2,FALSE)</f>
        <v>Predominantly Urban</v>
      </c>
      <c r="T41" t="str">
        <f>VLOOKUP(R41,classifications!A$1:D$357,4,FALSE)</f>
        <v>Met District</v>
      </c>
      <c r="U41">
        <v>63.4</v>
      </c>
      <c r="V41">
        <v>25.9</v>
      </c>
      <c r="W41">
        <v>10.7</v>
      </c>
      <c r="X41">
        <v>65.3</v>
      </c>
      <c r="Y41">
        <v>20.8</v>
      </c>
      <c r="Z41">
        <v>13.9</v>
      </c>
      <c r="AA41">
        <v>64.3</v>
      </c>
      <c r="AB41">
        <v>23.5</v>
      </c>
      <c r="AC41">
        <v>12.2</v>
      </c>
      <c r="AE41" t="s">
        <v>3</v>
      </c>
      <c r="AF41" t="s">
        <v>447</v>
      </c>
      <c r="AG41" t="s">
        <v>705</v>
      </c>
      <c r="AH41" t="s">
        <v>44</v>
      </c>
      <c r="AI41">
        <v>71</v>
      </c>
      <c r="AJ41">
        <v>29</v>
      </c>
      <c r="AK41">
        <v>75.900000000000006</v>
      </c>
      <c r="AL41">
        <v>24.1</v>
      </c>
      <c r="AM41">
        <v>73.2</v>
      </c>
      <c r="AN41">
        <v>26.8</v>
      </c>
      <c r="AP41" t="s">
        <v>3</v>
      </c>
      <c r="AQ41" t="s">
        <v>447</v>
      </c>
      <c r="AR41" t="s">
        <v>705</v>
      </c>
      <c r="AS41" t="s">
        <v>44</v>
      </c>
      <c r="AT41">
        <v>63.3</v>
      </c>
      <c r="AU41">
        <v>71</v>
      </c>
      <c r="AV41">
        <v>78.7</v>
      </c>
      <c r="AW41">
        <v>68.900000000000006</v>
      </c>
      <c r="AX41">
        <v>75.900000000000006</v>
      </c>
      <c r="AY41">
        <v>82.9</v>
      </c>
      <c r="AZ41">
        <v>68.2</v>
      </c>
      <c r="BA41">
        <v>73.2</v>
      </c>
      <c r="BB41">
        <v>78.3</v>
      </c>
      <c r="BF41" t="b">
        <f t="shared" si="0"/>
        <v>1</v>
      </c>
    </row>
    <row r="42" spans="1:58" x14ac:dyDescent="0.3">
      <c r="N42" t="str">
        <f>VLOOKUP(R42,Sheet1!A$6:A$378,1,FALSE)</f>
        <v>Oldham</v>
      </c>
      <c r="O42" t="s">
        <v>3</v>
      </c>
      <c r="P42" t="s">
        <v>447</v>
      </c>
      <c r="Q42" t="s">
        <v>706</v>
      </c>
      <c r="R42" t="s">
        <v>45</v>
      </c>
      <c r="S42" t="str">
        <f>VLOOKUP(R42,classifications!A$1:B$357,2,FALSE)</f>
        <v>Predominantly Urban</v>
      </c>
      <c r="T42" t="str">
        <f>VLOOKUP(R42,classifications!A$1:D$357,4,FALSE)</f>
        <v>Met District</v>
      </c>
      <c r="U42">
        <v>64.400000000000006</v>
      </c>
      <c r="V42">
        <v>24.1</v>
      </c>
      <c r="W42">
        <v>11.5</v>
      </c>
      <c r="X42">
        <v>64.099999999999994</v>
      </c>
      <c r="Y42">
        <v>23.2</v>
      </c>
      <c r="Z42">
        <v>12.7</v>
      </c>
      <c r="AA42">
        <v>64.2</v>
      </c>
      <c r="AB42">
        <v>23.6</v>
      </c>
      <c r="AC42">
        <v>12.1</v>
      </c>
      <c r="AE42" t="s">
        <v>3</v>
      </c>
      <c r="AF42" t="s">
        <v>447</v>
      </c>
      <c r="AG42" t="s">
        <v>706</v>
      </c>
      <c r="AH42" t="s">
        <v>45</v>
      </c>
      <c r="AI42">
        <v>72.8</v>
      </c>
      <c r="AJ42">
        <v>27.2</v>
      </c>
      <c r="AK42">
        <v>73.400000000000006</v>
      </c>
      <c r="AL42">
        <v>26.6</v>
      </c>
      <c r="AM42">
        <v>73.099999999999994</v>
      </c>
      <c r="AN42">
        <v>26.9</v>
      </c>
      <c r="AP42" t="s">
        <v>3</v>
      </c>
      <c r="AQ42" t="s">
        <v>447</v>
      </c>
      <c r="AR42" t="s">
        <v>706</v>
      </c>
      <c r="AS42" t="s">
        <v>45</v>
      </c>
      <c r="AT42">
        <v>65.7</v>
      </c>
      <c r="AU42">
        <v>72.8</v>
      </c>
      <c r="AV42">
        <v>79.900000000000006</v>
      </c>
      <c r="AW42">
        <v>66.3</v>
      </c>
      <c r="AX42">
        <v>73.400000000000006</v>
      </c>
      <c r="AY42">
        <v>80.599999999999994</v>
      </c>
      <c r="AZ42">
        <v>67.8</v>
      </c>
      <c r="BA42">
        <v>73.099999999999994</v>
      </c>
      <c r="BB42">
        <v>78.400000000000006</v>
      </c>
      <c r="BF42" t="b">
        <f t="shared" si="0"/>
        <v>1</v>
      </c>
    </row>
    <row r="43" spans="1:58" x14ac:dyDescent="0.3">
      <c r="A43" t="s">
        <v>397</v>
      </c>
      <c r="N43" t="str">
        <f>VLOOKUP(R43,Sheet1!A$6:A$378,1,FALSE)</f>
        <v>Rochdale</v>
      </c>
      <c r="O43" t="s">
        <v>3</v>
      </c>
      <c r="P43" t="s">
        <v>447</v>
      </c>
      <c r="Q43" t="s">
        <v>707</v>
      </c>
      <c r="R43" t="s">
        <v>46</v>
      </c>
      <c r="S43" t="str">
        <f>VLOOKUP(R43,classifications!A$1:B$357,2,FALSE)</f>
        <v>Predominantly Urban</v>
      </c>
      <c r="T43" t="str">
        <f>VLOOKUP(R43,classifications!A$1:D$357,4,FALSE)</f>
        <v>Met District</v>
      </c>
      <c r="U43">
        <v>61.3</v>
      </c>
      <c r="V43">
        <v>28.3</v>
      </c>
      <c r="W43">
        <v>10.4</v>
      </c>
      <c r="X43">
        <v>61.9</v>
      </c>
      <c r="Y43">
        <v>22.2</v>
      </c>
      <c r="Z43">
        <v>15.9</v>
      </c>
      <c r="AA43">
        <v>61.6</v>
      </c>
      <c r="AB43">
        <v>25.2</v>
      </c>
      <c r="AC43">
        <v>13.2</v>
      </c>
      <c r="AE43" t="s">
        <v>3</v>
      </c>
      <c r="AF43" t="s">
        <v>447</v>
      </c>
      <c r="AG43" t="s">
        <v>707</v>
      </c>
      <c r="AH43" t="s">
        <v>46</v>
      </c>
      <c r="AI43">
        <v>68.400000000000006</v>
      </c>
      <c r="AJ43">
        <v>31.6</v>
      </c>
      <c r="AK43">
        <v>73.599999999999994</v>
      </c>
      <c r="AL43">
        <v>26.4</v>
      </c>
      <c r="AM43">
        <v>71</v>
      </c>
      <c r="AN43">
        <v>29</v>
      </c>
      <c r="AP43" t="s">
        <v>3</v>
      </c>
      <c r="AQ43" t="s">
        <v>447</v>
      </c>
      <c r="AR43" t="s">
        <v>707</v>
      </c>
      <c r="AS43" t="s">
        <v>46</v>
      </c>
      <c r="AT43">
        <v>61.4</v>
      </c>
      <c r="AU43">
        <v>68.400000000000006</v>
      </c>
      <c r="AV43">
        <v>75.400000000000006</v>
      </c>
      <c r="AW43">
        <v>67.3</v>
      </c>
      <c r="AX43">
        <v>73.599999999999994</v>
      </c>
      <c r="AY43">
        <v>79.900000000000006</v>
      </c>
      <c r="AZ43">
        <v>66.099999999999994</v>
      </c>
      <c r="BA43">
        <v>71</v>
      </c>
      <c r="BB43">
        <v>75.900000000000006</v>
      </c>
      <c r="BF43" t="b">
        <f t="shared" si="0"/>
        <v>1</v>
      </c>
    </row>
    <row r="44" spans="1:58" x14ac:dyDescent="0.3">
      <c r="A44" t="s">
        <v>777</v>
      </c>
      <c r="N44" t="str">
        <f>VLOOKUP(R44,Sheet1!A$6:A$378,1,FALSE)</f>
        <v>Salford</v>
      </c>
      <c r="O44" t="s">
        <v>3</v>
      </c>
      <c r="P44" t="s">
        <v>447</v>
      </c>
      <c r="Q44" t="s">
        <v>708</v>
      </c>
      <c r="R44" t="s">
        <v>47</v>
      </c>
      <c r="S44" t="str">
        <f>VLOOKUP(R44,classifications!A$1:B$357,2,FALSE)</f>
        <v>Predominantly Urban</v>
      </c>
      <c r="T44" t="str">
        <f>VLOOKUP(R44,classifications!A$1:D$357,4,FALSE)</f>
        <v>Met District</v>
      </c>
      <c r="U44">
        <v>61.9</v>
      </c>
      <c r="V44">
        <v>25.9</v>
      </c>
      <c r="W44">
        <v>12.2</v>
      </c>
      <c r="X44">
        <v>60.2</v>
      </c>
      <c r="Y44">
        <v>20.5</v>
      </c>
      <c r="Z44">
        <v>19.399999999999999</v>
      </c>
      <c r="AA44">
        <v>61.1</v>
      </c>
      <c r="AB44">
        <v>23.3</v>
      </c>
      <c r="AC44">
        <v>15.6</v>
      </c>
      <c r="AE44" t="s">
        <v>3</v>
      </c>
      <c r="AF44" t="s">
        <v>447</v>
      </c>
      <c r="AG44" t="s">
        <v>708</v>
      </c>
      <c r="AH44" t="s">
        <v>47</v>
      </c>
      <c r="AI44">
        <v>70.5</v>
      </c>
      <c r="AJ44">
        <v>29.5</v>
      </c>
      <c r="AK44">
        <v>74.599999999999994</v>
      </c>
      <c r="AL44">
        <v>25.4</v>
      </c>
      <c r="AM44">
        <v>72.400000000000006</v>
      </c>
      <c r="AN44">
        <v>27.6</v>
      </c>
      <c r="AP44" t="s">
        <v>3</v>
      </c>
      <c r="AQ44" t="s">
        <v>447</v>
      </c>
      <c r="AR44" t="s">
        <v>708</v>
      </c>
      <c r="AS44" t="s">
        <v>47</v>
      </c>
      <c r="AT44">
        <v>63.5</v>
      </c>
      <c r="AU44">
        <v>70.5</v>
      </c>
      <c r="AV44">
        <v>77.599999999999994</v>
      </c>
      <c r="AW44">
        <v>67.599999999999994</v>
      </c>
      <c r="AX44">
        <v>74.599999999999994</v>
      </c>
      <c r="AY44">
        <v>81.599999999999994</v>
      </c>
      <c r="AZ44">
        <v>67</v>
      </c>
      <c r="BA44">
        <v>72.400000000000006</v>
      </c>
      <c r="BB44">
        <v>77.7</v>
      </c>
      <c r="BF44" t="b">
        <f t="shared" si="0"/>
        <v>1</v>
      </c>
    </row>
    <row r="45" spans="1:58" x14ac:dyDescent="0.3">
      <c r="A45" t="s">
        <v>833</v>
      </c>
      <c r="N45" t="str">
        <f>VLOOKUP(R45,Sheet1!A$6:A$378,1,FALSE)</f>
        <v>Stockport</v>
      </c>
      <c r="O45" t="s">
        <v>3</v>
      </c>
      <c r="P45" t="s">
        <v>447</v>
      </c>
      <c r="Q45" t="s">
        <v>709</v>
      </c>
      <c r="R45" t="s">
        <v>48</v>
      </c>
      <c r="S45" t="str">
        <f>VLOOKUP(R45,classifications!A$1:B$357,2,FALSE)</f>
        <v>Predominantly Urban</v>
      </c>
      <c r="T45" t="str">
        <f>VLOOKUP(R45,classifications!A$1:D$357,4,FALSE)</f>
        <v>Met District</v>
      </c>
      <c r="U45">
        <v>64.400000000000006</v>
      </c>
      <c r="V45">
        <v>28.4</v>
      </c>
      <c r="W45">
        <v>7.2</v>
      </c>
      <c r="X45">
        <v>67.099999999999994</v>
      </c>
      <c r="Y45">
        <v>23</v>
      </c>
      <c r="Z45">
        <v>10</v>
      </c>
      <c r="AA45">
        <v>65.8</v>
      </c>
      <c r="AB45">
        <v>25.5</v>
      </c>
      <c r="AC45">
        <v>8.6999999999999993</v>
      </c>
      <c r="AE45" t="s">
        <v>3</v>
      </c>
      <c r="AF45" t="s">
        <v>447</v>
      </c>
      <c r="AG45" t="s">
        <v>709</v>
      </c>
      <c r="AH45" t="s">
        <v>48</v>
      </c>
      <c r="AI45">
        <v>69.3</v>
      </c>
      <c r="AJ45">
        <v>30.7</v>
      </c>
      <c r="AK45">
        <v>74.5</v>
      </c>
      <c r="AL45">
        <v>25.5</v>
      </c>
      <c r="AM45">
        <v>72</v>
      </c>
      <c r="AN45">
        <v>28</v>
      </c>
      <c r="AP45" t="s">
        <v>3</v>
      </c>
      <c r="AQ45" t="s">
        <v>447</v>
      </c>
      <c r="AR45" t="s">
        <v>709</v>
      </c>
      <c r="AS45" t="s">
        <v>48</v>
      </c>
      <c r="AT45">
        <v>62</v>
      </c>
      <c r="AU45">
        <v>69.3</v>
      </c>
      <c r="AV45">
        <v>76.7</v>
      </c>
      <c r="AW45">
        <v>68.099999999999994</v>
      </c>
      <c r="AX45">
        <v>74.5</v>
      </c>
      <c r="AY45">
        <v>80.900000000000006</v>
      </c>
      <c r="AZ45">
        <v>67.2</v>
      </c>
      <c r="BA45">
        <v>72</v>
      </c>
      <c r="BB45">
        <v>76.900000000000006</v>
      </c>
      <c r="BF45" t="b">
        <f t="shared" si="0"/>
        <v>1</v>
      </c>
    </row>
    <row r="46" spans="1:58" x14ac:dyDescent="0.3">
      <c r="A46" t="s">
        <v>778</v>
      </c>
      <c r="N46" t="str">
        <f>VLOOKUP(R46,Sheet1!A$6:A$378,1,FALSE)</f>
        <v>Tameside</v>
      </c>
      <c r="O46" t="s">
        <v>3</v>
      </c>
      <c r="P46" t="s">
        <v>447</v>
      </c>
      <c r="Q46" t="s">
        <v>710</v>
      </c>
      <c r="R46" t="s">
        <v>49</v>
      </c>
      <c r="S46" t="str">
        <f>VLOOKUP(R46,classifications!A$1:B$357,2,FALSE)</f>
        <v>Predominantly Urban</v>
      </c>
      <c r="T46" t="str">
        <f>VLOOKUP(R46,classifications!A$1:D$357,4,FALSE)</f>
        <v>Met District</v>
      </c>
      <c r="U46">
        <v>62.9</v>
      </c>
      <c r="V46">
        <v>26.3</v>
      </c>
      <c r="W46">
        <v>10.8</v>
      </c>
      <c r="X46">
        <v>64.599999999999994</v>
      </c>
      <c r="Y46">
        <v>22.3</v>
      </c>
      <c r="Z46">
        <v>13.1</v>
      </c>
      <c r="AA46">
        <v>63.8</v>
      </c>
      <c r="AB46">
        <v>24.3</v>
      </c>
      <c r="AC46">
        <v>11.9</v>
      </c>
      <c r="AE46" t="s">
        <v>3</v>
      </c>
      <c r="AF46" t="s">
        <v>447</v>
      </c>
      <c r="AG46" t="s">
        <v>710</v>
      </c>
      <c r="AH46" t="s">
        <v>49</v>
      </c>
      <c r="AI46">
        <v>70.5</v>
      </c>
      <c r="AJ46">
        <v>29.5</v>
      </c>
      <c r="AK46">
        <v>74.400000000000006</v>
      </c>
      <c r="AL46">
        <v>25.6</v>
      </c>
      <c r="AM46">
        <v>72.400000000000006</v>
      </c>
      <c r="AN46">
        <v>27.6</v>
      </c>
      <c r="AP46" t="s">
        <v>3</v>
      </c>
      <c r="AQ46" t="s">
        <v>447</v>
      </c>
      <c r="AR46" t="s">
        <v>710</v>
      </c>
      <c r="AS46" t="s">
        <v>49</v>
      </c>
      <c r="AT46">
        <v>64.2</v>
      </c>
      <c r="AU46">
        <v>70.5</v>
      </c>
      <c r="AV46">
        <v>76.900000000000006</v>
      </c>
      <c r="AW46">
        <v>68.099999999999994</v>
      </c>
      <c r="AX46">
        <v>74.400000000000006</v>
      </c>
      <c r="AY46">
        <v>80.599999999999994</v>
      </c>
      <c r="AZ46">
        <v>67.8</v>
      </c>
      <c r="BA46">
        <v>72.400000000000006</v>
      </c>
      <c r="BB46">
        <v>76.900000000000006</v>
      </c>
      <c r="BF46" t="b">
        <f t="shared" si="0"/>
        <v>1</v>
      </c>
    </row>
    <row r="47" spans="1:58" x14ac:dyDescent="0.3">
      <c r="N47" t="str">
        <f>VLOOKUP(R47,Sheet1!A$6:A$378,1,FALSE)</f>
        <v>Trafford</v>
      </c>
      <c r="O47" t="s">
        <v>3</v>
      </c>
      <c r="P47" t="s">
        <v>447</v>
      </c>
      <c r="Q47" t="s">
        <v>711</v>
      </c>
      <c r="R47" t="s">
        <v>50</v>
      </c>
      <c r="S47" t="str">
        <f>VLOOKUP(R47,classifications!A$1:B$357,2,FALSE)</f>
        <v>Predominantly Urban</v>
      </c>
      <c r="T47" t="str">
        <f>VLOOKUP(R47,classifications!A$1:D$357,4,FALSE)</f>
        <v>Met District</v>
      </c>
      <c r="U47">
        <v>57.1</v>
      </c>
      <c r="V47">
        <v>34.5</v>
      </c>
      <c r="W47">
        <v>8.4</v>
      </c>
      <c r="X47">
        <v>58.3</v>
      </c>
      <c r="Y47">
        <v>33.299999999999997</v>
      </c>
      <c r="Z47">
        <v>8.4</v>
      </c>
      <c r="AA47">
        <v>57.7</v>
      </c>
      <c r="AB47">
        <v>33.9</v>
      </c>
      <c r="AC47">
        <v>8.4</v>
      </c>
      <c r="AE47" t="s">
        <v>3</v>
      </c>
      <c r="AF47" t="s">
        <v>447</v>
      </c>
      <c r="AG47" t="s">
        <v>711</v>
      </c>
      <c r="AH47" t="s">
        <v>50</v>
      </c>
      <c r="AI47">
        <v>62.4</v>
      </c>
      <c r="AJ47">
        <v>37.6</v>
      </c>
      <c r="AK47">
        <v>63.7</v>
      </c>
      <c r="AL47">
        <v>36.299999999999997</v>
      </c>
      <c r="AM47">
        <v>63</v>
      </c>
      <c r="AN47">
        <v>37</v>
      </c>
      <c r="AP47" t="s">
        <v>3</v>
      </c>
      <c r="AQ47" t="s">
        <v>447</v>
      </c>
      <c r="AR47" t="s">
        <v>711</v>
      </c>
      <c r="AS47" t="s">
        <v>50</v>
      </c>
      <c r="AT47">
        <v>56.1</v>
      </c>
      <c r="AU47">
        <v>62.4</v>
      </c>
      <c r="AV47">
        <v>68.599999999999994</v>
      </c>
      <c r="AW47">
        <v>57.2</v>
      </c>
      <c r="AX47">
        <v>63.7</v>
      </c>
      <c r="AY47">
        <v>70.2</v>
      </c>
      <c r="AZ47">
        <v>58.2</v>
      </c>
      <c r="BA47">
        <v>63</v>
      </c>
      <c r="BB47">
        <v>67.7</v>
      </c>
      <c r="BF47" t="b">
        <f t="shared" si="0"/>
        <v>1</v>
      </c>
    </row>
    <row r="48" spans="1:58" x14ac:dyDescent="0.3">
      <c r="A48" t="s">
        <v>400</v>
      </c>
      <c r="N48" t="str">
        <f>VLOOKUP(R48,Sheet1!A$6:A$378,1,FALSE)</f>
        <v>Wigan</v>
      </c>
      <c r="O48" t="s">
        <v>3</v>
      </c>
      <c r="P48" t="s">
        <v>447</v>
      </c>
      <c r="Q48" t="s">
        <v>712</v>
      </c>
      <c r="R48" t="s">
        <v>51</v>
      </c>
      <c r="S48" t="str">
        <f>VLOOKUP(R48,classifications!A$1:B$357,2,FALSE)</f>
        <v>Predominantly Urban</v>
      </c>
      <c r="T48" t="str">
        <f>VLOOKUP(R48,classifications!A$1:D$357,4,FALSE)</f>
        <v>Met District</v>
      </c>
      <c r="U48">
        <v>64.2</v>
      </c>
      <c r="V48">
        <v>29.4</v>
      </c>
      <c r="W48">
        <v>6.5</v>
      </c>
      <c r="X48">
        <v>64.7</v>
      </c>
      <c r="Y48">
        <v>18.2</v>
      </c>
      <c r="Z48">
        <v>17.100000000000001</v>
      </c>
      <c r="AA48">
        <v>64.5</v>
      </c>
      <c r="AB48">
        <v>23.5</v>
      </c>
      <c r="AC48">
        <v>12</v>
      </c>
      <c r="AE48" t="s">
        <v>3</v>
      </c>
      <c r="AF48" t="s">
        <v>447</v>
      </c>
      <c r="AG48" t="s">
        <v>712</v>
      </c>
      <c r="AH48" t="s">
        <v>51</v>
      </c>
      <c r="AI48">
        <v>68.599999999999994</v>
      </c>
      <c r="AJ48">
        <v>31.4</v>
      </c>
      <c r="AK48">
        <v>78.099999999999994</v>
      </c>
      <c r="AL48">
        <v>21.9</v>
      </c>
      <c r="AM48">
        <v>73.2</v>
      </c>
      <c r="AN48">
        <v>26.8</v>
      </c>
      <c r="AP48" t="s">
        <v>3</v>
      </c>
      <c r="AQ48" t="s">
        <v>447</v>
      </c>
      <c r="AR48" t="s">
        <v>712</v>
      </c>
      <c r="AS48" t="s">
        <v>51</v>
      </c>
      <c r="AT48">
        <v>61</v>
      </c>
      <c r="AU48">
        <v>68.599999999999994</v>
      </c>
      <c r="AV48">
        <v>76.3</v>
      </c>
      <c r="AW48">
        <v>71.8</v>
      </c>
      <c r="AX48">
        <v>78.099999999999994</v>
      </c>
      <c r="AY48">
        <v>84.4</v>
      </c>
      <c r="AZ48">
        <v>68</v>
      </c>
      <c r="BA48">
        <v>73.2</v>
      </c>
      <c r="BB48">
        <v>78.5</v>
      </c>
      <c r="BF48" t="b">
        <f t="shared" si="0"/>
        <v>1</v>
      </c>
    </row>
    <row r="49" spans="1:58" x14ac:dyDescent="0.3">
      <c r="A49" t="s">
        <v>779</v>
      </c>
      <c r="N49" t="str">
        <f>VLOOKUP(R49,Sheet1!A$6:A$378,1,FALSE)</f>
        <v>Knowsley</v>
      </c>
      <c r="O49" t="s">
        <v>3</v>
      </c>
      <c r="P49" t="s">
        <v>458</v>
      </c>
      <c r="Q49" t="s">
        <v>713</v>
      </c>
      <c r="R49" t="s">
        <v>52</v>
      </c>
      <c r="S49" t="str">
        <f>VLOOKUP(R49,classifications!A$1:B$357,2,FALSE)</f>
        <v>Predominantly Urban</v>
      </c>
      <c r="T49" t="str">
        <f>VLOOKUP(R49,classifications!A$1:D$357,4,FALSE)</f>
        <v>Met District</v>
      </c>
      <c r="U49">
        <v>60.4</v>
      </c>
      <c r="V49">
        <v>34.799999999999997</v>
      </c>
      <c r="W49">
        <v>4.8</v>
      </c>
      <c r="X49">
        <v>63.6</v>
      </c>
      <c r="Y49">
        <v>18.399999999999999</v>
      </c>
      <c r="Z49">
        <v>18.100000000000001</v>
      </c>
      <c r="AA49">
        <v>62</v>
      </c>
      <c r="AB49">
        <v>26.6</v>
      </c>
      <c r="AC49">
        <v>11.4</v>
      </c>
      <c r="AE49" t="s">
        <v>3</v>
      </c>
      <c r="AF49" t="s">
        <v>458</v>
      </c>
      <c r="AG49" t="s">
        <v>713</v>
      </c>
      <c r="AH49" t="s">
        <v>52</v>
      </c>
      <c r="AI49">
        <v>63.4</v>
      </c>
      <c r="AJ49">
        <v>36.6</v>
      </c>
      <c r="AK49">
        <v>77.599999999999994</v>
      </c>
      <c r="AL49">
        <v>22.4</v>
      </c>
      <c r="AM49">
        <v>70</v>
      </c>
      <c r="AN49">
        <v>30</v>
      </c>
      <c r="AP49" t="s">
        <v>3</v>
      </c>
      <c r="AQ49" t="s">
        <v>458</v>
      </c>
      <c r="AR49" t="s">
        <v>713</v>
      </c>
      <c r="AS49" t="s">
        <v>52</v>
      </c>
      <c r="AT49">
        <v>55.2</v>
      </c>
      <c r="AU49">
        <v>63.4</v>
      </c>
      <c r="AV49">
        <v>71.599999999999994</v>
      </c>
      <c r="AW49">
        <v>70.8</v>
      </c>
      <c r="AX49">
        <v>77.599999999999994</v>
      </c>
      <c r="AY49">
        <v>84.4</v>
      </c>
      <c r="AZ49">
        <v>64.400000000000006</v>
      </c>
      <c r="BA49">
        <v>70</v>
      </c>
      <c r="BB49">
        <v>75.5</v>
      </c>
      <c r="BF49" t="b">
        <f t="shared" si="0"/>
        <v>1</v>
      </c>
    </row>
    <row r="50" spans="1:58" x14ac:dyDescent="0.3">
      <c r="A50" t="s">
        <v>780</v>
      </c>
      <c r="N50" t="str">
        <f>VLOOKUP(R50,Sheet1!A$6:A$378,1,FALSE)</f>
        <v>Liverpool</v>
      </c>
      <c r="O50" t="s">
        <v>3</v>
      </c>
      <c r="P50" t="s">
        <v>458</v>
      </c>
      <c r="Q50" t="s">
        <v>714</v>
      </c>
      <c r="R50" t="s">
        <v>53</v>
      </c>
      <c r="S50" t="str">
        <f>VLOOKUP(R50,classifications!A$1:B$357,2,FALSE)</f>
        <v>Predominantly Urban</v>
      </c>
      <c r="T50" t="str">
        <f>VLOOKUP(R50,classifications!A$1:D$357,4,FALSE)</f>
        <v>Met District</v>
      </c>
      <c r="U50">
        <v>68.400000000000006</v>
      </c>
      <c r="V50">
        <v>21.4</v>
      </c>
      <c r="W50">
        <v>10.199999999999999</v>
      </c>
      <c r="X50">
        <v>56.3</v>
      </c>
      <c r="Y50">
        <v>23.7</v>
      </c>
      <c r="Z50">
        <v>20</v>
      </c>
      <c r="AA50">
        <v>62.3</v>
      </c>
      <c r="AB50">
        <v>22.5</v>
      </c>
      <c r="AC50">
        <v>15.2</v>
      </c>
      <c r="AE50" t="s">
        <v>3</v>
      </c>
      <c r="AF50" t="s">
        <v>458</v>
      </c>
      <c r="AG50" t="s">
        <v>714</v>
      </c>
      <c r="AH50" t="s">
        <v>53</v>
      </c>
      <c r="AI50">
        <v>76.2</v>
      </c>
      <c r="AJ50">
        <v>23.8</v>
      </c>
      <c r="AK50">
        <v>70.400000000000006</v>
      </c>
      <c r="AL50">
        <v>29.6</v>
      </c>
      <c r="AM50">
        <v>73.400000000000006</v>
      </c>
      <c r="AN50">
        <v>26.6</v>
      </c>
      <c r="AP50" t="s">
        <v>3</v>
      </c>
      <c r="AQ50" t="s">
        <v>458</v>
      </c>
      <c r="AR50" t="s">
        <v>714</v>
      </c>
      <c r="AS50" t="s">
        <v>53</v>
      </c>
      <c r="AT50">
        <v>69.400000000000006</v>
      </c>
      <c r="AU50">
        <v>76.2</v>
      </c>
      <c r="AV50">
        <v>83</v>
      </c>
      <c r="AW50">
        <v>63.4</v>
      </c>
      <c r="AX50">
        <v>70.400000000000006</v>
      </c>
      <c r="AY50">
        <v>77.3</v>
      </c>
      <c r="AZ50">
        <v>68.5</v>
      </c>
      <c r="BA50">
        <v>73.400000000000006</v>
      </c>
      <c r="BB50">
        <v>78.400000000000006</v>
      </c>
      <c r="BF50" t="b">
        <f t="shared" si="0"/>
        <v>1</v>
      </c>
    </row>
    <row r="51" spans="1:58" x14ac:dyDescent="0.3">
      <c r="N51" t="str">
        <f>VLOOKUP(R51,Sheet1!A$6:A$378,1,FALSE)</f>
        <v>St. Helens</v>
      </c>
      <c r="O51" t="s">
        <v>3</v>
      </c>
      <c r="P51" t="s">
        <v>458</v>
      </c>
      <c r="Q51" t="s">
        <v>715</v>
      </c>
      <c r="R51" t="s">
        <v>54</v>
      </c>
      <c r="S51" t="str">
        <f>VLOOKUP(R51,classifications!A$1:B$357,2,FALSE)</f>
        <v>Predominantly Urban</v>
      </c>
      <c r="T51" t="str">
        <f>VLOOKUP(R51,classifications!A$1:D$357,4,FALSE)</f>
        <v>Met District</v>
      </c>
      <c r="U51">
        <v>59.2</v>
      </c>
      <c r="V51">
        <v>28.3</v>
      </c>
      <c r="W51">
        <v>12.5</v>
      </c>
      <c r="X51">
        <v>63</v>
      </c>
      <c r="Y51">
        <v>16.399999999999999</v>
      </c>
      <c r="Z51">
        <v>20.6</v>
      </c>
      <c r="AA51">
        <v>61.2</v>
      </c>
      <c r="AB51">
        <v>22.2</v>
      </c>
      <c r="AC51">
        <v>16.600000000000001</v>
      </c>
      <c r="AE51" t="s">
        <v>3</v>
      </c>
      <c r="AF51" t="s">
        <v>458</v>
      </c>
      <c r="AG51" t="s">
        <v>715</v>
      </c>
      <c r="AH51" t="s">
        <v>54</v>
      </c>
      <c r="AI51">
        <v>67.7</v>
      </c>
      <c r="AJ51">
        <v>32.299999999999997</v>
      </c>
      <c r="AK51">
        <v>79.3</v>
      </c>
      <c r="AL51">
        <v>20.7</v>
      </c>
      <c r="AM51">
        <v>73.400000000000006</v>
      </c>
      <c r="AN51">
        <v>26.6</v>
      </c>
      <c r="AP51" t="s">
        <v>3</v>
      </c>
      <c r="AQ51" t="s">
        <v>458</v>
      </c>
      <c r="AR51" t="s">
        <v>715</v>
      </c>
      <c r="AS51" t="s">
        <v>54</v>
      </c>
      <c r="AT51">
        <v>60.3</v>
      </c>
      <c r="AU51">
        <v>67.7</v>
      </c>
      <c r="AV51">
        <v>75.099999999999994</v>
      </c>
      <c r="AW51">
        <v>73.400000000000006</v>
      </c>
      <c r="AX51">
        <v>79.3</v>
      </c>
      <c r="AY51">
        <v>85.3</v>
      </c>
      <c r="AZ51">
        <v>68.400000000000006</v>
      </c>
      <c r="BA51">
        <v>73.400000000000006</v>
      </c>
      <c r="BB51">
        <v>78.3</v>
      </c>
      <c r="BF51" t="b">
        <f t="shared" si="0"/>
        <v>1</v>
      </c>
    </row>
    <row r="52" spans="1:58" x14ac:dyDescent="0.3">
      <c r="A52" t="s">
        <v>781</v>
      </c>
      <c r="N52" t="str">
        <f>VLOOKUP(R52,Sheet1!A$6:A$378,1,FALSE)</f>
        <v>Sefton</v>
      </c>
      <c r="O52" t="s">
        <v>3</v>
      </c>
      <c r="P52" t="s">
        <v>458</v>
      </c>
      <c r="Q52" t="s">
        <v>716</v>
      </c>
      <c r="R52" t="s">
        <v>55</v>
      </c>
      <c r="S52" t="str">
        <f>VLOOKUP(R52,classifications!A$1:B$357,2,FALSE)</f>
        <v>Predominantly Urban</v>
      </c>
      <c r="T52" t="str">
        <f>VLOOKUP(R52,classifications!A$1:D$357,4,FALSE)</f>
        <v>Met District</v>
      </c>
      <c r="U52">
        <v>54.7</v>
      </c>
      <c r="V52">
        <v>25</v>
      </c>
      <c r="W52">
        <v>20.3</v>
      </c>
      <c r="X52">
        <v>56.3</v>
      </c>
      <c r="Y52">
        <v>18.3</v>
      </c>
      <c r="Z52">
        <v>25.4</v>
      </c>
      <c r="AA52">
        <v>55.5</v>
      </c>
      <c r="AB52">
        <v>21.6</v>
      </c>
      <c r="AC52">
        <v>22.9</v>
      </c>
      <c r="AE52" t="s">
        <v>3</v>
      </c>
      <c r="AF52" t="s">
        <v>458</v>
      </c>
      <c r="AG52" t="s">
        <v>716</v>
      </c>
      <c r="AH52" t="s">
        <v>55</v>
      </c>
      <c r="AI52">
        <v>68.599999999999994</v>
      </c>
      <c r="AJ52">
        <v>31.4</v>
      </c>
      <c r="AK52">
        <v>75.5</v>
      </c>
      <c r="AL52">
        <v>24.5</v>
      </c>
      <c r="AM52">
        <v>72</v>
      </c>
      <c r="AN52">
        <v>28</v>
      </c>
      <c r="AP52" t="s">
        <v>3</v>
      </c>
      <c r="AQ52" t="s">
        <v>458</v>
      </c>
      <c r="AR52" t="s">
        <v>716</v>
      </c>
      <c r="AS52" t="s">
        <v>55</v>
      </c>
      <c r="AT52">
        <v>60.5</v>
      </c>
      <c r="AU52">
        <v>68.599999999999994</v>
      </c>
      <c r="AV52">
        <v>76.7</v>
      </c>
      <c r="AW52">
        <v>68.900000000000006</v>
      </c>
      <c r="AX52">
        <v>75.5</v>
      </c>
      <c r="AY52">
        <v>82</v>
      </c>
      <c r="AZ52">
        <v>66.3</v>
      </c>
      <c r="BA52">
        <v>72</v>
      </c>
      <c r="BB52">
        <v>77.8</v>
      </c>
      <c r="BF52" t="b">
        <f t="shared" si="0"/>
        <v>1</v>
      </c>
    </row>
    <row r="53" spans="1:58" x14ac:dyDescent="0.3">
      <c r="N53" t="str">
        <f>VLOOKUP(R53,Sheet1!A$6:A$378,1,FALSE)</f>
        <v>Wirral</v>
      </c>
      <c r="O53" t="s">
        <v>3</v>
      </c>
      <c r="P53" t="s">
        <v>458</v>
      </c>
      <c r="Q53" t="s">
        <v>717</v>
      </c>
      <c r="R53" t="s">
        <v>56</v>
      </c>
      <c r="S53" t="str">
        <f>VLOOKUP(R53,classifications!A$1:B$357,2,FALSE)</f>
        <v>Predominantly Urban</v>
      </c>
      <c r="T53" t="str">
        <f>VLOOKUP(R53,classifications!A$1:D$357,4,FALSE)</f>
        <v>Met District</v>
      </c>
      <c r="U53">
        <v>64.3</v>
      </c>
      <c r="V53">
        <v>25.5</v>
      </c>
      <c r="W53">
        <v>10.199999999999999</v>
      </c>
      <c r="X53">
        <v>62.6</v>
      </c>
      <c r="Y53">
        <v>24.1</v>
      </c>
      <c r="Z53">
        <v>13.3</v>
      </c>
      <c r="AA53">
        <v>63.5</v>
      </c>
      <c r="AB53">
        <v>24.8</v>
      </c>
      <c r="AC53">
        <v>11.7</v>
      </c>
      <c r="AE53" t="s">
        <v>3</v>
      </c>
      <c r="AF53" t="s">
        <v>458</v>
      </c>
      <c r="AG53" t="s">
        <v>717</v>
      </c>
      <c r="AH53" t="s">
        <v>56</v>
      </c>
      <c r="AI53">
        <v>71.599999999999994</v>
      </c>
      <c r="AJ53">
        <v>28.4</v>
      </c>
      <c r="AK53">
        <v>72.2</v>
      </c>
      <c r="AL53">
        <v>27.8</v>
      </c>
      <c r="AM53">
        <v>71.900000000000006</v>
      </c>
      <c r="AN53">
        <v>28.1</v>
      </c>
      <c r="AP53" t="s">
        <v>3</v>
      </c>
      <c r="AQ53" t="s">
        <v>458</v>
      </c>
      <c r="AR53" t="s">
        <v>717</v>
      </c>
      <c r="AS53" t="s">
        <v>56</v>
      </c>
      <c r="AT53">
        <v>64.5</v>
      </c>
      <c r="AU53">
        <v>71.599999999999994</v>
      </c>
      <c r="AV53">
        <v>78.7</v>
      </c>
      <c r="AW53">
        <v>64.5</v>
      </c>
      <c r="AX53">
        <v>72.2</v>
      </c>
      <c r="AY53">
        <v>80</v>
      </c>
      <c r="AZ53">
        <v>66.400000000000006</v>
      </c>
      <c r="BA53">
        <v>71.900000000000006</v>
      </c>
      <c r="BB53">
        <v>77.400000000000006</v>
      </c>
      <c r="BF53" t="b">
        <f t="shared" si="0"/>
        <v>1</v>
      </c>
    </row>
    <row r="54" spans="1:58" x14ac:dyDescent="0.3">
      <c r="A54" t="s">
        <v>390</v>
      </c>
      <c r="B54" t="s">
        <v>782</v>
      </c>
      <c r="N54" t="str">
        <f>VLOOKUP(R54,Sheet1!A$6:A$378,1,FALSE)</f>
        <v>Halton</v>
      </c>
      <c r="O54" t="s">
        <v>3</v>
      </c>
      <c r="P54" t="s">
        <v>458</v>
      </c>
      <c r="Q54" t="s">
        <v>718</v>
      </c>
      <c r="R54" t="s">
        <v>268</v>
      </c>
      <c r="S54" t="str">
        <f>VLOOKUP(R54,classifications!A$1:B$357,2,FALSE)</f>
        <v>Predominantly Urban</v>
      </c>
      <c r="T54" t="str">
        <f>VLOOKUP(R54,classifications!A$1:D$357,4,FALSE)</f>
        <v>Unitary Authority</v>
      </c>
      <c r="U54">
        <v>73.3</v>
      </c>
      <c r="V54">
        <v>21</v>
      </c>
      <c r="W54">
        <v>5.8</v>
      </c>
      <c r="X54">
        <v>60.2</v>
      </c>
      <c r="Y54">
        <v>21</v>
      </c>
      <c r="Z54">
        <v>18.899999999999999</v>
      </c>
      <c r="AA54">
        <v>67</v>
      </c>
      <c r="AB54">
        <v>21</v>
      </c>
      <c r="AC54">
        <v>12</v>
      </c>
      <c r="AE54" t="s">
        <v>3</v>
      </c>
      <c r="AF54" t="s">
        <v>458</v>
      </c>
      <c r="AG54" t="s">
        <v>718</v>
      </c>
      <c r="AH54" t="s">
        <v>268</v>
      </c>
      <c r="AI54">
        <v>77.7</v>
      </c>
      <c r="AJ54">
        <v>22.3</v>
      </c>
      <c r="AK54">
        <v>74.2</v>
      </c>
      <c r="AL54">
        <v>25.8</v>
      </c>
      <c r="AM54">
        <v>76.2</v>
      </c>
      <c r="AN54">
        <v>23.8</v>
      </c>
      <c r="AP54" t="s">
        <v>3</v>
      </c>
      <c r="AQ54" t="s">
        <v>458</v>
      </c>
      <c r="AR54" t="s">
        <v>718</v>
      </c>
      <c r="AS54" t="s">
        <v>268</v>
      </c>
      <c r="AT54">
        <v>71.7</v>
      </c>
      <c r="AU54">
        <v>77.7</v>
      </c>
      <c r="AV54">
        <v>83.8</v>
      </c>
      <c r="AW54">
        <v>67.900000000000006</v>
      </c>
      <c r="AX54">
        <v>74.2</v>
      </c>
      <c r="AY54">
        <v>80.400000000000006</v>
      </c>
      <c r="AZ54">
        <v>71.8</v>
      </c>
      <c r="BA54">
        <v>76.2</v>
      </c>
      <c r="BB54">
        <v>80.5</v>
      </c>
      <c r="BF54" t="b">
        <f t="shared" si="0"/>
        <v>1</v>
      </c>
    </row>
    <row r="55" spans="1:58" x14ac:dyDescent="0.3">
      <c r="A55" t="s">
        <v>585</v>
      </c>
      <c r="B55" t="s">
        <v>783</v>
      </c>
      <c r="N55" t="str">
        <f>VLOOKUP(R55,Sheet1!A$6:A$378,1,FALSE)</f>
        <v>Northumberland</v>
      </c>
      <c r="O55" t="s">
        <v>3</v>
      </c>
      <c r="P55" t="s">
        <v>465</v>
      </c>
      <c r="Q55">
        <v>35</v>
      </c>
      <c r="R55" t="s">
        <v>267</v>
      </c>
      <c r="S55" t="str">
        <f>VLOOKUP(R55,classifications!A$1:B$357,2,FALSE)</f>
        <v>Predominantly Rural</v>
      </c>
      <c r="T55" t="str">
        <f>VLOOKUP(R55,classifications!A$1:D$357,4,FALSE)</f>
        <v>Unitary Authority</v>
      </c>
      <c r="U55">
        <v>64.400000000000006</v>
      </c>
      <c r="V55">
        <v>26.2</v>
      </c>
      <c r="W55">
        <v>9.4</v>
      </c>
      <c r="X55">
        <v>57.3</v>
      </c>
      <c r="Y55">
        <v>23.3</v>
      </c>
      <c r="Z55">
        <v>19.399999999999999</v>
      </c>
      <c r="AA55">
        <v>60.6</v>
      </c>
      <c r="AB55">
        <v>24.6</v>
      </c>
      <c r="AC55">
        <v>14.8</v>
      </c>
      <c r="AE55" t="s">
        <v>3</v>
      </c>
      <c r="AF55" t="s">
        <v>465</v>
      </c>
      <c r="AG55">
        <v>35</v>
      </c>
      <c r="AH55" t="s">
        <v>267</v>
      </c>
      <c r="AI55">
        <v>71.099999999999994</v>
      </c>
      <c r="AJ55">
        <v>28.9</v>
      </c>
      <c r="AK55">
        <v>71.099999999999994</v>
      </c>
      <c r="AL55">
        <v>28.9</v>
      </c>
      <c r="AM55">
        <v>71.099999999999994</v>
      </c>
      <c r="AN55">
        <v>28.9</v>
      </c>
      <c r="AP55" t="s">
        <v>3</v>
      </c>
      <c r="AQ55" t="s">
        <v>465</v>
      </c>
      <c r="AR55">
        <v>35</v>
      </c>
      <c r="AS55" t="s">
        <v>267</v>
      </c>
      <c r="AT55">
        <v>63.9</v>
      </c>
      <c r="AU55">
        <v>71.099999999999994</v>
      </c>
      <c r="AV55">
        <v>78.2</v>
      </c>
      <c r="AW55">
        <v>64.400000000000006</v>
      </c>
      <c r="AX55">
        <v>71.099999999999994</v>
      </c>
      <c r="AY55">
        <v>77.8</v>
      </c>
      <c r="AZ55">
        <v>66.2</v>
      </c>
      <c r="BA55">
        <v>71.099999999999994</v>
      </c>
      <c r="BB55">
        <v>76</v>
      </c>
      <c r="BF55" t="b">
        <f t="shared" si="0"/>
        <v>1</v>
      </c>
    </row>
    <row r="56" spans="1:58" x14ac:dyDescent="0.3">
      <c r="A56" t="s">
        <v>784</v>
      </c>
      <c r="B56" t="s">
        <v>785</v>
      </c>
      <c r="N56" t="str">
        <f>VLOOKUP(R56,Sheet1!A$6:A$378,1,FALSE)</f>
        <v>Newcastle upon Tyne</v>
      </c>
      <c r="O56" t="s">
        <v>3</v>
      </c>
      <c r="P56" t="s">
        <v>465</v>
      </c>
      <c r="Q56" t="s">
        <v>719</v>
      </c>
      <c r="R56" t="s">
        <v>37</v>
      </c>
      <c r="S56" t="str">
        <f>VLOOKUP(R56,classifications!A$1:B$357,2,FALSE)</f>
        <v>Predominantly Urban</v>
      </c>
      <c r="T56" t="str">
        <f>VLOOKUP(R56,classifications!A$1:D$357,4,FALSE)</f>
        <v>Met District</v>
      </c>
      <c r="U56">
        <v>67.7</v>
      </c>
      <c r="V56">
        <v>24.4</v>
      </c>
      <c r="W56">
        <v>7.9</v>
      </c>
      <c r="X56">
        <v>66.099999999999994</v>
      </c>
      <c r="Y56">
        <v>20.5</v>
      </c>
      <c r="Z56">
        <v>13.4</v>
      </c>
      <c r="AA56">
        <v>66.900000000000006</v>
      </c>
      <c r="AB56">
        <v>22.5</v>
      </c>
      <c r="AC56">
        <v>10.6</v>
      </c>
      <c r="AE56" t="s">
        <v>3</v>
      </c>
      <c r="AF56" t="s">
        <v>465</v>
      </c>
      <c r="AG56" t="s">
        <v>719</v>
      </c>
      <c r="AH56" t="s">
        <v>37</v>
      </c>
      <c r="AI56">
        <v>73.5</v>
      </c>
      <c r="AJ56">
        <v>26.5</v>
      </c>
      <c r="AK56">
        <v>76.3</v>
      </c>
      <c r="AL56">
        <v>23.7</v>
      </c>
      <c r="AM56">
        <v>74.8</v>
      </c>
      <c r="AN56">
        <v>25.2</v>
      </c>
      <c r="AP56" t="s">
        <v>3</v>
      </c>
      <c r="AQ56" t="s">
        <v>465</v>
      </c>
      <c r="AR56" t="s">
        <v>719</v>
      </c>
      <c r="AS56" t="s">
        <v>37</v>
      </c>
      <c r="AT56">
        <v>66.8</v>
      </c>
      <c r="AU56">
        <v>73.5</v>
      </c>
      <c r="AV56">
        <v>80.3</v>
      </c>
      <c r="AW56">
        <v>69.3</v>
      </c>
      <c r="AX56">
        <v>76.3</v>
      </c>
      <c r="AY56">
        <v>83.4</v>
      </c>
      <c r="AZ56">
        <v>69.7</v>
      </c>
      <c r="BA56">
        <v>74.8</v>
      </c>
      <c r="BB56">
        <v>80</v>
      </c>
      <c r="BF56" t="b">
        <f t="shared" si="0"/>
        <v>1</v>
      </c>
    </row>
    <row r="57" spans="1:58" x14ac:dyDescent="0.3">
      <c r="A57" t="s">
        <v>539</v>
      </c>
      <c r="B57" t="s">
        <v>786</v>
      </c>
      <c r="N57" t="str">
        <f>VLOOKUP(R57,Sheet1!A$6:A$378,1,FALSE)</f>
        <v>North Tyneside</v>
      </c>
      <c r="O57" t="s">
        <v>3</v>
      </c>
      <c r="P57" t="s">
        <v>465</v>
      </c>
      <c r="Q57" t="s">
        <v>720</v>
      </c>
      <c r="R57" t="s">
        <v>38</v>
      </c>
      <c r="S57" t="str">
        <f>VLOOKUP(R57,classifications!A$1:B$357,2,FALSE)</f>
        <v>Predominantly Urban</v>
      </c>
      <c r="T57" t="str">
        <f>VLOOKUP(R57,classifications!A$1:D$357,4,FALSE)</f>
        <v>Met District</v>
      </c>
      <c r="U57">
        <v>63.3</v>
      </c>
      <c r="V57">
        <v>26.8</v>
      </c>
      <c r="W57">
        <v>9.9</v>
      </c>
      <c r="X57">
        <v>66.5</v>
      </c>
      <c r="Y57">
        <v>22.2</v>
      </c>
      <c r="Z57">
        <v>11.4</v>
      </c>
      <c r="AA57">
        <v>64.900000000000006</v>
      </c>
      <c r="AB57">
        <v>24.4</v>
      </c>
      <c r="AC57">
        <v>10.7</v>
      </c>
      <c r="AE57" t="s">
        <v>3</v>
      </c>
      <c r="AF57" t="s">
        <v>465</v>
      </c>
      <c r="AG57" t="s">
        <v>720</v>
      </c>
      <c r="AH57" t="s">
        <v>38</v>
      </c>
      <c r="AI57">
        <v>70.2</v>
      </c>
      <c r="AJ57">
        <v>29.8</v>
      </c>
      <c r="AK57">
        <v>75</v>
      </c>
      <c r="AL57">
        <v>25</v>
      </c>
      <c r="AM57">
        <v>72.7</v>
      </c>
      <c r="AN57">
        <v>27.3</v>
      </c>
      <c r="AP57" t="s">
        <v>3</v>
      </c>
      <c r="AQ57" t="s">
        <v>465</v>
      </c>
      <c r="AR57" t="s">
        <v>720</v>
      </c>
      <c r="AS57" t="s">
        <v>38</v>
      </c>
      <c r="AT57">
        <v>62.7</v>
      </c>
      <c r="AU57">
        <v>70.2</v>
      </c>
      <c r="AV57">
        <v>77.8</v>
      </c>
      <c r="AW57">
        <v>68.400000000000006</v>
      </c>
      <c r="AX57">
        <v>75</v>
      </c>
      <c r="AY57">
        <v>81.599999999999994</v>
      </c>
      <c r="AZ57">
        <v>67.5</v>
      </c>
      <c r="BA57">
        <v>72.7</v>
      </c>
      <c r="BB57">
        <v>77.8</v>
      </c>
      <c r="BF57" t="b">
        <f t="shared" si="0"/>
        <v>1</v>
      </c>
    </row>
    <row r="58" spans="1:58" x14ac:dyDescent="0.3">
      <c r="A58" t="s">
        <v>590</v>
      </c>
      <c r="B58" t="s">
        <v>787</v>
      </c>
      <c r="N58" t="str">
        <f>VLOOKUP(R58,Sheet1!A$6:A$378,1,FALSE)</f>
        <v>Barnsley</v>
      </c>
      <c r="O58" t="s">
        <v>3</v>
      </c>
      <c r="P58" t="s">
        <v>468</v>
      </c>
      <c r="Q58" t="s">
        <v>721</v>
      </c>
      <c r="R58" t="s">
        <v>57</v>
      </c>
      <c r="S58" t="str">
        <f>VLOOKUP(R58,classifications!A$1:B$357,2,FALSE)</f>
        <v>Predominantly Urban</v>
      </c>
      <c r="T58" t="str">
        <f>VLOOKUP(R58,classifications!A$1:D$357,4,FALSE)</f>
        <v>Met District</v>
      </c>
      <c r="U58">
        <v>60</v>
      </c>
      <c r="V58">
        <v>31.1</v>
      </c>
      <c r="W58">
        <v>8.9</v>
      </c>
      <c r="X58">
        <v>57.8</v>
      </c>
      <c r="Y58">
        <v>20.5</v>
      </c>
      <c r="Z58">
        <v>21.7</v>
      </c>
      <c r="AA58">
        <v>59</v>
      </c>
      <c r="AB58">
        <v>26.2</v>
      </c>
      <c r="AC58">
        <v>14.8</v>
      </c>
      <c r="AE58" t="s">
        <v>3</v>
      </c>
      <c r="AF58" t="s">
        <v>468</v>
      </c>
      <c r="AG58" t="s">
        <v>721</v>
      </c>
      <c r="AH58" t="s">
        <v>57</v>
      </c>
      <c r="AI58">
        <v>65.900000000000006</v>
      </c>
      <c r="AJ58">
        <v>34.1</v>
      </c>
      <c r="AK58">
        <v>73.8</v>
      </c>
      <c r="AL58">
        <v>26.2</v>
      </c>
      <c r="AM58">
        <v>69.2</v>
      </c>
      <c r="AN58">
        <v>30.8</v>
      </c>
      <c r="AP58" t="s">
        <v>3</v>
      </c>
      <c r="AQ58" t="s">
        <v>468</v>
      </c>
      <c r="AR58" t="s">
        <v>721</v>
      </c>
      <c r="AS58" t="s">
        <v>57</v>
      </c>
      <c r="AT58">
        <v>58.2</v>
      </c>
      <c r="AU58">
        <v>65.900000000000006</v>
      </c>
      <c r="AV58">
        <v>73.599999999999994</v>
      </c>
      <c r="AW58">
        <v>66.599999999999994</v>
      </c>
      <c r="AX58">
        <v>73.8</v>
      </c>
      <c r="AY58">
        <v>81.099999999999994</v>
      </c>
      <c r="AZ58">
        <v>63.4</v>
      </c>
      <c r="BA58">
        <v>69.2</v>
      </c>
      <c r="BB58">
        <v>75</v>
      </c>
      <c r="BF58" t="b">
        <f t="shared" si="0"/>
        <v>1</v>
      </c>
    </row>
    <row r="59" spans="1:58" x14ac:dyDescent="0.3">
      <c r="A59" t="s">
        <v>603</v>
      </c>
      <c r="B59" t="s">
        <v>788</v>
      </c>
      <c r="N59" t="str">
        <f>VLOOKUP(R59,Sheet1!A$6:A$378,1,FALSE)</f>
        <v>Doncaster</v>
      </c>
      <c r="O59" t="s">
        <v>3</v>
      </c>
      <c r="P59" t="s">
        <v>468</v>
      </c>
      <c r="Q59" t="s">
        <v>722</v>
      </c>
      <c r="R59" t="s">
        <v>58</v>
      </c>
      <c r="S59" t="str">
        <f>VLOOKUP(R59,classifications!A$1:B$357,2,FALSE)</f>
        <v>Predominantly Urban</v>
      </c>
      <c r="T59" t="str">
        <f>VLOOKUP(R59,classifications!A$1:D$357,4,FALSE)</f>
        <v>Met District</v>
      </c>
      <c r="U59">
        <v>65.5</v>
      </c>
      <c r="V59">
        <v>25.6</v>
      </c>
      <c r="W59">
        <v>9</v>
      </c>
      <c r="X59">
        <v>60.2</v>
      </c>
      <c r="Y59">
        <v>16.399999999999999</v>
      </c>
      <c r="Z59">
        <v>23.4</v>
      </c>
      <c r="AA59">
        <v>62.9</v>
      </c>
      <c r="AB59">
        <v>21.1</v>
      </c>
      <c r="AC59">
        <v>15.9</v>
      </c>
      <c r="AE59" t="s">
        <v>3</v>
      </c>
      <c r="AF59" t="s">
        <v>468</v>
      </c>
      <c r="AG59" t="s">
        <v>722</v>
      </c>
      <c r="AH59" t="s">
        <v>58</v>
      </c>
      <c r="AI59">
        <v>71.900000000000006</v>
      </c>
      <c r="AJ59">
        <v>28.1</v>
      </c>
      <c r="AK59">
        <v>78.599999999999994</v>
      </c>
      <c r="AL59">
        <v>21.4</v>
      </c>
      <c r="AM59">
        <v>74.900000000000006</v>
      </c>
      <c r="AN59">
        <v>25.1</v>
      </c>
      <c r="AP59" t="s">
        <v>3</v>
      </c>
      <c r="AQ59" t="s">
        <v>468</v>
      </c>
      <c r="AR59" t="s">
        <v>722</v>
      </c>
      <c r="AS59" t="s">
        <v>58</v>
      </c>
      <c r="AT59">
        <v>64.8</v>
      </c>
      <c r="AU59">
        <v>71.900000000000006</v>
      </c>
      <c r="AV59">
        <v>79.099999999999994</v>
      </c>
      <c r="AW59">
        <v>70</v>
      </c>
      <c r="AX59">
        <v>78.599999999999994</v>
      </c>
      <c r="AY59">
        <v>87.2</v>
      </c>
      <c r="AZ59">
        <v>69.099999999999994</v>
      </c>
      <c r="BA59">
        <v>74.900000000000006</v>
      </c>
      <c r="BB59">
        <v>80.599999999999994</v>
      </c>
      <c r="BF59" t="b">
        <f t="shared" si="0"/>
        <v>1</v>
      </c>
    </row>
    <row r="60" spans="1:58" x14ac:dyDescent="0.3">
      <c r="A60" t="s">
        <v>412</v>
      </c>
      <c r="B60" t="s">
        <v>789</v>
      </c>
      <c r="N60" t="str">
        <f>VLOOKUP(R60,Sheet1!A$6:A$378,1,FALSE)</f>
        <v>Rotherham</v>
      </c>
      <c r="O60" t="s">
        <v>3</v>
      </c>
      <c r="P60" t="s">
        <v>468</v>
      </c>
      <c r="Q60" t="s">
        <v>723</v>
      </c>
      <c r="R60" t="s">
        <v>59</v>
      </c>
      <c r="S60" t="str">
        <f>VLOOKUP(R60,classifications!A$1:B$357,2,FALSE)</f>
        <v>Predominantly Urban</v>
      </c>
      <c r="T60" t="str">
        <f>VLOOKUP(R60,classifications!A$1:D$357,4,FALSE)</f>
        <v>Met District</v>
      </c>
      <c r="U60">
        <v>53.4</v>
      </c>
      <c r="V60">
        <v>38.5</v>
      </c>
      <c r="W60">
        <v>8.1</v>
      </c>
      <c r="X60">
        <v>56.5</v>
      </c>
      <c r="Y60">
        <v>25.7</v>
      </c>
      <c r="Z60">
        <v>17.899999999999999</v>
      </c>
      <c r="AA60">
        <v>54.9</v>
      </c>
      <c r="AB60">
        <v>32.200000000000003</v>
      </c>
      <c r="AC60">
        <v>12.9</v>
      </c>
      <c r="AE60" t="s">
        <v>3</v>
      </c>
      <c r="AF60" t="s">
        <v>468</v>
      </c>
      <c r="AG60" t="s">
        <v>723</v>
      </c>
      <c r="AH60" t="s">
        <v>59</v>
      </c>
      <c r="AI60">
        <v>58.1</v>
      </c>
      <c r="AJ60">
        <v>41.9</v>
      </c>
      <c r="AK60">
        <v>68.7</v>
      </c>
      <c r="AL60">
        <v>31.3</v>
      </c>
      <c r="AM60">
        <v>63.1</v>
      </c>
      <c r="AN60">
        <v>36.9</v>
      </c>
      <c r="AP60" t="s">
        <v>3</v>
      </c>
      <c r="AQ60" t="s">
        <v>468</v>
      </c>
      <c r="AR60" t="s">
        <v>723</v>
      </c>
      <c r="AS60" t="s">
        <v>59</v>
      </c>
      <c r="AT60">
        <v>50.5</v>
      </c>
      <c r="AU60">
        <v>58.1</v>
      </c>
      <c r="AV60">
        <v>65.7</v>
      </c>
      <c r="AW60">
        <v>61.4</v>
      </c>
      <c r="AX60">
        <v>68.7</v>
      </c>
      <c r="AY60">
        <v>76.099999999999994</v>
      </c>
      <c r="AZ60">
        <v>57.5</v>
      </c>
      <c r="BA60">
        <v>63.1</v>
      </c>
      <c r="BB60">
        <v>68.599999999999994</v>
      </c>
      <c r="BF60" t="b">
        <f t="shared" si="0"/>
        <v>1</v>
      </c>
    </row>
    <row r="61" spans="1:58" x14ac:dyDescent="0.3">
      <c r="A61" t="s">
        <v>790</v>
      </c>
      <c r="B61" t="s">
        <v>791</v>
      </c>
      <c r="N61" t="str">
        <f>VLOOKUP(R61,Sheet1!A$6:A$378,1,FALSE)</f>
        <v>Sheffield</v>
      </c>
      <c r="O61" t="s">
        <v>3</v>
      </c>
      <c r="P61" t="s">
        <v>468</v>
      </c>
      <c r="Q61" t="s">
        <v>724</v>
      </c>
      <c r="R61" t="s">
        <v>60</v>
      </c>
      <c r="S61" t="str">
        <f>VLOOKUP(R61,classifications!A$1:B$357,2,FALSE)</f>
        <v>Predominantly Urban</v>
      </c>
      <c r="T61" t="str">
        <f>VLOOKUP(R61,classifications!A$1:D$357,4,FALSE)</f>
        <v>Met District</v>
      </c>
      <c r="U61">
        <v>63</v>
      </c>
      <c r="V61">
        <v>27.5</v>
      </c>
      <c r="W61">
        <v>9.5</v>
      </c>
      <c r="X61">
        <v>63.9</v>
      </c>
      <c r="Y61">
        <v>26.6</v>
      </c>
      <c r="Z61">
        <v>9.4</v>
      </c>
      <c r="AA61">
        <v>63.4</v>
      </c>
      <c r="AB61">
        <v>27.1</v>
      </c>
      <c r="AC61">
        <v>9.5</v>
      </c>
      <c r="AE61" t="s">
        <v>3</v>
      </c>
      <c r="AF61" t="s">
        <v>468</v>
      </c>
      <c r="AG61" t="s">
        <v>724</v>
      </c>
      <c r="AH61" t="s">
        <v>60</v>
      </c>
      <c r="AI61">
        <v>69.599999999999994</v>
      </c>
      <c r="AJ61">
        <v>30.4</v>
      </c>
      <c r="AK61">
        <v>70.599999999999994</v>
      </c>
      <c r="AL61">
        <v>29.4</v>
      </c>
      <c r="AM61">
        <v>70.099999999999994</v>
      </c>
      <c r="AN61">
        <v>29.9</v>
      </c>
      <c r="AP61" t="s">
        <v>3</v>
      </c>
      <c r="AQ61" t="s">
        <v>468</v>
      </c>
      <c r="AR61" t="s">
        <v>724</v>
      </c>
      <c r="AS61" t="s">
        <v>60</v>
      </c>
      <c r="AT61">
        <v>62</v>
      </c>
      <c r="AU61">
        <v>69.599999999999994</v>
      </c>
      <c r="AV61">
        <v>77.2</v>
      </c>
      <c r="AW61">
        <v>63.2</v>
      </c>
      <c r="AX61">
        <v>70.599999999999994</v>
      </c>
      <c r="AY61">
        <v>78</v>
      </c>
      <c r="AZ61">
        <v>64.5</v>
      </c>
      <c r="BA61">
        <v>70.099999999999994</v>
      </c>
      <c r="BB61">
        <v>75.7</v>
      </c>
      <c r="BF61" t="b">
        <f t="shared" si="0"/>
        <v>1</v>
      </c>
    </row>
    <row r="62" spans="1:58" x14ac:dyDescent="0.3">
      <c r="A62" t="s">
        <v>458</v>
      </c>
      <c r="B62" t="s">
        <v>792</v>
      </c>
      <c r="N62" t="str">
        <f>VLOOKUP(R62,Sheet1!A$6:A$378,1,FALSE)</f>
        <v>Hartlepool</v>
      </c>
      <c r="O62" t="s">
        <v>3</v>
      </c>
      <c r="P62" t="s">
        <v>473</v>
      </c>
      <c r="Q62" t="s">
        <v>725</v>
      </c>
      <c r="R62" t="s">
        <v>261</v>
      </c>
      <c r="S62" t="str">
        <f>VLOOKUP(R62,classifications!A$1:B$357,2,FALSE)</f>
        <v>Predominantly Urban</v>
      </c>
      <c r="T62" t="str">
        <f>VLOOKUP(R62,classifications!A$1:D$357,4,FALSE)</f>
        <v>Unitary Authority</v>
      </c>
      <c r="U62">
        <v>59.1</v>
      </c>
      <c r="V62">
        <v>37</v>
      </c>
      <c r="W62">
        <v>3.8</v>
      </c>
      <c r="X62">
        <v>52.4</v>
      </c>
      <c r="Y62">
        <v>23.2</v>
      </c>
      <c r="Z62">
        <v>24.4</v>
      </c>
      <c r="AA62">
        <v>55.6</v>
      </c>
      <c r="AB62">
        <v>29.8</v>
      </c>
      <c r="AC62">
        <v>14.6</v>
      </c>
      <c r="AE62" t="s">
        <v>3</v>
      </c>
      <c r="AF62" t="s">
        <v>473</v>
      </c>
      <c r="AG62" t="s">
        <v>725</v>
      </c>
      <c r="AH62" t="s">
        <v>261</v>
      </c>
      <c r="AI62">
        <v>61.5</v>
      </c>
      <c r="AJ62">
        <v>38.5</v>
      </c>
      <c r="AK62">
        <v>69.3</v>
      </c>
      <c r="AL62">
        <v>30.7</v>
      </c>
      <c r="AM62">
        <v>65.099999999999994</v>
      </c>
      <c r="AN62">
        <v>34.9</v>
      </c>
      <c r="AP62" t="s">
        <v>3</v>
      </c>
      <c r="AQ62" t="s">
        <v>473</v>
      </c>
      <c r="AR62" t="s">
        <v>725</v>
      </c>
      <c r="AS62" t="s">
        <v>261</v>
      </c>
      <c r="AT62">
        <v>54</v>
      </c>
      <c r="AU62">
        <v>61.5</v>
      </c>
      <c r="AV62">
        <v>69</v>
      </c>
      <c r="AW62">
        <v>61.4</v>
      </c>
      <c r="AX62">
        <v>69.3</v>
      </c>
      <c r="AY62">
        <v>77.3</v>
      </c>
      <c r="AZ62">
        <v>59.4</v>
      </c>
      <c r="BA62">
        <v>65.099999999999994</v>
      </c>
      <c r="BB62">
        <v>70.8</v>
      </c>
      <c r="BF62" t="b">
        <f t="shared" si="0"/>
        <v>1</v>
      </c>
    </row>
    <row r="63" spans="1:58" x14ac:dyDescent="0.3">
      <c r="A63" t="s">
        <v>465</v>
      </c>
      <c r="B63" t="s">
        <v>793</v>
      </c>
      <c r="N63" t="str">
        <f>VLOOKUP(R63,Sheet1!A$6:A$378,1,FALSE)</f>
        <v>Middlesbrough</v>
      </c>
      <c r="O63" t="s">
        <v>3</v>
      </c>
      <c r="P63" t="s">
        <v>473</v>
      </c>
      <c r="Q63" t="s">
        <v>726</v>
      </c>
      <c r="R63" t="s">
        <v>262</v>
      </c>
      <c r="S63" t="str">
        <f>VLOOKUP(R63,classifications!A$1:B$357,2,FALSE)</f>
        <v>Predominantly Urban</v>
      </c>
      <c r="T63" t="str">
        <f>VLOOKUP(R63,classifications!A$1:D$357,4,FALSE)</f>
        <v>Unitary Authority</v>
      </c>
      <c r="U63">
        <v>59.6</v>
      </c>
      <c r="V63">
        <v>29.3</v>
      </c>
      <c r="W63">
        <v>11.1</v>
      </c>
      <c r="X63">
        <v>60.3</v>
      </c>
      <c r="Y63">
        <v>21.1</v>
      </c>
      <c r="Z63">
        <v>18.600000000000001</v>
      </c>
      <c r="AA63">
        <v>60</v>
      </c>
      <c r="AB63">
        <v>25.2</v>
      </c>
      <c r="AC63">
        <v>14.9</v>
      </c>
      <c r="AE63" t="s">
        <v>3</v>
      </c>
      <c r="AF63" t="s">
        <v>473</v>
      </c>
      <c r="AG63" t="s">
        <v>726</v>
      </c>
      <c r="AH63" t="s">
        <v>262</v>
      </c>
      <c r="AI63">
        <v>67</v>
      </c>
      <c r="AJ63">
        <v>33</v>
      </c>
      <c r="AK63">
        <v>74.099999999999994</v>
      </c>
      <c r="AL63">
        <v>25.9</v>
      </c>
      <c r="AM63">
        <v>70.400000000000006</v>
      </c>
      <c r="AN63">
        <v>29.6</v>
      </c>
      <c r="AP63" t="s">
        <v>3</v>
      </c>
      <c r="AQ63" t="s">
        <v>473</v>
      </c>
      <c r="AR63" t="s">
        <v>726</v>
      </c>
      <c r="AS63" t="s">
        <v>262</v>
      </c>
      <c r="AT63">
        <v>59.1</v>
      </c>
      <c r="AU63">
        <v>67</v>
      </c>
      <c r="AV63">
        <v>74.900000000000006</v>
      </c>
      <c r="AW63">
        <v>67.8</v>
      </c>
      <c r="AX63">
        <v>74.099999999999994</v>
      </c>
      <c r="AY63">
        <v>80.400000000000006</v>
      </c>
      <c r="AZ63">
        <v>65.2</v>
      </c>
      <c r="BA63">
        <v>70.400000000000006</v>
      </c>
      <c r="BB63">
        <v>75.7</v>
      </c>
      <c r="BF63" t="b">
        <f t="shared" si="0"/>
        <v>1</v>
      </c>
    </row>
    <row r="64" spans="1:58" x14ac:dyDescent="0.3">
      <c r="A64" t="s">
        <v>468</v>
      </c>
      <c r="B64" t="s">
        <v>794</v>
      </c>
      <c r="N64" t="str">
        <f>VLOOKUP(R64,Sheet1!A$6:A$378,1,FALSE)</f>
        <v>Redcar and Cleveland</v>
      </c>
      <c r="O64" t="s">
        <v>3</v>
      </c>
      <c r="P64" t="s">
        <v>473</v>
      </c>
      <c r="Q64" t="s">
        <v>727</v>
      </c>
      <c r="R64" t="s">
        <v>263</v>
      </c>
      <c r="S64" t="str">
        <f>VLOOKUP(R64,classifications!A$1:B$357,2,FALSE)</f>
        <v>Urban with Significant Rural</v>
      </c>
      <c r="T64" t="str">
        <f>VLOOKUP(R64,classifications!A$1:D$357,4,FALSE)</f>
        <v>Unitary Authority</v>
      </c>
      <c r="U64">
        <v>63.6</v>
      </c>
      <c r="V64">
        <v>29.7</v>
      </c>
      <c r="W64">
        <v>6.7</v>
      </c>
      <c r="X64">
        <v>64.599999999999994</v>
      </c>
      <c r="Y64">
        <v>16.5</v>
      </c>
      <c r="Z64">
        <v>18.899999999999999</v>
      </c>
      <c r="AA64">
        <v>64.099999999999994</v>
      </c>
      <c r="AB64">
        <v>23.1</v>
      </c>
      <c r="AC64">
        <v>12.9</v>
      </c>
      <c r="AE64" t="s">
        <v>3</v>
      </c>
      <c r="AF64" t="s">
        <v>473</v>
      </c>
      <c r="AG64" t="s">
        <v>727</v>
      </c>
      <c r="AH64" t="s">
        <v>263</v>
      </c>
      <c r="AI64">
        <v>68.099999999999994</v>
      </c>
      <c r="AJ64">
        <v>31.9</v>
      </c>
      <c r="AK64">
        <v>79.599999999999994</v>
      </c>
      <c r="AL64">
        <v>20.399999999999999</v>
      </c>
      <c r="AM64">
        <v>73.5</v>
      </c>
      <c r="AN64">
        <v>26.5</v>
      </c>
      <c r="AP64" t="s">
        <v>3</v>
      </c>
      <c r="AQ64" t="s">
        <v>473</v>
      </c>
      <c r="AR64" t="s">
        <v>727</v>
      </c>
      <c r="AS64" t="s">
        <v>263</v>
      </c>
      <c r="AT64">
        <v>61.1</v>
      </c>
      <c r="AU64">
        <v>68.099999999999994</v>
      </c>
      <c r="AV64">
        <v>75.2</v>
      </c>
      <c r="AW64">
        <v>73.2</v>
      </c>
      <c r="AX64">
        <v>79.599999999999994</v>
      </c>
      <c r="AY64">
        <v>86.1</v>
      </c>
      <c r="AZ64">
        <v>68.900000000000006</v>
      </c>
      <c r="BA64">
        <v>73.5</v>
      </c>
      <c r="BB64">
        <v>78.2</v>
      </c>
      <c r="BF64" t="b">
        <f t="shared" si="0"/>
        <v>1</v>
      </c>
    </row>
    <row r="65" spans="1:58" x14ac:dyDescent="0.3">
      <c r="A65" t="s">
        <v>560</v>
      </c>
      <c r="B65" t="s">
        <v>795</v>
      </c>
      <c r="N65" t="str">
        <f>VLOOKUP(R65,Sheet1!A$6:A$378,1,FALSE)</f>
        <v>Stockton-on-Tees</v>
      </c>
      <c r="O65" t="s">
        <v>3</v>
      </c>
      <c r="P65" t="s">
        <v>473</v>
      </c>
      <c r="Q65" t="s">
        <v>728</v>
      </c>
      <c r="R65" t="s">
        <v>264</v>
      </c>
      <c r="S65" t="str">
        <f>VLOOKUP(R65,classifications!A$1:B$357,2,FALSE)</f>
        <v>Predominantly Urban</v>
      </c>
      <c r="T65" t="str">
        <f>VLOOKUP(R65,classifications!A$1:D$357,4,FALSE)</f>
        <v>Unitary Authority</v>
      </c>
      <c r="U65">
        <v>63.3</v>
      </c>
      <c r="V65">
        <v>27.4</v>
      </c>
      <c r="W65">
        <v>9.3000000000000007</v>
      </c>
      <c r="X65">
        <v>63</v>
      </c>
      <c r="Y65">
        <v>21.1</v>
      </c>
      <c r="Z65">
        <v>15.9</v>
      </c>
      <c r="AA65">
        <v>63.1</v>
      </c>
      <c r="AB65">
        <v>24.1</v>
      </c>
      <c r="AC65">
        <v>12.7</v>
      </c>
      <c r="AE65" t="s">
        <v>3</v>
      </c>
      <c r="AF65" t="s">
        <v>473</v>
      </c>
      <c r="AG65" t="s">
        <v>728</v>
      </c>
      <c r="AH65" t="s">
        <v>264</v>
      </c>
      <c r="AI65">
        <v>69.8</v>
      </c>
      <c r="AJ65">
        <v>30.2</v>
      </c>
      <c r="AK65">
        <v>74.900000000000006</v>
      </c>
      <c r="AL65">
        <v>25.1</v>
      </c>
      <c r="AM65">
        <v>72.3</v>
      </c>
      <c r="AN65">
        <v>27.7</v>
      </c>
      <c r="AP65" t="s">
        <v>3</v>
      </c>
      <c r="AQ65" t="s">
        <v>473</v>
      </c>
      <c r="AR65" t="s">
        <v>728</v>
      </c>
      <c r="AS65" t="s">
        <v>264</v>
      </c>
      <c r="AT65">
        <v>62.4</v>
      </c>
      <c r="AU65">
        <v>69.8</v>
      </c>
      <c r="AV65">
        <v>77.2</v>
      </c>
      <c r="AW65">
        <v>68</v>
      </c>
      <c r="AX65">
        <v>74.900000000000006</v>
      </c>
      <c r="AY65">
        <v>81.900000000000006</v>
      </c>
      <c r="AZ65">
        <v>67.3</v>
      </c>
      <c r="BA65">
        <v>72.3</v>
      </c>
      <c r="BB65">
        <v>77.400000000000006</v>
      </c>
      <c r="BF65" t="b">
        <f t="shared" si="0"/>
        <v>1</v>
      </c>
    </row>
    <row r="66" spans="1:58" x14ac:dyDescent="0.3">
      <c r="A66" t="s">
        <v>473</v>
      </c>
      <c r="B66" t="s">
        <v>796</v>
      </c>
      <c r="N66" t="str">
        <f>VLOOKUP(R66,Sheet1!A$6:A$378,1,FALSE)</f>
        <v>Darlington</v>
      </c>
      <c r="O66" t="s">
        <v>3</v>
      </c>
      <c r="P66" t="s">
        <v>473</v>
      </c>
      <c r="Q66" t="s">
        <v>729</v>
      </c>
      <c r="R66" t="s">
        <v>265</v>
      </c>
      <c r="S66" t="str">
        <f>VLOOKUP(R66,classifications!A$1:B$357,2,FALSE)</f>
        <v>Predominantly Urban</v>
      </c>
      <c r="T66" t="str">
        <f>VLOOKUP(R66,classifications!A$1:D$357,4,FALSE)</f>
        <v>Unitary Authority</v>
      </c>
      <c r="U66">
        <v>63.7</v>
      </c>
      <c r="V66">
        <v>27.4</v>
      </c>
      <c r="W66">
        <v>8.8000000000000007</v>
      </c>
      <c r="X66">
        <v>64.5</v>
      </c>
      <c r="Y66">
        <v>19.3</v>
      </c>
      <c r="Z66">
        <v>16.2</v>
      </c>
      <c r="AA66">
        <v>64.099999999999994</v>
      </c>
      <c r="AB66">
        <v>23.1</v>
      </c>
      <c r="AC66">
        <v>12.7</v>
      </c>
      <c r="AE66" t="s">
        <v>3</v>
      </c>
      <c r="AF66" t="s">
        <v>473</v>
      </c>
      <c r="AG66" t="s">
        <v>729</v>
      </c>
      <c r="AH66" t="s">
        <v>265</v>
      </c>
      <c r="AI66">
        <v>69.900000000000006</v>
      </c>
      <c r="AJ66">
        <v>30.1</v>
      </c>
      <c r="AK66">
        <v>77</v>
      </c>
      <c r="AL66">
        <v>23</v>
      </c>
      <c r="AM66">
        <v>73.5</v>
      </c>
      <c r="AN66">
        <v>26.5</v>
      </c>
      <c r="AP66" t="s">
        <v>3</v>
      </c>
      <c r="AQ66" t="s">
        <v>473</v>
      </c>
      <c r="AR66" t="s">
        <v>729</v>
      </c>
      <c r="AS66" t="s">
        <v>265</v>
      </c>
      <c r="AT66">
        <v>63.8</v>
      </c>
      <c r="AU66">
        <v>69.900000000000006</v>
      </c>
      <c r="AV66">
        <v>76</v>
      </c>
      <c r="AW66">
        <v>71.5</v>
      </c>
      <c r="AX66">
        <v>77</v>
      </c>
      <c r="AY66">
        <v>82.4</v>
      </c>
      <c r="AZ66">
        <v>69.5</v>
      </c>
      <c r="BA66">
        <v>73.5</v>
      </c>
      <c r="BB66">
        <v>77.5</v>
      </c>
      <c r="BF66" t="b">
        <f t="shared" si="0"/>
        <v>1</v>
      </c>
    </row>
    <row r="67" spans="1:58" x14ac:dyDescent="0.3">
      <c r="A67" t="s">
        <v>487</v>
      </c>
      <c r="B67" t="s">
        <v>830</v>
      </c>
      <c r="N67" t="str">
        <f>VLOOKUP(R67,Sheet1!A$6:A$378,1,FALSE)</f>
        <v>Birmingham</v>
      </c>
      <c r="O67" t="s">
        <v>3</v>
      </c>
      <c r="P67" t="s">
        <v>479</v>
      </c>
      <c r="Q67" t="s">
        <v>730</v>
      </c>
      <c r="R67" t="s">
        <v>66</v>
      </c>
      <c r="S67" t="str">
        <f>VLOOKUP(R67,classifications!A$1:B$357,2,FALSE)</f>
        <v>Predominantly Urban</v>
      </c>
      <c r="T67" t="str">
        <f>VLOOKUP(R67,classifications!A$1:D$357,4,FALSE)</f>
        <v>Met District</v>
      </c>
      <c r="U67">
        <v>66.099999999999994</v>
      </c>
      <c r="V67">
        <v>26.4</v>
      </c>
      <c r="W67">
        <v>7.4</v>
      </c>
      <c r="X67">
        <v>63.8</v>
      </c>
      <c r="Y67">
        <v>20.100000000000001</v>
      </c>
      <c r="Z67">
        <v>16.100000000000001</v>
      </c>
      <c r="AA67">
        <v>65</v>
      </c>
      <c r="AB67">
        <v>23.4</v>
      </c>
      <c r="AC67">
        <v>11.6</v>
      </c>
      <c r="AE67" t="s">
        <v>3</v>
      </c>
      <c r="AF67" t="s">
        <v>479</v>
      </c>
      <c r="AG67" t="s">
        <v>730</v>
      </c>
      <c r="AH67" t="s">
        <v>66</v>
      </c>
      <c r="AI67">
        <v>71.400000000000006</v>
      </c>
      <c r="AJ67">
        <v>28.6</v>
      </c>
      <c r="AK67">
        <v>76</v>
      </c>
      <c r="AL67">
        <v>24</v>
      </c>
      <c r="AM67">
        <v>73.5</v>
      </c>
      <c r="AN67">
        <v>26.5</v>
      </c>
      <c r="AP67" t="s">
        <v>3</v>
      </c>
      <c r="AQ67" t="s">
        <v>479</v>
      </c>
      <c r="AR67" t="s">
        <v>730</v>
      </c>
      <c r="AS67" t="s">
        <v>66</v>
      </c>
      <c r="AT67">
        <v>64.400000000000006</v>
      </c>
      <c r="AU67">
        <v>71.400000000000006</v>
      </c>
      <c r="AV67">
        <v>78.400000000000006</v>
      </c>
      <c r="AW67">
        <v>69.8</v>
      </c>
      <c r="AX67">
        <v>76</v>
      </c>
      <c r="AY67">
        <v>82.2</v>
      </c>
      <c r="AZ67">
        <v>68.7</v>
      </c>
      <c r="BA67">
        <v>73.5</v>
      </c>
      <c r="BB67">
        <v>78.400000000000006</v>
      </c>
      <c r="BF67" t="b">
        <f t="shared" si="0"/>
        <v>1</v>
      </c>
    </row>
    <row r="68" spans="1:58" x14ac:dyDescent="0.3">
      <c r="A68" t="s">
        <v>479</v>
      </c>
      <c r="B68" t="s">
        <v>797</v>
      </c>
      <c r="N68" t="str">
        <f>VLOOKUP(R68,Sheet1!A$6:A$378,1,FALSE)</f>
        <v>Coventry</v>
      </c>
      <c r="O68" t="s">
        <v>3</v>
      </c>
      <c r="P68" t="s">
        <v>479</v>
      </c>
      <c r="Q68" t="s">
        <v>731</v>
      </c>
      <c r="R68" t="s">
        <v>67</v>
      </c>
      <c r="S68" t="str">
        <f>VLOOKUP(R68,classifications!A$1:B$357,2,FALSE)</f>
        <v>Predominantly Urban</v>
      </c>
      <c r="T68" t="str">
        <f>VLOOKUP(R68,classifications!A$1:D$357,4,FALSE)</f>
        <v>Met District</v>
      </c>
      <c r="U68">
        <v>65.3</v>
      </c>
      <c r="V68">
        <v>27</v>
      </c>
      <c r="W68">
        <v>7.7</v>
      </c>
      <c r="X68">
        <v>61.1</v>
      </c>
      <c r="Y68">
        <v>21.2</v>
      </c>
      <c r="Z68">
        <v>17.7</v>
      </c>
      <c r="AA68">
        <v>63.2</v>
      </c>
      <c r="AB68">
        <v>24.1</v>
      </c>
      <c r="AC68">
        <v>12.7</v>
      </c>
      <c r="AE68" t="s">
        <v>3</v>
      </c>
      <c r="AF68" t="s">
        <v>479</v>
      </c>
      <c r="AG68" t="s">
        <v>731</v>
      </c>
      <c r="AH68" t="s">
        <v>67</v>
      </c>
      <c r="AI68">
        <v>70.7</v>
      </c>
      <c r="AJ68">
        <v>29.3</v>
      </c>
      <c r="AK68">
        <v>74.3</v>
      </c>
      <c r="AL68">
        <v>25.7</v>
      </c>
      <c r="AM68">
        <v>72.400000000000006</v>
      </c>
      <c r="AN68">
        <v>27.6</v>
      </c>
      <c r="AP68" t="s">
        <v>3</v>
      </c>
      <c r="AQ68" t="s">
        <v>479</v>
      </c>
      <c r="AR68" t="s">
        <v>731</v>
      </c>
      <c r="AS68" t="s">
        <v>67</v>
      </c>
      <c r="AT68">
        <v>63.3</v>
      </c>
      <c r="AU68">
        <v>70.7</v>
      </c>
      <c r="AV68">
        <v>78.099999999999994</v>
      </c>
      <c r="AW68">
        <v>67.400000000000006</v>
      </c>
      <c r="AX68">
        <v>74.3</v>
      </c>
      <c r="AY68">
        <v>81.099999999999994</v>
      </c>
      <c r="AZ68">
        <v>67.099999999999994</v>
      </c>
      <c r="BA68">
        <v>72.400000000000006</v>
      </c>
      <c r="BB68">
        <v>77.7</v>
      </c>
      <c r="BF68" t="b">
        <f t="shared" si="0"/>
        <v>1</v>
      </c>
    </row>
    <row r="69" spans="1:58" x14ac:dyDescent="0.3">
      <c r="N69" t="str">
        <f>VLOOKUP(R69,Sheet1!A$6:A$378,1,FALSE)</f>
        <v>Dudley</v>
      </c>
      <c r="O69" t="s">
        <v>3</v>
      </c>
      <c r="P69" t="s">
        <v>479</v>
      </c>
      <c r="Q69" t="s">
        <v>732</v>
      </c>
      <c r="R69" t="s">
        <v>68</v>
      </c>
      <c r="S69" t="str">
        <f>VLOOKUP(R69,classifications!A$1:B$357,2,FALSE)</f>
        <v>Predominantly Urban</v>
      </c>
      <c r="T69" t="str">
        <f>VLOOKUP(R69,classifications!A$1:D$357,4,FALSE)</f>
        <v>Met District</v>
      </c>
      <c r="U69">
        <v>64.900000000000006</v>
      </c>
      <c r="V69">
        <v>23.1</v>
      </c>
      <c r="W69">
        <v>12</v>
      </c>
      <c r="X69">
        <v>72.900000000000006</v>
      </c>
      <c r="Y69">
        <v>14.7</v>
      </c>
      <c r="Z69">
        <v>12.4</v>
      </c>
      <c r="AA69">
        <v>68.7</v>
      </c>
      <c r="AB69">
        <v>19.100000000000001</v>
      </c>
      <c r="AC69">
        <v>12.2</v>
      </c>
      <c r="AE69" t="s">
        <v>3</v>
      </c>
      <c r="AF69" t="s">
        <v>479</v>
      </c>
      <c r="AG69" t="s">
        <v>732</v>
      </c>
      <c r="AH69" t="s">
        <v>68</v>
      </c>
      <c r="AI69">
        <v>73.8</v>
      </c>
      <c r="AJ69">
        <v>26.2</v>
      </c>
      <c r="AK69">
        <v>83.3</v>
      </c>
      <c r="AL69">
        <v>16.7</v>
      </c>
      <c r="AM69">
        <v>78.3</v>
      </c>
      <c r="AN69">
        <v>21.7</v>
      </c>
      <c r="AP69" t="s">
        <v>3</v>
      </c>
      <c r="AQ69" t="s">
        <v>479</v>
      </c>
      <c r="AR69" t="s">
        <v>732</v>
      </c>
      <c r="AS69" t="s">
        <v>68</v>
      </c>
      <c r="AT69">
        <v>65.7</v>
      </c>
      <c r="AU69">
        <v>73.8</v>
      </c>
      <c r="AV69">
        <v>81.900000000000006</v>
      </c>
      <c r="AW69">
        <v>76.599999999999994</v>
      </c>
      <c r="AX69">
        <v>83.3</v>
      </c>
      <c r="AY69">
        <v>90</v>
      </c>
      <c r="AZ69">
        <v>72.7</v>
      </c>
      <c r="BA69">
        <v>78.3</v>
      </c>
      <c r="BB69">
        <v>83.9</v>
      </c>
      <c r="BF69" t="b">
        <f t="shared" ref="BF69:BF132" si="1">IF(AS69=AH69,IF(AH69=R69,TRUE,FALSE),FALSE)</f>
        <v>1</v>
      </c>
    </row>
    <row r="70" spans="1:58" x14ac:dyDescent="0.3">
      <c r="N70" t="str">
        <f>VLOOKUP(R70,Sheet1!A$6:A$378,1,FALSE)</f>
        <v>Sandwell</v>
      </c>
      <c r="O70" t="s">
        <v>3</v>
      </c>
      <c r="P70" t="s">
        <v>479</v>
      </c>
      <c r="Q70" t="s">
        <v>733</v>
      </c>
      <c r="R70" t="s">
        <v>69</v>
      </c>
      <c r="S70" t="str">
        <f>VLOOKUP(R70,classifications!A$1:B$357,2,FALSE)</f>
        <v>Predominantly Urban</v>
      </c>
      <c r="T70" t="str">
        <f>VLOOKUP(R70,classifications!A$1:D$357,4,FALSE)</f>
        <v>Met District</v>
      </c>
      <c r="U70">
        <v>69.099999999999994</v>
      </c>
      <c r="V70">
        <v>18.600000000000001</v>
      </c>
      <c r="W70">
        <v>12.4</v>
      </c>
      <c r="X70">
        <v>64.7</v>
      </c>
      <c r="Y70">
        <v>15.5</v>
      </c>
      <c r="Z70">
        <v>19.8</v>
      </c>
      <c r="AA70">
        <v>66.900000000000006</v>
      </c>
      <c r="AB70">
        <v>17.100000000000001</v>
      </c>
      <c r="AC70">
        <v>16</v>
      </c>
      <c r="AE70" t="s">
        <v>3</v>
      </c>
      <c r="AF70" t="s">
        <v>479</v>
      </c>
      <c r="AG70" t="s">
        <v>733</v>
      </c>
      <c r="AH70" t="s">
        <v>69</v>
      </c>
      <c r="AI70">
        <v>78.8</v>
      </c>
      <c r="AJ70">
        <v>21.2</v>
      </c>
      <c r="AK70">
        <v>80.7</v>
      </c>
      <c r="AL70">
        <v>19.3</v>
      </c>
      <c r="AM70">
        <v>79.7</v>
      </c>
      <c r="AN70">
        <v>20.3</v>
      </c>
      <c r="AP70" t="s">
        <v>3</v>
      </c>
      <c r="AQ70" t="s">
        <v>479</v>
      </c>
      <c r="AR70" t="s">
        <v>733</v>
      </c>
      <c r="AS70" t="s">
        <v>69</v>
      </c>
      <c r="AT70">
        <v>72.3</v>
      </c>
      <c r="AU70">
        <v>78.8</v>
      </c>
      <c r="AV70">
        <v>85.3</v>
      </c>
      <c r="AW70">
        <v>74.3</v>
      </c>
      <c r="AX70">
        <v>80.7</v>
      </c>
      <c r="AY70">
        <v>87.1</v>
      </c>
      <c r="AZ70">
        <v>75.2</v>
      </c>
      <c r="BA70">
        <v>79.7</v>
      </c>
      <c r="BB70">
        <v>84.2</v>
      </c>
      <c r="BF70" t="b">
        <f t="shared" si="1"/>
        <v>1</v>
      </c>
    </row>
    <row r="71" spans="1:58" x14ac:dyDescent="0.3">
      <c r="N71" t="str">
        <f>VLOOKUP(R71,Sheet1!A$6:A$378,1,FALSE)</f>
        <v>Solihull</v>
      </c>
      <c r="O71" t="s">
        <v>3</v>
      </c>
      <c r="P71" t="s">
        <v>479</v>
      </c>
      <c r="Q71" t="s">
        <v>734</v>
      </c>
      <c r="R71" t="s">
        <v>70</v>
      </c>
      <c r="S71" t="str">
        <f>VLOOKUP(R71,classifications!A$1:B$357,2,FALSE)</f>
        <v>Predominantly Urban</v>
      </c>
      <c r="T71" t="str">
        <f>VLOOKUP(R71,classifications!A$1:D$357,4,FALSE)</f>
        <v>Met District</v>
      </c>
      <c r="U71">
        <v>57</v>
      </c>
      <c r="V71">
        <v>33.5</v>
      </c>
      <c r="W71">
        <v>9.5</v>
      </c>
      <c r="X71">
        <v>48.4</v>
      </c>
      <c r="Y71">
        <v>35.9</v>
      </c>
      <c r="Z71">
        <v>15.6</v>
      </c>
      <c r="AA71">
        <v>52.6</v>
      </c>
      <c r="AB71">
        <v>34.799999999999997</v>
      </c>
      <c r="AC71">
        <v>12.7</v>
      </c>
      <c r="AE71" t="s">
        <v>3</v>
      </c>
      <c r="AF71" t="s">
        <v>479</v>
      </c>
      <c r="AG71" t="s">
        <v>734</v>
      </c>
      <c r="AH71" t="s">
        <v>70</v>
      </c>
      <c r="AI71">
        <v>63</v>
      </c>
      <c r="AJ71">
        <v>37</v>
      </c>
      <c r="AK71">
        <v>57.4</v>
      </c>
      <c r="AL71">
        <v>42.6</v>
      </c>
      <c r="AM71">
        <v>60.2</v>
      </c>
      <c r="AN71">
        <v>39.799999999999997</v>
      </c>
      <c r="AP71" t="s">
        <v>3</v>
      </c>
      <c r="AQ71" t="s">
        <v>479</v>
      </c>
      <c r="AR71" t="s">
        <v>734</v>
      </c>
      <c r="AS71" t="s">
        <v>70</v>
      </c>
      <c r="AT71">
        <v>55.3</v>
      </c>
      <c r="AU71">
        <v>63</v>
      </c>
      <c r="AV71">
        <v>70.599999999999994</v>
      </c>
      <c r="AW71">
        <v>50.1</v>
      </c>
      <c r="AX71">
        <v>57.4</v>
      </c>
      <c r="AY71">
        <v>64.7</v>
      </c>
      <c r="AZ71">
        <v>54.5</v>
      </c>
      <c r="BA71">
        <v>60.2</v>
      </c>
      <c r="BB71">
        <v>65.900000000000006</v>
      </c>
      <c r="BF71" t="b">
        <f t="shared" si="1"/>
        <v>1</v>
      </c>
    </row>
    <row r="72" spans="1:58" x14ac:dyDescent="0.3">
      <c r="N72" t="str">
        <f>VLOOKUP(R72,Sheet1!A$6:A$378,1,FALSE)</f>
        <v>Walsall</v>
      </c>
      <c r="O72" t="s">
        <v>3</v>
      </c>
      <c r="P72" t="s">
        <v>479</v>
      </c>
      <c r="Q72" t="s">
        <v>735</v>
      </c>
      <c r="R72" t="s">
        <v>71</v>
      </c>
      <c r="S72" t="str">
        <f>VLOOKUP(R72,classifications!A$1:B$357,2,FALSE)</f>
        <v>Predominantly Urban</v>
      </c>
      <c r="T72" t="str">
        <f>VLOOKUP(R72,classifications!A$1:D$357,4,FALSE)</f>
        <v>Met District</v>
      </c>
      <c r="U72">
        <v>63</v>
      </c>
      <c r="V72">
        <v>26</v>
      </c>
      <c r="W72">
        <v>11</v>
      </c>
      <c r="X72">
        <v>60.4</v>
      </c>
      <c r="Y72">
        <v>23.6</v>
      </c>
      <c r="Z72">
        <v>15.9</v>
      </c>
      <c r="AA72">
        <v>61.8</v>
      </c>
      <c r="AB72">
        <v>24.9</v>
      </c>
      <c r="AC72">
        <v>13.4</v>
      </c>
      <c r="AE72" t="s">
        <v>3</v>
      </c>
      <c r="AF72" t="s">
        <v>479</v>
      </c>
      <c r="AG72" t="s">
        <v>735</v>
      </c>
      <c r="AH72" t="s">
        <v>71</v>
      </c>
      <c r="AI72">
        <v>70.8</v>
      </c>
      <c r="AJ72">
        <v>29.2</v>
      </c>
      <c r="AK72">
        <v>71.900000000000006</v>
      </c>
      <c r="AL72">
        <v>28.1</v>
      </c>
      <c r="AM72">
        <v>71.3</v>
      </c>
      <c r="AN72">
        <v>28.7</v>
      </c>
      <c r="AP72" t="s">
        <v>3</v>
      </c>
      <c r="AQ72" t="s">
        <v>479</v>
      </c>
      <c r="AR72" t="s">
        <v>735</v>
      </c>
      <c r="AS72" t="s">
        <v>71</v>
      </c>
      <c r="AT72">
        <v>63.6</v>
      </c>
      <c r="AU72">
        <v>70.8</v>
      </c>
      <c r="AV72">
        <v>78.099999999999994</v>
      </c>
      <c r="AW72">
        <v>64.5</v>
      </c>
      <c r="AX72">
        <v>71.900000000000006</v>
      </c>
      <c r="AY72">
        <v>79.2</v>
      </c>
      <c r="AZ72">
        <v>66.099999999999994</v>
      </c>
      <c r="BA72">
        <v>71.3</v>
      </c>
      <c r="BB72">
        <v>76.5</v>
      </c>
      <c r="BF72" t="b">
        <f t="shared" si="1"/>
        <v>1</v>
      </c>
    </row>
    <row r="73" spans="1:58" x14ac:dyDescent="0.3">
      <c r="N73" t="str">
        <f>VLOOKUP(R73,Sheet1!A$6:A$378,1,FALSE)</f>
        <v>Wolverhampton</v>
      </c>
      <c r="O73" t="s">
        <v>3</v>
      </c>
      <c r="P73" t="s">
        <v>479</v>
      </c>
      <c r="Q73" t="s">
        <v>736</v>
      </c>
      <c r="R73" t="s">
        <v>72</v>
      </c>
      <c r="S73" t="str">
        <f>VLOOKUP(R73,classifications!A$1:B$357,2,FALSE)</f>
        <v>Predominantly Urban</v>
      </c>
      <c r="T73" t="str">
        <f>VLOOKUP(R73,classifications!A$1:D$357,4,FALSE)</f>
        <v>Met District</v>
      </c>
      <c r="U73">
        <v>67.900000000000006</v>
      </c>
      <c r="V73">
        <v>24.4</v>
      </c>
      <c r="W73">
        <v>7.7</v>
      </c>
      <c r="X73">
        <v>57.9</v>
      </c>
      <c r="Y73">
        <v>24.1</v>
      </c>
      <c r="Z73">
        <v>18.100000000000001</v>
      </c>
      <c r="AA73">
        <v>62.8</v>
      </c>
      <c r="AB73">
        <v>24.2</v>
      </c>
      <c r="AC73">
        <v>13</v>
      </c>
      <c r="AE73" t="s">
        <v>3</v>
      </c>
      <c r="AF73" t="s">
        <v>479</v>
      </c>
      <c r="AG73" t="s">
        <v>736</v>
      </c>
      <c r="AH73" t="s">
        <v>72</v>
      </c>
      <c r="AI73">
        <v>73.5</v>
      </c>
      <c r="AJ73">
        <v>26.5</v>
      </c>
      <c r="AK73">
        <v>70.599999999999994</v>
      </c>
      <c r="AL73">
        <v>29.4</v>
      </c>
      <c r="AM73">
        <v>72.2</v>
      </c>
      <c r="AN73">
        <v>27.8</v>
      </c>
      <c r="AP73" t="s">
        <v>3</v>
      </c>
      <c r="AQ73" t="s">
        <v>479</v>
      </c>
      <c r="AR73" t="s">
        <v>736</v>
      </c>
      <c r="AS73" t="s">
        <v>72</v>
      </c>
      <c r="AT73">
        <v>65.900000000000006</v>
      </c>
      <c r="AU73">
        <v>73.5</v>
      </c>
      <c r="AV73">
        <v>81.2</v>
      </c>
      <c r="AW73">
        <v>62.4</v>
      </c>
      <c r="AX73">
        <v>70.599999999999994</v>
      </c>
      <c r="AY73">
        <v>78.900000000000006</v>
      </c>
      <c r="AZ73">
        <v>66.5</v>
      </c>
      <c r="BA73">
        <v>72.2</v>
      </c>
      <c r="BB73">
        <v>77.8</v>
      </c>
      <c r="BF73" t="b">
        <f t="shared" si="1"/>
        <v>1</v>
      </c>
    </row>
    <row r="74" spans="1:58" x14ac:dyDescent="0.3">
      <c r="N74" t="str">
        <f>VLOOKUP(R74,Sheet1!A$6:A$378,1,FALSE)</f>
        <v>Bath and North East Somerset</v>
      </c>
      <c r="O74" t="s">
        <v>3</v>
      </c>
      <c r="P74" t="s">
        <v>487</v>
      </c>
      <c r="Q74" t="s">
        <v>737</v>
      </c>
      <c r="R74" t="s">
        <v>306</v>
      </c>
      <c r="S74" t="str">
        <f>VLOOKUP(R74,classifications!A$1:B$357,2,FALSE)</f>
        <v>Urban with Significant Rural</v>
      </c>
      <c r="T74" t="str">
        <f>VLOOKUP(R74,classifications!A$1:D$357,4,FALSE)</f>
        <v>Unitary Authority</v>
      </c>
      <c r="U74">
        <v>50.5</v>
      </c>
      <c r="V74">
        <v>38.9</v>
      </c>
      <c r="W74">
        <v>10.6</v>
      </c>
      <c r="X74">
        <v>44.5</v>
      </c>
      <c r="Y74">
        <v>40.700000000000003</v>
      </c>
      <c r="Z74">
        <v>14.8</v>
      </c>
      <c r="AA74">
        <v>47.6</v>
      </c>
      <c r="AB74">
        <v>39.799999999999997</v>
      </c>
      <c r="AC74">
        <v>12.6</v>
      </c>
      <c r="AE74" t="s">
        <v>3</v>
      </c>
      <c r="AF74" t="s">
        <v>487</v>
      </c>
      <c r="AG74" t="s">
        <v>737</v>
      </c>
      <c r="AH74" t="s">
        <v>306</v>
      </c>
      <c r="AI74">
        <v>56.5</v>
      </c>
      <c r="AJ74">
        <v>43.5</v>
      </c>
      <c r="AK74">
        <v>52.3</v>
      </c>
      <c r="AL74">
        <v>47.7</v>
      </c>
      <c r="AM74">
        <v>54.5</v>
      </c>
      <c r="AN74">
        <v>45.5</v>
      </c>
      <c r="AP74" t="s">
        <v>3</v>
      </c>
      <c r="AQ74" t="s">
        <v>487</v>
      </c>
      <c r="AR74" t="s">
        <v>737</v>
      </c>
      <c r="AS74" t="s">
        <v>306</v>
      </c>
      <c r="AT74">
        <v>49.6</v>
      </c>
      <c r="AU74">
        <v>56.5</v>
      </c>
      <c r="AV74">
        <v>63.4</v>
      </c>
      <c r="AW74">
        <v>45.4</v>
      </c>
      <c r="AX74">
        <v>52.3</v>
      </c>
      <c r="AY74">
        <v>59.1</v>
      </c>
      <c r="AZ74">
        <v>49.4</v>
      </c>
      <c r="BA74">
        <v>54.5</v>
      </c>
      <c r="BB74">
        <v>59.6</v>
      </c>
      <c r="BF74" t="b">
        <f t="shared" si="1"/>
        <v>1</v>
      </c>
    </row>
    <row r="75" spans="1:58" x14ac:dyDescent="0.3">
      <c r="N75" t="str">
        <f>VLOOKUP(R75,Sheet1!A$6:A$378,1,FALSE)</f>
        <v>Bristol, City of</v>
      </c>
      <c r="O75" t="s">
        <v>3</v>
      </c>
      <c r="P75" t="s">
        <v>487</v>
      </c>
      <c r="Q75" t="s">
        <v>738</v>
      </c>
      <c r="R75" t="s">
        <v>307</v>
      </c>
      <c r="S75" t="str">
        <f>VLOOKUP(R75,classifications!A$1:B$357,2,FALSE)</f>
        <v>Predominantly Urban</v>
      </c>
      <c r="T75" t="str">
        <f>VLOOKUP(R75,classifications!A$1:D$357,4,FALSE)</f>
        <v>Unitary Authority</v>
      </c>
      <c r="U75">
        <v>69.900000000000006</v>
      </c>
      <c r="V75">
        <v>24.9</v>
      </c>
      <c r="W75">
        <v>5.2</v>
      </c>
      <c r="X75">
        <v>71.099999999999994</v>
      </c>
      <c r="Y75">
        <v>16.399999999999999</v>
      </c>
      <c r="Z75">
        <v>12.5</v>
      </c>
      <c r="AA75">
        <v>70.5</v>
      </c>
      <c r="AB75">
        <v>20.7</v>
      </c>
      <c r="AC75">
        <v>8.9</v>
      </c>
      <c r="AE75" t="s">
        <v>3</v>
      </c>
      <c r="AF75" t="s">
        <v>487</v>
      </c>
      <c r="AG75" t="s">
        <v>738</v>
      </c>
      <c r="AH75" t="s">
        <v>307</v>
      </c>
      <c r="AI75">
        <v>73.7</v>
      </c>
      <c r="AJ75">
        <v>26.3</v>
      </c>
      <c r="AK75">
        <v>81.2</v>
      </c>
      <c r="AL75">
        <v>18.8</v>
      </c>
      <c r="AM75">
        <v>77.3</v>
      </c>
      <c r="AN75">
        <v>22.7</v>
      </c>
      <c r="AP75" t="s">
        <v>3</v>
      </c>
      <c r="AQ75" t="s">
        <v>487</v>
      </c>
      <c r="AR75" t="s">
        <v>738</v>
      </c>
      <c r="AS75" t="s">
        <v>307</v>
      </c>
      <c r="AT75">
        <v>67.599999999999994</v>
      </c>
      <c r="AU75">
        <v>73.7</v>
      </c>
      <c r="AV75">
        <v>79.8</v>
      </c>
      <c r="AW75">
        <v>76.2</v>
      </c>
      <c r="AX75">
        <v>81.2</v>
      </c>
      <c r="AY75">
        <v>86.2</v>
      </c>
      <c r="AZ75">
        <v>73.3</v>
      </c>
      <c r="BA75">
        <v>77.3</v>
      </c>
      <c r="BB75">
        <v>81.400000000000006</v>
      </c>
      <c r="BF75" t="b">
        <f t="shared" si="1"/>
        <v>1</v>
      </c>
    </row>
    <row r="76" spans="1:58" x14ac:dyDescent="0.3">
      <c r="N76" t="str">
        <f>VLOOKUP(R76,Sheet1!A$6:A$378,1,FALSE)</f>
        <v>South Gloucestershire</v>
      </c>
      <c r="O76" t="s">
        <v>3</v>
      </c>
      <c r="P76" t="s">
        <v>487</v>
      </c>
      <c r="Q76" t="s">
        <v>739</v>
      </c>
      <c r="R76" t="s">
        <v>309</v>
      </c>
      <c r="S76" t="str">
        <f>VLOOKUP(R76,classifications!A$1:B$357,2,FALSE)</f>
        <v>Predominantly Urban</v>
      </c>
      <c r="T76" t="str">
        <f>VLOOKUP(R76,classifications!A$1:D$357,4,FALSE)</f>
        <v>Unitary Authority</v>
      </c>
      <c r="U76">
        <v>68.599999999999994</v>
      </c>
      <c r="V76">
        <v>22</v>
      </c>
      <c r="W76">
        <v>9.5</v>
      </c>
      <c r="X76">
        <v>69.2</v>
      </c>
      <c r="Y76">
        <v>19</v>
      </c>
      <c r="Z76">
        <v>11.8</v>
      </c>
      <c r="AA76">
        <v>68.900000000000006</v>
      </c>
      <c r="AB76">
        <v>20.5</v>
      </c>
      <c r="AC76">
        <v>10.6</v>
      </c>
      <c r="AE76" t="s">
        <v>3</v>
      </c>
      <c r="AF76" t="s">
        <v>487</v>
      </c>
      <c r="AG76" t="s">
        <v>739</v>
      </c>
      <c r="AH76" t="s">
        <v>309</v>
      </c>
      <c r="AI76">
        <v>75.7</v>
      </c>
      <c r="AJ76">
        <v>24.3</v>
      </c>
      <c r="AK76">
        <v>78.400000000000006</v>
      </c>
      <c r="AL76">
        <v>21.6</v>
      </c>
      <c r="AM76">
        <v>77</v>
      </c>
      <c r="AN76">
        <v>23</v>
      </c>
      <c r="AP76" t="s">
        <v>3</v>
      </c>
      <c r="AQ76" t="s">
        <v>487</v>
      </c>
      <c r="AR76" t="s">
        <v>739</v>
      </c>
      <c r="AS76" t="s">
        <v>309</v>
      </c>
      <c r="AT76">
        <v>69.599999999999994</v>
      </c>
      <c r="AU76">
        <v>75.7</v>
      </c>
      <c r="AV76">
        <v>81.900000000000006</v>
      </c>
      <c r="AW76">
        <v>72.900000000000006</v>
      </c>
      <c r="AX76">
        <v>78.400000000000006</v>
      </c>
      <c r="AY76">
        <v>83.9</v>
      </c>
      <c r="AZ76">
        <v>72.8</v>
      </c>
      <c r="BA76">
        <v>77</v>
      </c>
      <c r="BB76">
        <v>81.3</v>
      </c>
      <c r="BF76" t="b">
        <f t="shared" si="1"/>
        <v>1</v>
      </c>
    </row>
    <row r="77" spans="1:58" x14ac:dyDescent="0.3">
      <c r="N77" t="e">
        <f>VLOOKUP(R77,Sheet1!A$6:A$378,1,FALSE)</f>
        <v>#N/A</v>
      </c>
      <c r="O77" t="s">
        <v>3</v>
      </c>
      <c r="P77" t="s">
        <v>491</v>
      </c>
      <c r="Q77">
        <v>9</v>
      </c>
      <c r="R77" t="s">
        <v>492</v>
      </c>
      <c r="S77" t="e">
        <f>VLOOKUP(R77,classifications!A$1:B$357,2,FALSE)</f>
        <v>#N/A</v>
      </c>
      <c r="T77" t="s">
        <v>323</v>
      </c>
      <c r="U77">
        <v>60.1</v>
      </c>
      <c r="V77">
        <v>36.4</v>
      </c>
      <c r="W77">
        <v>3.6</v>
      </c>
      <c r="X77">
        <v>50</v>
      </c>
      <c r="Y77">
        <v>38.299999999999997</v>
      </c>
      <c r="Z77">
        <v>11.7</v>
      </c>
      <c r="AA77">
        <v>55</v>
      </c>
      <c r="AB77">
        <v>37.299999999999997</v>
      </c>
      <c r="AC77">
        <v>7.7</v>
      </c>
      <c r="AE77" t="s">
        <v>3</v>
      </c>
      <c r="AF77" t="s">
        <v>491</v>
      </c>
      <c r="AG77">
        <v>9</v>
      </c>
      <c r="AH77" t="s">
        <v>492</v>
      </c>
      <c r="AI77">
        <v>62.3</v>
      </c>
      <c r="AJ77">
        <v>37.700000000000003</v>
      </c>
      <c r="AK77">
        <v>56.6</v>
      </c>
      <c r="AL77">
        <v>43.4</v>
      </c>
      <c r="AM77">
        <v>59.6</v>
      </c>
      <c r="AN77">
        <v>40.4</v>
      </c>
      <c r="AP77" t="s">
        <v>3</v>
      </c>
      <c r="AQ77" t="s">
        <v>491</v>
      </c>
      <c r="AR77">
        <v>9</v>
      </c>
      <c r="AS77" t="s">
        <v>492</v>
      </c>
      <c r="AT77">
        <v>54.6</v>
      </c>
      <c r="AU77">
        <v>62.3</v>
      </c>
      <c r="AV77">
        <v>70</v>
      </c>
      <c r="AW77">
        <v>49.2</v>
      </c>
      <c r="AX77">
        <v>56.6</v>
      </c>
      <c r="AY77">
        <v>64</v>
      </c>
      <c r="AZ77">
        <v>54</v>
      </c>
      <c r="BA77">
        <v>59.6</v>
      </c>
      <c r="BB77">
        <v>65.2</v>
      </c>
      <c r="BF77" t="b">
        <f t="shared" si="1"/>
        <v>1</v>
      </c>
    </row>
    <row r="78" spans="1:58" x14ac:dyDescent="0.3">
      <c r="N78" t="str">
        <f>VLOOKUP(R78,Sheet1!A$6:A$378,1,FALSE)</f>
        <v>Buckinghamshire</v>
      </c>
      <c r="O78" t="s">
        <v>3</v>
      </c>
      <c r="P78" t="s">
        <v>491</v>
      </c>
      <c r="Q78">
        <v>11</v>
      </c>
      <c r="R78" t="s">
        <v>305</v>
      </c>
      <c r="S78" t="str">
        <f>VLOOKUP(R78,classifications!A$1:B$357,2,FALSE)</f>
        <v>Urban with Significant Rural</v>
      </c>
      <c r="T78" t="str">
        <f>VLOOKUP(R78,classifications!A$1:D$357,4,FALSE)</f>
        <v>Unitary Authority</v>
      </c>
      <c r="U78">
        <v>53.3</v>
      </c>
      <c r="V78">
        <v>38.6</v>
      </c>
      <c r="W78">
        <v>8.1</v>
      </c>
      <c r="X78">
        <v>58.9</v>
      </c>
      <c r="Y78">
        <v>35.299999999999997</v>
      </c>
      <c r="Z78">
        <v>5.8</v>
      </c>
      <c r="AA78">
        <v>56.1</v>
      </c>
      <c r="AB78">
        <v>36.9</v>
      </c>
      <c r="AC78">
        <v>7</v>
      </c>
      <c r="AE78" t="s">
        <v>3</v>
      </c>
      <c r="AF78" t="s">
        <v>491</v>
      </c>
      <c r="AG78">
        <v>11</v>
      </c>
      <c r="AH78" t="s">
        <v>305</v>
      </c>
      <c r="AI78">
        <v>58</v>
      </c>
      <c r="AJ78">
        <v>42</v>
      </c>
      <c r="AK78">
        <v>62.5</v>
      </c>
      <c r="AL78">
        <v>37.5</v>
      </c>
      <c r="AM78">
        <v>60.3</v>
      </c>
      <c r="AN78">
        <v>39.700000000000003</v>
      </c>
      <c r="AP78" t="s">
        <v>3</v>
      </c>
      <c r="AQ78" t="s">
        <v>491</v>
      </c>
      <c r="AR78">
        <v>11</v>
      </c>
      <c r="AS78" t="s">
        <v>305</v>
      </c>
      <c r="AT78">
        <v>50.9</v>
      </c>
      <c r="AU78">
        <v>58</v>
      </c>
      <c r="AV78">
        <v>65.099999999999994</v>
      </c>
      <c r="AW78">
        <v>56.2</v>
      </c>
      <c r="AX78">
        <v>62.5</v>
      </c>
      <c r="AY78">
        <v>68.8</v>
      </c>
      <c r="AZ78">
        <v>55.3</v>
      </c>
      <c r="BA78">
        <v>60.3</v>
      </c>
      <c r="BB78">
        <v>65.3</v>
      </c>
      <c r="BF78" t="b">
        <f t="shared" si="1"/>
        <v>1</v>
      </c>
    </row>
    <row r="79" spans="1:58" x14ac:dyDescent="0.3">
      <c r="N79" t="e">
        <f>VLOOKUP(R79,Sheet1!A$6:A$378,1,FALSE)</f>
        <v>#N/A</v>
      </c>
      <c r="O79" t="s">
        <v>3</v>
      </c>
      <c r="P79" t="s">
        <v>491</v>
      </c>
      <c r="Q79">
        <v>13</v>
      </c>
      <c r="R79" t="s">
        <v>493</v>
      </c>
      <c r="S79" t="s">
        <v>319</v>
      </c>
      <c r="T79" t="s">
        <v>323</v>
      </c>
      <c r="U79">
        <v>53.7</v>
      </c>
      <c r="V79">
        <v>39.299999999999997</v>
      </c>
      <c r="W79">
        <v>7</v>
      </c>
      <c r="X79">
        <v>48.9</v>
      </c>
      <c r="Y79">
        <v>40</v>
      </c>
      <c r="Z79">
        <v>11.2</v>
      </c>
      <c r="AA79">
        <v>51.4</v>
      </c>
      <c r="AB79">
        <v>39.6</v>
      </c>
      <c r="AC79">
        <v>9</v>
      </c>
      <c r="AE79" t="s">
        <v>3</v>
      </c>
      <c r="AF79" t="s">
        <v>491</v>
      </c>
      <c r="AG79">
        <v>13</v>
      </c>
      <c r="AH79" t="s">
        <v>493</v>
      </c>
      <c r="AI79">
        <v>57.7</v>
      </c>
      <c r="AJ79">
        <v>42.3</v>
      </c>
      <c r="AK79">
        <v>55</v>
      </c>
      <c r="AL79">
        <v>45</v>
      </c>
      <c r="AM79">
        <v>56.4</v>
      </c>
      <c r="AN79">
        <v>43.6</v>
      </c>
      <c r="AP79" t="s">
        <v>3</v>
      </c>
      <c r="AQ79" t="s">
        <v>491</v>
      </c>
      <c r="AR79">
        <v>13</v>
      </c>
      <c r="AS79" t="s">
        <v>493</v>
      </c>
      <c r="AT79">
        <v>50.3</v>
      </c>
      <c r="AU79">
        <v>57.7</v>
      </c>
      <c r="AV79">
        <v>65.2</v>
      </c>
      <c r="AW79">
        <v>47.6</v>
      </c>
      <c r="AX79">
        <v>55</v>
      </c>
      <c r="AY79">
        <v>62.4</v>
      </c>
      <c r="AZ79">
        <v>50.9</v>
      </c>
      <c r="BA79">
        <v>56.4</v>
      </c>
      <c r="BB79">
        <v>62</v>
      </c>
      <c r="BF79" t="b">
        <f t="shared" si="1"/>
        <v>1</v>
      </c>
    </row>
    <row r="80" spans="1:58" x14ac:dyDescent="0.3">
      <c r="N80" t="e">
        <f>VLOOKUP(R80,Sheet1!A$6:A$378,1,FALSE)</f>
        <v>#N/A</v>
      </c>
      <c r="O80" t="s">
        <v>3</v>
      </c>
      <c r="P80" t="s">
        <v>491</v>
      </c>
      <c r="Q80">
        <v>15</v>
      </c>
      <c r="R80" t="s">
        <v>494</v>
      </c>
      <c r="S80" t="s">
        <v>320</v>
      </c>
      <c r="T80" t="s">
        <v>325</v>
      </c>
      <c r="U80">
        <v>53.1</v>
      </c>
      <c r="V80">
        <v>34.5</v>
      </c>
      <c r="W80">
        <v>12.4</v>
      </c>
      <c r="X80">
        <v>55.7</v>
      </c>
      <c r="Y80">
        <v>23.3</v>
      </c>
      <c r="Z80">
        <v>21</v>
      </c>
      <c r="AA80">
        <v>54.3</v>
      </c>
      <c r="AB80">
        <v>29.2</v>
      </c>
      <c r="AC80">
        <v>16.399999999999999</v>
      </c>
      <c r="AE80" t="s">
        <v>3</v>
      </c>
      <c r="AF80" t="s">
        <v>491</v>
      </c>
      <c r="AG80">
        <v>15</v>
      </c>
      <c r="AH80" t="s">
        <v>494</v>
      </c>
      <c r="AI80">
        <v>60.6</v>
      </c>
      <c r="AJ80">
        <v>39.4</v>
      </c>
      <c r="AK80">
        <v>70.599999999999994</v>
      </c>
      <c r="AL80">
        <v>29.4</v>
      </c>
      <c r="AM80">
        <v>65</v>
      </c>
      <c r="AN80">
        <v>35</v>
      </c>
      <c r="AP80" t="s">
        <v>3</v>
      </c>
      <c r="AQ80" t="s">
        <v>491</v>
      </c>
      <c r="AR80">
        <v>15</v>
      </c>
      <c r="AS80" t="s">
        <v>494</v>
      </c>
      <c r="AT80">
        <v>52.5</v>
      </c>
      <c r="AU80">
        <v>60.6</v>
      </c>
      <c r="AV80">
        <v>68.7</v>
      </c>
      <c r="AW80">
        <v>63.5</v>
      </c>
      <c r="AX80">
        <v>70.599999999999994</v>
      </c>
      <c r="AY80">
        <v>77.599999999999994</v>
      </c>
      <c r="AZ80">
        <v>59.5</v>
      </c>
      <c r="BA80">
        <v>65</v>
      </c>
      <c r="BB80">
        <v>70.599999999999994</v>
      </c>
      <c r="BF80" t="b">
        <f t="shared" si="1"/>
        <v>1</v>
      </c>
    </row>
    <row r="81" spans="14:58" x14ac:dyDescent="0.3">
      <c r="N81" t="str">
        <f>VLOOKUP(R81,Sheet1!A$6:A$378,1,FALSE)</f>
        <v>Cumbria</v>
      </c>
      <c r="O81" t="s">
        <v>3</v>
      </c>
      <c r="P81" t="s">
        <v>491</v>
      </c>
      <c r="Q81">
        <v>16</v>
      </c>
      <c r="R81" t="s">
        <v>342</v>
      </c>
      <c r="S81" t="str">
        <f>VLOOKUP(R81,classifications!A$1:B$357,2,FALSE)</f>
        <v>Predominantly Rural</v>
      </c>
      <c r="T81" t="str">
        <f>VLOOKUP(R81,classifications!A$1:D$357,4,FALSE)</f>
        <v>Shire County</v>
      </c>
      <c r="U81">
        <v>64.2</v>
      </c>
      <c r="V81">
        <v>29.1</v>
      </c>
      <c r="W81">
        <v>6.7</v>
      </c>
      <c r="X81">
        <v>62.4</v>
      </c>
      <c r="Y81">
        <v>20.100000000000001</v>
      </c>
      <c r="Z81">
        <v>17.5</v>
      </c>
      <c r="AA81">
        <v>63.3</v>
      </c>
      <c r="AB81">
        <v>24.5</v>
      </c>
      <c r="AC81">
        <v>12.2</v>
      </c>
      <c r="AE81" t="s">
        <v>3</v>
      </c>
      <c r="AF81" t="s">
        <v>491</v>
      </c>
      <c r="AG81">
        <v>16</v>
      </c>
      <c r="AH81" t="s">
        <v>342</v>
      </c>
      <c r="AI81">
        <v>68.8</v>
      </c>
      <c r="AJ81">
        <v>31.2</v>
      </c>
      <c r="AK81">
        <v>75.7</v>
      </c>
      <c r="AL81">
        <v>24.3</v>
      </c>
      <c r="AM81">
        <v>72.099999999999994</v>
      </c>
      <c r="AN81">
        <v>27.9</v>
      </c>
      <c r="AP81" t="s">
        <v>3</v>
      </c>
      <c r="AQ81" t="s">
        <v>491</v>
      </c>
      <c r="AR81">
        <v>16</v>
      </c>
      <c r="AS81" t="s">
        <v>342</v>
      </c>
      <c r="AT81">
        <v>62.5</v>
      </c>
      <c r="AU81">
        <v>68.8</v>
      </c>
      <c r="AV81">
        <v>75.099999999999994</v>
      </c>
      <c r="AW81">
        <v>70.099999999999994</v>
      </c>
      <c r="AX81">
        <v>75.7</v>
      </c>
      <c r="AY81">
        <v>81.2</v>
      </c>
      <c r="AZ81">
        <v>67.7</v>
      </c>
      <c r="BA81">
        <v>72.099999999999994</v>
      </c>
      <c r="BB81">
        <v>76.400000000000006</v>
      </c>
      <c r="BF81" t="b">
        <f t="shared" si="1"/>
        <v>1</v>
      </c>
    </row>
    <row r="82" spans="14:58" x14ac:dyDescent="0.3">
      <c r="N82" t="str">
        <f>VLOOKUP(R82,Sheet1!A$6:A$378,1,FALSE)</f>
        <v>Derbyshire</v>
      </c>
      <c r="O82" t="s">
        <v>3</v>
      </c>
      <c r="P82" t="s">
        <v>491</v>
      </c>
      <c r="Q82">
        <v>17</v>
      </c>
      <c r="R82" t="s">
        <v>343</v>
      </c>
      <c r="S82" t="str">
        <f>VLOOKUP(R82,classifications!A$1:B$357,2,FALSE)</f>
        <v>Urban with Significant Rural</v>
      </c>
      <c r="T82" t="str">
        <f>VLOOKUP(R82,classifications!A$1:D$357,4,FALSE)</f>
        <v>Shire County</v>
      </c>
      <c r="U82">
        <v>57.8</v>
      </c>
      <c r="V82">
        <v>35</v>
      </c>
      <c r="W82">
        <v>7.2</v>
      </c>
      <c r="X82">
        <v>64.900000000000006</v>
      </c>
      <c r="Y82">
        <v>18.3</v>
      </c>
      <c r="Z82">
        <v>16.8</v>
      </c>
      <c r="AA82">
        <v>61.3</v>
      </c>
      <c r="AB82">
        <v>26.7</v>
      </c>
      <c r="AC82">
        <v>12</v>
      </c>
      <c r="AE82" t="s">
        <v>3</v>
      </c>
      <c r="AF82" t="s">
        <v>491</v>
      </c>
      <c r="AG82">
        <v>17</v>
      </c>
      <c r="AH82" t="s">
        <v>343</v>
      </c>
      <c r="AI82">
        <v>62.3</v>
      </c>
      <c r="AJ82">
        <v>37.700000000000003</v>
      </c>
      <c r="AK82">
        <v>78</v>
      </c>
      <c r="AL82">
        <v>22</v>
      </c>
      <c r="AM82">
        <v>69.7</v>
      </c>
      <c r="AN82">
        <v>30.3</v>
      </c>
      <c r="AP82" t="s">
        <v>3</v>
      </c>
      <c r="AQ82" t="s">
        <v>491</v>
      </c>
      <c r="AR82">
        <v>17</v>
      </c>
      <c r="AS82" t="s">
        <v>343</v>
      </c>
      <c r="AT82">
        <v>56.3</v>
      </c>
      <c r="AU82">
        <v>62.3</v>
      </c>
      <c r="AV82">
        <v>68.2</v>
      </c>
      <c r="AW82">
        <v>73</v>
      </c>
      <c r="AX82">
        <v>78</v>
      </c>
      <c r="AY82">
        <v>82.9</v>
      </c>
      <c r="AZ82">
        <v>65.599999999999994</v>
      </c>
      <c r="BA82">
        <v>69.7</v>
      </c>
      <c r="BB82">
        <v>73.8</v>
      </c>
      <c r="BF82" t="b">
        <f t="shared" si="1"/>
        <v>1</v>
      </c>
    </row>
    <row r="83" spans="14:58" x14ac:dyDescent="0.3">
      <c r="N83" t="str">
        <f>VLOOKUP(R83,Sheet1!A$6:A$378,1,FALSE)</f>
        <v>Devon</v>
      </c>
      <c r="O83" t="s">
        <v>3</v>
      </c>
      <c r="P83" t="s">
        <v>491</v>
      </c>
      <c r="Q83">
        <v>18</v>
      </c>
      <c r="R83" t="s">
        <v>344</v>
      </c>
      <c r="S83" t="str">
        <f>VLOOKUP(R83,classifications!A$1:B$357,2,FALSE)</f>
        <v>Predominantly Rural</v>
      </c>
      <c r="T83" t="str">
        <f>VLOOKUP(R83,classifications!A$1:D$357,4,FALSE)</f>
        <v>Shire County</v>
      </c>
      <c r="U83">
        <v>54.3</v>
      </c>
      <c r="V83">
        <v>38.200000000000003</v>
      </c>
      <c r="W83">
        <v>7.5</v>
      </c>
      <c r="X83">
        <v>56</v>
      </c>
      <c r="Y83">
        <v>20.8</v>
      </c>
      <c r="Z83">
        <v>23.2</v>
      </c>
      <c r="AA83">
        <v>55.2</v>
      </c>
      <c r="AB83">
        <v>29</v>
      </c>
      <c r="AC83">
        <v>15.8</v>
      </c>
      <c r="AE83" t="s">
        <v>3</v>
      </c>
      <c r="AF83" t="s">
        <v>491</v>
      </c>
      <c r="AG83">
        <v>18</v>
      </c>
      <c r="AH83" t="s">
        <v>344</v>
      </c>
      <c r="AI83">
        <v>58.7</v>
      </c>
      <c r="AJ83">
        <v>41.3</v>
      </c>
      <c r="AK83">
        <v>72.900000000000006</v>
      </c>
      <c r="AL83">
        <v>27.1</v>
      </c>
      <c r="AM83">
        <v>65.5</v>
      </c>
      <c r="AN83">
        <v>34.5</v>
      </c>
      <c r="AP83" t="s">
        <v>3</v>
      </c>
      <c r="AQ83" t="s">
        <v>491</v>
      </c>
      <c r="AR83">
        <v>18</v>
      </c>
      <c r="AS83" t="s">
        <v>344</v>
      </c>
      <c r="AT83">
        <v>51.4</v>
      </c>
      <c r="AU83">
        <v>58.7</v>
      </c>
      <c r="AV83">
        <v>65.900000000000006</v>
      </c>
      <c r="AW83">
        <v>66.7</v>
      </c>
      <c r="AX83">
        <v>72.900000000000006</v>
      </c>
      <c r="AY83">
        <v>79.099999999999994</v>
      </c>
      <c r="AZ83">
        <v>60.6</v>
      </c>
      <c r="BA83">
        <v>65.5</v>
      </c>
      <c r="BB83">
        <v>70.5</v>
      </c>
      <c r="BF83" t="b">
        <f t="shared" si="1"/>
        <v>1</v>
      </c>
    </row>
    <row r="84" spans="14:58" x14ac:dyDescent="0.3">
      <c r="N84" t="str">
        <f>VLOOKUP(R84,Sheet1!A$6:A$378,1,FALSE)</f>
        <v>Dorset</v>
      </c>
      <c r="O84" t="s">
        <v>3</v>
      </c>
      <c r="P84" t="s">
        <v>491</v>
      </c>
      <c r="Q84">
        <v>19</v>
      </c>
      <c r="R84" t="s">
        <v>317</v>
      </c>
      <c r="S84" t="str">
        <f>VLOOKUP(R84,classifications!A$1:B$357,2,FALSE)</f>
        <v>Predominantly Rural</v>
      </c>
      <c r="T84" t="str">
        <f>VLOOKUP(R84,classifications!A$1:D$357,4,FALSE)</f>
        <v>Unitary Authority</v>
      </c>
      <c r="U84">
        <v>64.5</v>
      </c>
      <c r="V84">
        <v>29.3</v>
      </c>
      <c r="W84">
        <v>6.1</v>
      </c>
      <c r="X84">
        <v>67.3</v>
      </c>
      <c r="Y84">
        <v>16.899999999999999</v>
      </c>
      <c r="Z84">
        <v>15.8</v>
      </c>
      <c r="AA84">
        <v>66</v>
      </c>
      <c r="AB84">
        <v>23</v>
      </c>
      <c r="AC84">
        <v>11.1</v>
      </c>
      <c r="AE84" t="s">
        <v>3</v>
      </c>
      <c r="AF84" t="s">
        <v>491</v>
      </c>
      <c r="AG84">
        <v>19</v>
      </c>
      <c r="AH84" t="s">
        <v>317</v>
      </c>
      <c r="AI84">
        <v>68.7</v>
      </c>
      <c r="AJ84">
        <v>31.3</v>
      </c>
      <c r="AK84">
        <v>80</v>
      </c>
      <c r="AL84">
        <v>20</v>
      </c>
      <c r="AM84">
        <v>74.2</v>
      </c>
      <c r="AN84">
        <v>25.8</v>
      </c>
      <c r="AP84" t="s">
        <v>3</v>
      </c>
      <c r="AQ84" t="s">
        <v>491</v>
      </c>
      <c r="AR84">
        <v>19</v>
      </c>
      <c r="AS84" t="s">
        <v>317</v>
      </c>
      <c r="AT84">
        <v>60.9</v>
      </c>
      <c r="AU84">
        <v>68.7</v>
      </c>
      <c r="AV84">
        <v>76.599999999999994</v>
      </c>
      <c r="AW84">
        <v>73.599999999999994</v>
      </c>
      <c r="AX84">
        <v>80</v>
      </c>
      <c r="AY84">
        <v>86.3</v>
      </c>
      <c r="AZ84">
        <v>69</v>
      </c>
      <c r="BA84">
        <v>74.2</v>
      </c>
      <c r="BB84">
        <v>79.400000000000006</v>
      </c>
      <c r="BF84" t="b">
        <f t="shared" si="1"/>
        <v>1</v>
      </c>
    </row>
    <row r="85" spans="14:58" x14ac:dyDescent="0.3">
      <c r="N85" t="str">
        <f>VLOOKUP(R85,Sheet1!A$6:A$378,1,FALSE)</f>
        <v>County Durham</v>
      </c>
      <c r="O85" t="s">
        <v>3</v>
      </c>
      <c r="P85" t="s">
        <v>491</v>
      </c>
      <c r="Q85">
        <v>20</v>
      </c>
      <c r="R85" t="s">
        <v>266</v>
      </c>
      <c r="S85" t="str">
        <f>VLOOKUP(R85,classifications!A$1:B$357,2,FALSE)</f>
        <v>Predominantly Rural</v>
      </c>
      <c r="T85" t="str">
        <f>VLOOKUP(R85,classifications!A$1:D$357,4,FALSE)</f>
        <v>Unitary Authority</v>
      </c>
      <c r="U85">
        <v>60.1</v>
      </c>
      <c r="V85">
        <v>30.2</v>
      </c>
      <c r="W85">
        <v>9.6999999999999993</v>
      </c>
      <c r="X85">
        <v>57.5</v>
      </c>
      <c r="Y85">
        <v>22.8</v>
      </c>
      <c r="Z85">
        <v>19.7</v>
      </c>
      <c r="AA85">
        <v>58.8</v>
      </c>
      <c r="AB85">
        <v>26.6</v>
      </c>
      <c r="AC85">
        <v>14.6</v>
      </c>
      <c r="AE85" t="s">
        <v>3</v>
      </c>
      <c r="AF85" t="s">
        <v>491</v>
      </c>
      <c r="AG85">
        <v>20</v>
      </c>
      <c r="AH85" t="s">
        <v>266</v>
      </c>
      <c r="AI85">
        <v>66.5</v>
      </c>
      <c r="AJ85">
        <v>33.5</v>
      </c>
      <c r="AK85">
        <v>71.599999999999994</v>
      </c>
      <c r="AL85">
        <v>28.4</v>
      </c>
      <c r="AM85">
        <v>68.8</v>
      </c>
      <c r="AN85">
        <v>31.2</v>
      </c>
      <c r="AP85" t="s">
        <v>3</v>
      </c>
      <c r="AQ85" t="s">
        <v>491</v>
      </c>
      <c r="AR85">
        <v>20</v>
      </c>
      <c r="AS85" t="s">
        <v>266</v>
      </c>
      <c r="AT85">
        <v>60</v>
      </c>
      <c r="AU85">
        <v>66.5</v>
      </c>
      <c r="AV85">
        <v>73</v>
      </c>
      <c r="AW85">
        <v>65</v>
      </c>
      <c r="AX85">
        <v>71.599999999999994</v>
      </c>
      <c r="AY85">
        <v>78.099999999999994</v>
      </c>
      <c r="AZ85">
        <v>63.9</v>
      </c>
      <c r="BA85">
        <v>68.8</v>
      </c>
      <c r="BB85">
        <v>73.7</v>
      </c>
      <c r="BF85" t="b">
        <f t="shared" si="1"/>
        <v>1</v>
      </c>
    </row>
    <row r="86" spans="14:58" x14ac:dyDescent="0.3">
      <c r="N86" t="str">
        <f>VLOOKUP(R86,Sheet1!A$6:A$378,1,FALSE)</f>
        <v>East Sussex</v>
      </c>
      <c r="O86" t="s">
        <v>3</v>
      </c>
      <c r="P86" t="s">
        <v>491</v>
      </c>
      <c r="Q86">
        <v>21</v>
      </c>
      <c r="R86" t="s">
        <v>345</v>
      </c>
      <c r="S86" t="str">
        <f>VLOOKUP(R86,classifications!A$1:B$357,2,FALSE)</f>
        <v>Urban with Significant Rural</v>
      </c>
      <c r="T86" t="str">
        <f>VLOOKUP(R86,classifications!A$1:D$357,4,FALSE)</f>
        <v>Shire County</v>
      </c>
      <c r="U86">
        <v>66.400000000000006</v>
      </c>
      <c r="V86">
        <v>26.2</v>
      </c>
      <c r="W86">
        <v>7.5</v>
      </c>
      <c r="X86">
        <v>57.1</v>
      </c>
      <c r="Y86">
        <v>29.2</v>
      </c>
      <c r="Z86">
        <v>13.7</v>
      </c>
      <c r="AA86">
        <v>61.4</v>
      </c>
      <c r="AB86">
        <v>27.8</v>
      </c>
      <c r="AC86">
        <v>10.8</v>
      </c>
      <c r="AE86" t="s">
        <v>3</v>
      </c>
      <c r="AF86" t="s">
        <v>491</v>
      </c>
      <c r="AG86">
        <v>21</v>
      </c>
      <c r="AH86" t="s">
        <v>345</v>
      </c>
      <c r="AI86">
        <v>71.7</v>
      </c>
      <c r="AJ86">
        <v>28.3</v>
      </c>
      <c r="AK86">
        <v>66.2</v>
      </c>
      <c r="AL86">
        <v>33.799999999999997</v>
      </c>
      <c r="AM86">
        <v>68.8</v>
      </c>
      <c r="AN86">
        <v>31.2</v>
      </c>
      <c r="AP86" t="s">
        <v>3</v>
      </c>
      <c r="AQ86" t="s">
        <v>491</v>
      </c>
      <c r="AR86">
        <v>21</v>
      </c>
      <c r="AS86" t="s">
        <v>345</v>
      </c>
      <c r="AT86">
        <v>63.1</v>
      </c>
      <c r="AU86">
        <v>71.7</v>
      </c>
      <c r="AV86">
        <v>80.400000000000006</v>
      </c>
      <c r="AW86">
        <v>57.8</v>
      </c>
      <c r="AX86">
        <v>66.2</v>
      </c>
      <c r="AY86">
        <v>74.5</v>
      </c>
      <c r="AZ86">
        <v>62.6</v>
      </c>
      <c r="BA86">
        <v>68.8</v>
      </c>
      <c r="BB86">
        <v>75.099999999999994</v>
      </c>
      <c r="BF86" t="b">
        <f t="shared" si="1"/>
        <v>1</v>
      </c>
    </row>
    <row r="87" spans="14:58" x14ac:dyDescent="0.3">
      <c r="N87" t="str">
        <f>VLOOKUP(R87,Sheet1!A$6:A$378,1,FALSE)</f>
        <v>Essex</v>
      </c>
      <c r="O87" t="s">
        <v>3</v>
      </c>
      <c r="P87" t="s">
        <v>491</v>
      </c>
      <c r="Q87">
        <v>22</v>
      </c>
      <c r="R87" t="s">
        <v>346</v>
      </c>
      <c r="S87" t="str">
        <f>VLOOKUP(R87,classifications!A$1:B$357,2,FALSE)</f>
        <v>Urban with Significant Rural</v>
      </c>
      <c r="T87" t="str">
        <f>VLOOKUP(R87,classifications!A$1:D$357,4,FALSE)</f>
        <v>Shire County</v>
      </c>
      <c r="U87">
        <v>55.9</v>
      </c>
      <c r="V87">
        <v>36.799999999999997</v>
      </c>
      <c r="W87">
        <v>7.3</v>
      </c>
      <c r="X87">
        <v>46.7</v>
      </c>
      <c r="Y87">
        <v>38.5</v>
      </c>
      <c r="Z87">
        <v>14.8</v>
      </c>
      <c r="AA87">
        <v>51.3</v>
      </c>
      <c r="AB87">
        <v>37.700000000000003</v>
      </c>
      <c r="AC87">
        <v>11.1</v>
      </c>
      <c r="AE87" t="s">
        <v>3</v>
      </c>
      <c r="AF87" t="s">
        <v>491</v>
      </c>
      <c r="AG87">
        <v>22</v>
      </c>
      <c r="AH87" t="s">
        <v>346</v>
      </c>
      <c r="AI87">
        <v>60.3</v>
      </c>
      <c r="AJ87">
        <v>39.700000000000003</v>
      </c>
      <c r="AK87">
        <v>54.8</v>
      </c>
      <c r="AL87">
        <v>45.2</v>
      </c>
      <c r="AM87">
        <v>57.6</v>
      </c>
      <c r="AN87">
        <v>42.4</v>
      </c>
      <c r="AP87" t="s">
        <v>3</v>
      </c>
      <c r="AQ87" t="s">
        <v>491</v>
      </c>
      <c r="AR87">
        <v>22</v>
      </c>
      <c r="AS87" t="s">
        <v>346</v>
      </c>
      <c r="AT87">
        <v>54.8</v>
      </c>
      <c r="AU87">
        <v>60.3</v>
      </c>
      <c r="AV87">
        <v>65.7</v>
      </c>
      <c r="AW87">
        <v>49.6</v>
      </c>
      <c r="AX87">
        <v>54.8</v>
      </c>
      <c r="AY87">
        <v>60</v>
      </c>
      <c r="AZ87">
        <v>53.8</v>
      </c>
      <c r="BA87">
        <v>57.6</v>
      </c>
      <c r="BB87">
        <v>61.5</v>
      </c>
      <c r="BF87" t="b">
        <f t="shared" si="1"/>
        <v>1</v>
      </c>
    </row>
    <row r="88" spans="14:58" x14ac:dyDescent="0.3">
      <c r="N88" t="str">
        <f>VLOOKUP(R88,Sheet1!A$6:A$378,1,FALSE)</f>
        <v>Gloucestershire</v>
      </c>
      <c r="O88" t="s">
        <v>3</v>
      </c>
      <c r="P88" t="s">
        <v>491</v>
      </c>
      <c r="Q88">
        <v>23</v>
      </c>
      <c r="R88" t="s">
        <v>347</v>
      </c>
      <c r="S88" t="str">
        <f>VLOOKUP(R88,classifications!A$1:B$357,2,FALSE)</f>
        <v>Urban with Significant Rural</v>
      </c>
      <c r="T88" t="str">
        <f>VLOOKUP(R88,classifications!A$1:D$357,4,FALSE)</f>
        <v>Shire County</v>
      </c>
      <c r="U88">
        <v>66.3</v>
      </c>
      <c r="V88">
        <v>28.1</v>
      </c>
      <c r="W88">
        <v>5.6</v>
      </c>
      <c r="X88">
        <v>66.400000000000006</v>
      </c>
      <c r="Y88">
        <v>19.899999999999999</v>
      </c>
      <c r="Z88">
        <v>13.7</v>
      </c>
      <c r="AA88">
        <v>66.3</v>
      </c>
      <c r="AB88">
        <v>24.1</v>
      </c>
      <c r="AC88">
        <v>9.6</v>
      </c>
      <c r="AE88" t="s">
        <v>3</v>
      </c>
      <c r="AF88" t="s">
        <v>491</v>
      </c>
      <c r="AG88">
        <v>23</v>
      </c>
      <c r="AH88" t="s">
        <v>347</v>
      </c>
      <c r="AI88">
        <v>70.3</v>
      </c>
      <c r="AJ88">
        <v>29.7</v>
      </c>
      <c r="AK88">
        <v>76.900000000000006</v>
      </c>
      <c r="AL88">
        <v>23.1</v>
      </c>
      <c r="AM88">
        <v>73.400000000000006</v>
      </c>
      <c r="AN88">
        <v>26.6</v>
      </c>
      <c r="AP88" t="s">
        <v>3</v>
      </c>
      <c r="AQ88" t="s">
        <v>491</v>
      </c>
      <c r="AR88">
        <v>23</v>
      </c>
      <c r="AS88" t="s">
        <v>347</v>
      </c>
      <c r="AT88">
        <v>63.2</v>
      </c>
      <c r="AU88">
        <v>70.3</v>
      </c>
      <c r="AV88">
        <v>77.3</v>
      </c>
      <c r="AW88">
        <v>70.3</v>
      </c>
      <c r="AX88">
        <v>76.900000000000006</v>
      </c>
      <c r="AY88">
        <v>83.5</v>
      </c>
      <c r="AZ88">
        <v>68.400000000000006</v>
      </c>
      <c r="BA88">
        <v>73.400000000000006</v>
      </c>
      <c r="BB88">
        <v>78.400000000000006</v>
      </c>
      <c r="BF88" t="b">
        <f t="shared" si="1"/>
        <v>1</v>
      </c>
    </row>
    <row r="89" spans="14:58" x14ac:dyDescent="0.3">
      <c r="N89" t="str">
        <f>VLOOKUP(R89,Sheet1!A$6:A$378,1,FALSE)</f>
        <v>Hampshire</v>
      </c>
      <c r="O89" t="s">
        <v>3</v>
      </c>
      <c r="P89" t="s">
        <v>491</v>
      </c>
      <c r="Q89">
        <v>24</v>
      </c>
      <c r="R89" t="s">
        <v>348</v>
      </c>
      <c r="S89" t="str">
        <f>VLOOKUP(R89,classifications!A$1:B$357,2,FALSE)</f>
        <v>Urban with Significant Rural</v>
      </c>
      <c r="T89" t="str">
        <f>VLOOKUP(R89,classifications!A$1:D$357,4,FALSE)</f>
        <v>Shire County</v>
      </c>
      <c r="U89">
        <v>56.6</v>
      </c>
      <c r="V89">
        <v>38.299999999999997</v>
      </c>
      <c r="W89">
        <v>5</v>
      </c>
      <c r="X89">
        <v>51</v>
      </c>
      <c r="Y89">
        <v>34.700000000000003</v>
      </c>
      <c r="Z89">
        <v>14.3</v>
      </c>
      <c r="AA89">
        <v>53.8</v>
      </c>
      <c r="AB89">
        <v>36.5</v>
      </c>
      <c r="AC89">
        <v>9.6999999999999993</v>
      </c>
      <c r="AE89" t="s">
        <v>3</v>
      </c>
      <c r="AF89" t="s">
        <v>491</v>
      </c>
      <c r="AG89">
        <v>24</v>
      </c>
      <c r="AH89" t="s">
        <v>348</v>
      </c>
      <c r="AI89">
        <v>59.6</v>
      </c>
      <c r="AJ89">
        <v>40.4</v>
      </c>
      <c r="AK89">
        <v>59.5</v>
      </c>
      <c r="AL89">
        <v>40.5</v>
      </c>
      <c r="AM89">
        <v>59.6</v>
      </c>
      <c r="AN89">
        <v>40.4</v>
      </c>
      <c r="AP89" t="s">
        <v>3</v>
      </c>
      <c r="AQ89" t="s">
        <v>491</v>
      </c>
      <c r="AR89">
        <v>24</v>
      </c>
      <c r="AS89" t="s">
        <v>348</v>
      </c>
      <c r="AT89">
        <v>54.5</v>
      </c>
      <c r="AU89">
        <v>59.6</v>
      </c>
      <c r="AV89">
        <v>64.7</v>
      </c>
      <c r="AW89">
        <v>54.2</v>
      </c>
      <c r="AX89">
        <v>59.5</v>
      </c>
      <c r="AY89">
        <v>64.7</v>
      </c>
      <c r="AZ89">
        <v>55.8</v>
      </c>
      <c r="BA89">
        <v>59.6</v>
      </c>
      <c r="BB89">
        <v>63.3</v>
      </c>
      <c r="BF89" t="b">
        <f t="shared" si="1"/>
        <v>1</v>
      </c>
    </row>
    <row r="90" spans="14:58" x14ac:dyDescent="0.3">
      <c r="N90" t="str">
        <f>VLOOKUP(R90,Sheet1!A$6:A$378,1,FALSE)</f>
        <v>Hertfordshire</v>
      </c>
      <c r="O90" t="s">
        <v>3</v>
      </c>
      <c r="P90" t="s">
        <v>491</v>
      </c>
      <c r="Q90">
        <v>26</v>
      </c>
      <c r="R90" t="s">
        <v>349</v>
      </c>
      <c r="S90" t="str">
        <f>VLOOKUP(R90,classifications!A$1:B$357,2,FALSE)</f>
        <v>Predominantly Urban</v>
      </c>
      <c r="T90" t="str">
        <f>VLOOKUP(R90,classifications!A$1:D$357,4,FALSE)</f>
        <v>Shire County</v>
      </c>
      <c r="U90">
        <v>56.9</v>
      </c>
      <c r="V90">
        <v>37.299999999999997</v>
      </c>
      <c r="W90">
        <v>5.8</v>
      </c>
      <c r="X90">
        <v>57.7</v>
      </c>
      <c r="Y90">
        <v>29.9</v>
      </c>
      <c r="Z90">
        <v>12.3</v>
      </c>
      <c r="AA90">
        <v>57.3</v>
      </c>
      <c r="AB90">
        <v>33.799999999999997</v>
      </c>
      <c r="AC90">
        <v>8.9</v>
      </c>
      <c r="AE90" t="s">
        <v>3</v>
      </c>
      <c r="AF90" t="s">
        <v>491</v>
      </c>
      <c r="AG90">
        <v>26</v>
      </c>
      <c r="AH90" t="s">
        <v>349</v>
      </c>
      <c r="AI90">
        <v>60.4</v>
      </c>
      <c r="AJ90">
        <v>39.6</v>
      </c>
      <c r="AK90">
        <v>65.900000000000006</v>
      </c>
      <c r="AL90">
        <v>34.1</v>
      </c>
      <c r="AM90">
        <v>62.9</v>
      </c>
      <c r="AN90">
        <v>37.1</v>
      </c>
      <c r="AP90" t="s">
        <v>3</v>
      </c>
      <c r="AQ90" t="s">
        <v>491</v>
      </c>
      <c r="AR90">
        <v>26</v>
      </c>
      <c r="AS90" t="s">
        <v>349</v>
      </c>
      <c r="AT90">
        <v>54.2</v>
      </c>
      <c r="AU90">
        <v>60.4</v>
      </c>
      <c r="AV90">
        <v>66.5</v>
      </c>
      <c r="AW90">
        <v>60.3</v>
      </c>
      <c r="AX90">
        <v>65.900000000000006</v>
      </c>
      <c r="AY90">
        <v>71.400000000000006</v>
      </c>
      <c r="AZ90">
        <v>58.5</v>
      </c>
      <c r="BA90">
        <v>62.9</v>
      </c>
      <c r="BB90">
        <v>67.2</v>
      </c>
      <c r="BF90" t="b">
        <f t="shared" si="1"/>
        <v>1</v>
      </c>
    </row>
    <row r="91" spans="14:58" x14ac:dyDescent="0.3">
      <c r="N91" t="str">
        <f>VLOOKUP(R91,Sheet1!A$6:A$378,1,FALSE)</f>
        <v>Kent</v>
      </c>
      <c r="O91" t="s">
        <v>3</v>
      </c>
      <c r="P91" t="s">
        <v>491</v>
      </c>
      <c r="Q91">
        <v>29</v>
      </c>
      <c r="R91" t="s">
        <v>350</v>
      </c>
      <c r="S91" t="str">
        <f>VLOOKUP(R91,classifications!A$1:B$357,2,FALSE)</f>
        <v>Urban with Significant Rural</v>
      </c>
      <c r="T91" t="str">
        <f>VLOOKUP(R91,classifications!A$1:D$357,4,FALSE)</f>
        <v>Shire County</v>
      </c>
      <c r="U91">
        <v>62.7</v>
      </c>
      <c r="V91">
        <v>29.9</v>
      </c>
      <c r="W91">
        <v>7.4</v>
      </c>
      <c r="X91">
        <v>58</v>
      </c>
      <c r="Y91">
        <v>25.6</v>
      </c>
      <c r="Z91">
        <v>16.3</v>
      </c>
      <c r="AA91">
        <v>60.4</v>
      </c>
      <c r="AB91">
        <v>27.8</v>
      </c>
      <c r="AC91">
        <v>11.9</v>
      </c>
      <c r="AE91" t="s">
        <v>3</v>
      </c>
      <c r="AF91" t="s">
        <v>491</v>
      </c>
      <c r="AG91">
        <v>29</v>
      </c>
      <c r="AH91" t="s">
        <v>350</v>
      </c>
      <c r="AI91">
        <v>67.7</v>
      </c>
      <c r="AJ91">
        <v>32.299999999999997</v>
      </c>
      <c r="AK91">
        <v>69.400000000000006</v>
      </c>
      <c r="AL91">
        <v>30.6</v>
      </c>
      <c r="AM91">
        <v>68.5</v>
      </c>
      <c r="AN91">
        <v>31.5</v>
      </c>
      <c r="AP91" t="s">
        <v>3</v>
      </c>
      <c r="AQ91" t="s">
        <v>491</v>
      </c>
      <c r="AR91">
        <v>29</v>
      </c>
      <c r="AS91" t="s">
        <v>350</v>
      </c>
      <c r="AT91">
        <v>62.2</v>
      </c>
      <c r="AU91">
        <v>67.7</v>
      </c>
      <c r="AV91">
        <v>73.2</v>
      </c>
      <c r="AW91">
        <v>64.099999999999994</v>
      </c>
      <c r="AX91">
        <v>69.400000000000006</v>
      </c>
      <c r="AY91">
        <v>74.599999999999994</v>
      </c>
      <c r="AZ91">
        <v>64.599999999999994</v>
      </c>
      <c r="BA91">
        <v>68.5</v>
      </c>
      <c r="BB91">
        <v>72.400000000000006</v>
      </c>
      <c r="BF91" t="b">
        <f t="shared" si="1"/>
        <v>1</v>
      </c>
    </row>
    <row r="92" spans="14:58" x14ac:dyDescent="0.3">
      <c r="N92" t="str">
        <f>VLOOKUP(R92,Sheet1!A$6:A$378,1,FALSE)</f>
        <v>Lancashire</v>
      </c>
      <c r="O92" t="s">
        <v>3</v>
      </c>
      <c r="P92" t="s">
        <v>491</v>
      </c>
      <c r="Q92">
        <v>30</v>
      </c>
      <c r="R92" t="s">
        <v>351</v>
      </c>
      <c r="S92" t="str">
        <f>VLOOKUP(R92,classifications!A$1:B$357,2,FALSE)</f>
        <v>Predominantly Urban</v>
      </c>
      <c r="T92" t="str">
        <f>VLOOKUP(R92,classifications!A$1:D$357,4,FALSE)</f>
        <v>Shire County</v>
      </c>
      <c r="U92">
        <v>62.2</v>
      </c>
      <c r="V92">
        <v>25.6</v>
      </c>
      <c r="W92">
        <v>12.2</v>
      </c>
      <c r="X92">
        <v>62.4</v>
      </c>
      <c r="Y92">
        <v>20.3</v>
      </c>
      <c r="Z92">
        <v>17.3</v>
      </c>
      <c r="AA92">
        <v>62.3</v>
      </c>
      <c r="AB92">
        <v>22.9</v>
      </c>
      <c r="AC92">
        <v>14.8</v>
      </c>
      <c r="AE92" t="s">
        <v>3</v>
      </c>
      <c r="AF92" t="s">
        <v>491</v>
      </c>
      <c r="AG92">
        <v>30</v>
      </c>
      <c r="AH92" t="s">
        <v>351</v>
      </c>
      <c r="AI92">
        <v>70.8</v>
      </c>
      <c r="AJ92">
        <v>29.2</v>
      </c>
      <c r="AK92">
        <v>75.5</v>
      </c>
      <c r="AL92">
        <v>24.5</v>
      </c>
      <c r="AM92">
        <v>73.099999999999994</v>
      </c>
      <c r="AN92">
        <v>26.9</v>
      </c>
      <c r="AP92" t="s">
        <v>3</v>
      </c>
      <c r="AQ92" t="s">
        <v>491</v>
      </c>
      <c r="AR92">
        <v>30</v>
      </c>
      <c r="AS92" t="s">
        <v>351</v>
      </c>
      <c r="AT92">
        <v>65.599999999999994</v>
      </c>
      <c r="AU92">
        <v>70.8</v>
      </c>
      <c r="AV92">
        <v>76.099999999999994</v>
      </c>
      <c r="AW92">
        <v>70.7</v>
      </c>
      <c r="AX92">
        <v>75.5</v>
      </c>
      <c r="AY92">
        <v>80.3</v>
      </c>
      <c r="AZ92">
        <v>69.400000000000006</v>
      </c>
      <c r="BA92">
        <v>73.099999999999994</v>
      </c>
      <c r="BB92">
        <v>76.8</v>
      </c>
      <c r="BF92" t="b">
        <f t="shared" si="1"/>
        <v>1</v>
      </c>
    </row>
    <row r="93" spans="14:58" x14ac:dyDescent="0.3">
      <c r="N93" t="str">
        <f>VLOOKUP(R93,Sheet1!A$6:A$378,1,FALSE)</f>
        <v>Leicestershire</v>
      </c>
      <c r="O93" t="s">
        <v>3</v>
      </c>
      <c r="P93" t="s">
        <v>491</v>
      </c>
      <c r="Q93">
        <v>31</v>
      </c>
      <c r="R93" t="s">
        <v>352</v>
      </c>
      <c r="S93" t="str">
        <f>VLOOKUP(R93,classifications!A$1:B$357,2,FALSE)</f>
        <v>Urban with Significant Rural</v>
      </c>
      <c r="T93" t="str">
        <f>VLOOKUP(R93,classifications!A$1:D$357,4,FALSE)</f>
        <v>Shire County</v>
      </c>
      <c r="U93">
        <v>62.5</v>
      </c>
      <c r="V93">
        <v>31.9</v>
      </c>
      <c r="W93">
        <v>5.6</v>
      </c>
      <c r="X93">
        <v>64.099999999999994</v>
      </c>
      <c r="Y93">
        <v>18.600000000000001</v>
      </c>
      <c r="Z93">
        <v>17.2</v>
      </c>
      <c r="AA93">
        <v>63.3</v>
      </c>
      <c r="AB93">
        <v>25.4</v>
      </c>
      <c r="AC93">
        <v>11.3</v>
      </c>
      <c r="AE93" t="s">
        <v>3</v>
      </c>
      <c r="AF93" t="s">
        <v>491</v>
      </c>
      <c r="AG93">
        <v>31</v>
      </c>
      <c r="AH93" t="s">
        <v>352</v>
      </c>
      <c r="AI93">
        <v>66.2</v>
      </c>
      <c r="AJ93">
        <v>33.799999999999997</v>
      </c>
      <c r="AK93">
        <v>77.5</v>
      </c>
      <c r="AL93">
        <v>22.5</v>
      </c>
      <c r="AM93">
        <v>71.400000000000006</v>
      </c>
      <c r="AN93">
        <v>28.6</v>
      </c>
      <c r="AP93" t="s">
        <v>3</v>
      </c>
      <c r="AQ93" t="s">
        <v>491</v>
      </c>
      <c r="AR93">
        <v>31</v>
      </c>
      <c r="AS93" t="s">
        <v>352</v>
      </c>
      <c r="AT93">
        <v>59.4</v>
      </c>
      <c r="AU93">
        <v>66.2</v>
      </c>
      <c r="AV93">
        <v>73</v>
      </c>
      <c r="AW93">
        <v>71.2</v>
      </c>
      <c r="AX93">
        <v>77.5</v>
      </c>
      <c r="AY93">
        <v>83.7</v>
      </c>
      <c r="AZ93">
        <v>66.599999999999994</v>
      </c>
      <c r="BA93">
        <v>71.400000000000006</v>
      </c>
      <c r="BB93">
        <v>76.099999999999994</v>
      </c>
      <c r="BF93" t="b">
        <f t="shared" si="1"/>
        <v>1</v>
      </c>
    </row>
    <row r="94" spans="14:58" x14ac:dyDescent="0.3">
      <c r="N94" t="str">
        <f>VLOOKUP(R94,Sheet1!A$6:A$378,1,FALSE)</f>
        <v>Lincolnshire</v>
      </c>
      <c r="O94" t="s">
        <v>3</v>
      </c>
      <c r="P94" t="s">
        <v>491</v>
      </c>
      <c r="Q94">
        <v>32</v>
      </c>
      <c r="R94" t="s">
        <v>353</v>
      </c>
      <c r="S94" t="str">
        <f>VLOOKUP(R94,classifications!A$1:B$357,2,FALSE)</f>
        <v>Predominantly Rural</v>
      </c>
      <c r="T94" t="str">
        <f>VLOOKUP(R94,classifications!A$1:D$357,4,FALSE)</f>
        <v>Shire County</v>
      </c>
      <c r="U94">
        <v>56.4</v>
      </c>
      <c r="V94">
        <v>31.8</v>
      </c>
      <c r="W94">
        <v>11.8</v>
      </c>
      <c r="X94">
        <v>55.4</v>
      </c>
      <c r="Y94">
        <v>28.8</v>
      </c>
      <c r="Z94">
        <v>15.9</v>
      </c>
      <c r="AA94">
        <v>55.9</v>
      </c>
      <c r="AB94">
        <v>30.3</v>
      </c>
      <c r="AC94">
        <v>13.8</v>
      </c>
      <c r="AE94" t="s">
        <v>3</v>
      </c>
      <c r="AF94" t="s">
        <v>491</v>
      </c>
      <c r="AG94">
        <v>32</v>
      </c>
      <c r="AH94" t="s">
        <v>353</v>
      </c>
      <c r="AI94">
        <v>64</v>
      </c>
      <c r="AJ94">
        <v>36</v>
      </c>
      <c r="AK94">
        <v>65.8</v>
      </c>
      <c r="AL94">
        <v>34.200000000000003</v>
      </c>
      <c r="AM94">
        <v>64.900000000000006</v>
      </c>
      <c r="AN94">
        <v>35.1</v>
      </c>
      <c r="AP94" t="s">
        <v>3</v>
      </c>
      <c r="AQ94" t="s">
        <v>491</v>
      </c>
      <c r="AR94">
        <v>32</v>
      </c>
      <c r="AS94" t="s">
        <v>353</v>
      </c>
      <c r="AT94">
        <v>56.9</v>
      </c>
      <c r="AU94">
        <v>64</v>
      </c>
      <c r="AV94">
        <v>71.099999999999994</v>
      </c>
      <c r="AW94">
        <v>59</v>
      </c>
      <c r="AX94">
        <v>65.8</v>
      </c>
      <c r="AY94">
        <v>72.599999999999994</v>
      </c>
      <c r="AZ94">
        <v>59.7</v>
      </c>
      <c r="BA94">
        <v>64.900000000000006</v>
      </c>
      <c r="BB94">
        <v>70</v>
      </c>
      <c r="BF94" t="b">
        <f t="shared" si="1"/>
        <v>1</v>
      </c>
    </row>
    <row r="95" spans="14:58" x14ac:dyDescent="0.3">
      <c r="N95" t="str">
        <f>VLOOKUP(R95,Sheet1!A$6:A$378,1,FALSE)</f>
        <v>Norfolk</v>
      </c>
      <c r="O95" t="s">
        <v>3</v>
      </c>
      <c r="P95" t="s">
        <v>491</v>
      </c>
      <c r="Q95">
        <v>33</v>
      </c>
      <c r="R95" t="s">
        <v>354</v>
      </c>
      <c r="S95" t="str">
        <f>VLOOKUP(R95,classifications!A$1:B$357,2,FALSE)</f>
        <v>Predominantly Rural</v>
      </c>
      <c r="T95" t="str">
        <f>VLOOKUP(R95,classifications!A$1:D$357,4,FALSE)</f>
        <v>Shire County</v>
      </c>
      <c r="U95">
        <v>61.5</v>
      </c>
      <c r="V95">
        <v>30.9</v>
      </c>
      <c r="W95">
        <v>7.6</v>
      </c>
      <c r="X95">
        <v>59.7</v>
      </c>
      <c r="Y95">
        <v>21.1</v>
      </c>
      <c r="Z95">
        <v>19.3</v>
      </c>
      <c r="AA95">
        <v>60.6</v>
      </c>
      <c r="AB95">
        <v>26.1</v>
      </c>
      <c r="AC95">
        <v>13.3</v>
      </c>
      <c r="AE95" t="s">
        <v>3</v>
      </c>
      <c r="AF95" t="s">
        <v>491</v>
      </c>
      <c r="AG95">
        <v>33</v>
      </c>
      <c r="AH95" t="s">
        <v>354</v>
      </c>
      <c r="AI95">
        <v>66.5</v>
      </c>
      <c r="AJ95">
        <v>33.5</v>
      </c>
      <c r="AK95">
        <v>73.900000000000006</v>
      </c>
      <c r="AL95">
        <v>26.1</v>
      </c>
      <c r="AM95">
        <v>69.900000000000006</v>
      </c>
      <c r="AN95">
        <v>30.1</v>
      </c>
      <c r="AP95" t="s">
        <v>3</v>
      </c>
      <c r="AQ95" t="s">
        <v>491</v>
      </c>
      <c r="AR95">
        <v>33</v>
      </c>
      <c r="AS95" t="s">
        <v>354</v>
      </c>
      <c r="AT95">
        <v>60.2</v>
      </c>
      <c r="AU95">
        <v>66.5</v>
      </c>
      <c r="AV95">
        <v>72.8</v>
      </c>
      <c r="AW95">
        <v>67.8</v>
      </c>
      <c r="AX95">
        <v>73.900000000000006</v>
      </c>
      <c r="AY95">
        <v>80</v>
      </c>
      <c r="AZ95">
        <v>65.5</v>
      </c>
      <c r="BA95">
        <v>69.900000000000006</v>
      </c>
      <c r="BB95">
        <v>74.3</v>
      </c>
      <c r="BF95" t="b">
        <f t="shared" si="1"/>
        <v>1</v>
      </c>
    </row>
    <row r="96" spans="14:58" x14ac:dyDescent="0.3">
      <c r="N96" t="str">
        <f>VLOOKUP(R96,Sheet1!A$6:A$378,1,FALSE)</f>
        <v>Northamptonshire</v>
      </c>
      <c r="O96" t="s">
        <v>3</v>
      </c>
      <c r="P96" t="s">
        <v>491</v>
      </c>
      <c r="Q96">
        <v>34</v>
      </c>
      <c r="R96" t="s">
        <v>355</v>
      </c>
      <c r="S96" t="str">
        <f>VLOOKUP(R96,classifications!A$1:B$357,2,FALSE)</f>
        <v>Urban with Significant Rural</v>
      </c>
      <c r="T96" t="str">
        <f>VLOOKUP(R96,classifications!A$1:D$357,4,FALSE)</f>
        <v>Shire County</v>
      </c>
      <c r="U96">
        <v>59.8</v>
      </c>
      <c r="V96">
        <v>32.299999999999997</v>
      </c>
      <c r="W96">
        <v>7.9</v>
      </c>
      <c r="X96">
        <v>65.2</v>
      </c>
      <c r="Y96">
        <v>19</v>
      </c>
      <c r="Z96">
        <v>15.8</v>
      </c>
      <c r="AA96">
        <v>62.4</v>
      </c>
      <c r="AB96">
        <v>26</v>
      </c>
      <c r="AC96">
        <v>11.7</v>
      </c>
      <c r="AE96" t="s">
        <v>3</v>
      </c>
      <c r="AF96" t="s">
        <v>491</v>
      </c>
      <c r="AG96">
        <v>34</v>
      </c>
      <c r="AH96" t="s">
        <v>355</v>
      </c>
      <c r="AI96">
        <v>64.900000000000006</v>
      </c>
      <c r="AJ96">
        <v>35.1</v>
      </c>
      <c r="AK96">
        <v>77.400000000000006</v>
      </c>
      <c r="AL96">
        <v>22.6</v>
      </c>
      <c r="AM96">
        <v>70.599999999999994</v>
      </c>
      <c r="AN96">
        <v>29.4</v>
      </c>
      <c r="AP96" t="s">
        <v>3</v>
      </c>
      <c r="AQ96" t="s">
        <v>491</v>
      </c>
      <c r="AR96">
        <v>34</v>
      </c>
      <c r="AS96" t="s">
        <v>355</v>
      </c>
      <c r="AT96">
        <v>58.6</v>
      </c>
      <c r="AU96">
        <v>64.900000000000006</v>
      </c>
      <c r="AV96">
        <v>71.3</v>
      </c>
      <c r="AW96">
        <v>71.7</v>
      </c>
      <c r="AX96">
        <v>77.400000000000006</v>
      </c>
      <c r="AY96">
        <v>83.1</v>
      </c>
      <c r="AZ96">
        <v>66.099999999999994</v>
      </c>
      <c r="BA96">
        <v>70.599999999999994</v>
      </c>
      <c r="BB96">
        <v>75.099999999999994</v>
      </c>
      <c r="BF96" t="b">
        <f t="shared" si="1"/>
        <v>1</v>
      </c>
    </row>
    <row r="97" spans="14:58" x14ac:dyDescent="0.3">
      <c r="N97" t="str">
        <f>VLOOKUP(R97,Sheet1!A$6:A$378,1,FALSE)</f>
        <v>North Yorkshire</v>
      </c>
      <c r="O97" t="s">
        <v>3</v>
      </c>
      <c r="P97" t="s">
        <v>491</v>
      </c>
      <c r="Q97">
        <v>36</v>
      </c>
      <c r="R97" t="s">
        <v>356</v>
      </c>
      <c r="S97" t="str">
        <f>VLOOKUP(R97,classifications!A$1:B$357,2,FALSE)</f>
        <v>Predominantly Rural</v>
      </c>
      <c r="T97" t="str">
        <f>VLOOKUP(R97,classifications!A$1:D$357,4,FALSE)</f>
        <v>Shire County</v>
      </c>
      <c r="U97">
        <v>53.2</v>
      </c>
      <c r="V97">
        <v>37.299999999999997</v>
      </c>
      <c r="W97">
        <v>9.5</v>
      </c>
      <c r="X97">
        <v>58</v>
      </c>
      <c r="Y97">
        <v>20.6</v>
      </c>
      <c r="Z97">
        <v>21.4</v>
      </c>
      <c r="AA97">
        <v>55.7</v>
      </c>
      <c r="AB97">
        <v>28.5</v>
      </c>
      <c r="AC97">
        <v>15.8</v>
      </c>
      <c r="AE97" t="s">
        <v>3</v>
      </c>
      <c r="AF97" t="s">
        <v>491</v>
      </c>
      <c r="AG97">
        <v>36</v>
      </c>
      <c r="AH97" t="s">
        <v>356</v>
      </c>
      <c r="AI97">
        <v>58.8</v>
      </c>
      <c r="AJ97">
        <v>41.2</v>
      </c>
      <c r="AK97">
        <v>73.8</v>
      </c>
      <c r="AL97">
        <v>26.2</v>
      </c>
      <c r="AM97">
        <v>66.2</v>
      </c>
      <c r="AN97">
        <v>33.799999999999997</v>
      </c>
      <c r="AP97" t="s">
        <v>3</v>
      </c>
      <c r="AQ97" t="s">
        <v>491</v>
      </c>
      <c r="AR97">
        <v>36</v>
      </c>
      <c r="AS97" t="s">
        <v>356</v>
      </c>
      <c r="AT97">
        <v>50.9</v>
      </c>
      <c r="AU97">
        <v>58.8</v>
      </c>
      <c r="AV97">
        <v>66.7</v>
      </c>
      <c r="AW97">
        <v>67</v>
      </c>
      <c r="AX97">
        <v>73.8</v>
      </c>
      <c r="AY97">
        <v>80.599999999999994</v>
      </c>
      <c r="AZ97">
        <v>60.8</v>
      </c>
      <c r="BA97">
        <v>66.2</v>
      </c>
      <c r="BB97">
        <v>71.5</v>
      </c>
      <c r="BF97" t="b">
        <f t="shared" si="1"/>
        <v>1</v>
      </c>
    </row>
    <row r="98" spans="14:58" x14ac:dyDescent="0.3">
      <c r="N98" t="str">
        <f>VLOOKUP(R98,Sheet1!A$6:A$378,1,FALSE)</f>
        <v>Nottinghamshire</v>
      </c>
      <c r="O98" t="s">
        <v>3</v>
      </c>
      <c r="P98" t="s">
        <v>491</v>
      </c>
      <c r="Q98">
        <v>37</v>
      </c>
      <c r="R98" t="s">
        <v>357</v>
      </c>
      <c r="S98" t="str">
        <f>VLOOKUP(R98,classifications!A$1:B$357,2,FALSE)</f>
        <v>Urban with Significant Rural</v>
      </c>
      <c r="T98" t="str">
        <f>VLOOKUP(R98,classifications!A$1:D$357,4,FALSE)</f>
        <v>Shire County</v>
      </c>
      <c r="U98">
        <v>60.8</v>
      </c>
      <c r="V98">
        <v>28.2</v>
      </c>
      <c r="W98">
        <v>11</v>
      </c>
      <c r="X98">
        <v>63.4</v>
      </c>
      <c r="Y98">
        <v>23.8</v>
      </c>
      <c r="Z98">
        <v>12.8</v>
      </c>
      <c r="AA98">
        <v>62.1</v>
      </c>
      <c r="AB98">
        <v>26</v>
      </c>
      <c r="AC98">
        <v>11.9</v>
      </c>
      <c r="AE98" t="s">
        <v>3</v>
      </c>
      <c r="AF98" t="s">
        <v>491</v>
      </c>
      <c r="AG98">
        <v>37</v>
      </c>
      <c r="AH98" t="s">
        <v>357</v>
      </c>
      <c r="AI98">
        <v>68.3</v>
      </c>
      <c r="AJ98">
        <v>31.7</v>
      </c>
      <c r="AK98">
        <v>72.7</v>
      </c>
      <c r="AL98">
        <v>27.3</v>
      </c>
      <c r="AM98">
        <v>70.5</v>
      </c>
      <c r="AN98">
        <v>29.5</v>
      </c>
      <c r="AP98" t="s">
        <v>3</v>
      </c>
      <c r="AQ98" t="s">
        <v>491</v>
      </c>
      <c r="AR98">
        <v>37</v>
      </c>
      <c r="AS98" t="s">
        <v>357</v>
      </c>
      <c r="AT98">
        <v>61.5</v>
      </c>
      <c r="AU98">
        <v>68.3</v>
      </c>
      <c r="AV98">
        <v>75.099999999999994</v>
      </c>
      <c r="AW98">
        <v>65.599999999999994</v>
      </c>
      <c r="AX98">
        <v>72.7</v>
      </c>
      <c r="AY98">
        <v>79.7</v>
      </c>
      <c r="AZ98">
        <v>65.7</v>
      </c>
      <c r="BA98">
        <v>70.5</v>
      </c>
      <c r="BB98">
        <v>75.3</v>
      </c>
      <c r="BF98" t="b">
        <f t="shared" si="1"/>
        <v>1</v>
      </c>
    </row>
    <row r="99" spans="14:58" x14ac:dyDescent="0.3">
      <c r="N99" t="str">
        <f>VLOOKUP(R99,Sheet1!A$6:A$378,1,FALSE)</f>
        <v>Oxfordshire</v>
      </c>
      <c r="O99" t="s">
        <v>3</v>
      </c>
      <c r="P99" t="s">
        <v>491</v>
      </c>
      <c r="Q99">
        <v>38</v>
      </c>
      <c r="R99" t="s">
        <v>358</v>
      </c>
      <c r="S99" t="str">
        <f>VLOOKUP(R99,classifications!A$1:B$357,2,FALSE)</f>
        <v>Predominantly Rural</v>
      </c>
      <c r="T99" t="str">
        <f>VLOOKUP(R99,classifications!A$1:D$357,4,FALSE)</f>
        <v>Shire County</v>
      </c>
      <c r="U99">
        <v>58.3</v>
      </c>
      <c r="V99">
        <v>37.200000000000003</v>
      </c>
      <c r="W99">
        <v>4.5</v>
      </c>
      <c r="X99">
        <v>54.4</v>
      </c>
      <c r="Y99">
        <v>32.9</v>
      </c>
      <c r="Z99">
        <v>12.8</v>
      </c>
      <c r="AA99">
        <v>56.4</v>
      </c>
      <c r="AB99">
        <v>35.1</v>
      </c>
      <c r="AC99">
        <v>8.5</v>
      </c>
      <c r="AE99" t="s">
        <v>3</v>
      </c>
      <c r="AF99" t="s">
        <v>491</v>
      </c>
      <c r="AG99">
        <v>38</v>
      </c>
      <c r="AH99" t="s">
        <v>358</v>
      </c>
      <c r="AI99">
        <v>61.1</v>
      </c>
      <c r="AJ99">
        <v>38.9</v>
      </c>
      <c r="AK99">
        <v>62.3</v>
      </c>
      <c r="AL99">
        <v>37.700000000000003</v>
      </c>
      <c r="AM99">
        <v>61.6</v>
      </c>
      <c r="AN99">
        <v>38.4</v>
      </c>
      <c r="AP99" t="s">
        <v>3</v>
      </c>
      <c r="AQ99" t="s">
        <v>491</v>
      </c>
      <c r="AR99">
        <v>38</v>
      </c>
      <c r="AS99" t="s">
        <v>358</v>
      </c>
      <c r="AT99">
        <v>53.7</v>
      </c>
      <c r="AU99">
        <v>61.1</v>
      </c>
      <c r="AV99">
        <v>68.5</v>
      </c>
      <c r="AW99">
        <v>54.4</v>
      </c>
      <c r="AX99">
        <v>62.3</v>
      </c>
      <c r="AY99">
        <v>70.3</v>
      </c>
      <c r="AZ99">
        <v>56</v>
      </c>
      <c r="BA99">
        <v>61.6</v>
      </c>
      <c r="BB99">
        <v>67.3</v>
      </c>
      <c r="BF99" t="b">
        <f t="shared" si="1"/>
        <v>1</v>
      </c>
    </row>
    <row r="100" spans="14:58" x14ac:dyDescent="0.3">
      <c r="N100" t="str">
        <f>VLOOKUP(R100,Sheet1!A$6:A$378,1,FALSE)</f>
        <v>Shropshire</v>
      </c>
      <c r="O100" t="s">
        <v>3</v>
      </c>
      <c r="P100" t="s">
        <v>491</v>
      </c>
      <c r="Q100">
        <v>39</v>
      </c>
      <c r="R100" t="s">
        <v>286</v>
      </c>
      <c r="S100" t="str">
        <f>VLOOKUP(R100,classifications!A$1:B$357,2,FALSE)</f>
        <v>Predominantly Rural</v>
      </c>
      <c r="T100" t="str">
        <f>VLOOKUP(R100,classifications!A$1:D$357,4,FALSE)</f>
        <v>Unitary Authority</v>
      </c>
      <c r="U100">
        <v>53.3</v>
      </c>
      <c r="V100">
        <v>35.799999999999997</v>
      </c>
      <c r="W100">
        <v>10.9</v>
      </c>
      <c r="X100">
        <v>66.7</v>
      </c>
      <c r="Y100">
        <v>14.5</v>
      </c>
      <c r="Z100">
        <v>18.8</v>
      </c>
      <c r="AA100">
        <v>59.9</v>
      </c>
      <c r="AB100">
        <v>25.3</v>
      </c>
      <c r="AC100">
        <v>14.8</v>
      </c>
      <c r="AE100" t="s">
        <v>3</v>
      </c>
      <c r="AF100" t="s">
        <v>491</v>
      </c>
      <c r="AG100">
        <v>39</v>
      </c>
      <c r="AH100" t="s">
        <v>286</v>
      </c>
      <c r="AI100">
        <v>59.8</v>
      </c>
      <c r="AJ100">
        <v>40.200000000000003</v>
      </c>
      <c r="AK100">
        <v>82.2</v>
      </c>
      <c r="AL100">
        <v>17.8</v>
      </c>
      <c r="AM100">
        <v>70.3</v>
      </c>
      <c r="AN100">
        <v>29.7</v>
      </c>
      <c r="AP100" t="s">
        <v>3</v>
      </c>
      <c r="AQ100" t="s">
        <v>491</v>
      </c>
      <c r="AR100">
        <v>39</v>
      </c>
      <c r="AS100" t="s">
        <v>286</v>
      </c>
      <c r="AT100">
        <v>52.7</v>
      </c>
      <c r="AU100">
        <v>59.8</v>
      </c>
      <c r="AV100">
        <v>67</v>
      </c>
      <c r="AW100">
        <v>76.5</v>
      </c>
      <c r="AX100">
        <v>82.2</v>
      </c>
      <c r="AY100">
        <v>87.9</v>
      </c>
      <c r="AZ100">
        <v>65.5</v>
      </c>
      <c r="BA100">
        <v>70.3</v>
      </c>
      <c r="BB100">
        <v>75.2</v>
      </c>
      <c r="BF100" t="b">
        <f t="shared" si="1"/>
        <v>1</v>
      </c>
    </row>
    <row r="101" spans="14:58" x14ac:dyDescent="0.3">
      <c r="N101" t="str">
        <f>VLOOKUP(R101,Sheet1!A$6:A$378,1,FALSE)</f>
        <v>Somerset</v>
      </c>
      <c r="O101" t="s">
        <v>3</v>
      </c>
      <c r="P101" t="s">
        <v>491</v>
      </c>
      <c r="Q101">
        <v>40</v>
      </c>
      <c r="R101" t="s">
        <v>359</v>
      </c>
      <c r="S101" t="str">
        <f>VLOOKUP(R101,classifications!A$1:B$357,2,FALSE)</f>
        <v>Predominantly Rural</v>
      </c>
      <c r="T101" t="str">
        <f>VLOOKUP(R101,classifications!A$1:D$357,4,FALSE)</f>
        <v>Shire County</v>
      </c>
      <c r="U101">
        <v>55.6</v>
      </c>
      <c r="V101">
        <v>34</v>
      </c>
      <c r="W101">
        <v>10.4</v>
      </c>
      <c r="X101">
        <v>56.1</v>
      </c>
      <c r="Y101">
        <v>24</v>
      </c>
      <c r="Z101">
        <v>19.899999999999999</v>
      </c>
      <c r="AA101">
        <v>55.9</v>
      </c>
      <c r="AB101">
        <v>28.7</v>
      </c>
      <c r="AC101">
        <v>15.4</v>
      </c>
      <c r="AE101" t="s">
        <v>3</v>
      </c>
      <c r="AF101" t="s">
        <v>491</v>
      </c>
      <c r="AG101">
        <v>40</v>
      </c>
      <c r="AH101" t="s">
        <v>359</v>
      </c>
      <c r="AI101">
        <v>62</v>
      </c>
      <c r="AJ101">
        <v>38</v>
      </c>
      <c r="AK101">
        <v>70</v>
      </c>
      <c r="AL101">
        <v>30</v>
      </c>
      <c r="AM101">
        <v>66</v>
      </c>
      <c r="AN101">
        <v>34</v>
      </c>
      <c r="AP101" t="s">
        <v>3</v>
      </c>
      <c r="AQ101" t="s">
        <v>491</v>
      </c>
      <c r="AR101">
        <v>40</v>
      </c>
      <c r="AS101" t="s">
        <v>359</v>
      </c>
      <c r="AT101">
        <v>54.1</v>
      </c>
      <c r="AU101">
        <v>62</v>
      </c>
      <c r="AV101">
        <v>70</v>
      </c>
      <c r="AW101">
        <v>62.6</v>
      </c>
      <c r="AX101">
        <v>70</v>
      </c>
      <c r="AY101">
        <v>77.400000000000006</v>
      </c>
      <c r="AZ101">
        <v>60.6</v>
      </c>
      <c r="BA101">
        <v>66</v>
      </c>
      <c r="BB101">
        <v>71.5</v>
      </c>
      <c r="BF101" t="b">
        <f t="shared" si="1"/>
        <v>1</v>
      </c>
    </row>
    <row r="102" spans="14:58" x14ac:dyDescent="0.3">
      <c r="N102" t="str">
        <f>VLOOKUP(R102,Sheet1!A$6:A$378,1,FALSE)</f>
        <v>Staffordshire</v>
      </c>
      <c r="O102" t="s">
        <v>3</v>
      </c>
      <c r="P102" t="s">
        <v>491</v>
      </c>
      <c r="Q102">
        <v>41</v>
      </c>
      <c r="R102" t="s">
        <v>360</v>
      </c>
      <c r="S102" t="str">
        <f>VLOOKUP(R102,classifications!A$1:B$357,2,FALSE)</f>
        <v>Urban with Significant Rural</v>
      </c>
      <c r="T102" t="str">
        <f>VLOOKUP(R102,classifications!A$1:D$357,4,FALSE)</f>
        <v>Shire County</v>
      </c>
      <c r="U102">
        <v>60.7</v>
      </c>
      <c r="V102">
        <v>32.1</v>
      </c>
      <c r="W102">
        <v>7.2</v>
      </c>
      <c r="X102">
        <v>64.7</v>
      </c>
      <c r="Y102">
        <v>18.8</v>
      </c>
      <c r="Z102">
        <v>16.5</v>
      </c>
      <c r="AA102">
        <v>62.6</v>
      </c>
      <c r="AB102">
        <v>25.6</v>
      </c>
      <c r="AC102">
        <v>11.7</v>
      </c>
      <c r="AE102" t="s">
        <v>3</v>
      </c>
      <c r="AF102" t="s">
        <v>491</v>
      </c>
      <c r="AG102">
        <v>41</v>
      </c>
      <c r="AH102" t="s">
        <v>360</v>
      </c>
      <c r="AI102">
        <v>65.400000000000006</v>
      </c>
      <c r="AJ102">
        <v>34.6</v>
      </c>
      <c r="AK102">
        <v>77.5</v>
      </c>
      <c r="AL102">
        <v>22.5</v>
      </c>
      <c r="AM102">
        <v>71</v>
      </c>
      <c r="AN102">
        <v>29</v>
      </c>
      <c r="AP102" t="s">
        <v>3</v>
      </c>
      <c r="AQ102" t="s">
        <v>491</v>
      </c>
      <c r="AR102">
        <v>41</v>
      </c>
      <c r="AS102" t="s">
        <v>360</v>
      </c>
      <c r="AT102">
        <v>59.2</v>
      </c>
      <c r="AU102">
        <v>65.400000000000006</v>
      </c>
      <c r="AV102">
        <v>71.599999999999994</v>
      </c>
      <c r="AW102">
        <v>72</v>
      </c>
      <c r="AX102">
        <v>77.5</v>
      </c>
      <c r="AY102">
        <v>83</v>
      </c>
      <c r="AZ102">
        <v>66.400000000000006</v>
      </c>
      <c r="BA102">
        <v>71</v>
      </c>
      <c r="BB102">
        <v>75.5</v>
      </c>
      <c r="BF102" t="b">
        <f t="shared" si="1"/>
        <v>1</v>
      </c>
    </row>
    <row r="103" spans="14:58" x14ac:dyDescent="0.3">
      <c r="N103" t="str">
        <f>VLOOKUP(R103,Sheet1!A$6:A$378,1,FALSE)</f>
        <v>Suffolk</v>
      </c>
      <c r="O103" t="s">
        <v>3</v>
      </c>
      <c r="P103" t="s">
        <v>491</v>
      </c>
      <c r="Q103">
        <v>42</v>
      </c>
      <c r="R103" t="s">
        <v>361</v>
      </c>
      <c r="S103" t="str">
        <f>VLOOKUP(R103,classifications!A$1:B$357,2,FALSE)</f>
        <v>Predominantly Rural</v>
      </c>
      <c r="T103" t="str">
        <f>VLOOKUP(R103,classifications!A$1:D$357,4,FALSE)</f>
        <v>Shire County</v>
      </c>
      <c r="U103">
        <v>67.5</v>
      </c>
      <c r="V103">
        <v>27.1</v>
      </c>
      <c r="W103">
        <v>5.4</v>
      </c>
      <c r="X103">
        <v>57.5</v>
      </c>
      <c r="Y103">
        <v>23.9</v>
      </c>
      <c r="Z103">
        <v>18.600000000000001</v>
      </c>
      <c r="AA103">
        <v>62.5</v>
      </c>
      <c r="AB103">
        <v>25.5</v>
      </c>
      <c r="AC103">
        <v>12</v>
      </c>
      <c r="AE103" t="s">
        <v>3</v>
      </c>
      <c r="AF103" t="s">
        <v>491</v>
      </c>
      <c r="AG103">
        <v>42</v>
      </c>
      <c r="AH103" t="s">
        <v>361</v>
      </c>
      <c r="AI103">
        <v>71.400000000000006</v>
      </c>
      <c r="AJ103">
        <v>28.6</v>
      </c>
      <c r="AK103">
        <v>70.7</v>
      </c>
      <c r="AL103">
        <v>29.3</v>
      </c>
      <c r="AM103">
        <v>71.099999999999994</v>
      </c>
      <c r="AN103">
        <v>28.9</v>
      </c>
      <c r="AP103" t="s">
        <v>3</v>
      </c>
      <c r="AQ103" t="s">
        <v>491</v>
      </c>
      <c r="AR103">
        <v>42</v>
      </c>
      <c r="AS103" t="s">
        <v>361</v>
      </c>
      <c r="AT103">
        <v>65.8</v>
      </c>
      <c r="AU103">
        <v>71.400000000000006</v>
      </c>
      <c r="AV103">
        <v>77</v>
      </c>
      <c r="AW103">
        <v>64.3</v>
      </c>
      <c r="AX103">
        <v>70.7</v>
      </c>
      <c r="AY103">
        <v>77</v>
      </c>
      <c r="AZ103">
        <v>66.5</v>
      </c>
      <c r="BA103">
        <v>71.099999999999994</v>
      </c>
      <c r="BB103">
        <v>75.599999999999994</v>
      </c>
      <c r="BF103" t="b">
        <f t="shared" si="1"/>
        <v>1</v>
      </c>
    </row>
    <row r="104" spans="14:58" x14ac:dyDescent="0.3">
      <c r="N104" t="str">
        <f>VLOOKUP(R104,Sheet1!A$6:A$378,1,FALSE)</f>
        <v>Surrey</v>
      </c>
      <c r="O104" t="s">
        <v>3</v>
      </c>
      <c r="P104" t="s">
        <v>491</v>
      </c>
      <c r="Q104">
        <v>43</v>
      </c>
      <c r="R104" t="s">
        <v>362</v>
      </c>
      <c r="S104" t="str">
        <f>VLOOKUP(R104,classifications!A$1:B$357,2,FALSE)</f>
        <v>Predominantly Urban</v>
      </c>
      <c r="T104" t="str">
        <f>VLOOKUP(R104,classifications!A$1:D$357,4,FALSE)</f>
        <v>Shire County</v>
      </c>
      <c r="U104">
        <v>49.2</v>
      </c>
      <c r="V104">
        <v>43.2</v>
      </c>
      <c r="W104">
        <v>7.6</v>
      </c>
      <c r="X104">
        <v>45.7</v>
      </c>
      <c r="Y104">
        <v>42.1</v>
      </c>
      <c r="Z104">
        <v>12.2</v>
      </c>
      <c r="AA104">
        <v>47.5</v>
      </c>
      <c r="AB104">
        <v>42.7</v>
      </c>
      <c r="AC104">
        <v>9.8000000000000007</v>
      </c>
      <c r="AE104" t="s">
        <v>3</v>
      </c>
      <c r="AF104" t="s">
        <v>491</v>
      </c>
      <c r="AG104">
        <v>43</v>
      </c>
      <c r="AH104" t="s">
        <v>362</v>
      </c>
      <c r="AI104">
        <v>53.2</v>
      </c>
      <c r="AJ104">
        <v>46.8</v>
      </c>
      <c r="AK104">
        <v>52</v>
      </c>
      <c r="AL104">
        <v>48</v>
      </c>
      <c r="AM104">
        <v>52.7</v>
      </c>
      <c r="AN104">
        <v>47.3</v>
      </c>
      <c r="AP104" t="s">
        <v>3</v>
      </c>
      <c r="AQ104" t="s">
        <v>491</v>
      </c>
      <c r="AR104">
        <v>43</v>
      </c>
      <c r="AS104" t="s">
        <v>362</v>
      </c>
      <c r="AT104">
        <v>46.9</v>
      </c>
      <c r="AU104">
        <v>53.2</v>
      </c>
      <c r="AV104">
        <v>59.6</v>
      </c>
      <c r="AW104">
        <v>45.4</v>
      </c>
      <c r="AX104">
        <v>52</v>
      </c>
      <c r="AY104">
        <v>58.6</v>
      </c>
      <c r="AZ104">
        <v>47.9</v>
      </c>
      <c r="BA104">
        <v>52.7</v>
      </c>
      <c r="BB104">
        <v>57.5</v>
      </c>
      <c r="BF104" t="b">
        <f t="shared" si="1"/>
        <v>1</v>
      </c>
    </row>
    <row r="105" spans="14:58" x14ac:dyDescent="0.3">
      <c r="N105" t="str">
        <f>VLOOKUP(R105,Sheet1!A$6:A$378,1,FALSE)</f>
        <v>Warwickshire</v>
      </c>
      <c r="O105" t="s">
        <v>3</v>
      </c>
      <c r="P105" t="s">
        <v>491</v>
      </c>
      <c r="Q105">
        <v>44</v>
      </c>
      <c r="R105" t="s">
        <v>363</v>
      </c>
      <c r="S105" t="str">
        <f>VLOOKUP(R105,classifications!A$1:B$357,2,FALSE)</f>
        <v>Urban with Significant Rural</v>
      </c>
      <c r="T105" t="str">
        <f>VLOOKUP(R105,classifications!A$1:D$357,4,FALSE)</f>
        <v>Shire County</v>
      </c>
      <c r="U105">
        <v>66.3</v>
      </c>
      <c r="V105">
        <v>25.7</v>
      </c>
      <c r="W105">
        <v>8.1</v>
      </c>
      <c r="X105">
        <v>63.4</v>
      </c>
      <c r="Y105">
        <v>18.3</v>
      </c>
      <c r="Z105">
        <v>18.3</v>
      </c>
      <c r="AA105">
        <v>64.900000000000006</v>
      </c>
      <c r="AB105">
        <v>22.2</v>
      </c>
      <c r="AC105">
        <v>12.9</v>
      </c>
      <c r="AE105" t="s">
        <v>3</v>
      </c>
      <c r="AF105" t="s">
        <v>491</v>
      </c>
      <c r="AG105">
        <v>44</v>
      </c>
      <c r="AH105" t="s">
        <v>363</v>
      </c>
      <c r="AI105">
        <v>72.099999999999994</v>
      </c>
      <c r="AJ105">
        <v>27.9</v>
      </c>
      <c r="AK105">
        <v>77.5</v>
      </c>
      <c r="AL105">
        <v>22.5</v>
      </c>
      <c r="AM105">
        <v>74.5</v>
      </c>
      <c r="AN105">
        <v>25.5</v>
      </c>
      <c r="AP105" t="s">
        <v>3</v>
      </c>
      <c r="AQ105" t="s">
        <v>491</v>
      </c>
      <c r="AR105">
        <v>44</v>
      </c>
      <c r="AS105" t="s">
        <v>363</v>
      </c>
      <c r="AT105">
        <v>64.2</v>
      </c>
      <c r="AU105">
        <v>72.099999999999994</v>
      </c>
      <c r="AV105">
        <v>80</v>
      </c>
      <c r="AW105">
        <v>70.2</v>
      </c>
      <c r="AX105">
        <v>77.5</v>
      </c>
      <c r="AY105">
        <v>84.9</v>
      </c>
      <c r="AZ105">
        <v>68.8</v>
      </c>
      <c r="BA105">
        <v>74.5</v>
      </c>
      <c r="BB105">
        <v>80.099999999999994</v>
      </c>
      <c r="BF105" t="b">
        <f t="shared" si="1"/>
        <v>1</v>
      </c>
    </row>
    <row r="106" spans="14:58" x14ac:dyDescent="0.3">
      <c r="N106" t="str">
        <f>VLOOKUP(R106,Sheet1!A$6:A$378,1,FALSE)</f>
        <v>West Sussex</v>
      </c>
      <c r="O106" t="s">
        <v>3</v>
      </c>
      <c r="P106" t="s">
        <v>491</v>
      </c>
      <c r="Q106">
        <v>45</v>
      </c>
      <c r="R106" t="s">
        <v>364</v>
      </c>
      <c r="S106" t="str">
        <f>VLOOKUP(R106,classifications!A$1:B$357,2,FALSE)</f>
        <v>Predominantly Urban</v>
      </c>
      <c r="T106" t="str">
        <f>VLOOKUP(R106,classifications!A$1:D$357,4,FALSE)</f>
        <v>Shire County</v>
      </c>
      <c r="U106">
        <v>55</v>
      </c>
      <c r="V106">
        <v>39.299999999999997</v>
      </c>
      <c r="W106">
        <v>5.7</v>
      </c>
      <c r="X106">
        <v>46.5</v>
      </c>
      <c r="Y106">
        <v>39.9</v>
      </c>
      <c r="Z106">
        <v>13.7</v>
      </c>
      <c r="AA106">
        <v>50.6</v>
      </c>
      <c r="AB106">
        <v>39.6</v>
      </c>
      <c r="AC106">
        <v>9.8000000000000007</v>
      </c>
      <c r="AE106" t="s">
        <v>3</v>
      </c>
      <c r="AF106" t="s">
        <v>491</v>
      </c>
      <c r="AG106">
        <v>45</v>
      </c>
      <c r="AH106" t="s">
        <v>364</v>
      </c>
      <c r="AI106">
        <v>58.3</v>
      </c>
      <c r="AJ106">
        <v>41.7</v>
      </c>
      <c r="AK106">
        <v>53.8</v>
      </c>
      <c r="AL106">
        <v>46.2</v>
      </c>
      <c r="AM106">
        <v>56.1</v>
      </c>
      <c r="AN106">
        <v>43.9</v>
      </c>
      <c r="AP106" t="s">
        <v>3</v>
      </c>
      <c r="AQ106" t="s">
        <v>491</v>
      </c>
      <c r="AR106">
        <v>45</v>
      </c>
      <c r="AS106" t="s">
        <v>364</v>
      </c>
      <c r="AT106">
        <v>51.1</v>
      </c>
      <c r="AU106">
        <v>58.3</v>
      </c>
      <c r="AV106">
        <v>65.5</v>
      </c>
      <c r="AW106">
        <v>47</v>
      </c>
      <c r="AX106">
        <v>53.8</v>
      </c>
      <c r="AY106">
        <v>60.6</v>
      </c>
      <c r="AZ106">
        <v>50.8</v>
      </c>
      <c r="BA106">
        <v>56.1</v>
      </c>
      <c r="BB106">
        <v>61.4</v>
      </c>
      <c r="BF106" t="b">
        <f t="shared" si="1"/>
        <v>1</v>
      </c>
    </row>
    <row r="107" spans="14:58" x14ac:dyDescent="0.3">
      <c r="N107" t="str">
        <f>VLOOKUP(R107,Sheet1!A$6:A$378,1,FALSE)</f>
        <v>Wiltshire</v>
      </c>
      <c r="O107" t="s">
        <v>3</v>
      </c>
      <c r="P107" t="s">
        <v>491</v>
      </c>
      <c r="Q107">
        <v>46</v>
      </c>
      <c r="R107" t="s">
        <v>315</v>
      </c>
      <c r="S107" t="str">
        <f>VLOOKUP(R107,classifications!A$1:B$357,2,FALSE)</f>
        <v>Predominantly Rural</v>
      </c>
      <c r="T107" t="str">
        <f>VLOOKUP(R107,classifications!A$1:D$357,4,FALSE)</f>
        <v>Unitary Authority</v>
      </c>
      <c r="U107">
        <v>62.8</v>
      </c>
      <c r="V107">
        <v>30.5</v>
      </c>
      <c r="W107">
        <v>6.8</v>
      </c>
      <c r="X107">
        <v>62.1</v>
      </c>
      <c r="Y107">
        <v>21.7</v>
      </c>
      <c r="Z107">
        <v>16.2</v>
      </c>
      <c r="AA107">
        <v>62.5</v>
      </c>
      <c r="AB107">
        <v>26.1</v>
      </c>
      <c r="AC107">
        <v>11.4</v>
      </c>
      <c r="AE107" t="s">
        <v>3</v>
      </c>
      <c r="AF107" t="s">
        <v>491</v>
      </c>
      <c r="AG107">
        <v>46</v>
      </c>
      <c r="AH107" t="s">
        <v>315</v>
      </c>
      <c r="AI107">
        <v>67.3</v>
      </c>
      <c r="AJ107">
        <v>32.700000000000003</v>
      </c>
      <c r="AK107">
        <v>74.099999999999994</v>
      </c>
      <c r="AL107">
        <v>25.9</v>
      </c>
      <c r="AM107">
        <v>70.5</v>
      </c>
      <c r="AN107">
        <v>29.5</v>
      </c>
      <c r="AP107" t="s">
        <v>3</v>
      </c>
      <c r="AQ107" t="s">
        <v>491</v>
      </c>
      <c r="AR107">
        <v>46</v>
      </c>
      <c r="AS107" t="s">
        <v>315</v>
      </c>
      <c r="AT107">
        <v>60.8</v>
      </c>
      <c r="AU107">
        <v>67.3</v>
      </c>
      <c r="AV107">
        <v>73.8</v>
      </c>
      <c r="AW107">
        <v>68.3</v>
      </c>
      <c r="AX107">
        <v>74.099999999999994</v>
      </c>
      <c r="AY107">
        <v>79.900000000000006</v>
      </c>
      <c r="AZ107">
        <v>65.8</v>
      </c>
      <c r="BA107">
        <v>70.5</v>
      </c>
      <c r="BB107">
        <v>75.2</v>
      </c>
      <c r="BF107" t="b">
        <f t="shared" si="1"/>
        <v>1</v>
      </c>
    </row>
    <row r="108" spans="14:58" x14ac:dyDescent="0.3">
      <c r="N108" t="str">
        <f>VLOOKUP(R108,Sheet1!A$6:A$378,1,FALSE)</f>
        <v>Worcestershire</v>
      </c>
      <c r="O108" t="s">
        <v>3</v>
      </c>
      <c r="P108" t="s">
        <v>491</v>
      </c>
      <c r="Q108">
        <v>47</v>
      </c>
      <c r="R108" t="s">
        <v>365</v>
      </c>
      <c r="S108" t="str">
        <f>VLOOKUP(R108,classifications!A$1:B$357,2,FALSE)</f>
        <v>Urban with Significant Rural</v>
      </c>
      <c r="T108" t="str">
        <f>VLOOKUP(R108,classifications!A$1:D$357,4,FALSE)</f>
        <v>Shire County</v>
      </c>
      <c r="U108">
        <v>50.5</v>
      </c>
      <c r="V108">
        <v>39.9</v>
      </c>
      <c r="W108">
        <v>9.6</v>
      </c>
      <c r="X108">
        <v>46</v>
      </c>
      <c r="Y108">
        <v>41.2</v>
      </c>
      <c r="Z108">
        <v>12.8</v>
      </c>
      <c r="AA108">
        <v>48.4</v>
      </c>
      <c r="AB108">
        <v>40.5</v>
      </c>
      <c r="AC108">
        <v>11.1</v>
      </c>
      <c r="AE108" t="s">
        <v>3</v>
      </c>
      <c r="AF108" t="s">
        <v>491</v>
      </c>
      <c r="AG108">
        <v>47</v>
      </c>
      <c r="AH108" t="s">
        <v>365</v>
      </c>
      <c r="AI108">
        <v>55.9</v>
      </c>
      <c r="AJ108">
        <v>44.1</v>
      </c>
      <c r="AK108">
        <v>52.8</v>
      </c>
      <c r="AL108">
        <v>47.2</v>
      </c>
      <c r="AM108">
        <v>54.4</v>
      </c>
      <c r="AN108">
        <v>45.6</v>
      </c>
      <c r="AP108" t="s">
        <v>3</v>
      </c>
      <c r="AQ108" t="s">
        <v>491</v>
      </c>
      <c r="AR108">
        <v>47</v>
      </c>
      <c r="AS108" t="s">
        <v>365</v>
      </c>
      <c r="AT108">
        <v>48.6</v>
      </c>
      <c r="AU108">
        <v>55.9</v>
      </c>
      <c r="AV108">
        <v>63.1</v>
      </c>
      <c r="AW108">
        <v>45.3</v>
      </c>
      <c r="AX108">
        <v>52.8</v>
      </c>
      <c r="AY108">
        <v>60.2</v>
      </c>
      <c r="AZ108">
        <v>49.6</v>
      </c>
      <c r="BA108">
        <v>54.4</v>
      </c>
      <c r="BB108">
        <v>59.2</v>
      </c>
      <c r="BF108" t="b">
        <f t="shared" si="1"/>
        <v>1</v>
      </c>
    </row>
    <row r="109" spans="14:58" x14ac:dyDescent="0.3">
      <c r="N109" t="str">
        <f>VLOOKUP(R109,Sheet1!A$6:A$378,1,FALSE)</f>
        <v>Gateshead</v>
      </c>
      <c r="O109" t="s">
        <v>3</v>
      </c>
      <c r="P109" t="s">
        <v>491</v>
      </c>
      <c r="Q109" t="s">
        <v>495</v>
      </c>
      <c r="R109" t="s">
        <v>41</v>
      </c>
      <c r="S109" t="str">
        <f>VLOOKUP(R109,classifications!A$1:B$357,2,FALSE)</f>
        <v>Predominantly Urban</v>
      </c>
      <c r="T109" t="str">
        <f>VLOOKUP(R109,classifications!A$1:D$357,4,FALSE)</f>
        <v>Met District</v>
      </c>
      <c r="U109">
        <v>64.599999999999994</v>
      </c>
      <c r="V109">
        <v>27.5</v>
      </c>
      <c r="W109">
        <v>8</v>
      </c>
      <c r="X109">
        <v>62</v>
      </c>
      <c r="Y109">
        <v>20.7</v>
      </c>
      <c r="Z109">
        <v>17.399999999999999</v>
      </c>
      <c r="AA109">
        <v>63.4</v>
      </c>
      <c r="AB109">
        <v>24.3</v>
      </c>
      <c r="AC109">
        <v>12.3</v>
      </c>
      <c r="AE109" t="s">
        <v>3</v>
      </c>
      <c r="AF109" t="s">
        <v>491</v>
      </c>
      <c r="AG109" t="s">
        <v>495</v>
      </c>
      <c r="AH109" t="s">
        <v>41</v>
      </c>
      <c r="AI109">
        <v>70.2</v>
      </c>
      <c r="AJ109">
        <v>29.8</v>
      </c>
      <c r="AK109">
        <v>75</v>
      </c>
      <c r="AL109">
        <v>25</v>
      </c>
      <c r="AM109">
        <v>72.3</v>
      </c>
      <c r="AN109">
        <v>27.7</v>
      </c>
      <c r="AP109" t="s">
        <v>3</v>
      </c>
      <c r="AQ109" t="s">
        <v>491</v>
      </c>
      <c r="AR109" t="s">
        <v>495</v>
      </c>
      <c r="AS109" t="s">
        <v>41</v>
      </c>
      <c r="AT109">
        <v>63.9</v>
      </c>
      <c r="AU109">
        <v>70.2</v>
      </c>
      <c r="AV109">
        <v>76.400000000000006</v>
      </c>
      <c r="AW109">
        <v>68.5</v>
      </c>
      <c r="AX109">
        <v>75</v>
      </c>
      <c r="AY109">
        <v>81.5</v>
      </c>
      <c r="AZ109">
        <v>67.400000000000006</v>
      </c>
      <c r="BA109">
        <v>72.3</v>
      </c>
      <c r="BB109">
        <v>77.099999999999994</v>
      </c>
      <c r="BF109" t="b">
        <f t="shared" si="1"/>
        <v>1</v>
      </c>
    </row>
    <row r="110" spans="14:58" x14ac:dyDescent="0.3">
      <c r="N110" t="str">
        <f>VLOOKUP(R110,Sheet1!A$6:A$378,1,FALSE)</f>
        <v>South Tyneside</v>
      </c>
      <c r="O110" t="s">
        <v>3</v>
      </c>
      <c r="P110" t="s">
        <v>491</v>
      </c>
      <c r="Q110" t="s">
        <v>496</v>
      </c>
      <c r="R110" t="s">
        <v>39</v>
      </c>
      <c r="S110" t="str">
        <f>VLOOKUP(R110,classifications!A$1:B$357,2,FALSE)</f>
        <v>Predominantly Urban</v>
      </c>
      <c r="T110" t="str">
        <f>VLOOKUP(R110,classifications!A$1:D$357,4,FALSE)</f>
        <v>Met District</v>
      </c>
      <c r="U110">
        <v>60</v>
      </c>
      <c r="V110">
        <v>32.9</v>
      </c>
      <c r="W110">
        <v>7.1</v>
      </c>
      <c r="X110">
        <v>59.1</v>
      </c>
      <c r="Y110">
        <v>30.3</v>
      </c>
      <c r="Z110">
        <v>10.6</v>
      </c>
      <c r="AA110">
        <v>59.5</v>
      </c>
      <c r="AB110">
        <v>31.5</v>
      </c>
      <c r="AC110">
        <v>9</v>
      </c>
      <c r="AE110" t="s">
        <v>3</v>
      </c>
      <c r="AF110" t="s">
        <v>491</v>
      </c>
      <c r="AG110" t="s">
        <v>496</v>
      </c>
      <c r="AH110" t="s">
        <v>39</v>
      </c>
      <c r="AI110">
        <v>64.599999999999994</v>
      </c>
      <c r="AJ110">
        <v>35.4</v>
      </c>
      <c r="AK110">
        <v>66.099999999999994</v>
      </c>
      <c r="AL110">
        <v>33.9</v>
      </c>
      <c r="AM110">
        <v>65.400000000000006</v>
      </c>
      <c r="AN110">
        <v>34.6</v>
      </c>
      <c r="AP110" t="s">
        <v>3</v>
      </c>
      <c r="AQ110" t="s">
        <v>491</v>
      </c>
      <c r="AR110" t="s">
        <v>496</v>
      </c>
      <c r="AS110" t="s">
        <v>39</v>
      </c>
      <c r="AT110">
        <v>57.4</v>
      </c>
      <c r="AU110">
        <v>64.599999999999994</v>
      </c>
      <c r="AV110">
        <v>71.8</v>
      </c>
      <c r="AW110">
        <v>59.5</v>
      </c>
      <c r="AX110">
        <v>66.099999999999994</v>
      </c>
      <c r="AY110">
        <v>72.599999999999994</v>
      </c>
      <c r="AZ110">
        <v>60.3</v>
      </c>
      <c r="BA110">
        <v>65.400000000000006</v>
      </c>
      <c r="BB110">
        <v>70.5</v>
      </c>
      <c r="BF110" t="b">
        <f t="shared" si="1"/>
        <v>1</v>
      </c>
    </row>
    <row r="111" spans="14:58" x14ac:dyDescent="0.3">
      <c r="N111" t="str">
        <f>VLOOKUP(R111,Sheet1!A$6:A$378,1,FALSE)</f>
        <v>Sunderland</v>
      </c>
      <c r="O111" t="s">
        <v>3</v>
      </c>
      <c r="P111" t="s">
        <v>491</v>
      </c>
      <c r="Q111" t="s">
        <v>497</v>
      </c>
      <c r="R111" t="s">
        <v>40</v>
      </c>
      <c r="S111" t="str">
        <f>VLOOKUP(R111,classifications!A$1:B$357,2,FALSE)</f>
        <v>Predominantly Urban</v>
      </c>
      <c r="T111" t="str">
        <f>VLOOKUP(R111,classifications!A$1:D$357,4,FALSE)</f>
        <v>Met District</v>
      </c>
      <c r="U111">
        <v>55</v>
      </c>
      <c r="V111">
        <v>33.5</v>
      </c>
      <c r="W111">
        <v>11.5</v>
      </c>
      <c r="X111">
        <v>55.9</v>
      </c>
      <c r="Y111">
        <v>25.8</v>
      </c>
      <c r="Z111">
        <v>18.3</v>
      </c>
      <c r="AA111">
        <v>55.5</v>
      </c>
      <c r="AB111">
        <v>29.6</v>
      </c>
      <c r="AC111">
        <v>14.9</v>
      </c>
      <c r="AE111" t="s">
        <v>3</v>
      </c>
      <c r="AF111" t="s">
        <v>491</v>
      </c>
      <c r="AG111" t="s">
        <v>497</v>
      </c>
      <c r="AH111" t="s">
        <v>40</v>
      </c>
      <c r="AI111">
        <v>62.2</v>
      </c>
      <c r="AJ111">
        <v>37.799999999999997</v>
      </c>
      <c r="AK111">
        <v>68.5</v>
      </c>
      <c r="AL111">
        <v>31.5</v>
      </c>
      <c r="AM111">
        <v>65.2</v>
      </c>
      <c r="AN111">
        <v>34.799999999999997</v>
      </c>
      <c r="AP111" t="s">
        <v>3</v>
      </c>
      <c r="AQ111" t="s">
        <v>491</v>
      </c>
      <c r="AR111" t="s">
        <v>497</v>
      </c>
      <c r="AS111" t="s">
        <v>40</v>
      </c>
      <c r="AT111">
        <v>56</v>
      </c>
      <c r="AU111">
        <v>62.2</v>
      </c>
      <c r="AV111">
        <v>68.400000000000006</v>
      </c>
      <c r="AW111">
        <v>62.4</v>
      </c>
      <c r="AX111">
        <v>68.5</v>
      </c>
      <c r="AY111">
        <v>74.5</v>
      </c>
      <c r="AZ111">
        <v>60.9</v>
      </c>
      <c r="BA111">
        <v>65.2</v>
      </c>
      <c r="BB111">
        <v>69.599999999999994</v>
      </c>
      <c r="BF111" t="b">
        <f t="shared" si="1"/>
        <v>1</v>
      </c>
    </row>
    <row r="112" spans="14:58" x14ac:dyDescent="0.3">
      <c r="N112" t="str">
        <f>VLOOKUP(R112,Sheet1!A$6:A$378,1,FALSE)</f>
        <v>Bradford</v>
      </c>
      <c r="O112" t="s">
        <v>3</v>
      </c>
      <c r="P112" t="s">
        <v>491</v>
      </c>
      <c r="Q112" t="s">
        <v>498</v>
      </c>
      <c r="R112" t="s">
        <v>61</v>
      </c>
      <c r="S112" t="str">
        <f>VLOOKUP(R112,classifications!A$1:B$357,2,FALSE)</f>
        <v>Predominantly Urban</v>
      </c>
      <c r="T112" t="str">
        <f>VLOOKUP(R112,classifications!A$1:D$357,4,FALSE)</f>
        <v>Met District</v>
      </c>
      <c r="U112">
        <v>51.3</v>
      </c>
      <c r="V112">
        <v>33.299999999999997</v>
      </c>
      <c r="W112">
        <v>15.3</v>
      </c>
      <c r="X112">
        <v>56.2</v>
      </c>
      <c r="Y112">
        <v>22.5</v>
      </c>
      <c r="Z112">
        <v>21.3</v>
      </c>
      <c r="AA112">
        <v>53.8</v>
      </c>
      <c r="AB112">
        <v>27.9</v>
      </c>
      <c r="AC112">
        <v>18.3</v>
      </c>
      <c r="AE112" t="s">
        <v>3</v>
      </c>
      <c r="AF112" t="s">
        <v>491</v>
      </c>
      <c r="AG112" t="s">
        <v>498</v>
      </c>
      <c r="AH112" t="s">
        <v>61</v>
      </c>
      <c r="AI112">
        <v>60.6</v>
      </c>
      <c r="AJ112">
        <v>39.4</v>
      </c>
      <c r="AK112">
        <v>71.5</v>
      </c>
      <c r="AL112">
        <v>28.5</v>
      </c>
      <c r="AM112">
        <v>65.8</v>
      </c>
      <c r="AN112">
        <v>34.200000000000003</v>
      </c>
      <c r="AP112" t="s">
        <v>3</v>
      </c>
      <c r="AQ112" t="s">
        <v>491</v>
      </c>
      <c r="AR112" t="s">
        <v>498</v>
      </c>
      <c r="AS112" t="s">
        <v>61</v>
      </c>
      <c r="AT112">
        <v>51.9</v>
      </c>
      <c r="AU112">
        <v>60.6</v>
      </c>
      <c r="AV112">
        <v>69.400000000000006</v>
      </c>
      <c r="AW112">
        <v>63.3</v>
      </c>
      <c r="AX112">
        <v>71.5</v>
      </c>
      <c r="AY112">
        <v>79.7</v>
      </c>
      <c r="AZ112">
        <v>59.7</v>
      </c>
      <c r="BA112">
        <v>65.8</v>
      </c>
      <c r="BB112">
        <v>72</v>
      </c>
      <c r="BF112" t="b">
        <f t="shared" si="1"/>
        <v>1</v>
      </c>
    </row>
    <row r="113" spans="14:58" x14ac:dyDescent="0.3">
      <c r="N113" t="str">
        <f>VLOOKUP(R113,Sheet1!A$6:A$378,1,FALSE)</f>
        <v>Calderdale</v>
      </c>
      <c r="O113" t="s">
        <v>3</v>
      </c>
      <c r="P113" t="s">
        <v>491</v>
      </c>
      <c r="Q113" t="s">
        <v>499</v>
      </c>
      <c r="R113" t="s">
        <v>62</v>
      </c>
      <c r="S113" t="str">
        <f>VLOOKUP(R113,classifications!A$1:B$357,2,FALSE)</f>
        <v>Predominantly Urban</v>
      </c>
      <c r="T113" t="str">
        <f>VLOOKUP(R113,classifications!A$1:D$357,4,FALSE)</f>
        <v>Met District</v>
      </c>
      <c r="U113">
        <v>57.7</v>
      </c>
      <c r="V113">
        <v>30.4</v>
      </c>
      <c r="W113">
        <v>11.9</v>
      </c>
      <c r="X113">
        <v>57.6</v>
      </c>
      <c r="Y113">
        <v>23.2</v>
      </c>
      <c r="Z113">
        <v>19.2</v>
      </c>
      <c r="AA113">
        <v>57.7</v>
      </c>
      <c r="AB113">
        <v>26.7</v>
      </c>
      <c r="AC113">
        <v>15.6</v>
      </c>
      <c r="AE113" t="s">
        <v>3</v>
      </c>
      <c r="AF113" t="s">
        <v>491</v>
      </c>
      <c r="AG113" t="s">
        <v>499</v>
      </c>
      <c r="AH113" t="s">
        <v>62</v>
      </c>
      <c r="AI113">
        <v>65.5</v>
      </c>
      <c r="AJ113">
        <v>34.5</v>
      </c>
      <c r="AK113">
        <v>71.3</v>
      </c>
      <c r="AL113">
        <v>28.7</v>
      </c>
      <c r="AM113">
        <v>68.400000000000006</v>
      </c>
      <c r="AN113">
        <v>31.6</v>
      </c>
      <c r="AP113" t="s">
        <v>3</v>
      </c>
      <c r="AQ113" t="s">
        <v>491</v>
      </c>
      <c r="AR113" t="s">
        <v>499</v>
      </c>
      <c r="AS113" t="s">
        <v>62</v>
      </c>
      <c r="AT113">
        <v>56.9</v>
      </c>
      <c r="AU113">
        <v>65.5</v>
      </c>
      <c r="AV113">
        <v>74</v>
      </c>
      <c r="AW113">
        <v>64.099999999999994</v>
      </c>
      <c r="AX113">
        <v>71.3</v>
      </c>
      <c r="AY113">
        <v>78.5</v>
      </c>
      <c r="AZ113">
        <v>62.4</v>
      </c>
      <c r="BA113">
        <v>68.400000000000006</v>
      </c>
      <c r="BB113">
        <v>74.3</v>
      </c>
      <c r="BF113" t="b">
        <f t="shared" si="1"/>
        <v>1</v>
      </c>
    </row>
    <row r="114" spans="14:58" x14ac:dyDescent="0.3">
      <c r="N114" t="str">
        <f>VLOOKUP(R114,Sheet1!A$6:A$378,1,FALSE)</f>
        <v>Kirklees</v>
      </c>
      <c r="O114" t="s">
        <v>3</v>
      </c>
      <c r="P114" t="s">
        <v>491</v>
      </c>
      <c r="Q114" t="s">
        <v>500</v>
      </c>
      <c r="R114" t="s">
        <v>63</v>
      </c>
      <c r="S114" t="str">
        <f>VLOOKUP(R114,classifications!A$1:B$357,2,FALSE)</f>
        <v>Predominantly Urban</v>
      </c>
      <c r="T114" t="str">
        <f>VLOOKUP(R114,classifications!A$1:D$357,4,FALSE)</f>
        <v>Met District</v>
      </c>
      <c r="U114">
        <v>58.4</v>
      </c>
      <c r="V114">
        <v>28.4</v>
      </c>
      <c r="W114">
        <v>13.2</v>
      </c>
      <c r="X114">
        <v>59.9</v>
      </c>
      <c r="Y114">
        <v>23.9</v>
      </c>
      <c r="Z114">
        <v>16.2</v>
      </c>
      <c r="AA114">
        <v>59.1</v>
      </c>
      <c r="AB114">
        <v>26.2</v>
      </c>
      <c r="AC114">
        <v>14.7</v>
      </c>
      <c r="AE114" t="s">
        <v>3</v>
      </c>
      <c r="AF114" t="s">
        <v>491</v>
      </c>
      <c r="AG114" t="s">
        <v>500</v>
      </c>
      <c r="AH114" t="s">
        <v>63</v>
      </c>
      <c r="AI114">
        <v>67.3</v>
      </c>
      <c r="AJ114">
        <v>32.700000000000003</v>
      </c>
      <c r="AK114">
        <v>71.400000000000006</v>
      </c>
      <c r="AL114">
        <v>28.6</v>
      </c>
      <c r="AM114">
        <v>69.3</v>
      </c>
      <c r="AN114">
        <v>30.7</v>
      </c>
      <c r="AP114" t="s">
        <v>3</v>
      </c>
      <c r="AQ114" t="s">
        <v>491</v>
      </c>
      <c r="AR114" t="s">
        <v>500</v>
      </c>
      <c r="AS114" t="s">
        <v>63</v>
      </c>
      <c r="AT114">
        <v>59.4</v>
      </c>
      <c r="AU114">
        <v>67.3</v>
      </c>
      <c r="AV114">
        <v>75.099999999999994</v>
      </c>
      <c r="AW114">
        <v>64.099999999999994</v>
      </c>
      <c r="AX114">
        <v>71.400000000000006</v>
      </c>
      <c r="AY114">
        <v>78.8</v>
      </c>
      <c r="AZ114">
        <v>63.8</v>
      </c>
      <c r="BA114">
        <v>69.3</v>
      </c>
      <c r="BB114">
        <v>74.7</v>
      </c>
      <c r="BF114" t="b">
        <f t="shared" si="1"/>
        <v>1</v>
      </c>
    </row>
    <row r="115" spans="14:58" x14ac:dyDescent="0.3">
      <c r="N115" t="str">
        <f>VLOOKUP(R115,Sheet1!A$6:A$378,1,FALSE)</f>
        <v>Leeds</v>
      </c>
      <c r="O115" t="s">
        <v>3</v>
      </c>
      <c r="P115" t="s">
        <v>491</v>
      </c>
      <c r="Q115" t="s">
        <v>501</v>
      </c>
      <c r="R115" t="s">
        <v>64</v>
      </c>
      <c r="S115" t="str">
        <f>VLOOKUP(R115,classifications!A$1:B$357,2,FALSE)</f>
        <v>Predominantly Urban</v>
      </c>
      <c r="T115" t="str">
        <f>VLOOKUP(R115,classifications!A$1:D$357,4,FALSE)</f>
        <v>Met District</v>
      </c>
      <c r="U115">
        <v>68.099999999999994</v>
      </c>
      <c r="V115">
        <v>22.2</v>
      </c>
      <c r="W115">
        <v>9.6999999999999993</v>
      </c>
      <c r="X115">
        <v>64.400000000000006</v>
      </c>
      <c r="Y115">
        <v>18.399999999999999</v>
      </c>
      <c r="Z115">
        <v>17.100000000000001</v>
      </c>
      <c r="AA115">
        <v>66.2</v>
      </c>
      <c r="AB115">
        <v>20.3</v>
      </c>
      <c r="AC115">
        <v>13.4</v>
      </c>
      <c r="AE115" t="s">
        <v>3</v>
      </c>
      <c r="AF115" t="s">
        <v>491</v>
      </c>
      <c r="AG115" t="s">
        <v>501</v>
      </c>
      <c r="AH115" t="s">
        <v>64</v>
      </c>
      <c r="AI115">
        <v>75.400000000000006</v>
      </c>
      <c r="AJ115">
        <v>24.6</v>
      </c>
      <c r="AK115">
        <v>77.8</v>
      </c>
      <c r="AL115">
        <v>22.2</v>
      </c>
      <c r="AM115">
        <v>76.5</v>
      </c>
      <c r="AN115">
        <v>23.5</v>
      </c>
      <c r="AP115" t="s">
        <v>3</v>
      </c>
      <c r="AQ115" t="s">
        <v>491</v>
      </c>
      <c r="AR115" t="s">
        <v>501</v>
      </c>
      <c r="AS115" t="s">
        <v>64</v>
      </c>
      <c r="AT115">
        <v>69.5</v>
      </c>
      <c r="AU115">
        <v>75.400000000000006</v>
      </c>
      <c r="AV115">
        <v>81.400000000000006</v>
      </c>
      <c r="AW115">
        <v>72</v>
      </c>
      <c r="AX115">
        <v>77.8</v>
      </c>
      <c r="AY115">
        <v>83.5</v>
      </c>
      <c r="AZ115">
        <v>72.2</v>
      </c>
      <c r="BA115">
        <v>76.5</v>
      </c>
      <c r="BB115">
        <v>80.900000000000006</v>
      </c>
      <c r="BF115" t="b">
        <f t="shared" si="1"/>
        <v>1</v>
      </c>
    </row>
    <row r="116" spans="14:58" x14ac:dyDescent="0.3">
      <c r="N116" t="str">
        <f>VLOOKUP(R116,Sheet1!A$6:A$378,1,FALSE)</f>
        <v>Wakefield</v>
      </c>
      <c r="O116" t="s">
        <v>3</v>
      </c>
      <c r="P116" t="s">
        <v>491</v>
      </c>
      <c r="Q116" t="s">
        <v>502</v>
      </c>
      <c r="R116" t="s">
        <v>65</v>
      </c>
      <c r="S116" t="str">
        <f>VLOOKUP(R116,classifications!A$1:B$357,2,FALSE)</f>
        <v>Predominantly Urban</v>
      </c>
      <c r="T116" t="str">
        <f>VLOOKUP(R116,classifications!A$1:D$357,4,FALSE)</f>
        <v>Met District</v>
      </c>
      <c r="U116">
        <v>57.1</v>
      </c>
      <c r="V116">
        <v>35.5</v>
      </c>
      <c r="W116">
        <v>7.4</v>
      </c>
      <c r="X116">
        <v>63.2</v>
      </c>
      <c r="Y116">
        <v>23.4</v>
      </c>
      <c r="Z116">
        <v>13.4</v>
      </c>
      <c r="AA116">
        <v>59.7</v>
      </c>
      <c r="AB116">
        <v>30.3</v>
      </c>
      <c r="AC116">
        <v>10</v>
      </c>
      <c r="AE116" t="s">
        <v>3</v>
      </c>
      <c r="AF116" t="s">
        <v>491</v>
      </c>
      <c r="AG116" t="s">
        <v>502</v>
      </c>
      <c r="AH116" t="s">
        <v>65</v>
      </c>
      <c r="AI116">
        <v>61.6</v>
      </c>
      <c r="AJ116">
        <v>38.4</v>
      </c>
      <c r="AK116">
        <v>72.900000000000006</v>
      </c>
      <c r="AL116">
        <v>27.1</v>
      </c>
      <c r="AM116">
        <v>66.3</v>
      </c>
      <c r="AN116">
        <v>33.700000000000003</v>
      </c>
      <c r="AP116" t="s">
        <v>3</v>
      </c>
      <c r="AQ116" t="s">
        <v>491</v>
      </c>
      <c r="AR116" t="s">
        <v>502</v>
      </c>
      <c r="AS116" t="s">
        <v>65</v>
      </c>
      <c r="AT116">
        <v>54.8</v>
      </c>
      <c r="AU116">
        <v>61.6</v>
      </c>
      <c r="AV116">
        <v>68.5</v>
      </c>
      <c r="AW116">
        <v>66.5</v>
      </c>
      <c r="AX116">
        <v>72.900000000000006</v>
      </c>
      <c r="AY116">
        <v>79.400000000000006</v>
      </c>
      <c r="AZ116">
        <v>61.3</v>
      </c>
      <c r="BA116">
        <v>66.3</v>
      </c>
      <c r="BB116">
        <v>71.400000000000006</v>
      </c>
      <c r="BF116" t="b">
        <f t="shared" si="1"/>
        <v>1</v>
      </c>
    </row>
    <row r="117" spans="14:58" x14ac:dyDescent="0.3">
      <c r="N117" t="str">
        <f>VLOOKUP(R117,Sheet1!A$6:A$378,1,FALSE)</f>
        <v>Warrington</v>
      </c>
      <c r="O117" t="s">
        <v>3</v>
      </c>
      <c r="P117" t="s">
        <v>491</v>
      </c>
      <c r="Q117" t="s">
        <v>503</v>
      </c>
      <c r="R117" t="s">
        <v>269</v>
      </c>
      <c r="S117" t="str">
        <f>VLOOKUP(R117,classifications!A$1:B$357,2,FALSE)</f>
        <v>Predominantly Urban</v>
      </c>
      <c r="T117" t="str">
        <f>VLOOKUP(R117,classifications!A$1:D$357,4,FALSE)</f>
        <v>Unitary Authority</v>
      </c>
      <c r="U117">
        <v>69.3</v>
      </c>
      <c r="V117">
        <v>18.399999999999999</v>
      </c>
      <c r="W117">
        <v>12.2</v>
      </c>
      <c r="X117">
        <v>66.7</v>
      </c>
      <c r="Y117">
        <v>16.899999999999999</v>
      </c>
      <c r="Z117">
        <v>16.399999999999999</v>
      </c>
      <c r="AA117">
        <v>68.099999999999994</v>
      </c>
      <c r="AB117">
        <v>17.7</v>
      </c>
      <c r="AC117">
        <v>14.2</v>
      </c>
      <c r="AE117" t="s">
        <v>3</v>
      </c>
      <c r="AF117" t="s">
        <v>491</v>
      </c>
      <c r="AG117" t="s">
        <v>503</v>
      </c>
      <c r="AH117" t="s">
        <v>269</v>
      </c>
      <c r="AI117">
        <v>79</v>
      </c>
      <c r="AJ117">
        <v>21</v>
      </c>
      <c r="AK117">
        <v>79.8</v>
      </c>
      <c r="AL117">
        <v>20.2</v>
      </c>
      <c r="AM117">
        <v>79.400000000000006</v>
      </c>
      <c r="AN117">
        <v>20.6</v>
      </c>
      <c r="AP117" t="s">
        <v>3</v>
      </c>
      <c r="AQ117" t="s">
        <v>491</v>
      </c>
      <c r="AR117" t="s">
        <v>503</v>
      </c>
      <c r="AS117" t="s">
        <v>269</v>
      </c>
      <c r="AT117">
        <v>72.8</v>
      </c>
      <c r="AU117">
        <v>79</v>
      </c>
      <c r="AV117">
        <v>85.2</v>
      </c>
      <c r="AW117">
        <v>73.5</v>
      </c>
      <c r="AX117">
        <v>79.8</v>
      </c>
      <c r="AY117">
        <v>86.1</v>
      </c>
      <c r="AZ117">
        <v>74.7</v>
      </c>
      <c r="BA117">
        <v>79.400000000000006</v>
      </c>
      <c r="BB117">
        <v>84</v>
      </c>
      <c r="BF117" t="b">
        <f t="shared" si="1"/>
        <v>1</v>
      </c>
    </row>
    <row r="118" spans="14:58" x14ac:dyDescent="0.3">
      <c r="N118" t="str">
        <f>VLOOKUP(R118,Sheet1!A$6:A$378,1,FALSE)</f>
        <v>Blackburn with Darwen</v>
      </c>
      <c r="O118" t="s">
        <v>3</v>
      </c>
      <c r="P118" t="s">
        <v>491</v>
      </c>
      <c r="Q118" t="s">
        <v>504</v>
      </c>
      <c r="R118" t="s">
        <v>270</v>
      </c>
      <c r="S118" t="str">
        <f>VLOOKUP(R118,classifications!A$1:B$357,2,FALSE)</f>
        <v>Predominantly Urban</v>
      </c>
      <c r="T118" t="str">
        <f>VLOOKUP(R118,classifications!A$1:D$357,4,FALSE)</f>
        <v>Unitary Authority</v>
      </c>
      <c r="U118">
        <v>55.6</v>
      </c>
      <c r="V118">
        <v>31.5</v>
      </c>
      <c r="W118">
        <v>12.8</v>
      </c>
      <c r="X118">
        <v>54.5</v>
      </c>
      <c r="Y118">
        <v>23.9</v>
      </c>
      <c r="Z118">
        <v>21.6</v>
      </c>
      <c r="AA118">
        <v>55.1</v>
      </c>
      <c r="AB118">
        <v>27.6</v>
      </c>
      <c r="AC118">
        <v>17.399999999999999</v>
      </c>
      <c r="AE118" t="s">
        <v>3</v>
      </c>
      <c r="AF118" t="s">
        <v>491</v>
      </c>
      <c r="AG118" t="s">
        <v>504</v>
      </c>
      <c r="AH118" t="s">
        <v>270</v>
      </c>
      <c r="AI118">
        <v>63.8</v>
      </c>
      <c r="AJ118">
        <v>36.200000000000003</v>
      </c>
      <c r="AK118">
        <v>69.599999999999994</v>
      </c>
      <c r="AL118">
        <v>30.4</v>
      </c>
      <c r="AM118">
        <v>66.599999999999994</v>
      </c>
      <c r="AN118">
        <v>33.4</v>
      </c>
      <c r="AP118" t="s">
        <v>3</v>
      </c>
      <c r="AQ118" t="s">
        <v>491</v>
      </c>
      <c r="AR118" t="s">
        <v>504</v>
      </c>
      <c r="AS118" t="s">
        <v>270</v>
      </c>
      <c r="AT118">
        <v>56.4</v>
      </c>
      <c r="AU118">
        <v>63.8</v>
      </c>
      <c r="AV118">
        <v>71.2</v>
      </c>
      <c r="AW118">
        <v>62.5</v>
      </c>
      <c r="AX118">
        <v>69.599999999999994</v>
      </c>
      <c r="AY118">
        <v>76.599999999999994</v>
      </c>
      <c r="AZ118">
        <v>61.4</v>
      </c>
      <c r="BA118">
        <v>66.599999999999994</v>
      </c>
      <c r="BB118">
        <v>71.900000000000006</v>
      </c>
      <c r="BF118" t="b">
        <f t="shared" si="1"/>
        <v>1</v>
      </c>
    </row>
    <row r="119" spans="14:58" x14ac:dyDescent="0.3">
      <c r="N119" t="str">
        <f>VLOOKUP(R119,Sheet1!A$6:A$378,1,FALSE)</f>
        <v>Blackpool</v>
      </c>
      <c r="O119" t="s">
        <v>3</v>
      </c>
      <c r="P119" t="s">
        <v>491</v>
      </c>
      <c r="Q119" t="s">
        <v>505</v>
      </c>
      <c r="R119" t="s">
        <v>271</v>
      </c>
      <c r="S119" t="str">
        <f>VLOOKUP(R119,classifications!A$1:B$357,2,FALSE)</f>
        <v>Predominantly Urban</v>
      </c>
      <c r="T119" t="str">
        <f>VLOOKUP(R119,classifications!A$1:D$357,4,FALSE)</f>
        <v>Unitary Authority</v>
      </c>
      <c r="U119">
        <v>59.9</v>
      </c>
      <c r="V119">
        <v>28.4</v>
      </c>
      <c r="W119">
        <v>11.6</v>
      </c>
      <c r="X119">
        <v>59.4</v>
      </c>
      <c r="Y119">
        <v>23.8</v>
      </c>
      <c r="Z119">
        <v>16.7</v>
      </c>
      <c r="AA119">
        <v>59.7</v>
      </c>
      <c r="AB119">
        <v>26.1</v>
      </c>
      <c r="AC119">
        <v>14.2</v>
      </c>
      <c r="AE119" t="s">
        <v>3</v>
      </c>
      <c r="AF119" t="s">
        <v>491</v>
      </c>
      <c r="AG119" t="s">
        <v>505</v>
      </c>
      <c r="AH119" t="s">
        <v>271</v>
      </c>
      <c r="AI119">
        <v>67.8</v>
      </c>
      <c r="AJ119">
        <v>32.200000000000003</v>
      </c>
      <c r="AK119">
        <v>71.400000000000006</v>
      </c>
      <c r="AL119">
        <v>28.6</v>
      </c>
      <c r="AM119">
        <v>69.599999999999994</v>
      </c>
      <c r="AN119">
        <v>30.4</v>
      </c>
      <c r="AP119" t="s">
        <v>3</v>
      </c>
      <c r="AQ119" t="s">
        <v>491</v>
      </c>
      <c r="AR119" t="s">
        <v>505</v>
      </c>
      <c r="AS119" t="s">
        <v>271</v>
      </c>
      <c r="AT119">
        <v>61.3</v>
      </c>
      <c r="AU119">
        <v>67.8</v>
      </c>
      <c r="AV119">
        <v>74.400000000000006</v>
      </c>
      <c r="AW119">
        <v>65.3</v>
      </c>
      <c r="AX119">
        <v>71.400000000000006</v>
      </c>
      <c r="AY119">
        <v>77.400000000000006</v>
      </c>
      <c r="AZ119">
        <v>65.2</v>
      </c>
      <c r="BA119">
        <v>69.599999999999994</v>
      </c>
      <c r="BB119">
        <v>73.900000000000006</v>
      </c>
      <c r="BF119" t="b">
        <f t="shared" si="1"/>
        <v>1</v>
      </c>
    </row>
    <row r="120" spans="14:58" x14ac:dyDescent="0.3">
      <c r="N120" t="str">
        <f>VLOOKUP(R120,Sheet1!A$6:A$378,1,FALSE)</f>
        <v>Kingston upon Hull, City of</v>
      </c>
      <c r="O120" t="s">
        <v>3</v>
      </c>
      <c r="P120" t="s">
        <v>491</v>
      </c>
      <c r="Q120" t="s">
        <v>506</v>
      </c>
      <c r="R120" t="s">
        <v>274</v>
      </c>
      <c r="S120" t="str">
        <f>VLOOKUP(R120,classifications!A$1:B$357,2,FALSE)</f>
        <v>Predominantly Urban</v>
      </c>
      <c r="T120" t="str">
        <f>VLOOKUP(R120,classifications!A$1:D$357,4,FALSE)</f>
        <v>Unitary Authority</v>
      </c>
      <c r="U120">
        <v>58.4</v>
      </c>
      <c r="V120">
        <v>31.5</v>
      </c>
      <c r="W120">
        <v>10.1</v>
      </c>
      <c r="X120">
        <v>61.7</v>
      </c>
      <c r="Y120">
        <v>19.399999999999999</v>
      </c>
      <c r="Z120">
        <v>19</v>
      </c>
      <c r="AA120">
        <v>60</v>
      </c>
      <c r="AB120">
        <v>25.4</v>
      </c>
      <c r="AC120">
        <v>14.5</v>
      </c>
      <c r="AE120" t="s">
        <v>3</v>
      </c>
      <c r="AF120" t="s">
        <v>491</v>
      </c>
      <c r="AG120" t="s">
        <v>506</v>
      </c>
      <c r="AH120" t="s">
        <v>274</v>
      </c>
      <c r="AI120">
        <v>64.900000000000006</v>
      </c>
      <c r="AJ120">
        <v>35.1</v>
      </c>
      <c r="AK120">
        <v>76.099999999999994</v>
      </c>
      <c r="AL120">
        <v>23.9</v>
      </c>
      <c r="AM120">
        <v>70.2</v>
      </c>
      <c r="AN120">
        <v>29.8</v>
      </c>
      <c r="AP120" t="s">
        <v>3</v>
      </c>
      <c r="AQ120" t="s">
        <v>491</v>
      </c>
      <c r="AR120" t="s">
        <v>506</v>
      </c>
      <c r="AS120" t="s">
        <v>274</v>
      </c>
      <c r="AT120">
        <v>57.3</v>
      </c>
      <c r="AU120">
        <v>64.900000000000006</v>
      </c>
      <c r="AV120">
        <v>72.5</v>
      </c>
      <c r="AW120">
        <v>69.099999999999994</v>
      </c>
      <c r="AX120">
        <v>76.099999999999994</v>
      </c>
      <c r="AY120">
        <v>83.2</v>
      </c>
      <c r="AZ120">
        <v>65</v>
      </c>
      <c r="BA120">
        <v>70.2</v>
      </c>
      <c r="BB120">
        <v>75.5</v>
      </c>
      <c r="BF120" t="b">
        <f t="shared" si="1"/>
        <v>1</v>
      </c>
    </row>
    <row r="121" spans="14:58" x14ac:dyDescent="0.3">
      <c r="N121" t="str">
        <f>VLOOKUP(R121,Sheet1!A$6:A$378,1,FALSE)</f>
        <v>East Riding of Yorkshire</v>
      </c>
      <c r="O121" t="s">
        <v>3</v>
      </c>
      <c r="P121" t="s">
        <v>491</v>
      </c>
      <c r="Q121" t="s">
        <v>507</v>
      </c>
      <c r="R121" t="s">
        <v>275</v>
      </c>
      <c r="S121" t="str">
        <f>VLOOKUP(R121,classifications!A$1:B$357,2,FALSE)</f>
        <v>Predominantly Rural</v>
      </c>
      <c r="T121" t="str">
        <f>VLOOKUP(R121,classifications!A$1:D$357,4,FALSE)</f>
        <v>Unitary Authority</v>
      </c>
      <c r="U121">
        <v>56.7</v>
      </c>
      <c r="V121">
        <v>35.5</v>
      </c>
      <c r="W121">
        <v>7.8</v>
      </c>
      <c r="X121">
        <v>60.8</v>
      </c>
      <c r="Y121">
        <v>23.1</v>
      </c>
      <c r="Z121">
        <v>16.100000000000001</v>
      </c>
      <c r="AA121">
        <v>58.7</v>
      </c>
      <c r="AB121">
        <v>29.3</v>
      </c>
      <c r="AC121">
        <v>12</v>
      </c>
      <c r="AE121" t="s">
        <v>3</v>
      </c>
      <c r="AF121" t="s">
        <v>491</v>
      </c>
      <c r="AG121" t="s">
        <v>507</v>
      </c>
      <c r="AH121" t="s">
        <v>275</v>
      </c>
      <c r="AI121">
        <v>61.5</v>
      </c>
      <c r="AJ121">
        <v>38.5</v>
      </c>
      <c r="AK121">
        <v>72.400000000000006</v>
      </c>
      <c r="AL121">
        <v>27.6</v>
      </c>
      <c r="AM121">
        <v>66.7</v>
      </c>
      <c r="AN121">
        <v>33.299999999999997</v>
      </c>
      <c r="AP121" t="s">
        <v>3</v>
      </c>
      <c r="AQ121" t="s">
        <v>491</v>
      </c>
      <c r="AR121" t="s">
        <v>507</v>
      </c>
      <c r="AS121" t="s">
        <v>275</v>
      </c>
      <c r="AT121">
        <v>54.2</v>
      </c>
      <c r="AU121">
        <v>61.5</v>
      </c>
      <c r="AV121">
        <v>68.7</v>
      </c>
      <c r="AW121">
        <v>65.7</v>
      </c>
      <c r="AX121">
        <v>72.400000000000006</v>
      </c>
      <c r="AY121">
        <v>79.2</v>
      </c>
      <c r="AZ121">
        <v>61.7</v>
      </c>
      <c r="BA121">
        <v>66.7</v>
      </c>
      <c r="BB121">
        <v>71.8</v>
      </c>
      <c r="BF121" t="b">
        <f t="shared" si="1"/>
        <v>1</v>
      </c>
    </row>
    <row r="122" spans="14:58" x14ac:dyDescent="0.3">
      <c r="N122" t="str">
        <f>VLOOKUP(R122,Sheet1!A$6:A$378,1,FALSE)</f>
        <v>North East Lincolnshire</v>
      </c>
      <c r="O122" t="s">
        <v>3</v>
      </c>
      <c r="P122" t="s">
        <v>491</v>
      </c>
      <c r="Q122" t="s">
        <v>508</v>
      </c>
      <c r="R122" t="s">
        <v>276</v>
      </c>
      <c r="S122" t="str">
        <f>VLOOKUP(R122,classifications!A$1:B$357,2,FALSE)</f>
        <v>Predominantly Urban</v>
      </c>
      <c r="T122" t="str">
        <f>VLOOKUP(R122,classifications!A$1:D$357,4,FALSE)</f>
        <v>Unitary Authority</v>
      </c>
      <c r="U122">
        <v>54.2</v>
      </c>
      <c r="V122">
        <v>34.9</v>
      </c>
      <c r="W122">
        <v>10.9</v>
      </c>
      <c r="X122">
        <v>52.4</v>
      </c>
      <c r="Y122">
        <v>25.1</v>
      </c>
      <c r="Z122">
        <v>22.5</v>
      </c>
      <c r="AA122">
        <v>53.4</v>
      </c>
      <c r="AB122">
        <v>30.3</v>
      </c>
      <c r="AC122">
        <v>16.3</v>
      </c>
      <c r="AE122" t="s">
        <v>3</v>
      </c>
      <c r="AF122" t="s">
        <v>491</v>
      </c>
      <c r="AG122" t="s">
        <v>508</v>
      </c>
      <c r="AH122" t="s">
        <v>276</v>
      </c>
      <c r="AI122">
        <v>60.8</v>
      </c>
      <c r="AJ122">
        <v>39.200000000000003</v>
      </c>
      <c r="AK122">
        <v>67.7</v>
      </c>
      <c r="AL122">
        <v>32.299999999999997</v>
      </c>
      <c r="AM122">
        <v>63.8</v>
      </c>
      <c r="AN122">
        <v>36.200000000000003</v>
      </c>
      <c r="AP122" t="s">
        <v>3</v>
      </c>
      <c r="AQ122" t="s">
        <v>491</v>
      </c>
      <c r="AR122" t="s">
        <v>508</v>
      </c>
      <c r="AS122" t="s">
        <v>276</v>
      </c>
      <c r="AT122">
        <v>53.2</v>
      </c>
      <c r="AU122">
        <v>60.8</v>
      </c>
      <c r="AV122">
        <v>68.400000000000006</v>
      </c>
      <c r="AW122">
        <v>60.6</v>
      </c>
      <c r="AX122">
        <v>67.7</v>
      </c>
      <c r="AY122">
        <v>74.8</v>
      </c>
      <c r="AZ122">
        <v>58.3</v>
      </c>
      <c r="BA122">
        <v>63.8</v>
      </c>
      <c r="BB122">
        <v>69.2</v>
      </c>
      <c r="BF122" t="b">
        <f t="shared" si="1"/>
        <v>1</v>
      </c>
    </row>
    <row r="123" spans="14:58" x14ac:dyDescent="0.3">
      <c r="N123" t="str">
        <f>VLOOKUP(R123,Sheet1!A$6:A$378,1,FALSE)</f>
        <v>North Lincolnshire</v>
      </c>
      <c r="O123" t="s">
        <v>3</v>
      </c>
      <c r="P123" t="s">
        <v>491</v>
      </c>
      <c r="Q123" t="s">
        <v>509</v>
      </c>
      <c r="R123" t="s">
        <v>277</v>
      </c>
      <c r="S123" t="str">
        <f>VLOOKUP(R123,classifications!A$1:B$357,2,FALSE)</f>
        <v>Urban with Significant Rural</v>
      </c>
      <c r="T123" t="str">
        <f>VLOOKUP(R123,classifications!A$1:D$357,4,FALSE)</f>
        <v>Unitary Authority</v>
      </c>
      <c r="U123">
        <v>52.4</v>
      </c>
      <c r="V123">
        <v>40.6</v>
      </c>
      <c r="W123">
        <v>7</v>
      </c>
      <c r="X123">
        <v>56.6</v>
      </c>
      <c r="Y123">
        <v>22.9</v>
      </c>
      <c r="Z123">
        <v>20.5</v>
      </c>
      <c r="AA123">
        <v>54.5</v>
      </c>
      <c r="AB123">
        <v>31.7</v>
      </c>
      <c r="AC123">
        <v>13.8</v>
      </c>
      <c r="AE123" t="s">
        <v>3</v>
      </c>
      <c r="AF123" t="s">
        <v>491</v>
      </c>
      <c r="AG123" t="s">
        <v>509</v>
      </c>
      <c r="AH123" t="s">
        <v>277</v>
      </c>
      <c r="AI123">
        <v>56.3</v>
      </c>
      <c r="AJ123">
        <v>43.7</v>
      </c>
      <c r="AK123">
        <v>71.2</v>
      </c>
      <c r="AL123">
        <v>28.8</v>
      </c>
      <c r="AM123">
        <v>63.2</v>
      </c>
      <c r="AN123">
        <v>36.799999999999997</v>
      </c>
      <c r="AP123" t="s">
        <v>3</v>
      </c>
      <c r="AQ123" t="s">
        <v>491</v>
      </c>
      <c r="AR123" t="s">
        <v>509</v>
      </c>
      <c r="AS123" t="s">
        <v>277</v>
      </c>
      <c r="AT123">
        <v>48.4</v>
      </c>
      <c r="AU123">
        <v>56.3</v>
      </c>
      <c r="AV123">
        <v>64.2</v>
      </c>
      <c r="AW123">
        <v>63.5</v>
      </c>
      <c r="AX123">
        <v>71.2</v>
      </c>
      <c r="AY123">
        <v>78.900000000000006</v>
      </c>
      <c r="AZ123">
        <v>57.4</v>
      </c>
      <c r="BA123">
        <v>63.2</v>
      </c>
      <c r="BB123">
        <v>69</v>
      </c>
      <c r="BF123" t="b">
        <f t="shared" si="1"/>
        <v>1</v>
      </c>
    </row>
    <row r="124" spans="14:58" x14ac:dyDescent="0.3">
      <c r="N124" t="str">
        <f>VLOOKUP(R124,Sheet1!A$6:A$378,1,FALSE)</f>
        <v>York</v>
      </c>
      <c r="O124" t="s">
        <v>3</v>
      </c>
      <c r="P124" t="s">
        <v>491</v>
      </c>
      <c r="Q124" t="s">
        <v>510</v>
      </c>
      <c r="R124" t="s">
        <v>278</v>
      </c>
      <c r="S124" t="str">
        <f>VLOOKUP(R124,classifications!A$1:B$357,2,FALSE)</f>
        <v>Predominantly Urban</v>
      </c>
      <c r="T124" t="str">
        <f>VLOOKUP(R124,classifications!A$1:D$357,4,FALSE)</f>
        <v>Unitary Authority</v>
      </c>
      <c r="U124">
        <v>66.7</v>
      </c>
      <c r="V124">
        <v>26.7</v>
      </c>
      <c r="W124">
        <v>6.6</v>
      </c>
      <c r="X124">
        <v>65.3</v>
      </c>
      <c r="Y124">
        <v>21.5</v>
      </c>
      <c r="Z124">
        <v>13.2</v>
      </c>
      <c r="AA124">
        <v>66</v>
      </c>
      <c r="AB124">
        <v>24.1</v>
      </c>
      <c r="AC124">
        <v>9.9</v>
      </c>
      <c r="AE124" t="s">
        <v>3</v>
      </c>
      <c r="AF124" t="s">
        <v>491</v>
      </c>
      <c r="AG124" t="s">
        <v>510</v>
      </c>
      <c r="AH124" t="s">
        <v>278</v>
      </c>
      <c r="AI124">
        <v>71.400000000000006</v>
      </c>
      <c r="AJ124">
        <v>28.6</v>
      </c>
      <c r="AK124">
        <v>75.2</v>
      </c>
      <c r="AL124">
        <v>24.8</v>
      </c>
      <c r="AM124">
        <v>73.3</v>
      </c>
      <c r="AN124">
        <v>26.7</v>
      </c>
      <c r="AP124" t="s">
        <v>3</v>
      </c>
      <c r="AQ124" t="s">
        <v>491</v>
      </c>
      <c r="AR124" t="s">
        <v>510</v>
      </c>
      <c r="AS124" t="s">
        <v>278</v>
      </c>
      <c r="AT124">
        <v>64.900000000000006</v>
      </c>
      <c r="AU124">
        <v>71.400000000000006</v>
      </c>
      <c r="AV124">
        <v>78</v>
      </c>
      <c r="AW124">
        <v>69.2</v>
      </c>
      <c r="AX124">
        <v>75.2</v>
      </c>
      <c r="AY124">
        <v>81.3</v>
      </c>
      <c r="AZ124">
        <v>68.5</v>
      </c>
      <c r="BA124">
        <v>73.3</v>
      </c>
      <c r="BB124">
        <v>78</v>
      </c>
      <c r="BF124" t="b">
        <f t="shared" si="1"/>
        <v>1</v>
      </c>
    </row>
    <row r="125" spans="14:58" x14ac:dyDescent="0.3">
      <c r="N125" t="str">
        <f>VLOOKUP(R125,Sheet1!A$6:A$378,1,FALSE)</f>
        <v>Derby</v>
      </c>
      <c r="O125" t="s">
        <v>3</v>
      </c>
      <c r="P125" t="s">
        <v>491</v>
      </c>
      <c r="Q125" t="s">
        <v>511</v>
      </c>
      <c r="R125" t="s">
        <v>279</v>
      </c>
      <c r="S125" t="str">
        <f>VLOOKUP(R125,classifications!A$1:B$357,2,FALSE)</f>
        <v>Predominantly Urban</v>
      </c>
      <c r="T125" t="str">
        <f>VLOOKUP(R125,classifications!A$1:D$357,4,FALSE)</f>
        <v>Unitary Authority</v>
      </c>
      <c r="U125">
        <v>63</v>
      </c>
      <c r="V125">
        <v>30.4</v>
      </c>
      <c r="W125">
        <v>6.6</v>
      </c>
      <c r="X125">
        <v>57.3</v>
      </c>
      <c r="Y125">
        <v>26</v>
      </c>
      <c r="Z125">
        <v>16.7</v>
      </c>
      <c r="AA125">
        <v>60.2</v>
      </c>
      <c r="AB125">
        <v>28.2</v>
      </c>
      <c r="AC125">
        <v>11.6</v>
      </c>
      <c r="AE125" t="s">
        <v>3</v>
      </c>
      <c r="AF125" t="s">
        <v>491</v>
      </c>
      <c r="AG125" t="s">
        <v>511</v>
      </c>
      <c r="AH125" t="s">
        <v>279</v>
      </c>
      <c r="AI125">
        <v>67.400000000000006</v>
      </c>
      <c r="AJ125">
        <v>32.6</v>
      </c>
      <c r="AK125">
        <v>68.8</v>
      </c>
      <c r="AL125">
        <v>31.2</v>
      </c>
      <c r="AM125">
        <v>68.099999999999994</v>
      </c>
      <c r="AN125">
        <v>31.9</v>
      </c>
      <c r="AP125" t="s">
        <v>3</v>
      </c>
      <c r="AQ125" t="s">
        <v>491</v>
      </c>
      <c r="AR125" t="s">
        <v>511</v>
      </c>
      <c r="AS125" t="s">
        <v>279</v>
      </c>
      <c r="AT125">
        <v>61</v>
      </c>
      <c r="AU125">
        <v>67.400000000000006</v>
      </c>
      <c r="AV125">
        <v>73.900000000000006</v>
      </c>
      <c r="AW125">
        <v>62.2</v>
      </c>
      <c r="AX125">
        <v>68.8</v>
      </c>
      <c r="AY125">
        <v>75.5</v>
      </c>
      <c r="AZ125">
        <v>63.3</v>
      </c>
      <c r="BA125">
        <v>68.099999999999994</v>
      </c>
      <c r="BB125">
        <v>72.8</v>
      </c>
      <c r="BF125" t="b">
        <f t="shared" si="1"/>
        <v>1</v>
      </c>
    </row>
    <row r="126" spans="14:58" x14ac:dyDescent="0.3">
      <c r="N126" t="str">
        <f>VLOOKUP(R126,Sheet1!A$6:A$378,1,FALSE)</f>
        <v>Leicester</v>
      </c>
      <c r="O126" t="s">
        <v>3</v>
      </c>
      <c r="P126" t="s">
        <v>491</v>
      </c>
      <c r="Q126" t="s">
        <v>512</v>
      </c>
      <c r="R126" t="s">
        <v>280</v>
      </c>
      <c r="S126" t="str">
        <f>VLOOKUP(R126,classifications!A$1:B$357,2,FALSE)</f>
        <v>Predominantly Urban</v>
      </c>
      <c r="T126" t="str">
        <f>VLOOKUP(R126,classifications!A$1:D$357,4,FALSE)</f>
        <v>Unitary Authority</v>
      </c>
      <c r="U126">
        <v>52.5</v>
      </c>
      <c r="V126">
        <v>27.1</v>
      </c>
      <c r="W126">
        <v>20.399999999999999</v>
      </c>
      <c r="X126">
        <v>49.5</v>
      </c>
      <c r="Y126">
        <v>26.4</v>
      </c>
      <c r="Z126">
        <v>24.1</v>
      </c>
      <c r="AA126">
        <v>51.1</v>
      </c>
      <c r="AB126">
        <v>26.8</v>
      </c>
      <c r="AC126">
        <v>22.1</v>
      </c>
      <c r="AE126" t="s">
        <v>3</v>
      </c>
      <c r="AF126" t="s">
        <v>491</v>
      </c>
      <c r="AG126" t="s">
        <v>512</v>
      </c>
      <c r="AH126" t="s">
        <v>280</v>
      </c>
      <c r="AI126">
        <v>66</v>
      </c>
      <c r="AJ126">
        <v>34</v>
      </c>
      <c r="AK126">
        <v>65.2</v>
      </c>
      <c r="AL126">
        <v>34.799999999999997</v>
      </c>
      <c r="AM126">
        <v>65.599999999999994</v>
      </c>
      <c r="AN126">
        <v>34.4</v>
      </c>
      <c r="AP126" t="s">
        <v>3</v>
      </c>
      <c r="AQ126" t="s">
        <v>491</v>
      </c>
      <c r="AR126" t="s">
        <v>512</v>
      </c>
      <c r="AS126" t="s">
        <v>280</v>
      </c>
      <c r="AT126">
        <v>58.7</v>
      </c>
      <c r="AU126">
        <v>66</v>
      </c>
      <c r="AV126">
        <v>73.2</v>
      </c>
      <c r="AW126">
        <v>56.9</v>
      </c>
      <c r="AX126">
        <v>65.2</v>
      </c>
      <c r="AY126">
        <v>73.400000000000006</v>
      </c>
      <c r="AZ126">
        <v>60</v>
      </c>
      <c r="BA126">
        <v>65.599999999999994</v>
      </c>
      <c r="BB126">
        <v>71.2</v>
      </c>
      <c r="BF126" t="b">
        <f t="shared" si="1"/>
        <v>1</v>
      </c>
    </row>
    <row r="127" spans="14:58" x14ac:dyDescent="0.3">
      <c r="N127" t="str">
        <f>VLOOKUP(R127,Sheet1!A$6:A$378,1,FALSE)</f>
        <v>Rutland</v>
      </c>
      <c r="O127" t="s">
        <v>3</v>
      </c>
      <c r="P127" t="s">
        <v>491</v>
      </c>
      <c r="Q127" t="s">
        <v>513</v>
      </c>
      <c r="R127" t="s">
        <v>281</v>
      </c>
      <c r="S127" t="str">
        <f>VLOOKUP(R127,classifications!A$1:B$357,2,FALSE)</f>
        <v>Predominantly Rural</v>
      </c>
      <c r="T127" t="str">
        <f>VLOOKUP(R127,classifications!A$1:D$357,4,FALSE)</f>
        <v>Unitary Authority</v>
      </c>
      <c r="U127" t="s">
        <v>417</v>
      </c>
      <c r="V127" t="s">
        <v>417</v>
      </c>
      <c r="W127" t="s">
        <v>417</v>
      </c>
      <c r="X127" t="s">
        <v>417</v>
      </c>
      <c r="Y127" t="s">
        <v>417</v>
      </c>
      <c r="Z127" t="s">
        <v>417</v>
      </c>
      <c r="AA127">
        <v>48.6</v>
      </c>
      <c r="AB127">
        <v>41.1</v>
      </c>
      <c r="AC127">
        <v>10.199999999999999</v>
      </c>
      <c r="AE127" t="s">
        <v>3</v>
      </c>
      <c r="AF127" t="s">
        <v>491</v>
      </c>
      <c r="AG127" t="s">
        <v>513</v>
      </c>
      <c r="AH127" t="s">
        <v>281</v>
      </c>
      <c r="AI127" t="s">
        <v>417</v>
      </c>
      <c r="AJ127" t="s">
        <v>417</v>
      </c>
      <c r="AK127" t="s">
        <v>417</v>
      </c>
      <c r="AL127" t="s">
        <v>417</v>
      </c>
      <c r="AM127">
        <v>54.2</v>
      </c>
      <c r="AN127">
        <v>45.8</v>
      </c>
      <c r="AP127" t="s">
        <v>3</v>
      </c>
      <c r="AQ127" t="s">
        <v>491</v>
      </c>
      <c r="AR127" t="s">
        <v>513</v>
      </c>
      <c r="AS127" t="s">
        <v>281</v>
      </c>
      <c r="AT127" t="s">
        <v>417</v>
      </c>
      <c r="AU127" t="s">
        <v>417</v>
      </c>
      <c r="AV127" t="s">
        <v>417</v>
      </c>
      <c r="AW127" t="s">
        <v>417</v>
      </c>
      <c r="AX127" t="s">
        <v>417</v>
      </c>
      <c r="AY127" t="s">
        <v>417</v>
      </c>
      <c r="AZ127">
        <v>44.4</v>
      </c>
      <c r="BA127">
        <v>54.2</v>
      </c>
      <c r="BB127">
        <v>63.9</v>
      </c>
      <c r="BF127" t="b">
        <f t="shared" si="1"/>
        <v>1</v>
      </c>
    </row>
    <row r="128" spans="14:58" x14ac:dyDescent="0.3">
      <c r="N128" t="str">
        <f>VLOOKUP(R128,Sheet1!A$6:A$378,1,FALSE)</f>
        <v>Nottingham</v>
      </c>
      <c r="O128" t="s">
        <v>3</v>
      </c>
      <c r="P128" t="s">
        <v>491</v>
      </c>
      <c r="Q128" t="s">
        <v>514</v>
      </c>
      <c r="R128" t="s">
        <v>282</v>
      </c>
      <c r="S128" t="str">
        <f>VLOOKUP(R128,classifications!A$1:B$357,2,FALSE)</f>
        <v>Predominantly Urban</v>
      </c>
      <c r="T128" t="str">
        <f>VLOOKUP(R128,classifications!A$1:D$357,4,FALSE)</f>
        <v>Unitary Authority</v>
      </c>
      <c r="U128">
        <v>61.3</v>
      </c>
      <c r="V128">
        <v>26.8</v>
      </c>
      <c r="W128">
        <v>11.8</v>
      </c>
      <c r="X128">
        <v>49.8</v>
      </c>
      <c r="Y128">
        <v>28.5</v>
      </c>
      <c r="Z128">
        <v>21.7</v>
      </c>
      <c r="AA128">
        <v>55.6</v>
      </c>
      <c r="AB128">
        <v>27.6</v>
      </c>
      <c r="AC128">
        <v>16.8</v>
      </c>
      <c r="AE128" t="s">
        <v>3</v>
      </c>
      <c r="AF128" t="s">
        <v>491</v>
      </c>
      <c r="AG128" t="s">
        <v>514</v>
      </c>
      <c r="AH128" t="s">
        <v>282</v>
      </c>
      <c r="AI128">
        <v>69.599999999999994</v>
      </c>
      <c r="AJ128">
        <v>30.4</v>
      </c>
      <c r="AK128">
        <v>63.6</v>
      </c>
      <c r="AL128">
        <v>36.4</v>
      </c>
      <c r="AM128">
        <v>66.8</v>
      </c>
      <c r="AN128">
        <v>33.200000000000003</v>
      </c>
      <c r="AP128" t="s">
        <v>3</v>
      </c>
      <c r="AQ128" t="s">
        <v>491</v>
      </c>
      <c r="AR128" t="s">
        <v>514</v>
      </c>
      <c r="AS128" t="s">
        <v>282</v>
      </c>
      <c r="AT128">
        <v>62.6</v>
      </c>
      <c r="AU128">
        <v>69.599999999999994</v>
      </c>
      <c r="AV128">
        <v>76.5</v>
      </c>
      <c r="AW128">
        <v>55.6</v>
      </c>
      <c r="AX128">
        <v>63.6</v>
      </c>
      <c r="AY128">
        <v>71.7</v>
      </c>
      <c r="AZ128">
        <v>61.5</v>
      </c>
      <c r="BA128">
        <v>66.8</v>
      </c>
      <c r="BB128">
        <v>72.099999999999994</v>
      </c>
      <c r="BF128" t="b">
        <f t="shared" si="1"/>
        <v>1</v>
      </c>
    </row>
    <row r="129" spans="14:58" x14ac:dyDescent="0.3">
      <c r="N129" t="str">
        <f>VLOOKUP(R129,Sheet1!A$6:A$378,1,FALSE)</f>
        <v>Herefordshire, County of</v>
      </c>
      <c r="O129" t="s">
        <v>3</v>
      </c>
      <c r="P129" t="s">
        <v>491</v>
      </c>
      <c r="Q129" t="s">
        <v>515</v>
      </c>
      <c r="R129" t="s">
        <v>283</v>
      </c>
      <c r="S129" t="str">
        <f>VLOOKUP(R129,classifications!A$1:B$357,2,FALSE)</f>
        <v>Predominantly Rural</v>
      </c>
      <c r="T129" t="str">
        <f>VLOOKUP(R129,classifications!A$1:D$357,4,FALSE)</f>
        <v>Unitary Authority</v>
      </c>
      <c r="U129">
        <v>59.2</v>
      </c>
      <c r="V129">
        <v>32</v>
      </c>
      <c r="W129">
        <v>8.9</v>
      </c>
      <c r="X129">
        <v>60.8</v>
      </c>
      <c r="Y129">
        <v>20.8</v>
      </c>
      <c r="Z129">
        <v>18.3</v>
      </c>
      <c r="AA129">
        <v>60</v>
      </c>
      <c r="AB129">
        <v>26.2</v>
      </c>
      <c r="AC129">
        <v>13.8</v>
      </c>
      <c r="AE129" t="s">
        <v>3</v>
      </c>
      <c r="AF129" t="s">
        <v>491</v>
      </c>
      <c r="AG129" t="s">
        <v>515</v>
      </c>
      <c r="AH129" t="s">
        <v>283</v>
      </c>
      <c r="AI129">
        <v>64.900000000000006</v>
      </c>
      <c r="AJ129">
        <v>35.1</v>
      </c>
      <c r="AK129">
        <v>74.5</v>
      </c>
      <c r="AL129">
        <v>25.5</v>
      </c>
      <c r="AM129">
        <v>69.599999999999994</v>
      </c>
      <c r="AN129">
        <v>30.4</v>
      </c>
      <c r="AP129" t="s">
        <v>3</v>
      </c>
      <c r="AQ129" t="s">
        <v>491</v>
      </c>
      <c r="AR129" t="s">
        <v>515</v>
      </c>
      <c r="AS129" t="s">
        <v>283</v>
      </c>
      <c r="AT129">
        <v>56.7</v>
      </c>
      <c r="AU129">
        <v>64.900000000000006</v>
      </c>
      <c r="AV129">
        <v>73.099999999999994</v>
      </c>
      <c r="AW129">
        <v>67.400000000000006</v>
      </c>
      <c r="AX129">
        <v>74.5</v>
      </c>
      <c r="AY129">
        <v>81.599999999999994</v>
      </c>
      <c r="AZ129">
        <v>64.2</v>
      </c>
      <c r="BA129">
        <v>69.599999999999994</v>
      </c>
      <c r="BB129">
        <v>75</v>
      </c>
      <c r="BF129" t="b">
        <f t="shared" si="1"/>
        <v>1</v>
      </c>
    </row>
    <row r="130" spans="14:58" x14ac:dyDescent="0.3">
      <c r="N130" t="str">
        <f>VLOOKUP(R130,Sheet1!A$6:A$378,1,FALSE)</f>
        <v>Telford and Wrekin</v>
      </c>
      <c r="O130" t="s">
        <v>3</v>
      </c>
      <c r="P130" t="s">
        <v>491</v>
      </c>
      <c r="Q130" t="s">
        <v>516</v>
      </c>
      <c r="R130" t="s">
        <v>284</v>
      </c>
      <c r="S130" t="str">
        <f>VLOOKUP(R130,classifications!A$1:B$357,2,FALSE)</f>
        <v>Predominantly Urban</v>
      </c>
      <c r="T130" t="str">
        <f>VLOOKUP(R130,classifications!A$1:D$357,4,FALSE)</f>
        <v>Unitary Authority</v>
      </c>
      <c r="U130">
        <v>62.1</v>
      </c>
      <c r="V130">
        <v>26.9</v>
      </c>
      <c r="W130">
        <v>11</v>
      </c>
      <c r="X130">
        <v>62.9</v>
      </c>
      <c r="Y130">
        <v>21.5</v>
      </c>
      <c r="Z130">
        <v>15.6</v>
      </c>
      <c r="AA130">
        <v>62.5</v>
      </c>
      <c r="AB130">
        <v>24.3</v>
      </c>
      <c r="AC130">
        <v>13.2</v>
      </c>
      <c r="AE130" t="s">
        <v>3</v>
      </c>
      <c r="AF130" t="s">
        <v>491</v>
      </c>
      <c r="AG130" t="s">
        <v>516</v>
      </c>
      <c r="AH130" t="s">
        <v>284</v>
      </c>
      <c r="AI130">
        <v>69.7</v>
      </c>
      <c r="AJ130">
        <v>30.3</v>
      </c>
      <c r="AK130">
        <v>74.5</v>
      </c>
      <c r="AL130">
        <v>25.5</v>
      </c>
      <c r="AM130">
        <v>72</v>
      </c>
      <c r="AN130">
        <v>28</v>
      </c>
      <c r="AP130" t="s">
        <v>3</v>
      </c>
      <c r="AQ130" t="s">
        <v>491</v>
      </c>
      <c r="AR130" t="s">
        <v>516</v>
      </c>
      <c r="AS130" t="s">
        <v>284</v>
      </c>
      <c r="AT130">
        <v>62.2</v>
      </c>
      <c r="AU130">
        <v>69.7</v>
      </c>
      <c r="AV130">
        <v>77.3</v>
      </c>
      <c r="AW130">
        <v>67.900000000000006</v>
      </c>
      <c r="AX130">
        <v>74.5</v>
      </c>
      <c r="AY130">
        <v>81.2</v>
      </c>
      <c r="AZ130">
        <v>66.599999999999994</v>
      </c>
      <c r="BA130">
        <v>72</v>
      </c>
      <c r="BB130">
        <v>77.5</v>
      </c>
      <c r="BF130" t="b">
        <f t="shared" si="1"/>
        <v>1</v>
      </c>
    </row>
    <row r="131" spans="14:58" x14ac:dyDescent="0.3">
      <c r="N131" t="str">
        <f>VLOOKUP(R131,Sheet1!A$6:A$378,1,FALSE)</f>
        <v>Stoke-on-Trent</v>
      </c>
      <c r="O131" t="s">
        <v>3</v>
      </c>
      <c r="P131" t="s">
        <v>491</v>
      </c>
      <c r="Q131" t="s">
        <v>517</v>
      </c>
      <c r="R131" t="s">
        <v>285</v>
      </c>
      <c r="S131" t="str">
        <f>VLOOKUP(R131,classifications!A$1:B$357,2,FALSE)</f>
        <v>Predominantly Urban</v>
      </c>
      <c r="T131" t="str">
        <f>VLOOKUP(R131,classifications!A$1:D$357,4,FALSE)</f>
        <v>Unitary Authority</v>
      </c>
      <c r="U131">
        <v>54</v>
      </c>
      <c r="V131">
        <v>38.1</v>
      </c>
      <c r="W131">
        <v>8</v>
      </c>
      <c r="X131">
        <v>59.7</v>
      </c>
      <c r="Y131">
        <v>20.6</v>
      </c>
      <c r="Z131">
        <v>19.7</v>
      </c>
      <c r="AA131">
        <v>56.7</v>
      </c>
      <c r="AB131">
        <v>29.6</v>
      </c>
      <c r="AC131">
        <v>13.7</v>
      </c>
      <c r="AE131" t="s">
        <v>3</v>
      </c>
      <c r="AF131" t="s">
        <v>491</v>
      </c>
      <c r="AG131" t="s">
        <v>517</v>
      </c>
      <c r="AH131" t="s">
        <v>285</v>
      </c>
      <c r="AI131">
        <v>58.6</v>
      </c>
      <c r="AJ131">
        <v>41.4</v>
      </c>
      <c r="AK131">
        <v>74.400000000000006</v>
      </c>
      <c r="AL131">
        <v>25.6</v>
      </c>
      <c r="AM131">
        <v>65.7</v>
      </c>
      <c r="AN131">
        <v>34.299999999999997</v>
      </c>
      <c r="AP131" t="s">
        <v>3</v>
      </c>
      <c r="AQ131" t="s">
        <v>491</v>
      </c>
      <c r="AR131" t="s">
        <v>517</v>
      </c>
      <c r="AS131" t="s">
        <v>285</v>
      </c>
      <c r="AT131">
        <v>51.6</v>
      </c>
      <c r="AU131">
        <v>58.6</v>
      </c>
      <c r="AV131">
        <v>65.599999999999994</v>
      </c>
      <c r="AW131">
        <v>67.900000000000006</v>
      </c>
      <c r="AX131">
        <v>74.400000000000006</v>
      </c>
      <c r="AY131">
        <v>80.8</v>
      </c>
      <c r="AZ131">
        <v>60.6</v>
      </c>
      <c r="BA131">
        <v>65.7</v>
      </c>
      <c r="BB131">
        <v>70.8</v>
      </c>
      <c r="BF131" t="b">
        <f t="shared" si="1"/>
        <v>1</v>
      </c>
    </row>
    <row r="132" spans="14:58" x14ac:dyDescent="0.3">
      <c r="N132" t="str">
        <f>VLOOKUP(R132,Sheet1!A$6:A$378,1,FALSE)</f>
        <v>North Somerset</v>
      </c>
      <c r="O132" t="s">
        <v>3</v>
      </c>
      <c r="P132" t="s">
        <v>491</v>
      </c>
      <c r="Q132" t="s">
        <v>518</v>
      </c>
      <c r="R132" t="s">
        <v>308</v>
      </c>
      <c r="S132" t="str">
        <f>VLOOKUP(R132,classifications!A$1:B$357,2,FALSE)</f>
        <v>Urban with Significant Rural</v>
      </c>
      <c r="T132" t="str">
        <f>VLOOKUP(R132,classifications!A$1:D$357,4,FALSE)</f>
        <v>Unitary Authority</v>
      </c>
      <c r="U132">
        <v>56.2</v>
      </c>
      <c r="V132">
        <v>40.799999999999997</v>
      </c>
      <c r="W132">
        <v>3</v>
      </c>
      <c r="X132">
        <v>50.2</v>
      </c>
      <c r="Y132">
        <v>34.299999999999997</v>
      </c>
      <c r="Z132">
        <v>15.4</v>
      </c>
      <c r="AA132">
        <v>53.1</v>
      </c>
      <c r="AB132">
        <v>37.4</v>
      </c>
      <c r="AC132">
        <v>9.5</v>
      </c>
      <c r="AE132" t="s">
        <v>3</v>
      </c>
      <c r="AF132" t="s">
        <v>491</v>
      </c>
      <c r="AG132" t="s">
        <v>518</v>
      </c>
      <c r="AH132" t="s">
        <v>308</v>
      </c>
      <c r="AI132">
        <v>57.9</v>
      </c>
      <c r="AJ132">
        <v>42.1</v>
      </c>
      <c r="AK132">
        <v>59.4</v>
      </c>
      <c r="AL132">
        <v>40.6</v>
      </c>
      <c r="AM132">
        <v>58.7</v>
      </c>
      <c r="AN132">
        <v>41.3</v>
      </c>
      <c r="AP132" t="s">
        <v>3</v>
      </c>
      <c r="AQ132" t="s">
        <v>491</v>
      </c>
      <c r="AR132" t="s">
        <v>518</v>
      </c>
      <c r="AS132" t="s">
        <v>308</v>
      </c>
      <c r="AT132">
        <v>50</v>
      </c>
      <c r="AU132">
        <v>57.9</v>
      </c>
      <c r="AV132">
        <v>65.900000000000006</v>
      </c>
      <c r="AW132">
        <v>51.9</v>
      </c>
      <c r="AX132">
        <v>59.4</v>
      </c>
      <c r="AY132">
        <v>66.900000000000006</v>
      </c>
      <c r="AZ132">
        <v>53.2</v>
      </c>
      <c r="BA132">
        <v>58.7</v>
      </c>
      <c r="BB132">
        <v>64.099999999999994</v>
      </c>
      <c r="BF132" t="b">
        <f t="shared" si="1"/>
        <v>1</v>
      </c>
    </row>
    <row r="133" spans="14:58" x14ac:dyDescent="0.3">
      <c r="N133" t="str">
        <f>VLOOKUP(R133,Sheet1!A$6:A$378,1,FALSE)</f>
        <v>Plymouth</v>
      </c>
      <c r="O133" t="s">
        <v>3</v>
      </c>
      <c r="P133" t="s">
        <v>491</v>
      </c>
      <c r="Q133" t="s">
        <v>519</v>
      </c>
      <c r="R133" t="s">
        <v>310</v>
      </c>
      <c r="S133" t="str">
        <f>VLOOKUP(R133,classifications!A$1:B$357,2,FALSE)</f>
        <v>Predominantly Urban</v>
      </c>
      <c r="T133" t="str">
        <f>VLOOKUP(R133,classifications!A$1:D$357,4,FALSE)</f>
        <v>Unitary Authority</v>
      </c>
      <c r="U133">
        <v>54.4</v>
      </c>
      <c r="V133">
        <v>36.299999999999997</v>
      </c>
      <c r="W133">
        <v>9.3000000000000007</v>
      </c>
      <c r="X133">
        <v>55.5</v>
      </c>
      <c r="Y133">
        <v>23.3</v>
      </c>
      <c r="Z133">
        <v>21.2</v>
      </c>
      <c r="AA133">
        <v>54.9</v>
      </c>
      <c r="AB133">
        <v>30</v>
      </c>
      <c r="AC133">
        <v>15.1</v>
      </c>
      <c r="AE133" t="s">
        <v>3</v>
      </c>
      <c r="AF133" t="s">
        <v>491</v>
      </c>
      <c r="AG133" t="s">
        <v>519</v>
      </c>
      <c r="AH133" t="s">
        <v>310</v>
      </c>
      <c r="AI133">
        <v>60</v>
      </c>
      <c r="AJ133">
        <v>40</v>
      </c>
      <c r="AK133">
        <v>70.400000000000006</v>
      </c>
      <c r="AL133">
        <v>29.6</v>
      </c>
      <c r="AM133">
        <v>64.7</v>
      </c>
      <c r="AN133">
        <v>35.299999999999997</v>
      </c>
      <c r="AP133" t="s">
        <v>3</v>
      </c>
      <c r="AQ133" t="s">
        <v>491</v>
      </c>
      <c r="AR133" t="s">
        <v>519</v>
      </c>
      <c r="AS133" t="s">
        <v>310</v>
      </c>
      <c r="AT133">
        <v>52.6</v>
      </c>
      <c r="AU133">
        <v>60</v>
      </c>
      <c r="AV133">
        <v>67.400000000000006</v>
      </c>
      <c r="AW133">
        <v>63.8</v>
      </c>
      <c r="AX133">
        <v>70.400000000000006</v>
      </c>
      <c r="AY133">
        <v>77.099999999999994</v>
      </c>
      <c r="AZ133">
        <v>59.3</v>
      </c>
      <c r="BA133">
        <v>64.7</v>
      </c>
      <c r="BB133">
        <v>70</v>
      </c>
      <c r="BF133" t="b">
        <f t="shared" ref="BF133:BF196" si="2">IF(AS133=AH133,IF(AH133=R133,TRUE,FALSE),FALSE)</f>
        <v>1</v>
      </c>
    </row>
    <row r="134" spans="14:58" x14ac:dyDescent="0.3">
      <c r="N134" t="str">
        <f>VLOOKUP(R134,Sheet1!A$6:A$378,1,FALSE)</f>
        <v>Torbay</v>
      </c>
      <c r="O134" t="s">
        <v>3</v>
      </c>
      <c r="P134" t="s">
        <v>491</v>
      </c>
      <c r="Q134" t="s">
        <v>520</v>
      </c>
      <c r="R134" t="s">
        <v>311</v>
      </c>
      <c r="S134" t="str">
        <f>VLOOKUP(R134,classifications!A$1:B$357,2,FALSE)</f>
        <v>Predominantly Urban</v>
      </c>
      <c r="T134" t="str">
        <f>VLOOKUP(R134,classifications!A$1:D$357,4,FALSE)</f>
        <v>Unitary Authority</v>
      </c>
      <c r="U134">
        <v>55.7</v>
      </c>
      <c r="V134">
        <v>32.5</v>
      </c>
      <c r="W134">
        <v>11.8</v>
      </c>
      <c r="X134">
        <v>57</v>
      </c>
      <c r="Y134">
        <v>24.6</v>
      </c>
      <c r="Z134">
        <v>18.3</v>
      </c>
      <c r="AA134">
        <v>56.4</v>
      </c>
      <c r="AB134">
        <v>28.5</v>
      </c>
      <c r="AC134">
        <v>15.1</v>
      </c>
      <c r="AE134" t="s">
        <v>3</v>
      </c>
      <c r="AF134" t="s">
        <v>491</v>
      </c>
      <c r="AG134" t="s">
        <v>520</v>
      </c>
      <c r="AH134" t="s">
        <v>311</v>
      </c>
      <c r="AI134">
        <v>63.2</v>
      </c>
      <c r="AJ134">
        <v>36.799999999999997</v>
      </c>
      <c r="AK134">
        <v>69.8</v>
      </c>
      <c r="AL134">
        <v>30.2</v>
      </c>
      <c r="AM134">
        <v>66.400000000000006</v>
      </c>
      <c r="AN134">
        <v>33.6</v>
      </c>
      <c r="AP134" t="s">
        <v>3</v>
      </c>
      <c r="AQ134" t="s">
        <v>491</v>
      </c>
      <c r="AR134" t="s">
        <v>520</v>
      </c>
      <c r="AS134" t="s">
        <v>311</v>
      </c>
      <c r="AT134">
        <v>56</v>
      </c>
      <c r="AU134">
        <v>63.2</v>
      </c>
      <c r="AV134">
        <v>70.3</v>
      </c>
      <c r="AW134">
        <v>63.1</v>
      </c>
      <c r="AX134">
        <v>69.8</v>
      </c>
      <c r="AY134">
        <v>76.599999999999994</v>
      </c>
      <c r="AZ134">
        <v>61.2</v>
      </c>
      <c r="BA134">
        <v>66.400000000000006</v>
      </c>
      <c r="BB134">
        <v>71.599999999999994</v>
      </c>
      <c r="BF134" t="b">
        <f t="shared" si="2"/>
        <v>1</v>
      </c>
    </row>
    <row r="135" spans="14:58" x14ac:dyDescent="0.3">
      <c r="N135" t="e">
        <f>VLOOKUP(R135,Sheet1!A$6:A$378,1,FALSE)</f>
        <v>#N/A</v>
      </c>
      <c r="O135" t="s">
        <v>3</v>
      </c>
      <c r="P135" t="s">
        <v>491</v>
      </c>
      <c r="Q135" t="s">
        <v>521</v>
      </c>
      <c r="R135" t="s">
        <v>827</v>
      </c>
      <c r="S135" t="str">
        <f>VLOOKUP(R135,classifications!A$1:B$357,2,FALSE)</f>
        <v>Predominantly Urban</v>
      </c>
      <c r="T135" t="str">
        <f>VLOOKUP(R135,classifications!A$1:D$357,4,FALSE)</f>
        <v>Unitary Authority</v>
      </c>
      <c r="U135">
        <v>54.1</v>
      </c>
      <c r="V135">
        <v>32.799999999999997</v>
      </c>
      <c r="W135">
        <v>13</v>
      </c>
      <c r="X135">
        <v>62.1</v>
      </c>
      <c r="Y135">
        <v>21</v>
      </c>
      <c r="Z135">
        <v>16.899999999999999</v>
      </c>
      <c r="AA135">
        <v>58</v>
      </c>
      <c r="AB135">
        <v>27.1</v>
      </c>
      <c r="AC135">
        <v>14.9</v>
      </c>
      <c r="AE135" t="s">
        <v>3</v>
      </c>
      <c r="AF135" t="s">
        <v>491</v>
      </c>
      <c r="AG135" t="s">
        <v>521</v>
      </c>
      <c r="AH135" t="s">
        <v>827</v>
      </c>
      <c r="AI135">
        <v>62.2</v>
      </c>
      <c r="AJ135">
        <v>37.799999999999997</v>
      </c>
      <c r="AK135">
        <v>74.7</v>
      </c>
      <c r="AL135">
        <v>25.3</v>
      </c>
      <c r="AM135">
        <v>68.2</v>
      </c>
      <c r="AN135">
        <v>31.8</v>
      </c>
      <c r="AP135" t="s">
        <v>3</v>
      </c>
      <c r="AQ135" t="s">
        <v>491</v>
      </c>
      <c r="AR135" t="s">
        <v>521</v>
      </c>
      <c r="AS135" t="s">
        <v>827</v>
      </c>
      <c r="AT135">
        <v>54.6</v>
      </c>
      <c r="AU135">
        <v>62.2</v>
      </c>
      <c r="AV135">
        <v>69.900000000000006</v>
      </c>
      <c r="AW135">
        <v>68.099999999999994</v>
      </c>
      <c r="AX135">
        <v>74.7</v>
      </c>
      <c r="AY135">
        <v>81.400000000000006</v>
      </c>
      <c r="AZ135">
        <v>62.9</v>
      </c>
      <c r="BA135">
        <v>68.2</v>
      </c>
      <c r="BB135">
        <v>73.400000000000006</v>
      </c>
      <c r="BF135" t="b">
        <f t="shared" si="2"/>
        <v>1</v>
      </c>
    </row>
    <row r="136" spans="14:58" x14ac:dyDescent="0.3">
      <c r="N136" t="e">
        <f>VLOOKUP(R136,Sheet1!A$6:A$378,1,FALSE)</f>
        <v>#N/A</v>
      </c>
      <c r="O136" t="s">
        <v>3</v>
      </c>
      <c r="P136" t="s">
        <v>491</v>
      </c>
      <c r="Q136" t="s">
        <v>522</v>
      </c>
      <c r="R136" t="s">
        <v>828</v>
      </c>
      <c r="S136" t="str">
        <f>VLOOKUP(R136,classifications!A$1:B$357,2,FALSE)</f>
        <v>Predominantly Urban</v>
      </c>
      <c r="T136" t="str">
        <f>VLOOKUP(R136,classifications!A$1:D$357,4,FALSE)</f>
        <v>Unitary Authority</v>
      </c>
      <c r="U136">
        <v>64.2</v>
      </c>
      <c r="V136">
        <v>27.7</v>
      </c>
      <c r="W136">
        <v>8.1</v>
      </c>
      <c r="X136">
        <v>67</v>
      </c>
      <c r="Y136">
        <v>20.7</v>
      </c>
      <c r="Z136">
        <v>12.3</v>
      </c>
      <c r="AA136">
        <v>65.5</v>
      </c>
      <c r="AB136">
        <v>24.4</v>
      </c>
      <c r="AC136">
        <v>10.1</v>
      </c>
      <c r="AE136" t="s">
        <v>3</v>
      </c>
      <c r="AF136" t="s">
        <v>491</v>
      </c>
      <c r="AG136" t="s">
        <v>522</v>
      </c>
      <c r="AH136" t="s">
        <v>828</v>
      </c>
      <c r="AI136">
        <v>69.8</v>
      </c>
      <c r="AJ136">
        <v>30.2</v>
      </c>
      <c r="AK136">
        <v>76.400000000000006</v>
      </c>
      <c r="AL136">
        <v>23.6</v>
      </c>
      <c r="AM136">
        <v>72.900000000000006</v>
      </c>
      <c r="AN136">
        <v>27.1</v>
      </c>
      <c r="AP136" t="s">
        <v>3</v>
      </c>
      <c r="AQ136" t="s">
        <v>491</v>
      </c>
      <c r="AR136" t="s">
        <v>522</v>
      </c>
      <c r="AS136" t="s">
        <v>828</v>
      </c>
      <c r="AT136">
        <v>63.2</v>
      </c>
      <c r="AU136">
        <v>69.8</v>
      </c>
      <c r="AV136">
        <v>76.5</v>
      </c>
      <c r="AW136">
        <v>70.099999999999994</v>
      </c>
      <c r="AX136">
        <v>76.400000000000006</v>
      </c>
      <c r="AY136">
        <v>82.8</v>
      </c>
      <c r="AZ136">
        <v>68.2</v>
      </c>
      <c r="BA136">
        <v>72.900000000000006</v>
      </c>
      <c r="BB136">
        <v>77.599999999999994</v>
      </c>
      <c r="BF136" t="b">
        <f t="shared" si="2"/>
        <v>1</v>
      </c>
    </row>
    <row r="137" spans="14:58" x14ac:dyDescent="0.3">
      <c r="N137" t="str">
        <f>VLOOKUP(R137,Sheet1!A$6:A$378,1,FALSE)</f>
        <v>Swindon</v>
      </c>
      <c r="O137" t="s">
        <v>3</v>
      </c>
      <c r="P137" t="s">
        <v>491</v>
      </c>
      <c r="Q137" t="s">
        <v>523</v>
      </c>
      <c r="R137" t="s">
        <v>312</v>
      </c>
      <c r="S137" t="str">
        <f>VLOOKUP(R137,classifications!A$1:B$357,2,FALSE)</f>
        <v>Predominantly Urban</v>
      </c>
      <c r="T137" t="str">
        <f>VLOOKUP(R137,classifications!A$1:D$357,4,FALSE)</f>
        <v>Unitary Authority</v>
      </c>
      <c r="U137">
        <v>65.099999999999994</v>
      </c>
      <c r="V137">
        <v>28.4</v>
      </c>
      <c r="W137">
        <v>6.4</v>
      </c>
      <c r="X137">
        <v>62.9</v>
      </c>
      <c r="Y137">
        <v>18.7</v>
      </c>
      <c r="Z137">
        <v>18.399999999999999</v>
      </c>
      <c r="AA137">
        <v>64.099999999999994</v>
      </c>
      <c r="AB137">
        <v>23.7</v>
      </c>
      <c r="AC137">
        <v>12.2</v>
      </c>
      <c r="AE137" t="s">
        <v>3</v>
      </c>
      <c r="AF137" t="s">
        <v>491</v>
      </c>
      <c r="AG137" t="s">
        <v>523</v>
      </c>
      <c r="AH137" t="s">
        <v>312</v>
      </c>
      <c r="AI137">
        <v>69.599999999999994</v>
      </c>
      <c r="AJ137">
        <v>30.4</v>
      </c>
      <c r="AK137">
        <v>77.099999999999994</v>
      </c>
      <c r="AL137">
        <v>22.9</v>
      </c>
      <c r="AM137">
        <v>73</v>
      </c>
      <c r="AN137">
        <v>27</v>
      </c>
      <c r="AP137" t="s">
        <v>3</v>
      </c>
      <c r="AQ137" t="s">
        <v>491</v>
      </c>
      <c r="AR137" t="s">
        <v>523</v>
      </c>
      <c r="AS137" t="s">
        <v>312</v>
      </c>
      <c r="AT137">
        <v>63.5</v>
      </c>
      <c r="AU137">
        <v>69.599999999999994</v>
      </c>
      <c r="AV137">
        <v>75.7</v>
      </c>
      <c r="AW137">
        <v>71.3</v>
      </c>
      <c r="AX137">
        <v>77.099999999999994</v>
      </c>
      <c r="AY137">
        <v>83</v>
      </c>
      <c r="AZ137">
        <v>68.599999999999994</v>
      </c>
      <c r="BA137">
        <v>73</v>
      </c>
      <c r="BB137">
        <v>77.400000000000006</v>
      </c>
      <c r="BF137" t="b">
        <f t="shared" si="2"/>
        <v>1</v>
      </c>
    </row>
    <row r="138" spans="14:58" x14ac:dyDescent="0.3">
      <c r="N138" t="str">
        <f>VLOOKUP(R138,Sheet1!A$6:A$378,1,FALSE)</f>
        <v>Luton</v>
      </c>
      <c r="O138" t="s">
        <v>3</v>
      </c>
      <c r="P138" t="s">
        <v>491</v>
      </c>
      <c r="Q138" t="s">
        <v>524</v>
      </c>
      <c r="R138" t="s">
        <v>288</v>
      </c>
      <c r="S138" t="str">
        <f>VLOOKUP(R138,classifications!A$1:B$357,2,FALSE)</f>
        <v>Predominantly Urban</v>
      </c>
      <c r="T138" t="str">
        <f>VLOOKUP(R138,classifications!A$1:D$357,4,FALSE)</f>
        <v>Unitary Authority</v>
      </c>
      <c r="U138">
        <v>64.2</v>
      </c>
      <c r="V138">
        <v>29.8</v>
      </c>
      <c r="W138">
        <v>5.9</v>
      </c>
      <c r="X138">
        <v>59.2</v>
      </c>
      <c r="Y138">
        <v>25.3</v>
      </c>
      <c r="Z138">
        <v>15.5</v>
      </c>
      <c r="AA138">
        <v>61.9</v>
      </c>
      <c r="AB138">
        <v>27.7</v>
      </c>
      <c r="AC138">
        <v>10.4</v>
      </c>
      <c r="AE138" t="s">
        <v>3</v>
      </c>
      <c r="AF138" t="s">
        <v>491</v>
      </c>
      <c r="AG138" t="s">
        <v>524</v>
      </c>
      <c r="AH138" t="s">
        <v>288</v>
      </c>
      <c r="AI138">
        <v>68.3</v>
      </c>
      <c r="AJ138">
        <v>31.7</v>
      </c>
      <c r="AK138">
        <v>70</v>
      </c>
      <c r="AL138">
        <v>30</v>
      </c>
      <c r="AM138">
        <v>69</v>
      </c>
      <c r="AN138">
        <v>31</v>
      </c>
      <c r="AP138" t="s">
        <v>3</v>
      </c>
      <c r="AQ138" t="s">
        <v>491</v>
      </c>
      <c r="AR138" t="s">
        <v>524</v>
      </c>
      <c r="AS138" t="s">
        <v>288</v>
      </c>
      <c r="AT138">
        <v>61.2</v>
      </c>
      <c r="AU138">
        <v>68.3</v>
      </c>
      <c r="AV138">
        <v>75.3</v>
      </c>
      <c r="AW138">
        <v>63.2</v>
      </c>
      <c r="AX138">
        <v>70</v>
      </c>
      <c r="AY138">
        <v>76.8</v>
      </c>
      <c r="AZ138">
        <v>63.9</v>
      </c>
      <c r="BA138">
        <v>69</v>
      </c>
      <c r="BB138">
        <v>74.2</v>
      </c>
      <c r="BF138" t="b">
        <f t="shared" si="2"/>
        <v>1</v>
      </c>
    </row>
    <row r="139" spans="14:58" x14ac:dyDescent="0.3">
      <c r="N139" t="str">
        <f>VLOOKUP(R139,Sheet1!A$6:A$378,1,FALSE)</f>
        <v>Southend-on-Sea</v>
      </c>
      <c r="O139" t="s">
        <v>3</v>
      </c>
      <c r="P139" t="s">
        <v>491</v>
      </c>
      <c r="Q139" t="s">
        <v>525</v>
      </c>
      <c r="R139" t="s">
        <v>289</v>
      </c>
      <c r="S139" t="str">
        <f>VLOOKUP(R139,classifications!A$1:B$357,2,FALSE)</f>
        <v>Predominantly Urban</v>
      </c>
      <c r="T139" t="str">
        <f>VLOOKUP(R139,classifications!A$1:D$357,4,FALSE)</f>
        <v>Unitary Authority</v>
      </c>
      <c r="U139">
        <v>49.5</v>
      </c>
      <c r="V139">
        <v>38.5</v>
      </c>
      <c r="W139">
        <v>11.9</v>
      </c>
      <c r="X139">
        <v>49.3</v>
      </c>
      <c r="Y139">
        <v>35.6</v>
      </c>
      <c r="Z139">
        <v>15.1</v>
      </c>
      <c r="AA139">
        <v>49.4</v>
      </c>
      <c r="AB139">
        <v>37</v>
      </c>
      <c r="AC139">
        <v>13.6</v>
      </c>
      <c r="AE139" t="s">
        <v>3</v>
      </c>
      <c r="AF139" t="s">
        <v>491</v>
      </c>
      <c r="AG139" t="s">
        <v>525</v>
      </c>
      <c r="AH139" t="s">
        <v>289</v>
      </c>
      <c r="AI139">
        <v>56.2</v>
      </c>
      <c r="AJ139">
        <v>43.8</v>
      </c>
      <c r="AK139">
        <v>58.1</v>
      </c>
      <c r="AL139">
        <v>41.9</v>
      </c>
      <c r="AM139">
        <v>57.2</v>
      </c>
      <c r="AN139">
        <v>42.8</v>
      </c>
      <c r="AP139" t="s">
        <v>3</v>
      </c>
      <c r="AQ139" t="s">
        <v>491</v>
      </c>
      <c r="AR139" t="s">
        <v>525</v>
      </c>
      <c r="AS139" t="s">
        <v>289</v>
      </c>
      <c r="AT139">
        <v>48.7</v>
      </c>
      <c r="AU139">
        <v>56.2</v>
      </c>
      <c r="AV139">
        <v>63.7</v>
      </c>
      <c r="AW139">
        <v>51.2</v>
      </c>
      <c r="AX139">
        <v>58.1</v>
      </c>
      <c r="AY139">
        <v>64.900000000000006</v>
      </c>
      <c r="AZ139">
        <v>51.8</v>
      </c>
      <c r="BA139">
        <v>57.2</v>
      </c>
      <c r="BB139">
        <v>62.5</v>
      </c>
      <c r="BF139" t="b">
        <f t="shared" si="2"/>
        <v>1</v>
      </c>
    </row>
    <row r="140" spans="14:58" x14ac:dyDescent="0.3">
      <c r="N140" t="str">
        <f>VLOOKUP(R140,Sheet1!A$6:A$378,1,FALSE)</f>
        <v>Thurrock</v>
      </c>
      <c r="O140" t="s">
        <v>3</v>
      </c>
      <c r="P140" t="s">
        <v>491</v>
      </c>
      <c r="Q140" t="s">
        <v>526</v>
      </c>
      <c r="R140" t="s">
        <v>290</v>
      </c>
      <c r="S140" t="str">
        <f>VLOOKUP(R140,classifications!A$1:B$357,2,FALSE)</f>
        <v>Predominantly Urban</v>
      </c>
      <c r="T140" t="str">
        <f>VLOOKUP(R140,classifications!A$1:D$357,4,FALSE)</f>
        <v>Unitary Authority</v>
      </c>
      <c r="U140">
        <v>60.9</v>
      </c>
      <c r="V140">
        <v>35.6</v>
      </c>
      <c r="W140">
        <v>3.5</v>
      </c>
      <c r="X140">
        <v>53</v>
      </c>
      <c r="Y140">
        <v>37.200000000000003</v>
      </c>
      <c r="Z140">
        <v>9.8000000000000007</v>
      </c>
      <c r="AA140">
        <v>56.9</v>
      </c>
      <c r="AB140">
        <v>36.4</v>
      </c>
      <c r="AC140">
        <v>6.7</v>
      </c>
      <c r="AE140" t="s">
        <v>3</v>
      </c>
      <c r="AF140" t="s">
        <v>491</v>
      </c>
      <c r="AG140" t="s">
        <v>526</v>
      </c>
      <c r="AH140" t="s">
        <v>290</v>
      </c>
      <c r="AI140">
        <v>63.1</v>
      </c>
      <c r="AJ140">
        <v>36.9</v>
      </c>
      <c r="AK140">
        <v>58.7</v>
      </c>
      <c r="AL140">
        <v>41.3</v>
      </c>
      <c r="AM140">
        <v>61</v>
      </c>
      <c r="AN140">
        <v>39</v>
      </c>
      <c r="AP140" t="s">
        <v>3</v>
      </c>
      <c r="AQ140" t="s">
        <v>491</v>
      </c>
      <c r="AR140" t="s">
        <v>526</v>
      </c>
      <c r="AS140" t="s">
        <v>290</v>
      </c>
      <c r="AT140">
        <v>55.5</v>
      </c>
      <c r="AU140">
        <v>63.1</v>
      </c>
      <c r="AV140">
        <v>70.7</v>
      </c>
      <c r="AW140">
        <v>51.4</v>
      </c>
      <c r="AX140">
        <v>58.7</v>
      </c>
      <c r="AY140">
        <v>66</v>
      </c>
      <c r="AZ140">
        <v>55.6</v>
      </c>
      <c r="BA140">
        <v>61</v>
      </c>
      <c r="BB140">
        <v>66.3</v>
      </c>
      <c r="BF140" t="b">
        <f t="shared" si="2"/>
        <v>1</v>
      </c>
    </row>
    <row r="141" spans="14:58" x14ac:dyDescent="0.3">
      <c r="N141" t="str">
        <f>VLOOKUP(R141,Sheet1!A$6:A$378,1,FALSE)</f>
        <v>Medway</v>
      </c>
      <c r="O141" t="s">
        <v>3</v>
      </c>
      <c r="P141" t="s">
        <v>491</v>
      </c>
      <c r="Q141" t="s">
        <v>527</v>
      </c>
      <c r="R141" t="s">
        <v>293</v>
      </c>
      <c r="S141" t="str">
        <f>VLOOKUP(R141,classifications!A$1:B$357,2,FALSE)</f>
        <v>Predominantly Urban</v>
      </c>
      <c r="T141" t="str">
        <f>VLOOKUP(R141,classifications!A$1:D$357,4,FALSE)</f>
        <v>Unitary Authority</v>
      </c>
      <c r="U141">
        <v>62.8</v>
      </c>
      <c r="V141">
        <v>30.9</v>
      </c>
      <c r="W141">
        <v>6.2</v>
      </c>
      <c r="X141">
        <v>63.4</v>
      </c>
      <c r="Y141">
        <v>19.3</v>
      </c>
      <c r="Z141">
        <v>17.3</v>
      </c>
      <c r="AA141">
        <v>63.1</v>
      </c>
      <c r="AB141">
        <v>25.1</v>
      </c>
      <c r="AC141">
        <v>11.7</v>
      </c>
      <c r="AE141" t="s">
        <v>3</v>
      </c>
      <c r="AF141" t="s">
        <v>491</v>
      </c>
      <c r="AG141" t="s">
        <v>527</v>
      </c>
      <c r="AH141" t="s">
        <v>293</v>
      </c>
      <c r="AI141">
        <v>67</v>
      </c>
      <c r="AJ141">
        <v>33</v>
      </c>
      <c r="AK141">
        <v>76.7</v>
      </c>
      <c r="AL141">
        <v>23.3</v>
      </c>
      <c r="AM141">
        <v>71.5</v>
      </c>
      <c r="AN141">
        <v>28.5</v>
      </c>
      <c r="AP141" t="s">
        <v>3</v>
      </c>
      <c r="AQ141" t="s">
        <v>491</v>
      </c>
      <c r="AR141" t="s">
        <v>527</v>
      </c>
      <c r="AS141" t="s">
        <v>293</v>
      </c>
      <c r="AT141">
        <v>59.3</v>
      </c>
      <c r="AU141">
        <v>67</v>
      </c>
      <c r="AV141">
        <v>74.7</v>
      </c>
      <c r="AW141">
        <v>69.5</v>
      </c>
      <c r="AX141">
        <v>76.7</v>
      </c>
      <c r="AY141">
        <v>83.8</v>
      </c>
      <c r="AZ141">
        <v>66.099999999999994</v>
      </c>
      <c r="BA141">
        <v>71.5</v>
      </c>
      <c r="BB141">
        <v>76.900000000000006</v>
      </c>
      <c r="BF141" t="b">
        <f t="shared" si="2"/>
        <v>1</v>
      </c>
    </row>
    <row r="142" spans="14:58" x14ac:dyDescent="0.3">
      <c r="N142" t="str">
        <f>VLOOKUP(R142,Sheet1!A$6:A$378,1,FALSE)</f>
        <v>Bracknell Forest</v>
      </c>
      <c r="O142" t="s">
        <v>3</v>
      </c>
      <c r="P142" t="s">
        <v>491</v>
      </c>
      <c r="Q142" t="s">
        <v>528</v>
      </c>
      <c r="R142" t="s">
        <v>294</v>
      </c>
      <c r="S142" t="str">
        <f>VLOOKUP(R142,classifications!A$1:B$357,2,FALSE)</f>
        <v>Predominantly Urban</v>
      </c>
      <c r="T142" t="str">
        <f>VLOOKUP(R142,classifications!A$1:D$357,4,FALSE)</f>
        <v>Unitary Authority</v>
      </c>
      <c r="U142">
        <v>59.4</v>
      </c>
      <c r="V142">
        <v>33.299999999999997</v>
      </c>
      <c r="W142">
        <v>7.2</v>
      </c>
      <c r="X142">
        <v>49.3</v>
      </c>
      <c r="Y142">
        <v>35.5</v>
      </c>
      <c r="Z142">
        <v>15.2</v>
      </c>
      <c r="AA142">
        <v>54.4</v>
      </c>
      <c r="AB142">
        <v>34.4</v>
      </c>
      <c r="AC142">
        <v>11.2</v>
      </c>
      <c r="AE142" t="s">
        <v>3</v>
      </c>
      <c r="AF142" t="s">
        <v>491</v>
      </c>
      <c r="AG142" t="s">
        <v>528</v>
      </c>
      <c r="AH142" t="s">
        <v>294</v>
      </c>
      <c r="AI142">
        <v>64.099999999999994</v>
      </c>
      <c r="AJ142">
        <v>35.9</v>
      </c>
      <c r="AK142">
        <v>58.2</v>
      </c>
      <c r="AL142">
        <v>41.8</v>
      </c>
      <c r="AM142">
        <v>61.2</v>
      </c>
      <c r="AN142">
        <v>38.799999999999997</v>
      </c>
      <c r="AP142" t="s">
        <v>3</v>
      </c>
      <c r="AQ142" t="s">
        <v>491</v>
      </c>
      <c r="AR142" t="s">
        <v>528</v>
      </c>
      <c r="AS142" t="s">
        <v>294</v>
      </c>
      <c r="AT142">
        <v>57.9</v>
      </c>
      <c r="AU142">
        <v>64.099999999999994</v>
      </c>
      <c r="AV142">
        <v>70.2</v>
      </c>
      <c r="AW142">
        <v>51.6</v>
      </c>
      <c r="AX142">
        <v>58.2</v>
      </c>
      <c r="AY142">
        <v>64.8</v>
      </c>
      <c r="AZ142">
        <v>56.6</v>
      </c>
      <c r="BA142">
        <v>61.2</v>
      </c>
      <c r="BB142">
        <v>65.900000000000006</v>
      </c>
      <c r="BF142" t="b">
        <f t="shared" si="2"/>
        <v>1</v>
      </c>
    </row>
    <row r="143" spans="14:58" x14ac:dyDescent="0.3">
      <c r="N143" t="str">
        <f>VLOOKUP(R143,Sheet1!A$6:A$378,1,FALSE)</f>
        <v>West Berkshire</v>
      </c>
      <c r="O143" t="s">
        <v>3</v>
      </c>
      <c r="P143" t="s">
        <v>491</v>
      </c>
      <c r="Q143" t="s">
        <v>529</v>
      </c>
      <c r="R143" t="s">
        <v>295</v>
      </c>
      <c r="S143" t="str">
        <f>VLOOKUP(R143,classifications!A$1:B$357,2,FALSE)</f>
        <v>Urban with Significant Rural</v>
      </c>
      <c r="T143" t="str">
        <f>VLOOKUP(R143,classifications!A$1:D$357,4,FALSE)</f>
        <v>Unitary Authority</v>
      </c>
      <c r="U143">
        <v>62.2</v>
      </c>
      <c r="V143">
        <v>34.200000000000003</v>
      </c>
      <c r="W143">
        <v>3.6</v>
      </c>
      <c r="X143">
        <v>48.8</v>
      </c>
      <c r="Y143">
        <v>38.5</v>
      </c>
      <c r="Z143">
        <v>12.7</v>
      </c>
      <c r="AA143">
        <v>55.6</v>
      </c>
      <c r="AB143">
        <v>36.299999999999997</v>
      </c>
      <c r="AC143">
        <v>8.1</v>
      </c>
      <c r="AE143" t="s">
        <v>3</v>
      </c>
      <c r="AF143" t="s">
        <v>491</v>
      </c>
      <c r="AG143" t="s">
        <v>529</v>
      </c>
      <c r="AH143" t="s">
        <v>295</v>
      </c>
      <c r="AI143">
        <v>64.5</v>
      </c>
      <c r="AJ143">
        <v>35.5</v>
      </c>
      <c r="AK143">
        <v>55.9</v>
      </c>
      <c r="AL143">
        <v>44.1</v>
      </c>
      <c r="AM143">
        <v>60.5</v>
      </c>
      <c r="AN143">
        <v>39.5</v>
      </c>
      <c r="AP143" t="s">
        <v>3</v>
      </c>
      <c r="AQ143" t="s">
        <v>491</v>
      </c>
      <c r="AR143" t="s">
        <v>529</v>
      </c>
      <c r="AS143" t="s">
        <v>295</v>
      </c>
      <c r="AT143">
        <v>57.2</v>
      </c>
      <c r="AU143">
        <v>64.5</v>
      </c>
      <c r="AV143">
        <v>71.8</v>
      </c>
      <c r="AW143">
        <v>48.3</v>
      </c>
      <c r="AX143">
        <v>55.9</v>
      </c>
      <c r="AY143">
        <v>63.5</v>
      </c>
      <c r="AZ143">
        <v>55.1</v>
      </c>
      <c r="BA143">
        <v>60.5</v>
      </c>
      <c r="BB143">
        <v>65.900000000000006</v>
      </c>
      <c r="BF143" t="b">
        <f t="shared" si="2"/>
        <v>1</v>
      </c>
    </row>
    <row r="144" spans="14:58" x14ac:dyDescent="0.3">
      <c r="N144" t="str">
        <f>VLOOKUP(R144,Sheet1!A$6:A$378,1,FALSE)</f>
        <v>Reading</v>
      </c>
      <c r="O144" t="s">
        <v>3</v>
      </c>
      <c r="P144" t="s">
        <v>491</v>
      </c>
      <c r="Q144" t="s">
        <v>530</v>
      </c>
      <c r="R144" t="s">
        <v>296</v>
      </c>
      <c r="S144" t="str">
        <f>VLOOKUP(R144,classifications!A$1:B$357,2,FALSE)</f>
        <v>Predominantly Urban</v>
      </c>
      <c r="T144" t="str">
        <f>VLOOKUP(R144,classifications!A$1:D$357,4,FALSE)</f>
        <v>Unitary Authority</v>
      </c>
      <c r="U144">
        <v>63.5</v>
      </c>
      <c r="V144">
        <v>33</v>
      </c>
      <c r="W144">
        <v>3.5</v>
      </c>
      <c r="X144">
        <v>59.1</v>
      </c>
      <c r="Y144">
        <v>28.7</v>
      </c>
      <c r="Z144">
        <v>12.2</v>
      </c>
      <c r="AA144">
        <v>61.5</v>
      </c>
      <c r="AB144">
        <v>31</v>
      </c>
      <c r="AC144">
        <v>7.4</v>
      </c>
      <c r="AE144" t="s">
        <v>3</v>
      </c>
      <c r="AF144" t="s">
        <v>491</v>
      </c>
      <c r="AG144" t="s">
        <v>530</v>
      </c>
      <c r="AH144" t="s">
        <v>296</v>
      </c>
      <c r="AI144">
        <v>65.8</v>
      </c>
      <c r="AJ144">
        <v>34.200000000000003</v>
      </c>
      <c r="AK144">
        <v>67.3</v>
      </c>
      <c r="AL144">
        <v>32.700000000000003</v>
      </c>
      <c r="AM144">
        <v>66.5</v>
      </c>
      <c r="AN144">
        <v>33.5</v>
      </c>
      <c r="AP144" t="s">
        <v>3</v>
      </c>
      <c r="AQ144" t="s">
        <v>491</v>
      </c>
      <c r="AR144" t="s">
        <v>530</v>
      </c>
      <c r="AS144" t="s">
        <v>296</v>
      </c>
      <c r="AT144">
        <v>57.9</v>
      </c>
      <c r="AU144">
        <v>65.8</v>
      </c>
      <c r="AV144">
        <v>73.7</v>
      </c>
      <c r="AW144">
        <v>58.5</v>
      </c>
      <c r="AX144">
        <v>67.3</v>
      </c>
      <c r="AY144">
        <v>76.099999999999994</v>
      </c>
      <c r="AZ144">
        <v>60.4</v>
      </c>
      <c r="BA144">
        <v>66.5</v>
      </c>
      <c r="BB144">
        <v>72.5</v>
      </c>
      <c r="BF144" t="b">
        <f t="shared" si="2"/>
        <v>1</v>
      </c>
    </row>
    <row r="145" spans="14:58" x14ac:dyDescent="0.3">
      <c r="N145" t="str">
        <f>VLOOKUP(R145,Sheet1!A$6:A$378,1,FALSE)</f>
        <v>Slough</v>
      </c>
      <c r="O145" t="s">
        <v>3</v>
      </c>
      <c r="P145" t="s">
        <v>491</v>
      </c>
      <c r="Q145" t="s">
        <v>531</v>
      </c>
      <c r="R145" t="s">
        <v>297</v>
      </c>
      <c r="S145" t="str">
        <f>VLOOKUP(R145,classifications!A$1:B$357,2,FALSE)</f>
        <v>Predominantly Urban</v>
      </c>
      <c r="T145" t="str">
        <f>VLOOKUP(R145,classifications!A$1:D$357,4,FALSE)</f>
        <v>Unitary Authority</v>
      </c>
      <c r="U145">
        <v>64.3</v>
      </c>
      <c r="V145">
        <v>28.6</v>
      </c>
      <c r="W145">
        <v>7.1</v>
      </c>
      <c r="X145">
        <v>61.4</v>
      </c>
      <c r="Y145">
        <v>21.4</v>
      </c>
      <c r="Z145">
        <v>17.2</v>
      </c>
      <c r="AA145">
        <v>62.9</v>
      </c>
      <c r="AB145">
        <v>25.2</v>
      </c>
      <c r="AC145">
        <v>11.8</v>
      </c>
      <c r="AE145" t="s">
        <v>3</v>
      </c>
      <c r="AF145" t="s">
        <v>491</v>
      </c>
      <c r="AG145" t="s">
        <v>531</v>
      </c>
      <c r="AH145" t="s">
        <v>297</v>
      </c>
      <c r="AI145">
        <v>69.2</v>
      </c>
      <c r="AJ145">
        <v>30.8</v>
      </c>
      <c r="AK145">
        <v>74.099999999999994</v>
      </c>
      <c r="AL145">
        <v>25.9</v>
      </c>
      <c r="AM145">
        <v>71.400000000000006</v>
      </c>
      <c r="AN145">
        <v>28.6</v>
      </c>
      <c r="AP145" t="s">
        <v>3</v>
      </c>
      <c r="AQ145" t="s">
        <v>491</v>
      </c>
      <c r="AR145" t="s">
        <v>531</v>
      </c>
      <c r="AS145" t="s">
        <v>297</v>
      </c>
      <c r="AT145">
        <v>63</v>
      </c>
      <c r="AU145">
        <v>69.2</v>
      </c>
      <c r="AV145">
        <v>75.400000000000006</v>
      </c>
      <c r="AW145">
        <v>67.8</v>
      </c>
      <c r="AX145">
        <v>74.099999999999994</v>
      </c>
      <c r="AY145">
        <v>80.400000000000006</v>
      </c>
      <c r="AZ145">
        <v>66.7</v>
      </c>
      <c r="BA145">
        <v>71.400000000000006</v>
      </c>
      <c r="BB145">
        <v>76</v>
      </c>
      <c r="BF145" t="b">
        <f t="shared" si="2"/>
        <v>1</v>
      </c>
    </row>
    <row r="146" spans="14:58" x14ac:dyDescent="0.3">
      <c r="N146" t="str">
        <f>VLOOKUP(R146,Sheet1!A$6:A$378,1,FALSE)</f>
        <v>Windsor and Maidenhead</v>
      </c>
      <c r="O146" t="s">
        <v>3</v>
      </c>
      <c r="P146" t="s">
        <v>491</v>
      </c>
      <c r="Q146" t="s">
        <v>532</v>
      </c>
      <c r="R146" t="s">
        <v>298</v>
      </c>
      <c r="S146" t="str">
        <f>VLOOKUP(R146,classifications!A$1:B$357,2,FALSE)</f>
        <v>Predominantly Urban</v>
      </c>
      <c r="T146" t="str">
        <f>VLOOKUP(R146,classifications!A$1:D$357,4,FALSE)</f>
        <v>Unitary Authority</v>
      </c>
      <c r="U146">
        <v>53.4</v>
      </c>
      <c r="V146">
        <v>41.4</v>
      </c>
      <c r="W146">
        <v>5.3</v>
      </c>
      <c r="X146">
        <v>46.9</v>
      </c>
      <c r="Y146">
        <v>41.5</v>
      </c>
      <c r="Z146">
        <v>11.6</v>
      </c>
      <c r="AA146">
        <v>50.2</v>
      </c>
      <c r="AB146">
        <v>41.4</v>
      </c>
      <c r="AC146">
        <v>8.4</v>
      </c>
      <c r="AE146" t="s">
        <v>3</v>
      </c>
      <c r="AF146" t="s">
        <v>491</v>
      </c>
      <c r="AG146" t="s">
        <v>532</v>
      </c>
      <c r="AH146" t="s">
        <v>298</v>
      </c>
      <c r="AI146">
        <v>56.3</v>
      </c>
      <c r="AJ146">
        <v>43.7</v>
      </c>
      <c r="AK146">
        <v>53</v>
      </c>
      <c r="AL146">
        <v>47</v>
      </c>
      <c r="AM146">
        <v>54.8</v>
      </c>
      <c r="AN146">
        <v>45.2</v>
      </c>
      <c r="AP146" t="s">
        <v>3</v>
      </c>
      <c r="AQ146" t="s">
        <v>491</v>
      </c>
      <c r="AR146" t="s">
        <v>532</v>
      </c>
      <c r="AS146" t="s">
        <v>298</v>
      </c>
      <c r="AT146">
        <v>50</v>
      </c>
      <c r="AU146">
        <v>56.3</v>
      </c>
      <c r="AV146">
        <v>62.7</v>
      </c>
      <c r="AW146">
        <v>46.8</v>
      </c>
      <c r="AX146">
        <v>53</v>
      </c>
      <c r="AY146">
        <v>59.2</v>
      </c>
      <c r="AZ146">
        <v>50</v>
      </c>
      <c r="BA146">
        <v>54.8</v>
      </c>
      <c r="BB146">
        <v>59.5</v>
      </c>
      <c r="BF146" t="b">
        <f t="shared" si="2"/>
        <v>1</v>
      </c>
    </row>
    <row r="147" spans="14:58" x14ac:dyDescent="0.3">
      <c r="N147" t="str">
        <f>VLOOKUP(R147,Sheet1!A$6:A$378,1,FALSE)</f>
        <v>Wokingham</v>
      </c>
      <c r="O147" t="s">
        <v>3</v>
      </c>
      <c r="P147" t="s">
        <v>491</v>
      </c>
      <c r="Q147" t="s">
        <v>533</v>
      </c>
      <c r="R147" t="s">
        <v>299</v>
      </c>
      <c r="S147" t="str">
        <f>VLOOKUP(R147,classifications!A$1:B$357,2,FALSE)</f>
        <v>Predominantly Urban</v>
      </c>
      <c r="T147" t="str">
        <f>VLOOKUP(R147,classifications!A$1:D$357,4,FALSE)</f>
        <v>Unitary Authority</v>
      </c>
      <c r="U147">
        <v>55.8</v>
      </c>
      <c r="V147">
        <v>41.1</v>
      </c>
      <c r="W147">
        <v>3.1</v>
      </c>
      <c r="X147">
        <v>50.5</v>
      </c>
      <c r="Y147">
        <v>37.6</v>
      </c>
      <c r="Z147">
        <v>12</v>
      </c>
      <c r="AA147">
        <v>53.3</v>
      </c>
      <c r="AB147">
        <v>39.5</v>
      </c>
      <c r="AC147">
        <v>7.2</v>
      </c>
      <c r="AE147" t="s">
        <v>3</v>
      </c>
      <c r="AF147" t="s">
        <v>491</v>
      </c>
      <c r="AG147" t="s">
        <v>533</v>
      </c>
      <c r="AH147" t="s">
        <v>299</v>
      </c>
      <c r="AI147">
        <v>57.6</v>
      </c>
      <c r="AJ147">
        <v>42.4</v>
      </c>
      <c r="AK147">
        <v>57.3</v>
      </c>
      <c r="AL147">
        <v>42.7</v>
      </c>
      <c r="AM147">
        <v>57.5</v>
      </c>
      <c r="AN147">
        <v>42.5</v>
      </c>
      <c r="AP147" t="s">
        <v>3</v>
      </c>
      <c r="AQ147" t="s">
        <v>491</v>
      </c>
      <c r="AR147" t="s">
        <v>533</v>
      </c>
      <c r="AS147" t="s">
        <v>299</v>
      </c>
      <c r="AT147">
        <v>50.9</v>
      </c>
      <c r="AU147">
        <v>57.6</v>
      </c>
      <c r="AV147">
        <v>64.3</v>
      </c>
      <c r="AW147">
        <v>49.9</v>
      </c>
      <c r="AX147">
        <v>57.3</v>
      </c>
      <c r="AY147">
        <v>64.7</v>
      </c>
      <c r="AZ147">
        <v>52.5</v>
      </c>
      <c r="BA147">
        <v>57.5</v>
      </c>
      <c r="BB147">
        <v>62.4</v>
      </c>
      <c r="BF147" t="b">
        <f t="shared" si="2"/>
        <v>1</v>
      </c>
    </row>
    <row r="148" spans="14:58" x14ac:dyDescent="0.3">
      <c r="N148" t="str">
        <f>VLOOKUP(R148,Sheet1!A$6:A$378,1,FALSE)</f>
        <v>Milton Keynes</v>
      </c>
      <c r="O148" t="s">
        <v>3</v>
      </c>
      <c r="P148" t="s">
        <v>491</v>
      </c>
      <c r="Q148" t="s">
        <v>534</v>
      </c>
      <c r="R148" t="s">
        <v>300</v>
      </c>
      <c r="S148" t="str">
        <f>VLOOKUP(R148,classifications!A$1:B$357,2,FALSE)</f>
        <v>Predominantly Urban</v>
      </c>
      <c r="T148" t="str">
        <f>VLOOKUP(R148,classifications!A$1:D$357,4,FALSE)</f>
        <v>Unitary Authority</v>
      </c>
      <c r="U148">
        <v>62.3</v>
      </c>
      <c r="V148">
        <v>33.1</v>
      </c>
      <c r="W148">
        <v>4.5999999999999996</v>
      </c>
      <c r="X148">
        <v>47.4</v>
      </c>
      <c r="Y148">
        <v>39.700000000000003</v>
      </c>
      <c r="Z148">
        <v>12.9</v>
      </c>
      <c r="AA148">
        <v>55.4</v>
      </c>
      <c r="AB148">
        <v>36.200000000000003</v>
      </c>
      <c r="AC148">
        <v>8.5</v>
      </c>
      <c r="AE148" t="s">
        <v>3</v>
      </c>
      <c r="AF148" t="s">
        <v>491</v>
      </c>
      <c r="AG148" t="s">
        <v>534</v>
      </c>
      <c r="AH148" t="s">
        <v>300</v>
      </c>
      <c r="AI148">
        <v>65.3</v>
      </c>
      <c r="AJ148">
        <v>34.700000000000003</v>
      </c>
      <c r="AK148">
        <v>54.4</v>
      </c>
      <c r="AL148">
        <v>45.6</v>
      </c>
      <c r="AM148">
        <v>60.5</v>
      </c>
      <c r="AN148">
        <v>39.5</v>
      </c>
      <c r="AP148" t="s">
        <v>3</v>
      </c>
      <c r="AQ148" t="s">
        <v>491</v>
      </c>
      <c r="AR148" t="s">
        <v>534</v>
      </c>
      <c r="AS148" t="s">
        <v>300</v>
      </c>
      <c r="AT148">
        <v>58</v>
      </c>
      <c r="AU148">
        <v>65.3</v>
      </c>
      <c r="AV148">
        <v>72.5</v>
      </c>
      <c r="AW148">
        <v>46.8</v>
      </c>
      <c r="AX148">
        <v>54.4</v>
      </c>
      <c r="AY148">
        <v>62</v>
      </c>
      <c r="AZ148">
        <v>54.9</v>
      </c>
      <c r="BA148">
        <v>60.5</v>
      </c>
      <c r="BB148">
        <v>66.099999999999994</v>
      </c>
      <c r="BF148" t="b">
        <f t="shared" si="2"/>
        <v>1</v>
      </c>
    </row>
    <row r="149" spans="14:58" x14ac:dyDescent="0.3">
      <c r="N149" t="str">
        <f>VLOOKUP(R149,Sheet1!A$6:A$378,1,FALSE)</f>
        <v>Brighton and Hove</v>
      </c>
      <c r="O149" t="s">
        <v>3</v>
      </c>
      <c r="P149" t="s">
        <v>491</v>
      </c>
      <c r="Q149" t="s">
        <v>535</v>
      </c>
      <c r="R149" t="s">
        <v>301</v>
      </c>
      <c r="S149" t="str">
        <f>VLOOKUP(R149,classifications!A$1:B$357,2,FALSE)</f>
        <v>Predominantly Urban</v>
      </c>
      <c r="T149" t="str">
        <f>VLOOKUP(R149,classifications!A$1:D$357,4,FALSE)</f>
        <v>Unitary Authority</v>
      </c>
      <c r="U149">
        <v>48.2</v>
      </c>
      <c r="V149">
        <v>39.4</v>
      </c>
      <c r="W149">
        <v>12.4</v>
      </c>
      <c r="X149">
        <v>59</v>
      </c>
      <c r="Y149">
        <v>29.1</v>
      </c>
      <c r="Z149">
        <v>11.9</v>
      </c>
      <c r="AA149">
        <v>53.9</v>
      </c>
      <c r="AB149">
        <v>34</v>
      </c>
      <c r="AC149">
        <v>12.1</v>
      </c>
      <c r="AE149" t="s">
        <v>3</v>
      </c>
      <c r="AF149" t="s">
        <v>491</v>
      </c>
      <c r="AG149" t="s">
        <v>535</v>
      </c>
      <c r="AH149" t="s">
        <v>301</v>
      </c>
      <c r="AI149">
        <v>55</v>
      </c>
      <c r="AJ149">
        <v>45</v>
      </c>
      <c r="AK149">
        <v>67</v>
      </c>
      <c r="AL149">
        <v>33</v>
      </c>
      <c r="AM149">
        <v>61.3</v>
      </c>
      <c r="AN149">
        <v>38.700000000000003</v>
      </c>
      <c r="AP149" t="s">
        <v>3</v>
      </c>
      <c r="AQ149" t="s">
        <v>491</v>
      </c>
      <c r="AR149" t="s">
        <v>535</v>
      </c>
      <c r="AS149" t="s">
        <v>301</v>
      </c>
      <c r="AT149">
        <v>45.9</v>
      </c>
      <c r="AU149">
        <v>55</v>
      </c>
      <c r="AV149">
        <v>64.2</v>
      </c>
      <c r="AW149">
        <v>59</v>
      </c>
      <c r="AX149">
        <v>67</v>
      </c>
      <c r="AY149">
        <v>75</v>
      </c>
      <c r="AZ149">
        <v>55.4</v>
      </c>
      <c r="BA149">
        <v>61.3</v>
      </c>
      <c r="BB149">
        <v>67.3</v>
      </c>
      <c r="BF149" t="b">
        <f t="shared" si="2"/>
        <v>1</v>
      </c>
    </row>
    <row r="150" spans="14:58" x14ac:dyDescent="0.3">
      <c r="N150" t="str">
        <f>VLOOKUP(R150,Sheet1!A$6:A$378,1,FALSE)</f>
        <v>Portsmouth</v>
      </c>
      <c r="O150" t="s">
        <v>3</v>
      </c>
      <c r="P150" t="s">
        <v>491</v>
      </c>
      <c r="Q150" t="s">
        <v>536</v>
      </c>
      <c r="R150" t="s">
        <v>302</v>
      </c>
      <c r="S150" t="str">
        <f>VLOOKUP(R150,classifications!A$1:B$357,2,FALSE)</f>
        <v>Predominantly Urban</v>
      </c>
      <c r="T150" t="str">
        <f>VLOOKUP(R150,classifications!A$1:D$357,4,FALSE)</f>
        <v>Unitary Authority</v>
      </c>
      <c r="U150">
        <v>68.3</v>
      </c>
      <c r="V150">
        <v>27.3</v>
      </c>
      <c r="W150">
        <v>4.4000000000000004</v>
      </c>
      <c r="X150">
        <v>55.1</v>
      </c>
      <c r="Y150">
        <v>27.2</v>
      </c>
      <c r="Z150">
        <v>17.7</v>
      </c>
      <c r="AA150">
        <v>61.6</v>
      </c>
      <c r="AB150">
        <v>27.3</v>
      </c>
      <c r="AC150">
        <v>11.2</v>
      </c>
      <c r="AE150" t="s">
        <v>3</v>
      </c>
      <c r="AF150" t="s">
        <v>491</v>
      </c>
      <c r="AG150" t="s">
        <v>536</v>
      </c>
      <c r="AH150" t="s">
        <v>302</v>
      </c>
      <c r="AI150">
        <v>71.400000000000006</v>
      </c>
      <c r="AJ150">
        <v>28.6</v>
      </c>
      <c r="AK150">
        <v>67</v>
      </c>
      <c r="AL150">
        <v>33</v>
      </c>
      <c r="AM150">
        <v>69.3</v>
      </c>
      <c r="AN150">
        <v>30.7</v>
      </c>
      <c r="AP150" t="s">
        <v>3</v>
      </c>
      <c r="AQ150" t="s">
        <v>491</v>
      </c>
      <c r="AR150" t="s">
        <v>536</v>
      </c>
      <c r="AS150" t="s">
        <v>302</v>
      </c>
      <c r="AT150">
        <v>63.3</v>
      </c>
      <c r="AU150">
        <v>71.400000000000006</v>
      </c>
      <c r="AV150">
        <v>79.5</v>
      </c>
      <c r="AW150">
        <v>58.8</v>
      </c>
      <c r="AX150">
        <v>67</v>
      </c>
      <c r="AY150">
        <v>75.099999999999994</v>
      </c>
      <c r="AZ150">
        <v>63.4</v>
      </c>
      <c r="BA150">
        <v>69.3</v>
      </c>
      <c r="BB150">
        <v>75.3</v>
      </c>
      <c r="BF150" t="b">
        <f t="shared" si="2"/>
        <v>1</v>
      </c>
    </row>
    <row r="151" spans="14:58" x14ac:dyDescent="0.3">
      <c r="N151" t="str">
        <f>VLOOKUP(R151,Sheet1!A$6:A$378,1,FALSE)</f>
        <v>Southampton</v>
      </c>
      <c r="O151" t="s">
        <v>3</v>
      </c>
      <c r="P151" t="s">
        <v>491</v>
      </c>
      <c r="Q151" t="s">
        <v>537</v>
      </c>
      <c r="R151" t="s">
        <v>303</v>
      </c>
      <c r="S151" t="str">
        <f>VLOOKUP(R151,classifications!A$1:B$357,2,FALSE)</f>
        <v>Predominantly Urban</v>
      </c>
      <c r="T151" t="str">
        <f>VLOOKUP(R151,classifications!A$1:D$357,4,FALSE)</f>
        <v>Unitary Authority</v>
      </c>
      <c r="U151">
        <v>61.6</v>
      </c>
      <c r="V151">
        <v>31.2</v>
      </c>
      <c r="W151">
        <v>7.3</v>
      </c>
      <c r="X151">
        <v>58.1</v>
      </c>
      <c r="Y151">
        <v>25.4</v>
      </c>
      <c r="Z151">
        <v>16.5</v>
      </c>
      <c r="AA151">
        <v>59.8</v>
      </c>
      <c r="AB151">
        <v>28.3</v>
      </c>
      <c r="AC151">
        <v>11.9</v>
      </c>
      <c r="AE151" t="s">
        <v>3</v>
      </c>
      <c r="AF151" t="s">
        <v>491</v>
      </c>
      <c r="AG151" t="s">
        <v>537</v>
      </c>
      <c r="AH151" t="s">
        <v>303</v>
      </c>
      <c r="AI151">
        <v>66.400000000000006</v>
      </c>
      <c r="AJ151">
        <v>33.6</v>
      </c>
      <c r="AK151">
        <v>69.5</v>
      </c>
      <c r="AL151">
        <v>30.5</v>
      </c>
      <c r="AM151">
        <v>67.900000000000006</v>
      </c>
      <c r="AN151">
        <v>32.1</v>
      </c>
      <c r="AP151" t="s">
        <v>3</v>
      </c>
      <c r="AQ151" t="s">
        <v>491</v>
      </c>
      <c r="AR151" t="s">
        <v>537</v>
      </c>
      <c r="AS151" t="s">
        <v>303</v>
      </c>
      <c r="AT151">
        <v>60.1</v>
      </c>
      <c r="AU151">
        <v>66.400000000000006</v>
      </c>
      <c r="AV151">
        <v>72.7</v>
      </c>
      <c r="AW151">
        <v>63.1</v>
      </c>
      <c r="AX151">
        <v>69.5</v>
      </c>
      <c r="AY151">
        <v>76</v>
      </c>
      <c r="AZ151">
        <v>63.3</v>
      </c>
      <c r="BA151">
        <v>67.900000000000006</v>
      </c>
      <c r="BB151">
        <v>72.5</v>
      </c>
      <c r="BF151" t="b">
        <f t="shared" si="2"/>
        <v>1</v>
      </c>
    </row>
    <row r="152" spans="14:58" x14ac:dyDescent="0.3">
      <c r="N152" t="str">
        <f>VLOOKUP(R152,Sheet1!A$6:A$378,1,FALSE)</f>
        <v>Isle of Wight</v>
      </c>
      <c r="O152" t="s">
        <v>3</v>
      </c>
      <c r="P152" t="s">
        <v>491</v>
      </c>
      <c r="Q152" t="s">
        <v>538</v>
      </c>
      <c r="R152" t="s">
        <v>304</v>
      </c>
      <c r="S152" t="str">
        <f>VLOOKUP(R152,classifications!A$1:B$357,2,FALSE)</f>
        <v>Predominantly Rural</v>
      </c>
      <c r="T152" t="str">
        <f>VLOOKUP(R152,classifications!A$1:D$357,4,FALSE)</f>
        <v>Unitary Authority</v>
      </c>
      <c r="U152">
        <v>60.9</v>
      </c>
      <c r="V152">
        <v>28.3</v>
      </c>
      <c r="W152">
        <v>10.8</v>
      </c>
      <c r="X152">
        <v>59.7</v>
      </c>
      <c r="Y152">
        <v>20.8</v>
      </c>
      <c r="Z152">
        <v>19.600000000000001</v>
      </c>
      <c r="AA152">
        <v>60.3</v>
      </c>
      <c r="AB152">
        <v>24.5</v>
      </c>
      <c r="AC152">
        <v>15.2</v>
      </c>
      <c r="AE152" t="s">
        <v>3</v>
      </c>
      <c r="AF152" t="s">
        <v>491</v>
      </c>
      <c r="AG152" t="s">
        <v>538</v>
      </c>
      <c r="AH152" t="s">
        <v>304</v>
      </c>
      <c r="AI152">
        <v>68.3</v>
      </c>
      <c r="AJ152">
        <v>31.7</v>
      </c>
      <c r="AK152">
        <v>74.2</v>
      </c>
      <c r="AL152">
        <v>25.8</v>
      </c>
      <c r="AM152">
        <v>71.099999999999994</v>
      </c>
      <c r="AN152">
        <v>28.9</v>
      </c>
      <c r="AP152" t="s">
        <v>3</v>
      </c>
      <c r="AQ152" t="s">
        <v>491</v>
      </c>
      <c r="AR152" t="s">
        <v>538</v>
      </c>
      <c r="AS152" t="s">
        <v>304</v>
      </c>
      <c r="AT152">
        <v>61.4</v>
      </c>
      <c r="AU152">
        <v>68.3</v>
      </c>
      <c r="AV152">
        <v>75.3</v>
      </c>
      <c r="AW152">
        <v>67.599999999999994</v>
      </c>
      <c r="AX152">
        <v>74.2</v>
      </c>
      <c r="AY152">
        <v>80.8</v>
      </c>
      <c r="AZ152">
        <v>66.3</v>
      </c>
      <c r="BA152">
        <v>71.099999999999994</v>
      </c>
      <c r="BB152">
        <v>75.900000000000006</v>
      </c>
      <c r="BF152" t="b">
        <f t="shared" si="2"/>
        <v>1</v>
      </c>
    </row>
    <row r="153" spans="14:58" x14ac:dyDescent="0.3">
      <c r="N153" t="e">
        <f>VLOOKUP(R153,Sheet1!A$6:A$378,1,FALSE)</f>
        <v>#N/A</v>
      </c>
      <c r="O153" t="s">
        <v>740</v>
      </c>
      <c r="P153" t="s">
        <v>539</v>
      </c>
      <c r="Q153" t="s">
        <v>741</v>
      </c>
      <c r="R153" t="s">
        <v>540</v>
      </c>
      <c r="S153" t="e">
        <f>VLOOKUP(R153,classifications!A$1:B$357,2,FALSE)</f>
        <v>#N/A</v>
      </c>
      <c r="T153" t="e">
        <f>VLOOKUP(R153,classifications!A$1:D$357,4,FALSE)</f>
        <v>#N/A</v>
      </c>
      <c r="U153">
        <v>63.8</v>
      </c>
      <c r="V153">
        <v>30.7</v>
      </c>
      <c r="W153">
        <v>5.5</v>
      </c>
      <c r="X153">
        <v>54.3</v>
      </c>
      <c r="Y153">
        <v>28.5</v>
      </c>
      <c r="Z153">
        <v>17.2</v>
      </c>
      <c r="AA153">
        <v>59.2</v>
      </c>
      <c r="AB153">
        <v>29.6</v>
      </c>
      <c r="AC153">
        <v>11.1</v>
      </c>
      <c r="AE153" t="s">
        <v>740</v>
      </c>
      <c r="AF153" t="s">
        <v>539</v>
      </c>
      <c r="AG153" t="s">
        <v>741</v>
      </c>
      <c r="AH153" t="s">
        <v>540</v>
      </c>
      <c r="AI153">
        <v>67.5</v>
      </c>
      <c r="AJ153">
        <v>32.5</v>
      </c>
      <c r="AK153">
        <v>65.599999999999994</v>
      </c>
      <c r="AL153">
        <v>34.4</v>
      </c>
      <c r="AM153">
        <v>66.7</v>
      </c>
      <c r="AN153">
        <v>33.299999999999997</v>
      </c>
      <c r="AP153" t="s">
        <v>740</v>
      </c>
      <c r="AQ153" t="s">
        <v>539</v>
      </c>
      <c r="AR153" t="s">
        <v>541</v>
      </c>
      <c r="AS153" t="s">
        <v>540</v>
      </c>
      <c r="AT153">
        <v>59</v>
      </c>
      <c r="AU153">
        <v>67.5</v>
      </c>
      <c r="AV153">
        <v>76</v>
      </c>
      <c r="AW153">
        <v>56.5</v>
      </c>
      <c r="AX153">
        <v>65.599999999999994</v>
      </c>
      <c r="AY153">
        <v>74.7</v>
      </c>
      <c r="AZ153">
        <v>60.3</v>
      </c>
      <c r="BA153">
        <v>66.7</v>
      </c>
      <c r="BB153">
        <v>73</v>
      </c>
      <c r="BF153" t="b">
        <f t="shared" si="2"/>
        <v>1</v>
      </c>
    </row>
    <row r="154" spans="14:58" x14ac:dyDescent="0.3">
      <c r="N154" t="e">
        <f>VLOOKUP(R154,Sheet1!A$6:A$378,1,FALSE)</f>
        <v>#N/A</v>
      </c>
      <c r="O154" t="s">
        <v>740</v>
      </c>
      <c r="P154" t="s">
        <v>539</v>
      </c>
      <c r="Q154" t="s">
        <v>742</v>
      </c>
      <c r="R154" t="s">
        <v>542</v>
      </c>
      <c r="S154" t="e">
        <f>VLOOKUP(R154,classifications!A$1:B$357,2,FALSE)</f>
        <v>#N/A</v>
      </c>
      <c r="T154" t="e">
        <f>VLOOKUP(R154,classifications!A$1:D$357,4,FALSE)</f>
        <v>#N/A</v>
      </c>
      <c r="U154">
        <v>61.2</v>
      </c>
      <c r="V154">
        <v>31.7</v>
      </c>
      <c r="W154">
        <v>7.1</v>
      </c>
      <c r="X154">
        <v>65.8</v>
      </c>
      <c r="Y154">
        <v>22.5</v>
      </c>
      <c r="Z154">
        <v>11.7</v>
      </c>
      <c r="AA154">
        <v>63.4</v>
      </c>
      <c r="AB154">
        <v>27.3</v>
      </c>
      <c r="AC154">
        <v>9.3000000000000007</v>
      </c>
      <c r="AE154" t="s">
        <v>740</v>
      </c>
      <c r="AF154" t="s">
        <v>539</v>
      </c>
      <c r="AG154" t="s">
        <v>742</v>
      </c>
      <c r="AH154" t="s">
        <v>542</v>
      </c>
      <c r="AI154">
        <v>65.900000000000006</v>
      </c>
      <c r="AJ154">
        <v>34.1</v>
      </c>
      <c r="AK154">
        <v>74.5</v>
      </c>
      <c r="AL154">
        <v>25.5</v>
      </c>
      <c r="AM154">
        <v>69.900000000000006</v>
      </c>
      <c r="AN154">
        <v>30.1</v>
      </c>
      <c r="AP154" t="s">
        <v>740</v>
      </c>
      <c r="AQ154" t="s">
        <v>539</v>
      </c>
      <c r="AR154" t="s">
        <v>742</v>
      </c>
      <c r="AS154" t="s">
        <v>542</v>
      </c>
      <c r="AT154">
        <v>57.5</v>
      </c>
      <c r="AU154">
        <v>65.900000000000006</v>
      </c>
      <c r="AV154">
        <v>74.3</v>
      </c>
      <c r="AW154">
        <v>67.3</v>
      </c>
      <c r="AX154">
        <v>74.5</v>
      </c>
      <c r="AY154">
        <v>81.7</v>
      </c>
      <c r="AZ154">
        <v>64.099999999999994</v>
      </c>
      <c r="BA154">
        <v>69.900000000000006</v>
      </c>
      <c r="BB154">
        <v>75.7</v>
      </c>
      <c r="BF154" t="b">
        <f t="shared" si="2"/>
        <v>1</v>
      </c>
    </row>
    <row r="155" spans="14:58" x14ac:dyDescent="0.3">
      <c r="N155" t="e">
        <f>VLOOKUP(R155,Sheet1!A$6:A$378,1,FALSE)</f>
        <v>#N/A</v>
      </c>
      <c r="O155" t="s">
        <v>740</v>
      </c>
      <c r="P155" t="s">
        <v>539</v>
      </c>
      <c r="Q155" t="s">
        <v>743</v>
      </c>
      <c r="R155" t="s">
        <v>544</v>
      </c>
      <c r="S155" t="e">
        <f>VLOOKUP(R155,classifications!A$1:B$357,2,FALSE)</f>
        <v>#N/A</v>
      </c>
      <c r="T155" t="e">
        <f>VLOOKUP(R155,classifications!A$1:D$357,4,FALSE)</f>
        <v>#N/A</v>
      </c>
      <c r="U155">
        <v>65.5</v>
      </c>
      <c r="V155">
        <v>26.1</v>
      </c>
      <c r="W155">
        <v>8.4</v>
      </c>
      <c r="X155">
        <v>70</v>
      </c>
      <c r="Y155">
        <v>15.8</v>
      </c>
      <c r="Z155">
        <v>14.2</v>
      </c>
      <c r="AA155">
        <v>67.8</v>
      </c>
      <c r="AB155">
        <v>20.9</v>
      </c>
      <c r="AC155">
        <v>11.3</v>
      </c>
      <c r="AE155" t="s">
        <v>740</v>
      </c>
      <c r="AF155" t="s">
        <v>539</v>
      </c>
      <c r="AG155" t="s">
        <v>743</v>
      </c>
      <c r="AH155" t="s">
        <v>544</v>
      </c>
      <c r="AI155">
        <v>71.599999999999994</v>
      </c>
      <c r="AJ155">
        <v>28.4</v>
      </c>
      <c r="AK155">
        <v>81.599999999999994</v>
      </c>
      <c r="AL155">
        <v>18.399999999999999</v>
      </c>
      <c r="AM155">
        <v>76.5</v>
      </c>
      <c r="AN155">
        <v>23.5</v>
      </c>
      <c r="AP155" t="s">
        <v>740</v>
      </c>
      <c r="AQ155" t="s">
        <v>539</v>
      </c>
      <c r="AR155" t="s">
        <v>743</v>
      </c>
      <c r="AS155" t="s">
        <v>544</v>
      </c>
      <c r="AT155">
        <v>64.3</v>
      </c>
      <c r="AU155">
        <v>71.599999999999994</v>
      </c>
      <c r="AV155">
        <v>78.8</v>
      </c>
      <c r="AW155">
        <v>75.5</v>
      </c>
      <c r="AX155">
        <v>81.599999999999994</v>
      </c>
      <c r="AY155">
        <v>87.8</v>
      </c>
      <c r="AZ155">
        <v>71.400000000000006</v>
      </c>
      <c r="BA155">
        <v>76.5</v>
      </c>
      <c r="BB155">
        <v>81.599999999999994</v>
      </c>
      <c r="BF155" t="b">
        <f t="shared" si="2"/>
        <v>1</v>
      </c>
    </row>
    <row r="156" spans="14:58" x14ac:dyDescent="0.3">
      <c r="N156" t="e">
        <f>VLOOKUP(R156,Sheet1!A$6:A$378,1,FALSE)</f>
        <v>#N/A</v>
      </c>
      <c r="O156" t="s">
        <v>740</v>
      </c>
      <c r="P156" t="s">
        <v>539</v>
      </c>
      <c r="Q156" t="s">
        <v>744</v>
      </c>
      <c r="R156" t="s">
        <v>546</v>
      </c>
      <c r="S156" t="e">
        <f>VLOOKUP(R156,classifications!A$1:B$357,2,FALSE)</f>
        <v>#N/A</v>
      </c>
      <c r="T156" t="e">
        <f>VLOOKUP(R156,classifications!A$1:D$357,4,FALSE)</f>
        <v>#N/A</v>
      </c>
      <c r="U156">
        <v>67.400000000000006</v>
      </c>
      <c r="V156">
        <v>23.8</v>
      </c>
      <c r="W156">
        <v>8.8000000000000007</v>
      </c>
      <c r="X156">
        <v>52.6</v>
      </c>
      <c r="Y156">
        <v>26.9</v>
      </c>
      <c r="Z156">
        <v>20.5</v>
      </c>
      <c r="AA156">
        <v>60.1</v>
      </c>
      <c r="AB156">
        <v>25.3</v>
      </c>
      <c r="AC156">
        <v>14.6</v>
      </c>
      <c r="AE156" t="s">
        <v>740</v>
      </c>
      <c r="AF156" t="s">
        <v>539</v>
      </c>
      <c r="AG156" t="s">
        <v>744</v>
      </c>
      <c r="AH156" t="s">
        <v>546</v>
      </c>
      <c r="AI156">
        <v>73.900000000000006</v>
      </c>
      <c r="AJ156">
        <v>26.1</v>
      </c>
      <c r="AK156">
        <v>66.099999999999994</v>
      </c>
      <c r="AL156">
        <v>33.9</v>
      </c>
      <c r="AM156">
        <v>70.3</v>
      </c>
      <c r="AN156">
        <v>29.7</v>
      </c>
      <c r="AP156" t="s">
        <v>740</v>
      </c>
      <c r="AQ156" t="s">
        <v>539</v>
      </c>
      <c r="AR156" t="s">
        <v>744</v>
      </c>
      <c r="AS156" t="s">
        <v>546</v>
      </c>
      <c r="AT156">
        <v>63.5</v>
      </c>
      <c r="AU156">
        <v>73.900000000000006</v>
      </c>
      <c r="AV156">
        <v>84.3</v>
      </c>
      <c r="AW156">
        <v>55.9</v>
      </c>
      <c r="AX156">
        <v>66.099999999999994</v>
      </c>
      <c r="AY156">
        <v>76.400000000000006</v>
      </c>
      <c r="AZ156">
        <v>62.5</v>
      </c>
      <c r="BA156">
        <v>70.3</v>
      </c>
      <c r="BB156">
        <v>78.2</v>
      </c>
      <c r="BF156" t="b">
        <f t="shared" si="2"/>
        <v>1</v>
      </c>
    </row>
    <row r="157" spans="14:58" x14ac:dyDescent="0.3">
      <c r="N157" t="e">
        <f>VLOOKUP(R157,Sheet1!A$6:A$378,1,FALSE)</f>
        <v>#N/A</v>
      </c>
      <c r="O157" t="s">
        <v>740</v>
      </c>
      <c r="P157" t="s">
        <v>539</v>
      </c>
      <c r="Q157" t="s">
        <v>745</v>
      </c>
      <c r="R157" t="s">
        <v>548</v>
      </c>
      <c r="S157" t="e">
        <f>VLOOKUP(R157,classifications!A$1:B$357,2,FALSE)</f>
        <v>#N/A</v>
      </c>
      <c r="T157" t="e">
        <f>VLOOKUP(R157,classifications!A$1:D$357,4,FALSE)</f>
        <v>#N/A</v>
      </c>
      <c r="U157">
        <v>63.9</v>
      </c>
      <c r="V157">
        <v>27.3</v>
      </c>
      <c r="W157">
        <v>8.8000000000000007</v>
      </c>
      <c r="X157">
        <v>59.1</v>
      </c>
      <c r="Y157">
        <v>22.2</v>
      </c>
      <c r="Z157">
        <v>18.8</v>
      </c>
      <c r="AA157">
        <v>61.6</v>
      </c>
      <c r="AB157">
        <v>24.9</v>
      </c>
      <c r="AC157">
        <v>13.5</v>
      </c>
      <c r="AE157" t="s">
        <v>740</v>
      </c>
      <c r="AF157" t="s">
        <v>539</v>
      </c>
      <c r="AG157" t="s">
        <v>745</v>
      </c>
      <c r="AH157" t="s">
        <v>548</v>
      </c>
      <c r="AI157">
        <v>70.099999999999994</v>
      </c>
      <c r="AJ157">
        <v>29.9</v>
      </c>
      <c r="AK157">
        <v>72.7</v>
      </c>
      <c r="AL157">
        <v>27.3</v>
      </c>
      <c r="AM157">
        <v>71.2</v>
      </c>
      <c r="AN157">
        <v>28.8</v>
      </c>
      <c r="AP157" t="s">
        <v>740</v>
      </c>
      <c r="AQ157" t="s">
        <v>539</v>
      </c>
      <c r="AR157" t="s">
        <v>745</v>
      </c>
      <c r="AS157" t="s">
        <v>548</v>
      </c>
      <c r="AT157">
        <v>64</v>
      </c>
      <c r="AU157">
        <v>70.099999999999994</v>
      </c>
      <c r="AV157">
        <v>76.2</v>
      </c>
      <c r="AW157">
        <v>66.400000000000006</v>
      </c>
      <c r="AX157">
        <v>72.7</v>
      </c>
      <c r="AY157">
        <v>79</v>
      </c>
      <c r="AZ157">
        <v>66.900000000000006</v>
      </c>
      <c r="BA157">
        <v>71.2</v>
      </c>
      <c r="BB157">
        <v>75.599999999999994</v>
      </c>
      <c r="BF157" t="b">
        <f t="shared" si="2"/>
        <v>1</v>
      </c>
    </row>
    <row r="158" spans="14:58" x14ac:dyDescent="0.3">
      <c r="N158" t="e">
        <f>VLOOKUP(R158,Sheet1!A$6:A$378,1,FALSE)</f>
        <v>#N/A</v>
      </c>
      <c r="O158" t="s">
        <v>740</v>
      </c>
      <c r="P158" t="s">
        <v>539</v>
      </c>
      <c r="Q158" t="s">
        <v>746</v>
      </c>
      <c r="R158" t="s">
        <v>550</v>
      </c>
      <c r="S158" t="e">
        <f>VLOOKUP(R158,classifications!A$1:B$357,2,FALSE)</f>
        <v>#N/A</v>
      </c>
      <c r="T158" t="e">
        <f>VLOOKUP(R158,classifications!A$1:D$357,4,FALSE)</f>
        <v>#N/A</v>
      </c>
      <c r="U158">
        <v>54.2</v>
      </c>
      <c r="V158">
        <v>34.299999999999997</v>
      </c>
      <c r="W158">
        <v>11.5</v>
      </c>
      <c r="X158">
        <v>61.4</v>
      </c>
      <c r="Y158">
        <v>22.9</v>
      </c>
      <c r="Z158">
        <v>15.6</v>
      </c>
      <c r="AA158">
        <v>57.7</v>
      </c>
      <c r="AB158">
        <v>28.8</v>
      </c>
      <c r="AC158">
        <v>13.5</v>
      </c>
      <c r="AE158" t="s">
        <v>740</v>
      </c>
      <c r="AF158" t="s">
        <v>539</v>
      </c>
      <c r="AG158" t="s">
        <v>746</v>
      </c>
      <c r="AH158" t="s">
        <v>550</v>
      </c>
      <c r="AI158">
        <v>61.3</v>
      </c>
      <c r="AJ158">
        <v>38.700000000000003</v>
      </c>
      <c r="AK158">
        <v>72.8</v>
      </c>
      <c r="AL158">
        <v>27.2</v>
      </c>
      <c r="AM158">
        <v>66.7</v>
      </c>
      <c r="AN158">
        <v>33.299999999999997</v>
      </c>
      <c r="AP158" t="s">
        <v>740</v>
      </c>
      <c r="AQ158" t="s">
        <v>539</v>
      </c>
      <c r="AR158" t="s">
        <v>746</v>
      </c>
      <c r="AS158" t="s">
        <v>550</v>
      </c>
      <c r="AT158">
        <v>52.4</v>
      </c>
      <c r="AU158">
        <v>61.3</v>
      </c>
      <c r="AV158">
        <v>70.099999999999994</v>
      </c>
      <c r="AW158">
        <v>64.599999999999994</v>
      </c>
      <c r="AX158">
        <v>72.8</v>
      </c>
      <c r="AY158">
        <v>81</v>
      </c>
      <c r="AZ158">
        <v>60.4</v>
      </c>
      <c r="BA158">
        <v>66.7</v>
      </c>
      <c r="BB158">
        <v>73</v>
      </c>
      <c r="BF158" t="b">
        <f t="shared" si="2"/>
        <v>1</v>
      </c>
    </row>
    <row r="159" spans="14:58" x14ac:dyDescent="0.3">
      <c r="N159" t="e">
        <f>VLOOKUP(R159,Sheet1!A$6:A$378,1,FALSE)</f>
        <v>#N/A</v>
      </c>
      <c r="O159" t="s">
        <v>740</v>
      </c>
      <c r="P159" t="s">
        <v>539</v>
      </c>
      <c r="Q159" t="s">
        <v>747</v>
      </c>
      <c r="R159" t="s">
        <v>552</v>
      </c>
      <c r="S159" t="e">
        <f>VLOOKUP(R159,classifications!A$1:B$357,2,FALSE)</f>
        <v>#N/A</v>
      </c>
      <c r="T159" t="e">
        <f>VLOOKUP(R159,classifications!A$1:D$357,4,FALSE)</f>
        <v>#N/A</v>
      </c>
      <c r="U159">
        <v>51</v>
      </c>
      <c r="V159">
        <v>38.5</v>
      </c>
      <c r="W159">
        <v>10.4</v>
      </c>
      <c r="X159">
        <v>60.3</v>
      </c>
      <c r="Y159">
        <v>23.1</v>
      </c>
      <c r="Z159">
        <v>16.600000000000001</v>
      </c>
      <c r="AA159">
        <v>55.3</v>
      </c>
      <c r="AB159">
        <v>31.4</v>
      </c>
      <c r="AC159">
        <v>13.3</v>
      </c>
      <c r="AE159" t="s">
        <v>740</v>
      </c>
      <c r="AF159" t="s">
        <v>539</v>
      </c>
      <c r="AG159" t="s">
        <v>747</v>
      </c>
      <c r="AH159" t="s">
        <v>552</v>
      </c>
      <c r="AI159">
        <v>57</v>
      </c>
      <c r="AJ159">
        <v>43</v>
      </c>
      <c r="AK159">
        <v>72.3</v>
      </c>
      <c r="AL159">
        <v>27.7</v>
      </c>
      <c r="AM159">
        <v>63.8</v>
      </c>
      <c r="AN159">
        <v>36.200000000000003</v>
      </c>
      <c r="AP159" t="s">
        <v>740</v>
      </c>
      <c r="AQ159" t="s">
        <v>539</v>
      </c>
      <c r="AR159" t="s">
        <v>747</v>
      </c>
      <c r="AS159" t="s">
        <v>552</v>
      </c>
      <c r="AT159">
        <v>49.5</v>
      </c>
      <c r="AU159">
        <v>57</v>
      </c>
      <c r="AV159">
        <v>64.5</v>
      </c>
      <c r="AW159">
        <v>65.400000000000006</v>
      </c>
      <c r="AX159">
        <v>72.3</v>
      </c>
      <c r="AY159">
        <v>79.2</v>
      </c>
      <c r="AZ159">
        <v>58.6</v>
      </c>
      <c r="BA159">
        <v>63.8</v>
      </c>
      <c r="BB159">
        <v>69</v>
      </c>
      <c r="BF159" t="b">
        <f t="shared" si="2"/>
        <v>1</v>
      </c>
    </row>
    <row r="160" spans="14:58" x14ac:dyDescent="0.3">
      <c r="N160" t="e">
        <f>VLOOKUP(R160,Sheet1!A$6:A$378,1,FALSE)</f>
        <v>#N/A</v>
      </c>
      <c r="O160" t="s">
        <v>740</v>
      </c>
      <c r="P160" t="s">
        <v>539</v>
      </c>
      <c r="Q160" t="s">
        <v>748</v>
      </c>
      <c r="R160" t="s">
        <v>554</v>
      </c>
      <c r="S160" t="e">
        <f>VLOOKUP(R160,classifications!A$1:B$357,2,FALSE)</f>
        <v>#N/A</v>
      </c>
      <c r="T160" t="e">
        <f>VLOOKUP(R160,classifications!A$1:D$357,4,FALSE)</f>
        <v>#N/A</v>
      </c>
      <c r="U160">
        <v>59.2</v>
      </c>
      <c r="V160">
        <v>34.5</v>
      </c>
      <c r="W160">
        <v>6.3</v>
      </c>
      <c r="X160">
        <v>60.4</v>
      </c>
      <c r="Y160">
        <v>22.5</v>
      </c>
      <c r="Z160">
        <v>17.100000000000001</v>
      </c>
      <c r="AA160">
        <v>59.8</v>
      </c>
      <c r="AB160">
        <v>28.3</v>
      </c>
      <c r="AC160">
        <v>11.9</v>
      </c>
      <c r="AE160" t="s">
        <v>740</v>
      </c>
      <c r="AF160" t="s">
        <v>539</v>
      </c>
      <c r="AG160" t="s">
        <v>748</v>
      </c>
      <c r="AH160" t="s">
        <v>554</v>
      </c>
      <c r="AI160">
        <v>63.2</v>
      </c>
      <c r="AJ160">
        <v>36.799999999999997</v>
      </c>
      <c r="AK160">
        <v>72.8</v>
      </c>
      <c r="AL160">
        <v>27.2</v>
      </c>
      <c r="AM160">
        <v>67.900000000000006</v>
      </c>
      <c r="AN160">
        <v>32.1</v>
      </c>
      <c r="AP160" t="s">
        <v>740</v>
      </c>
      <c r="AQ160" t="s">
        <v>539</v>
      </c>
      <c r="AR160" t="s">
        <v>748</v>
      </c>
      <c r="AS160" t="s">
        <v>554</v>
      </c>
      <c r="AT160">
        <v>55.5</v>
      </c>
      <c r="AU160">
        <v>63.2</v>
      </c>
      <c r="AV160">
        <v>70.8</v>
      </c>
      <c r="AW160">
        <v>66.3</v>
      </c>
      <c r="AX160">
        <v>72.8</v>
      </c>
      <c r="AY160">
        <v>79.400000000000006</v>
      </c>
      <c r="AZ160">
        <v>62.9</v>
      </c>
      <c r="BA160">
        <v>67.900000000000006</v>
      </c>
      <c r="BB160">
        <v>72.8</v>
      </c>
      <c r="BF160" t="b">
        <f t="shared" si="2"/>
        <v>1</v>
      </c>
    </row>
    <row r="161" spans="14:58" x14ac:dyDescent="0.3">
      <c r="N161" t="e">
        <f>VLOOKUP(R161,Sheet1!A$6:A$378,1,FALSE)</f>
        <v>#N/A</v>
      </c>
      <c r="O161" t="s">
        <v>740</v>
      </c>
      <c r="P161" t="s">
        <v>539</v>
      </c>
      <c r="Q161" t="s">
        <v>749</v>
      </c>
      <c r="R161" t="s">
        <v>556</v>
      </c>
      <c r="S161" t="e">
        <f>VLOOKUP(R161,classifications!A$1:B$357,2,FALSE)</f>
        <v>#N/A</v>
      </c>
      <c r="T161" t="e">
        <f>VLOOKUP(R161,classifications!A$1:D$357,4,FALSE)</f>
        <v>#N/A</v>
      </c>
      <c r="U161">
        <v>60.4</v>
      </c>
      <c r="V161">
        <v>30.3</v>
      </c>
      <c r="W161">
        <v>9.3000000000000007</v>
      </c>
      <c r="X161">
        <v>61.6</v>
      </c>
      <c r="Y161">
        <v>23.2</v>
      </c>
      <c r="Z161">
        <v>15.1</v>
      </c>
      <c r="AA161">
        <v>61</v>
      </c>
      <c r="AB161">
        <v>26.7</v>
      </c>
      <c r="AC161">
        <v>12.3</v>
      </c>
      <c r="AE161" t="s">
        <v>740</v>
      </c>
      <c r="AF161" t="s">
        <v>539</v>
      </c>
      <c r="AG161" t="s">
        <v>749</v>
      </c>
      <c r="AH161" t="s">
        <v>556</v>
      </c>
      <c r="AI161">
        <v>66.599999999999994</v>
      </c>
      <c r="AJ161">
        <v>33.4</v>
      </c>
      <c r="AK161">
        <v>72.599999999999994</v>
      </c>
      <c r="AL161">
        <v>27.4</v>
      </c>
      <c r="AM161">
        <v>69.599999999999994</v>
      </c>
      <c r="AN161">
        <v>30.4</v>
      </c>
      <c r="AP161" t="s">
        <v>740</v>
      </c>
      <c r="AQ161" t="s">
        <v>539</v>
      </c>
      <c r="AR161" t="s">
        <v>749</v>
      </c>
      <c r="AS161" t="s">
        <v>556</v>
      </c>
      <c r="AT161">
        <v>59.7</v>
      </c>
      <c r="AU161">
        <v>66.599999999999994</v>
      </c>
      <c r="AV161">
        <v>73.5</v>
      </c>
      <c r="AW161">
        <v>65.8</v>
      </c>
      <c r="AX161">
        <v>72.599999999999994</v>
      </c>
      <c r="AY161">
        <v>79.400000000000006</v>
      </c>
      <c r="AZ161">
        <v>64.7</v>
      </c>
      <c r="BA161">
        <v>69.599999999999994</v>
      </c>
      <c r="BB161">
        <v>74.400000000000006</v>
      </c>
      <c r="BF161" t="b">
        <f t="shared" si="2"/>
        <v>1</v>
      </c>
    </row>
    <row r="162" spans="14:58" x14ac:dyDescent="0.3">
      <c r="N162" t="e">
        <f>VLOOKUP(R162,Sheet1!A$6:A$378,1,FALSE)</f>
        <v>#N/A</v>
      </c>
      <c r="O162" t="s">
        <v>740</v>
      </c>
      <c r="P162" t="s">
        <v>539</v>
      </c>
      <c r="Q162" t="s">
        <v>750</v>
      </c>
      <c r="R162" t="s">
        <v>558</v>
      </c>
      <c r="S162" t="e">
        <f>VLOOKUP(R162,classifications!A$1:B$357,2,FALSE)</f>
        <v>#N/A</v>
      </c>
      <c r="T162" t="e">
        <f>VLOOKUP(R162,classifications!A$1:D$357,4,FALSE)</f>
        <v>#N/A</v>
      </c>
      <c r="U162">
        <v>71</v>
      </c>
      <c r="V162">
        <v>24.6</v>
      </c>
      <c r="W162">
        <v>4.4000000000000004</v>
      </c>
      <c r="X162">
        <v>63</v>
      </c>
      <c r="Y162">
        <v>18.7</v>
      </c>
      <c r="Z162">
        <v>18.3</v>
      </c>
      <c r="AA162">
        <v>67.3</v>
      </c>
      <c r="AB162">
        <v>21.8</v>
      </c>
      <c r="AC162">
        <v>10.9</v>
      </c>
      <c r="AE162" t="s">
        <v>740</v>
      </c>
      <c r="AF162" t="s">
        <v>539</v>
      </c>
      <c r="AG162" t="s">
        <v>750</v>
      </c>
      <c r="AH162" t="s">
        <v>558</v>
      </c>
      <c r="AI162">
        <v>74.3</v>
      </c>
      <c r="AJ162">
        <v>25.7</v>
      </c>
      <c r="AK162">
        <v>77.099999999999994</v>
      </c>
      <c r="AL162">
        <v>22.9</v>
      </c>
      <c r="AM162">
        <v>75.5</v>
      </c>
      <c r="AN162">
        <v>24.5</v>
      </c>
      <c r="AP162" t="s">
        <v>740</v>
      </c>
      <c r="AQ162" t="s">
        <v>539</v>
      </c>
      <c r="AR162" t="s">
        <v>750</v>
      </c>
      <c r="AS162" t="s">
        <v>558</v>
      </c>
      <c r="AT162">
        <v>68.3</v>
      </c>
      <c r="AU162">
        <v>74.3</v>
      </c>
      <c r="AV162">
        <v>80.3</v>
      </c>
      <c r="AW162">
        <v>70.900000000000006</v>
      </c>
      <c r="AX162">
        <v>77.099999999999994</v>
      </c>
      <c r="AY162">
        <v>83.4</v>
      </c>
      <c r="AZ162">
        <v>71.2</v>
      </c>
      <c r="BA162">
        <v>75.5</v>
      </c>
      <c r="BB162">
        <v>79.8</v>
      </c>
      <c r="BF162" t="b">
        <f t="shared" si="2"/>
        <v>1</v>
      </c>
    </row>
    <row r="163" spans="14:58" x14ac:dyDescent="0.3">
      <c r="N163" t="e">
        <f>VLOOKUP(R163,Sheet1!A$6:A$378,1,FALSE)</f>
        <v>#N/A</v>
      </c>
      <c r="O163" t="s">
        <v>740</v>
      </c>
      <c r="P163" t="s">
        <v>560</v>
      </c>
      <c r="Q163" t="s">
        <v>751</v>
      </c>
      <c r="R163" t="s">
        <v>561</v>
      </c>
      <c r="S163" t="e">
        <f>VLOOKUP(R163,classifications!A$1:B$357,2,FALSE)</f>
        <v>#N/A</v>
      </c>
      <c r="T163" t="e">
        <f>VLOOKUP(R163,classifications!A$1:D$357,4,FALSE)</f>
        <v>#N/A</v>
      </c>
      <c r="U163">
        <v>57.6</v>
      </c>
      <c r="V163">
        <v>34.200000000000003</v>
      </c>
      <c r="W163">
        <v>8.1999999999999993</v>
      </c>
      <c r="X163">
        <v>58.5</v>
      </c>
      <c r="Y163">
        <v>19.899999999999999</v>
      </c>
      <c r="Z163">
        <v>21.5</v>
      </c>
      <c r="AA163">
        <v>58.1</v>
      </c>
      <c r="AB163">
        <v>26.5</v>
      </c>
      <c r="AC163">
        <v>15.4</v>
      </c>
      <c r="AE163" t="s">
        <v>740</v>
      </c>
      <c r="AF163" t="s">
        <v>560</v>
      </c>
      <c r="AG163" t="s">
        <v>751</v>
      </c>
      <c r="AH163" t="s">
        <v>561</v>
      </c>
      <c r="AI163">
        <v>62.8</v>
      </c>
      <c r="AJ163">
        <v>37.200000000000003</v>
      </c>
      <c r="AK163">
        <v>74.599999999999994</v>
      </c>
      <c r="AL163">
        <v>25.4</v>
      </c>
      <c r="AM163">
        <v>68.7</v>
      </c>
      <c r="AN163">
        <v>31.3</v>
      </c>
      <c r="AP163" t="s">
        <v>740</v>
      </c>
      <c r="AQ163" t="s">
        <v>560</v>
      </c>
      <c r="AR163" t="s">
        <v>751</v>
      </c>
      <c r="AS163" t="s">
        <v>561</v>
      </c>
      <c r="AT163">
        <v>53</v>
      </c>
      <c r="AU163">
        <v>62.8</v>
      </c>
      <c r="AV163">
        <v>72.5</v>
      </c>
      <c r="AW163">
        <v>67.2</v>
      </c>
      <c r="AX163">
        <v>74.599999999999994</v>
      </c>
      <c r="AY163">
        <v>82</v>
      </c>
      <c r="AZ163">
        <v>62.4</v>
      </c>
      <c r="BA163">
        <v>68.7</v>
      </c>
      <c r="BB163">
        <v>75</v>
      </c>
      <c r="BF163" t="b">
        <f t="shared" si="2"/>
        <v>1</v>
      </c>
    </row>
    <row r="164" spans="14:58" x14ac:dyDescent="0.3">
      <c r="N164" t="e">
        <f>VLOOKUP(R164,Sheet1!A$6:A$378,1,FALSE)</f>
        <v>#N/A</v>
      </c>
      <c r="O164" t="s">
        <v>740</v>
      </c>
      <c r="P164" t="s">
        <v>560</v>
      </c>
      <c r="Q164" t="s">
        <v>752</v>
      </c>
      <c r="R164" t="s">
        <v>563</v>
      </c>
      <c r="S164" t="e">
        <f>VLOOKUP(R164,classifications!A$1:B$357,2,FALSE)</f>
        <v>#N/A</v>
      </c>
      <c r="T164" t="e">
        <f>VLOOKUP(R164,classifications!A$1:D$357,4,FALSE)</f>
        <v>#N/A</v>
      </c>
      <c r="U164">
        <v>52</v>
      </c>
      <c r="V164">
        <v>34.6</v>
      </c>
      <c r="W164">
        <v>13.4</v>
      </c>
      <c r="X164">
        <v>57.6</v>
      </c>
      <c r="Y164">
        <v>27.6</v>
      </c>
      <c r="Z164">
        <v>14.9</v>
      </c>
      <c r="AA164">
        <v>54.9</v>
      </c>
      <c r="AB164">
        <v>31</v>
      </c>
      <c r="AC164">
        <v>14.2</v>
      </c>
      <c r="AE164" t="s">
        <v>740</v>
      </c>
      <c r="AF164" t="s">
        <v>560</v>
      </c>
      <c r="AG164" t="s">
        <v>752</v>
      </c>
      <c r="AH164" t="s">
        <v>563</v>
      </c>
      <c r="AI164">
        <v>60</v>
      </c>
      <c r="AJ164">
        <v>40</v>
      </c>
      <c r="AK164">
        <v>67.599999999999994</v>
      </c>
      <c r="AL164">
        <v>32.4</v>
      </c>
      <c r="AM164">
        <v>63.9</v>
      </c>
      <c r="AN164">
        <v>36.1</v>
      </c>
      <c r="AP164" t="s">
        <v>740</v>
      </c>
      <c r="AQ164" t="s">
        <v>560</v>
      </c>
      <c r="AR164" t="s">
        <v>752</v>
      </c>
      <c r="AS164" t="s">
        <v>563</v>
      </c>
      <c r="AT164">
        <v>51.7</v>
      </c>
      <c r="AU164">
        <v>60</v>
      </c>
      <c r="AV164">
        <v>68.3</v>
      </c>
      <c r="AW164">
        <v>60.9</v>
      </c>
      <c r="AX164">
        <v>67.599999999999994</v>
      </c>
      <c r="AY164">
        <v>74.400000000000006</v>
      </c>
      <c r="AZ164">
        <v>58.6</v>
      </c>
      <c r="BA164">
        <v>63.9</v>
      </c>
      <c r="BB164">
        <v>69.2</v>
      </c>
      <c r="BF164" t="b">
        <f t="shared" si="2"/>
        <v>1</v>
      </c>
    </row>
    <row r="165" spans="14:58" x14ac:dyDescent="0.3">
      <c r="N165" t="e">
        <f>VLOOKUP(R165,Sheet1!A$6:A$378,1,FALSE)</f>
        <v>#N/A</v>
      </c>
      <c r="O165" t="s">
        <v>740</v>
      </c>
      <c r="P165" t="s">
        <v>560</v>
      </c>
      <c r="Q165" t="s">
        <v>753</v>
      </c>
      <c r="R165" t="s">
        <v>565</v>
      </c>
      <c r="S165" t="e">
        <f>VLOOKUP(R165,classifications!A$1:B$357,2,FALSE)</f>
        <v>#N/A</v>
      </c>
      <c r="T165" t="e">
        <f>VLOOKUP(R165,classifications!A$1:D$357,4,FALSE)</f>
        <v>#N/A</v>
      </c>
      <c r="U165">
        <v>64.7</v>
      </c>
      <c r="V165">
        <v>26.7</v>
      </c>
      <c r="W165">
        <v>8.6</v>
      </c>
      <c r="X165">
        <v>58.8</v>
      </c>
      <c r="Y165">
        <v>23.6</v>
      </c>
      <c r="Z165">
        <v>17.600000000000001</v>
      </c>
      <c r="AA165">
        <v>61.8</v>
      </c>
      <c r="AB165">
        <v>25.2</v>
      </c>
      <c r="AC165">
        <v>12.9</v>
      </c>
      <c r="AE165" t="s">
        <v>740</v>
      </c>
      <c r="AF165" t="s">
        <v>560</v>
      </c>
      <c r="AG165" t="s">
        <v>753</v>
      </c>
      <c r="AH165" t="s">
        <v>565</v>
      </c>
      <c r="AI165">
        <v>70.7</v>
      </c>
      <c r="AJ165">
        <v>29.3</v>
      </c>
      <c r="AK165">
        <v>71.400000000000006</v>
      </c>
      <c r="AL165">
        <v>28.6</v>
      </c>
      <c r="AM165">
        <v>71</v>
      </c>
      <c r="AN165">
        <v>29</v>
      </c>
      <c r="AP165" t="s">
        <v>740</v>
      </c>
      <c r="AQ165" t="s">
        <v>560</v>
      </c>
      <c r="AR165" t="s">
        <v>753</v>
      </c>
      <c r="AS165" t="s">
        <v>565</v>
      </c>
      <c r="AT165">
        <v>63.9</v>
      </c>
      <c r="AU165">
        <v>70.7</v>
      </c>
      <c r="AV165">
        <v>77.599999999999994</v>
      </c>
      <c r="AW165">
        <v>64.2</v>
      </c>
      <c r="AX165">
        <v>71.400000000000006</v>
      </c>
      <c r="AY165">
        <v>78.5</v>
      </c>
      <c r="AZ165">
        <v>65.8</v>
      </c>
      <c r="BA165">
        <v>71</v>
      </c>
      <c r="BB165">
        <v>76.2</v>
      </c>
      <c r="BF165" t="b">
        <f t="shared" si="2"/>
        <v>1</v>
      </c>
    </row>
    <row r="166" spans="14:58" x14ac:dyDescent="0.3">
      <c r="N166" t="e">
        <f>VLOOKUP(R166,Sheet1!A$6:A$378,1,FALSE)</f>
        <v>#N/A</v>
      </c>
      <c r="O166" t="s">
        <v>740</v>
      </c>
      <c r="P166" t="s">
        <v>560</v>
      </c>
      <c r="Q166" t="s">
        <v>754</v>
      </c>
      <c r="R166" t="s">
        <v>567</v>
      </c>
      <c r="S166" t="e">
        <f>VLOOKUP(R166,classifications!A$1:B$357,2,FALSE)</f>
        <v>#N/A</v>
      </c>
      <c r="T166" t="e">
        <f>VLOOKUP(R166,classifications!A$1:D$357,4,FALSE)</f>
        <v>#N/A</v>
      </c>
      <c r="U166">
        <v>53.7</v>
      </c>
      <c r="V166">
        <v>28.1</v>
      </c>
      <c r="W166">
        <v>18.2</v>
      </c>
      <c r="X166">
        <v>58.7</v>
      </c>
      <c r="Y166">
        <v>18.7</v>
      </c>
      <c r="Z166">
        <v>22.5</v>
      </c>
      <c r="AA166">
        <v>56.3</v>
      </c>
      <c r="AB166">
        <v>23.3</v>
      </c>
      <c r="AC166">
        <v>20.399999999999999</v>
      </c>
      <c r="AE166" t="s">
        <v>740</v>
      </c>
      <c r="AF166" t="s">
        <v>560</v>
      </c>
      <c r="AG166" t="s">
        <v>754</v>
      </c>
      <c r="AH166" t="s">
        <v>567</v>
      </c>
      <c r="AI166">
        <v>65.7</v>
      </c>
      <c r="AJ166">
        <v>34.299999999999997</v>
      </c>
      <c r="AK166">
        <v>75.8</v>
      </c>
      <c r="AL166">
        <v>24.2</v>
      </c>
      <c r="AM166">
        <v>70.7</v>
      </c>
      <c r="AN166">
        <v>29.3</v>
      </c>
      <c r="AP166" t="s">
        <v>740</v>
      </c>
      <c r="AQ166" t="s">
        <v>560</v>
      </c>
      <c r="AR166" t="s">
        <v>754</v>
      </c>
      <c r="AS166" t="s">
        <v>567</v>
      </c>
      <c r="AT166">
        <v>57.3</v>
      </c>
      <c r="AU166">
        <v>65.7</v>
      </c>
      <c r="AV166">
        <v>74</v>
      </c>
      <c r="AW166">
        <v>67.8</v>
      </c>
      <c r="AX166">
        <v>75.8</v>
      </c>
      <c r="AY166">
        <v>83.8</v>
      </c>
      <c r="AZ166">
        <v>64.8</v>
      </c>
      <c r="BA166">
        <v>70.7</v>
      </c>
      <c r="BB166">
        <v>76.5</v>
      </c>
      <c r="BF166" t="b">
        <f t="shared" si="2"/>
        <v>1</v>
      </c>
    </row>
    <row r="167" spans="14:58" x14ac:dyDescent="0.3">
      <c r="N167" t="e">
        <f>VLOOKUP(R167,Sheet1!A$6:A$378,1,FALSE)</f>
        <v>#N/A</v>
      </c>
      <c r="O167" t="s">
        <v>740</v>
      </c>
      <c r="P167" t="s">
        <v>491</v>
      </c>
      <c r="Q167" t="s">
        <v>570</v>
      </c>
      <c r="R167" t="s">
        <v>569</v>
      </c>
      <c r="S167" t="e">
        <f>VLOOKUP(R167,classifications!A$1:B$357,2,FALSE)</f>
        <v>#N/A</v>
      </c>
      <c r="T167" t="e">
        <f>VLOOKUP(R167,classifications!A$1:D$357,4,FALSE)</f>
        <v>#N/A</v>
      </c>
      <c r="U167">
        <v>57.9</v>
      </c>
      <c r="V167">
        <v>33.6</v>
      </c>
      <c r="W167">
        <v>8.6</v>
      </c>
      <c r="X167">
        <v>51.8</v>
      </c>
      <c r="Y167">
        <v>33.4</v>
      </c>
      <c r="Z167">
        <v>14.8</v>
      </c>
      <c r="AA167">
        <v>54.2</v>
      </c>
      <c r="AB167">
        <v>33.5</v>
      </c>
      <c r="AC167">
        <v>12.3</v>
      </c>
      <c r="AE167" t="s">
        <v>740</v>
      </c>
      <c r="AF167" t="s">
        <v>740</v>
      </c>
      <c r="AG167" t="s">
        <v>570</v>
      </c>
      <c r="AH167" t="s">
        <v>569</v>
      </c>
      <c r="AI167">
        <v>63.3</v>
      </c>
      <c r="AJ167">
        <v>36.700000000000003</v>
      </c>
      <c r="AK167">
        <v>60.8</v>
      </c>
      <c r="AL167">
        <v>39.200000000000003</v>
      </c>
      <c r="AM167">
        <v>61.8</v>
      </c>
      <c r="AN167">
        <v>38.200000000000003</v>
      </c>
      <c r="AP167" t="s">
        <v>740</v>
      </c>
      <c r="AQ167" t="s">
        <v>491</v>
      </c>
      <c r="AR167" t="s">
        <v>570</v>
      </c>
      <c r="AS167" t="s">
        <v>569</v>
      </c>
      <c r="AT167">
        <v>54.4</v>
      </c>
      <c r="AU167">
        <v>63.3</v>
      </c>
      <c r="AV167">
        <v>72.2</v>
      </c>
      <c r="AW167">
        <v>52.9</v>
      </c>
      <c r="AX167">
        <v>60.8</v>
      </c>
      <c r="AY167">
        <v>68.599999999999994</v>
      </c>
      <c r="AZ167">
        <v>55.7</v>
      </c>
      <c r="BA167">
        <v>61.8</v>
      </c>
      <c r="BB167">
        <v>68</v>
      </c>
      <c r="BF167" t="b">
        <f t="shared" si="2"/>
        <v>1</v>
      </c>
    </row>
    <row r="168" spans="14:58" x14ac:dyDescent="0.3">
      <c r="N168" t="e">
        <f>VLOOKUP(R168,Sheet1!A$6:A$378,1,FALSE)</f>
        <v>#N/A</v>
      </c>
      <c r="O168" t="s">
        <v>740</v>
      </c>
      <c r="P168" t="s">
        <v>491</v>
      </c>
      <c r="Q168" t="s">
        <v>572</v>
      </c>
      <c r="R168" t="s">
        <v>571</v>
      </c>
      <c r="S168" t="e">
        <f>VLOOKUP(R168,classifications!A$1:B$357,2,FALSE)</f>
        <v>#N/A</v>
      </c>
      <c r="T168" t="e">
        <f>VLOOKUP(R168,classifications!A$1:D$357,4,FALSE)</f>
        <v>#N/A</v>
      </c>
      <c r="U168">
        <v>60.4</v>
      </c>
      <c r="V168">
        <v>27.1</v>
      </c>
      <c r="W168">
        <v>12.6</v>
      </c>
      <c r="X168">
        <v>59.3</v>
      </c>
      <c r="Y168">
        <v>20.3</v>
      </c>
      <c r="Z168">
        <v>20.399999999999999</v>
      </c>
      <c r="AA168">
        <v>59.8</v>
      </c>
      <c r="AB168">
        <v>23.4</v>
      </c>
      <c r="AC168">
        <v>16.899999999999999</v>
      </c>
      <c r="AE168" t="s">
        <v>740</v>
      </c>
      <c r="AF168" t="s">
        <v>740</v>
      </c>
      <c r="AG168" t="s">
        <v>572</v>
      </c>
      <c r="AH168" t="s">
        <v>571</v>
      </c>
      <c r="AI168">
        <v>69</v>
      </c>
      <c r="AJ168">
        <v>31</v>
      </c>
      <c r="AK168">
        <v>74.5</v>
      </c>
      <c r="AL168">
        <v>25.5</v>
      </c>
      <c r="AM168">
        <v>71.900000000000006</v>
      </c>
      <c r="AN168">
        <v>28.1</v>
      </c>
      <c r="AP168" t="s">
        <v>740</v>
      </c>
      <c r="AQ168" t="s">
        <v>491</v>
      </c>
      <c r="AR168" t="s">
        <v>572</v>
      </c>
      <c r="AS168" t="s">
        <v>571</v>
      </c>
      <c r="AT168">
        <v>59.9</v>
      </c>
      <c r="AU168">
        <v>69</v>
      </c>
      <c r="AV168">
        <v>78.2</v>
      </c>
      <c r="AW168">
        <v>67.2</v>
      </c>
      <c r="AX168">
        <v>74.5</v>
      </c>
      <c r="AY168">
        <v>81.7</v>
      </c>
      <c r="AZ168">
        <v>65.900000000000006</v>
      </c>
      <c r="BA168">
        <v>71.900000000000006</v>
      </c>
      <c r="BB168">
        <v>77.8</v>
      </c>
      <c r="BF168" t="b">
        <f t="shared" si="2"/>
        <v>1</v>
      </c>
    </row>
    <row r="169" spans="14:58" x14ac:dyDescent="0.3">
      <c r="N169" t="e">
        <f>VLOOKUP(R169,Sheet1!A$6:A$378,1,FALSE)</f>
        <v>#N/A</v>
      </c>
      <c r="O169" t="s">
        <v>740</v>
      </c>
      <c r="P169" t="s">
        <v>491</v>
      </c>
      <c r="Q169" t="s">
        <v>574</v>
      </c>
      <c r="R169" t="s">
        <v>573</v>
      </c>
      <c r="S169" t="e">
        <f>VLOOKUP(R169,classifications!A$1:B$357,2,FALSE)</f>
        <v>#N/A</v>
      </c>
      <c r="T169" t="e">
        <f>VLOOKUP(R169,classifications!A$1:D$357,4,FALSE)</f>
        <v>#N/A</v>
      </c>
      <c r="U169">
        <v>56.4</v>
      </c>
      <c r="V169">
        <v>32.200000000000003</v>
      </c>
      <c r="W169">
        <v>11.4</v>
      </c>
      <c r="X169">
        <v>55.4</v>
      </c>
      <c r="Y169">
        <v>23.9</v>
      </c>
      <c r="Z169">
        <v>20.6</v>
      </c>
      <c r="AA169">
        <v>55.9</v>
      </c>
      <c r="AB169">
        <v>27.8</v>
      </c>
      <c r="AC169">
        <v>16.399999999999999</v>
      </c>
      <c r="AE169" t="s">
        <v>740</v>
      </c>
      <c r="AF169" t="s">
        <v>740</v>
      </c>
      <c r="AG169" t="s">
        <v>574</v>
      </c>
      <c r="AH169" t="s">
        <v>573</v>
      </c>
      <c r="AI169">
        <v>63.6</v>
      </c>
      <c r="AJ169">
        <v>36.4</v>
      </c>
      <c r="AK169">
        <v>69.8</v>
      </c>
      <c r="AL169">
        <v>30.2</v>
      </c>
      <c r="AM169">
        <v>66.8</v>
      </c>
      <c r="AN169">
        <v>33.200000000000003</v>
      </c>
      <c r="AP169" t="s">
        <v>740</v>
      </c>
      <c r="AQ169" t="s">
        <v>491</v>
      </c>
      <c r="AR169" t="s">
        <v>574</v>
      </c>
      <c r="AS169" t="s">
        <v>573</v>
      </c>
      <c r="AT169">
        <v>54.7</v>
      </c>
      <c r="AU169">
        <v>63.6</v>
      </c>
      <c r="AV169">
        <v>72.599999999999994</v>
      </c>
      <c r="AW169">
        <v>61.9</v>
      </c>
      <c r="AX169">
        <v>69.8</v>
      </c>
      <c r="AY169">
        <v>77.8</v>
      </c>
      <c r="AZ169">
        <v>60.4</v>
      </c>
      <c r="BA169">
        <v>66.8</v>
      </c>
      <c r="BB169">
        <v>73.2</v>
      </c>
      <c r="BF169" t="b">
        <f t="shared" si="2"/>
        <v>1</v>
      </c>
    </row>
    <row r="170" spans="14:58" x14ac:dyDescent="0.3">
      <c r="N170" t="e">
        <f>VLOOKUP(R170,Sheet1!A$6:A$378,1,FALSE)</f>
        <v>#N/A</v>
      </c>
      <c r="O170" t="s">
        <v>740</v>
      </c>
      <c r="P170" t="s">
        <v>491</v>
      </c>
      <c r="Q170" t="s">
        <v>576</v>
      </c>
      <c r="R170" t="s">
        <v>575</v>
      </c>
      <c r="S170" t="e">
        <f>VLOOKUP(R170,classifications!A$1:B$357,2,FALSE)</f>
        <v>#N/A</v>
      </c>
      <c r="T170" t="e">
        <f>VLOOKUP(R170,classifications!A$1:D$357,4,FALSE)</f>
        <v>#N/A</v>
      </c>
      <c r="U170">
        <v>60.5</v>
      </c>
      <c r="V170">
        <v>30.7</v>
      </c>
      <c r="W170">
        <v>8.8000000000000007</v>
      </c>
      <c r="X170">
        <v>60.9</v>
      </c>
      <c r="Y170">
        <v>16.8</v>
      </c>
      <c r="Z170">
        <v>22.3</v>
      </c>
      <c r="AA170">
        <v>60.7</v>
      </c>
      <c r="AB170">
        <v>23.3</v>
      </c>
      <c r="AC170">
        <v>16</v>
      </c>
      <c r="AE170" t="s">
        <v>740</v>
      </c>
      <c r="AF170" t="s">
        <v>740</v>
      </c>
      <c r="AG170" t="s">
        <v>576</v>
      </c>
      <c r="AH170" t="s">
        <v>575</v>
      </c>
      <c r="AI170">
        <v>66.3</v>
      </c>
      <c r="AJ170">
        <v>33.700000000000003</v>
      </c>
      <c r="AK170">
        <v>78.400000000000006</v>
      </c>
      <c r="AL170">
        <v>21.6</v>
      </c>
      <c r="AM170">
        <v>72.2</v>
      </c>
      <c r="AN170">
        <v>27.8</v>
      </c>
      <c r="AP170" t="s">
        <v>740</v>
      </c>
      <c r="AQ170" t="s">
        <v>491</v>
      </c>
      <c r="AR170" t="s">
        <v>576</v>
      </c>
      <c r="AS170" t="s">
        <v>575</v>
      </c>
      <c r="AT170">
        <v>57.1</v>
      </c>
      <c r="AU170">
        <v>66.3</v>
      </c>
      <c r="AV170">
        <v>75.599999999999994</v>
      </c>
      <c r="AW170">
        <v>71.599999999999994</v>
      </c>
      <c r="AX170">
        <v>78.400000000000006</v>
      </c>
      <c r="AY170">
        <v>85.1</v>
      </c>
      <c r="AZ170">
        <v>66.2</v>
      </c>
      <c r="BA170">
        <v>72.2</v>
      </c>
      <c r="BB170">
        <v>78.3</v>
      </c>
      <c r="BF170" t="b">
        <f t="shared" si="2"/>
        <v>1</v>
      </c>
    </row>
    <row r="171" spans="14:58" x14ac:dyDescent="0.3">
      <c r="N171" t="e">
        <f>VLOOKUP(R171,Sheet1!A$6:A$378,1,FALSE)</f>
        <v>#N/A</v>
      </c>
      <c r="O171" t="s">
        <v>740</v>
      </c>
      <c r="P171" t="s">
        <v>491</v>
      </c>
      <c r="Q171" t="s">
        <v>578</v>
      </c>
      <c r="R171" t="s">
        <v>577</v>
      </c>
      <c r="S171" t="e">
        <f>VLOOKUP(R171,classifications!A$1:B$357,2,FALSE)</f>
        <v>#N/A</v>
      </c>
      <c r="T171" t="e">
        <f>VLOOKUP(R171,classifications!A$1:D$357,4,FALSE)</f>
        <v>#N/A</v>
      </c>
      <c r="U171">
        <v>70.900000000000006</v>
      </c>
      <c r="V171">
        <v>19.3</v>
      </c>
      <c r="W171">
        <v>9.8000000000000007</v>
      </c>
      <c r="X171">
        <v>60.9</v>
      </c>
      <c r="Y171">
        <v>19.3</v>
      </c>
      <c r="Z171">
        <v>19.8</v>
      </c>
      <c r="AA171">
        <v>66</v>
      </c>
      <c r="AB171">
        <v>19.3</v>
      </c>
      <c r="AC171">
        <v>14.7</v>
      </c>
      <c r="AE171" t="s">
        <v>740</v>
      </c>
      <c r="AF171" t="s">
        <v>740</v>
      </c>
      <c r="AG171" t="s">
        <v>578</v>
      </c>
      <c r="AH171" t="s">
        <v>577</v>
      </c>
      <c r="AI171">
        <v>78.599999999999994</v>
      </c>
      <c r="AJ171">
        <v>21.4</v>
      </c>
      <c r="AK171">
        <v>76</v>
      </c>
      <c r="AL171">
        <v>24</v>
      </c>
      <c r="AM171">
        <v>77.400000000000006</v>
      </c>
      <c r="AN171">
        <v>22.6</v>
      </c>
      <c r="AP171" t="s">
        <v>740</v>
      </c>
      <c r="AQ171" t="s">
        <v>491</v>
      </c>
      <c r="AR171" t="s">
        <v>578</v>
      </c>
      <c r="AS171" t="s">
        <v>577</v>
      </c>
      <c r="AT171">
        <v>72.2</v>
      </c>
      <c r="AU171">
        <v>78.599999999999994</v>
      </c>
      <c r="AV171">
        <v>84.9</v>
      </c>
      <c r="AW171">
        <v>68.900000000000006</v>
      </c>
      <c r="AX171">
        <v>76</v>
      </c>
      <c r="AY171">
        <v>83</v>
      </c>
      <c r="AZ171">
        <v>72.8</v>
      </c>
      <c r="BA171">
        <v>77.400000000000006</v>
      </c>
      <c r="BB171">
        <v>82</v>
      </c>
      <c r="BF171" t="b">
        <f t="shared" si="2"/>
        <v>1</v>
      </c>
    </row>
    <row r="172" spans="14:58" x14ac:dyDescent="0.3">
      <c r="N172" t="e">
        <f>VLOOKUP(R172,Sheet1!A$6:A$378,1,FALSE)</f>
        <v>#N/A</v>
      </c>
      <c r="O172" t="s">
        <v>740</v>
      </c>
      <c r="P172" t="s">
        <v>491</v>
      </c>
      <c r="Q172" t="s">
        <v>580</v>
      </c>
      <c r="R172" t="s">
        <v>579</v>
      </c>
      <c r="S172" t="e">
        <f>VLOOKUP(R172,classifications!A$1:B$357,2,FALSE)</f>
        <v>#N/A</v>
      </c>
      <c r="T172" t="e">
        <f>VLOOKUP(R172,classifications!A$1:D$357,4,FALSE)</f>
        <v>#N/A</v>
      </c>
      <c r="U172">
        <v>61.6</v>
      </c>
      <c r="V172">
        <v>28.8</v>
      </c>
      <c r="W172">
        <v>9.6999999999999993</v>
      </c>
      <c r="X172">
        <v>58.2</v>
      </c>
      <c r="Y172">
        <v>21.8</v>
      </c>
      <c r="Z172">
        <v>20</v>
      </c>
      <c r="AA172">
        <v>59.8</v>
      </c>
      <c r="AB172">
        <v>25.1</v>
      </c>
      <c r="AC172">
        <v>15.1</v>
      </c>
      <c r="AE172" t="s">
        <v>740</v>
      </c>
      <c r="AF172" t="s">
        <v>740</v>
      </c>
      <c r="AG172" t="s">
        <v>580</v>
      </c>
      <c r="AH172" t="s">
        <v>579</v>
      </c>
      <c r="AI172">
        <v>68.2</v>
      </c>
      <c r="AJ172">
        <v>31.8</v>
      </c>
      <c r="AK172">
        <v>72.7</v>
      </c>
      <c r="AL172">
        <v>27.3</v>
      </c>
      <c r="AM172">
        <v>70.400000000000006</v>
      </c>
      <c r="AN172">
        <v>29.6</v>
      </c>
      <c r="AP172" t="s">
        <v>740</v>
      </c>
      <c r="AQ172" t="s">
        <v>491</v>
      </c>
      <c r="AR172" t="s">
        <v>580</v>
      </c>
      <c r="AS172" t="s">
        <v>579</v>
      </c>
      <c r="AT172">
        <v>60.8</v>
      </c>
      <c r="AU172">
        <v>68.2</v>
      </c>
      <c r="AV172">
        <v>75.5</v>
      </c>
      <c r="AW172">
        <v>65.900000000000006</v>
      </c>
      <c r="AX172">
        <v>72.7</v>
      </c>
      <c r="AY172">
        <v>79.599999999999994</v>
      </c>
      <c r="AZ172">
        <v>65.2</v>
      </c>
      <c r="BA172">
        <v>70.400000000000006</v>
      </c>
      <c r="BB172">
        <v>75.599999999999994</v>
      </c>
      <c r="BF172" t="b">
        <f t="shared" si="2"/>
        <v>1</v>
      </c>
    </row>
    <row r="173" spans="14:58" x14ac:dyDescent="0.3">
      <c r="N173" t="e">
        <f>VLOOKUP(R173,Sheet1!A$6:A$378,1,FALSE)</f>
        <v>#N/A</v>
      </c>
      <c r="O173" t="s">
        <v>740</v>
      </c>
      <c r="P173" t="s">
        <v>491</v>
      </c>
      <c r="Q173" t="s">
        <v>582</v>
      </c>
      <c r="R173" t="s">
        <v>581</v>
      </c>
      <c r="S173" t="e">
        <f>VLOOKUP(R173,classifications!A$1:B$357,2,FALSE)</f>
        <v>#N/A</v>
      </c>
      <c r="T173" t="e">
        <f>VLOOKUP(R173,classifications!A$1:D$357,4,FALSE)</f>
        <v>#N/A</v>
      </c>
      <c r="U173">
        <v>57.7</v>
      </c>
      <c r="V173">
        <v>34.299999999999997</v>
      </c>
      <c r="W173">
        <v>7.9</v>
      </c>
      <c r="X173">
        <v>57.7</v>
      </c>
      <c r="Y173">
        <v>28.1</v>
      </c>
      <c r="Z173">
        <v>14.2</v>
      </c>
      <c r="AA173">
        <v>57.7</v>
      </c>
      <c r="AB173">
        <v>31</v>
      </c>
      <c r="AC173">
        <v>11.2</v>
      </c>
      <c r="AE173" t="s">
        <v>740</v>
      </c>
      <c r="AF173" t="s">
        <v>740</v>
      </c>
      <c r="AG173" t="s">
        <v>582</v>
      </c>
      <c r="AH173" t="s">
        <v>581</v>
      </c>
      <c r="AI173">
        <v>62.7</v>
      </c>
      <c r="AJ173">
        <v>37.299999999999997</v>
      </c>
      <c r="AK173">
        <v>67.3</v>
      </c>
      <c r="AL173">
        <v>32.700000000000003</v>
      </c>
      <c r="AM173">
        <v>65</v>
      </c>
      <c r="AN173">
        <v>35</v>
      </c>
      <c r="AP173" t="s">
        <v>740</v>
      </c>
      <c r="AQ173" t="s">
        <v>491</v>
      </c>
      <c r="AR173" t="s">
        <v>582</v>
      </c>
      <c r="AS173" t="s">
        <v>581</v>
      </c>
      <c r="AT173">
        <v>53.2</v>
      </c>
      <c r="AU173">
        <v>62.7</v>
      </c>
      <c r="AV173">
        <v>72.2</v>
      </c>
      <c r="AW173">
        <v>58.6</v>
      </c>
      <c r="AX173">
        <v>67.3</v>
      </c>
      <c r="AY173">
        <v>76</v>
      </c>
      <c r="AZ173">
        <v>58.5</v>
      </c>
      <c r="BA173">
        <v>65</v>
      </c>
      <c r="BB173">
        <v>71.5</v>
      </c>
      <c r="BF173" t="b">
        <f t="shared" si="2"/>
        <v>1</v>
      </c>
    </row>
    <row r="174" spans="14:58" x14ac:dyDescent="0.3">
      <c r="N174" t="e">
        <f>VLOOKUP(R174,Sheet1!A$6:A$378,1,FALSE)</f>
        <v>#N/A</v>
      </c>
      <c r="O174" t="s">
        <v>740</v>
      </c>
      <c r="P174" t="s">
        <v>491</v>
      </c>
      <c r="Q174" t="s">
        <v>584</v>
      </c>
      <c r="R174" t="s">
        <v>583</v>
      </c>
      <c r="S174" t="e">
        <f>VLOOKUP(R174,classifications!A$1:B$357,2,FALSE)</f>
        <v>#N/A</v>
      </c>
      <c r="T174" t="e">
        <f>VLOOKUP(R174,classifications!A$1:D$357,4,FALSE)</f>
        <v>#N/A</v>
      </c>
      <c r="U174">
        <v>55.2</v>
      </c>
      <c r="V174">
        <v>33.1</v>
      </c>
      <c r="W174">
        <v>11.7</v>
      </c>
      <c r="X174">
        <v>58.2</v>
      </c>
      <c r="Y174">
        <v>27.7</v>
      </c>
      <c r="Z174">
        <v>14</v>
      </c>
      <c r="AA174">
        <v>56.8</v>
      </c>
      <c r="AB174">
        <v>30.2</v>
      </c>
      <c r="AC174">
        <v>13</v>
      </c>
      <c r="AE174" t="s">
        <v>740</v>
      </c>
      <c r="AF174" t="s">
        <v>740</v>
      </c>
      <c r="AG174" t="s">
        <v>584</v>
      </c>
      <c r="AH174" t="s">
        <v>583</v>
      </c>
      <c r="AI174">
        <v>62.5</v>
      </c>
      <c r="AJ174">
        <v>37.5</v>
      </c>
      <c r="AK174">
        <v>67.7</v>
      </c>
      <c r="AL174">
        <v>32.299999999999997</v>
      </c>
      <c r="AM174">
        <v>65.3</v>
      </c>
      <c r="AN174">
        <v>34.700000000000003</v>
      </c>
      <c r="AP174" t="s">
        <v>740</v>
      </c>
      <c r="AQ174" t="s">
        <v>491</v>
      </c>
      <c r="AR174" t="s">
        <v>584</v>
      </c>
      <c r="AS174" t="s">
        <v>583</v>
      </c>
      <c r="AT174">
        <v>53.5</v>
      </c>
      <c r="AU174">
        <v>62.5</v>
      </c>
      <c r="AV174">
        <v>71.599999999999994</v>
      </c>
      <c r="AW174">
        <v>59.9</v>
      </c>
      <c r="AX174">
        <v>67.7</v>
      </c>
      <c r="AY174">
        <v>75.599999999999994</v>
      </c>
      <c r="AZ174">
        <v>59.3</v>
      </c>
      <c r="BA174">
        <v>65.3</v>
      </c>
      <c r="BB174">
        <v>71.3</v>
      </c>
      <c r="BF174" t="b">
        <f t="shared" si="2"/>
        <v>1</v>
      </c>
    </row>
    <row r="175" spans="14:58" x14ac:dyDescent="0.3">
      <c r="N175" t="e">
        <f>VLOOKUP(R175,Sheet1!A$6:A$378,1,FALSE)</f>
        <v>#N/A</v>
      </c>
      <c r="O175" t="s">
        <v>755</v>
      </c>
      <c r="P175" t="s">
        <v>585</v>
      </c>
      <c r="Q175" t="s">
        <v>756</v>
      </c>
      <c r="R175" t="s">
        <v>586</v>
      </c>
      <c r="S175" t="e">
        <f>VLOOKUP(R175,classifications!A$1:B$357,2,FALSE)</f>
        <v>#N/A</v>
      </c>
      <c r="T175" t="e">
        <f>VLOOKUP(R175,classifications!A$1:D$357,4,FALSE)</f>
        <v>#N/A</v>
      </c>
      <c r="U175">
        <v>51.6</v>
      </c>
      <c r="V175">
        <v>42.2</v>
      </c>
      <c r="W175">
        <v>6.2</v>
      </c>
      <c r="X175">
        <v>55.1</v>
      </c>
      <c r="Y175">
        <v>30.9</v>
      </c>
      <c r="Z175">
        <v>13.9</v>
      </c>
      <c r="AA175">
        <v>53.4</v>
      </c>
      <c r="AB175">
        <v>36.5</v>
      </c>
      <c r="AC175">
        <v>10.1</v>
      </c>
      <c r="AE175" t="s">
        <v>755</v>
      </c>
      <c r="AF175" t="s">
        <v>585</v>
      </c>
      <c r="AG175" t="s">
        <v>756</v>
      </c>
      <c r="AH175" t="s">
        <v>586</v>
      </c>
      <c r="AI175">
        <v>55</v>
      </c>
      <c r="AJ175">
        <v>45</v>
      </c>
      <c r="AK175">
        <v>64.099999999999994</v>
      </c>
      <c r="AL175">
        <v>35.9</v>
      </c>
      <c r="AM175">
        <v>59.4</v>
      </c>
      <c r="AN175">
        <v>40.6</v>
      </c>
      <c r="AP175" t="s">
        <v>755</v>
      </c>
      <c r="AQ175" t="s">
        <v>585</v>
      </c>
      <c r="AR175" t="s">
        <v>756</v>
      </c>
      <c r="AS175" t="s">
        <v>586</v>
      </c>
      <c r="AT175">
        <v>45.2</v>
      </c>
      <c r="AU175">
        <v>55</v>
      </c>
      <c r="AV175">
        <v>64.8</v>
      </c>
      <c r="AW175">
        <v>56.1</v>
      </c>
      <c r="AX175">
        <v>64.099999999999994</v>
      </c>
      <c r="AY175">
        <v>72</v>
      </c>
      <c r="AZ175">
        <v>52.7</v>
      </c>
      <c r="BA175">
        <v>59.4</v>
      </c>
      <c r="BB175">
        <v>66</v>
      </c>
      <c r="BF175" t="b">
        <f t="shared" si="2"/>
        <v>1</v>
      </c>
    </row>
    <row r="176" spans="14:58" x14ac:dyDescent="0.3">
      <c r="N176" t="e">
        <f>VLOOKUP(R176,Sheet1!A$6:A$378,1,FALSE)</f>
        <v>#N/A</v>
      </c>
      <c r="O176" t="s">
        <v>755</v>
      </c>
      <c r="P176" t="s">
        <v>585</v>
      </c>
      <c r="Q176" t="s">
        <v>757</v>
      </c>
      <c r="R176" t="s">
        <v>588</v>
      </c>
      <c r="S176" t="e">
        <f>VLOOKUP(R176,classifications!A$1:B$357,2,FALSE)</f>
        <v>#N/A</v>
      </c>
      <c r="T176" t="e">
        <f>VLOOKUP(R176,classifications!A$1:D$357,4,FALSE)</f>
        <v>#N/A</v>
      </c>
      <c r="U176">
        <v>51.5</v>
      </c>
      <c r="V176">
        <v>41.6</v>
      </c>
      <c r="W176">
        <v>6.9</v>
      </c>
      <c r="X176">
        <v>51.2</v>
      </c>
      <c r="Y176">
        <v>34.200000000000003</v>
      </c>
      <c r="Z176">
        <v>14.6</v>
      </c>
      <c r="AA176">
        <v>51.4</v>
      </c>
      <c r="AB176">
        <v>38</v>
      </c>
      <c r="AC176">
        <v>10.6</v>
      </c>
      <c r="AE176" t="s">
        <v>755</v>
      </c>
      <c r="AF176" t="s">
        <v>585</v>
      </c>
      <c r="AG176" t="s">
        <v>757</v>
      </c>
      <c r="AH176" t="s">
        <v>588</v>
      </c>
      <c r="AI176">
        <v>55.3</v>
      </c>
      <c r="AJ176">
        <v>44.7</v>
      </c>
      <c r="AK176">
        <v>60</v>
      </c>
      <c r="AL176">
        <v>40</v>
      </c>
      <c r="AM176">
        <v>57.5</v>
      </c>
      <c r="AN176">
        <v>42.5</v>
      </c>
      <c r="AP176" t="s">
        <v>755</v>
      </c>
      <c r="AQ176" t="s">
        <v>585</v>
      </c>
      <c r="AR176" t="s">
        <v>757</v>
      </c>
      <c r="AS176" t="s">
        <v>588</v>
      </c>
      <c r="AT176">
        <v>46.4</v>
      </c>
      <c r="AU176">
        <v>55.3</v>
      </c>
      <c r="AV176">
        <v>64.2</v>
      </c>
      <c r="AW176">
        <v>50.2</v>
      </c>
      <c r="AX176">
        <v>60</v>
      </c>
      <c r="AY176">
        <v>69.7</v>
      </c>
      <c r="AZ176">
        <v>51</v>
      </c>
      <c r="BA176">
        <v>57.5</v>
      </c>
      <c r="BB176">
        <v>64</v>
      </c>
      <c r="BF176" t="b">
        <f t="shared" si="2"/>
        <v>1</v>
      </c>
    </row>
    <row r="177" spans="14:58" x14ac:dyDescent="0.3">
      <c r="N177" t="e">
        <f>VLOOKUP(R177,Sheet1!A$6:A$378,1,FALSE)</f>
        <v>#N/A</v>
      </c>
      <c r="O177" t="s">
        <v>755</v>
      </c>
      <c r="P177" t="s">
        <v>590</v>
      </c>
      <c r="Q177" t="s">
        <v>758</v>
      </c>
      <c r="R177" t="s">
        <v>591</v>
      </c>
      <c r="S177" t="e">
        <f>VLOOKUP(R177,classifications!A$1:B$357,2,FALSE)</f>
        <v>#N/A</v>
      </c>
      <c r="T177" t="e">
        <f>VLOOKUP(R177,classifications!A$1:D$357,4,FALSE)</f>
        <v>#N/A</v>
      </c>
      <c r="U177">
        <v>52.1</v>
      </c>
      <c r="V177">
        <v>37.700000000000003</v>
      </c>
      <c r="W177">
        <v>10.199999999999999</v>
      </c>
      <c r="X177">
        <v>66.599999999999994</v>
      </c>
      <c r="Y177">
        <v>21.1</v>
      </c>
      <c r="Z177">
        <v>12.3</v>
      </c>
      <c r="AA177">
        <v>59.6</v>
      </c>
      <c r="AB177">
        <v>29.1</v>
      </c>
      <c r="AC177">
        <v>11.3</v>
      </c>
      <c r="AE177" t="s">
        <v>755</v>
      </c>
      <c r="AF177" t="s">
        <v>590</v>
      </c>
      <c r="AG177" t="s">
        <v>758</v>
      </c>
      <c r="AH177" t="s">
        <v>591</v>
      </c>
      <c r="AI177">
        <v>58</v>
      </c>
      <c r="AJ177">
        <v>42</v>
      </c>
      <c r="AK177">
        <v>75.900000000000006</v>
      </c>
      <c r="AL177">
        <v>24.1</v>
      </c>
      <c r="AM177">
        <v>67.2</v>
      </c>
      <c r="AN177">
        <v>32.799999999999997</v>
      </c>
      <c r="AP177" t="s">
        <v>755</v>
      </c>
      <c r="AQ177" t="s">
        <v>590</v>
      </c>
      <c r="AR177" t="s">
        <v>758</v>
      </c>
      <c r="AS177" t="s">
        <v>591</v>
      </c>
      <c r="AT177">
        <v>48.7</v>
      </c>
      <c r="AU177">
        <v>58</v>
      </c>
      <c r="AV177">
        <v>67.3</v>
      </c>
      <c r="AW177">
        <v>67.900000000000006</v>
      </c>
      <c r="AX177">
        <v>75.900000000000006</v>
      </c>
      <c r="AY177">
        <v>83.9</v>
      </c>
      <c r="AZ177">
        <v>60.7</v>
      </c>
      <c r="BA177">
        <v>67.2</v>
      </c>
      <c r="BB177">
        <v>73.7</v>
      </c>
      <c r="BF177" t="b">
        <f t="shared" si="2"/>
        <v>1</v>
      </c>
    </row>
    <row r="178" spans="14:58" x14ac:dyDescent="0.3">
      <c r="N178" t="e">
        <f>VLOOKUP(R178,Sheet1!A$6:A$378,1,FALSE)</f>
        <v>#N/A</v>
      </c>
      <c r="O178" t="s">
        <v>755</v>
      </c>
      <c r="P178" t="s">
        <v>590</v>
      </c>
      <c r="Q178" t="s">
        <v>759</v>
      </c>
      <c r="R178" t="s">
        <v>593</v>
      </c>
      <c r="S178" t="e">
        <f>VLOOKUP(R178,classifications!A$1:B$357,2,FALSE)</f>
        <v>#N/A</v>
      </c>
      <c r="T178" t="e">
        <f>VLOOKUP(R178,classifications!A$1:D$357,4,FALSE)</f>
        <v>#N/A</v>
      </c>
      <c r="U178">
        <v>68.3</v>
      </c>
      <c r="V178">
        <v>25.8</v>
      </c>
      <c r="W178">
        <v>5.8</v>
      </c>
      <c r="X178">
        <v>70.900000000000006</v>
      </c>
      <c r="Y178">
        <v>17.3</v>
      </c>
      <c r="Z178">
        <v>11.8</v>
      </c>
      <c r="AA178">
        <v>69.7</v>
      </c>
      <c r="AB178">
        <v>21.3</v>
      </c>
      <c r="AC178">
        <v>9</v>
      </c>
      <c r="AE178" t="s">
        <v>755</v>
      </c>
      <c r="AF178" t="s">
        <v>590</v>
      </c>
      <c r="AG178" t="s">
        <v>759</v>
      </c>
      <c r="AH178" t="s">
        <v>593</v>
      </c>
      <c r="AI178">
        <v>72.599999999999994</v>
      </c>
      <c r="AJ178">
        <v>27.4</v>
      </c>
      <c r="AK178">
        <v>80.400000000000006</v>
      </c>
      <c r="AL178">
        <v>19.600000000000001</v>
      </c>
      <c r="AM178">
        <v>76.599999999999994</v>
      </c>
      <c r="AN178">
        <v>23.4</v>
      </c>
      <c r="AP178" t="s">
        <v>755</v>
      </c>
      <c r="AQ178" t="s">
        <v>590</v>
      </c>
      <c r="AR178" t="s">
        <v>759</v>
      </c>
      <c r="AS178" t="s">
        <v>593</v>
      </c>
      <c r="AT178">
        <v>64.599999999999994</v>
      </c>
      <c r="AU178">
        <v>72.599999999999994</v>
      </c>
      <c r="AV178">
        <v>80.599999999999994</v>
      </c>
      <c r="AW178">
        <v>73.7</v>
      </c>
      <c r="AX178">
        <v>80.400000000000006</v>
      </c>
      <c r="AY178">
        <v>87</v>
      </c>
      <c r="AZ178">
        <v>71.3</v>
      </c>
      <c r="BA178">
        <v>76.599999999999994</v>
      </c>
      <c r="BB178">
        <v>81.900000000000006</v>
      </c>
      <c r="BF178" t="b">
        <f t="shared" si="2"/>
        <v>1</v>
      </c>
    </row>
    <row r="179" spans="14:58" x14ac:dyDescent="0.3">
      <c r="N179" t="e">
        <f>VLOOKUP(R179,Sheet1!A$6:A$378,1,FALSE)</f>
        <v>#N/A</v>
      </c>
      <c r="O179" t="s">
        <v>755</v>
      </c>
      <c r="P179" t="s">
        <v>590</v>
      </c>
      <c r="Q179" t="s">
        <v>760</v>
      </c>
      <c r="R179" t="s">
        <v>595</v>
      </c>
      <c r="S179" t="e">
        <f>VLOOKUP(R179,classifications!A$1:B$357,2,FALSE)</f>
        <v>#N/A</v>
      </c>
      <c r="T179" t="e">
        <f>VLOOKUP(R179,classifications!A$1:D$357,4,FALSE)</f>
        <v>#N/A</v>
      </c>
      <c r="U179">
        <v>53.9</v>
      </c>
      <c r="V179">
        <v>38</v>
      </c>
      <c r="W179">
        <v>8.1</v>
      </c>
      <c r="X179">
        <v>55.7</v>
      </c>
      <c r="Y179">
        <v>35.1</v>
      </c>
      <c r="Z179">
        <v>9.1</v>
      </c>
      <c r="AA179">
        <v>54.7</v>
      </c>
      <c r="AB179">
        <v>36.799999999999997</v>
      </c>
      <c r="AC179">
        <v>8.5</v>
      </c>
      <c r="AE179" t="s">
        <v>755</v>
      </c>
      <c r="AF179" t="s">
        <v>590</v>
      </c>
      <c r="AG179" t="s">
        <v>760</v>
      </c>
      <c r="AH179" t="s">
        <v>595</v>
      </c>
      <c r="AI179">
        <v>58.6</v>
      </c>
      <c r="AJ179">
        <v>41.4</v>
      </c>
      <c r="AK179">
        <v>61.3</v>
      </c>
      <c r="AL179">
        <v>38.700000000000003</v>
      </c>
      <c r="AM179">
        <v>59.8</v>
      </c>
      <c r="AN179">
        <v>40.200000000000003</v>
      </c>
      <c r="AP179" t="s">
        <v>755</v>
      </c>
      <c r="AQ179" t="s">
        <v>590</v>
      </c>
      <c r="AR179" t="s">
        <v>760</v>
      </c>
      <c r="AS179" t="s">
        <v>595</v>
      </c>
      <c r="AT179">
        <v>51.1</v>
      </c>
      <c r="AU179">
        <v>58.6</v>
      </c>
      <c r="AV179">
        <v>66.099999999999994</v>
      </c>
      <c r="AW179">
        <v>53.3</v>
      </c>
      <c r="AX179">
        <v>61.3</v>
      </c>
      <c r="AY179">
        <v>69.3</v>
      </c>
      <c r="AZ179">
        <v>54.3</v>
      </c>
      <c r="BA179">
        <v>59.8</v>
      </c>
      <c r="BB179">
        <v>65.2</v>
      </c>
      <c r="BF179" t="b">
        <f t="shared" si="2"/>
        <v>1</v>
      </c>
    </row>
    <row r="180" spans="14:58" x14ac:dyDescent="0.3">
      <c r="N180" t="e">
        <f>VLOOKUP(R180,Sheet1!A$6:A$378,1,FALSE)</f>
        <v>#N/A</v>
      </c>
      <c r="O180" t="s">
        <v>755</v>
      </c>
      <c r="P180" t="s">
        <v>590</v>
      </c>
      <c r="Q180" t="s">
        <v>761</v>
      </c>
      <c r="R180" t="s">
        <v>597</v>
      </c>
      <c r="S180" t="e">
        <f>VLOOKUP(R180,classifications!A$1:B$357,2,FALSE)</f>
        <v>#N/A</v>
      </c>
      <c r="T180" t="e">
        <f>VLOOKUP(R180,classifications!A$1:D$357,4,FALSE)</f>
        <v>#N/A</v>
      </c>
      <c r="U180">
        <v>61.1</v>
      </c>
      <c r="V180">
        <v>32.4</v>
      </c>
      <c r="W180">
        <v>6.5</v>
      </c>
      <c r="X180">
        <v>62</v>
      </c>
      <c r="Y180">
        <v>23.8</v>
      </c>
      <c r="Z180">
        <v>14.1</v>
      </c>
      <c r="AA180">
        <v>61.6</v>
      </c>
      <c r="AB180">
        <v>27.9</v>
      </c>
      <c r="AC180">
        <v>10.6</v>
      </c>
      <c r="AE180" t="s">
        <v>755</v>
      </c>
      <c r="AF180" t="s">
        <v>590</v>
      </c>
      <c r="AG180" t="s">
        <v>761</v>
      </c>
      <c r="AH180" t="s">
        <v>597</v>
      </c>
      <c r="AI180">
        <v>65.3</v>
      </c>
      <c r="AJ180">
        <v>34.700000000000003</v>
      </c>
      <c r="AK180">
        <v>72.2</v>
      </c>
      <c r="AL180">
        <v>27.8</v>
      </c>
      <c r="AM180">
        <v>68.900000000000006</v>
      </c>
      <c r="AN180">
        <v>31.1</v>
      </c>
      <c r="AP180" t="s">
        <v>755</v>
      </c>
      <c r="AQ180" t="s">
        <v>590</v>
      </c>
      <c r="AR180" t="s">
        <v>761</v>
      </c>
      <c r="AS180" t="s">
        <v>597</v>
      </c>
      <c r="AT180">
        <v>57</v>
      </c>
      <c r="AU180">
        <v>65.3</v>
      </c>
      <c r="AV180">
        <v>73.599999999999994</v>
      </c>
      <c r="AW180">
        <v>64.599999999999994</v>
      </c>
      <c r="AX180">
        <v>72.2</v>
      </c>
      <c r="AY180">
        <v>79.900000000000006</v>
      </c>
      <c r="AZ180">
        <v>63.3</v>
      </c>
      <c r="BA180">
        <v>68.900000000000006</v>
      </c>
      <c r="BB180">
        <v>74.400000000000006</v>
      </c>
      <c r="BF180" t="b">
        <f t="shared" si="2"/>
        <v>1</v>
      </c>
    </row>
    <row r="181" spans="14:58" x14ac:dyDescent="0.3">
      <c r="N181" t="e">
        <f>VLOOKUP(R181,Sheet1!A$6:A$378,1,FALSE)</f>
        <v>#N/A</v>
      </c>
      <c r="O181" t="s">
        <v>755</v>
      </c>
      <c r="P181" t="s">
        <v>590</v>
      </c>
      <c r="Q181" t="s">
        <v>762</v>
      </c>
      <c r="R181" t="s">
        <v>599</v>
      </c>
      <c r="S181" t="e">
        <f>VLOOKUP(R181,classifications!A$1:B$357,2,FALSE)</f>
        <v>#N/A</v>
      </c>
      <c r="T181" t="e">
        <f>VLOOKUP(R181,classifications!A$1:D$357,4,FALSE)</f>
        <v>#N/A</v>
      </c>
      <c r="U181">
        <v>68.3</v>
      </c>
      <c r="V181">
        <v>25</v>
      </c>
      <c r="W181">
        <v>6.6</v>
      </c>
      <c r="X181">
        <v>69.400000000000006</v>
      </c>
      <c r="Y181">
        <v>21</v>
      </c>
      <c r="Z181">
        <v>9.6</v>
      </c>
      <c r="AA181">
        <v>68.900000000000006</v>
      </c>
      <c r="AB181">
        <v>22.9</v>
      </c>
      <c r="AC181">
        <v>8.1999999999999993</v>
      </c>
      <c r="AE181" t="s">
        <v>755</v>
      </c>
      <c r="AF181" t="s">
        <v>590</v>
      </c>
      <c r="AG181" t="s">
        <v>762</v>
      </c>
      <c r="AH181" t="s">
        <v>599</v>
      </c>
      <c r="AI181">
        <v>73.2</v>
      </c>
      <c r="AJ181">
        <v>26.8</v>
      </c>
      <c r="AK181">
        <v>76.8</v>
      </c>
      <c r="AL181">
        <v>23.2</v>
      </c>
      <c r="AM181">
        <v>75.099999999999994</v>
      </c>
      <c r="AN181">
        <v>24.9</v>
      </c>
      <c r="AP181" t="s">
        <v>755</v>
      </c>
      <c r="AQ181" t="s">
        <v>590</v>
      </c>
      <c r="AR181" t="s">
        <v>762</v>
      </c>
      <c r="AS181" t="s">
        <v>599</v>
      </c>
      <c r="AT181">
        <v>65</v>
      </c>
      <c r="AU181">
        <v>73.2</v>
      </c>
      <c r="AV181">
        <v>81.400000000000006</v>
      </c>
      <c r="AW181">
        <v>69.3</v>
      </c>
      <c r="AX181">
        <v>76.8</v>
      </c>
      <c r="AY181">
        <v>84.2</v>
      </c>
      <c r="AZ181">
        <v>69.599999999999994</v>
      </c>
      <c r="BA181">
        <v>75.099999999999994</v>
      </c>
      <c r="BB181">
        <v>80.5</v>
      </c>
      <c r="BF181" t="b">
        <f t="shared" si="2"/>
        <v>1</v>
      </c>
    </row>
    <row r="182" spans="14:58" x14ac:dyDescent="0.3">
      <c r="N182" t="e">
        <f>VLOOKUP(R182,Sheet1!A$6:A$378,1,FALSE)</f>
        <v>#N/A</v>
      </c>
      <c r="O182" t="s">
        <v>755</v>
      </c>
      <c r="P182" t="s">
        <v>590</v>
      </c>
      <c r="Q182" t="s">
        <v>763</v>
      </c>
      <c r="R182" t="s">
        <v>601</v>
      </c>
      <c r="S182" t="e">
        <f>VLOOKUP(R182,classifications!A$1:B$357,2,FALSE)</f>
        <v>#N/A</v>
      </c>
      <c r="T182" t="e">
        <f>VLOOKUP(R182,classifications!A$1:D$357,4,FALSE)</f>
        <v>#N/A</v>
      </c>
      <c r="U182">
        <v>69.2</v>
      </c>
      <c r="V182">
        <v>26.6</v>
      </c>
      <c r="W182">
        <v>4.2</v>
      </c>
      <c r="X182">
        <v>74.8</v>
      </c>
      <c r="Y182">
        <v>13.9</v>
      </c>
      <c r="Z182">
        <v>11.3</v>
      </c>
      <c r="AA182">
        <v>71.900000000000006</v>
      </c>
      <c r="AB182">
        <v>20.399999999999999</v>
      </c>
      <c r="AC182">
        <v>7.7</v>
      </c>
      <c r="AE182" t="s">
        <v>755</v>
      </c>
      <c r="AF182" t="s">
        <v>590</v>
      </c>
      <c r="AG182" t="s">
        <v>763</v>
      </c>
      <c r="AH182" t="s">
        <v>601</v>
      </c>
      <c r="AI182">
        <v>72.3</v>
      </c>
      <c r="AJ182">
        <v>27.7</v>
      </c>
      <c r="AK182">
        <v>84.3</v>
      </c>
      <c r="AL182">
        <v>15.7</v>
      </c>
      <c r="AM182">
        <v>77.900000000000006</v>
      </c>
      <c r="AN182">
        <v>22.1</v>
      </c>
      <c r="AP182" t="s">
        <v>755</v>
      </c>
      <c r="AQ182" t="s">
        <v>590</v>
      </c>
      <c r="AR182" t="s">
        <v>763</v>
      </c>
      <c r="AS182" t="s">
        <v>601</v>
      </c>
      <c r="AT182">
        <v>65.2</v>
      </c>
      <c r="AU182">
        <v>72.3</v>
      </c>
      <c r="AV182">
        <v>79.3</v>
      </c>
      <c r="AW182">
        <v>78.2</v>
      </c>
      <c r="AX182">
        <v>84.3</v>
      </c>
      <c r="AY182">
        <v>90.5</v>
      </c>
      <c r="AZ182">
        <v>73.099999999999994</v>
      </c>
      <c r="BA182">
        <v>77.900000000000006</v>
      </c>
      <c r="BB182">
        <v>82.6</v>
      </c>
      <c r="BF182" t="b">
        <f t="shared" si="2"/>
        <v>1</v>
      </c>
    </row>
    <row r="183" spans="14:58" x14ac:dyDescent="0.3">
      <c r="N183" t="e">
        <f>VLOOKUP(R183,Sheet1!A$6:A$378,1,FALSE)</f>
        <v>#N/A</v>
      </c>
      <c r="O183" t="s">
        <v>755</v>
      </c>
      <c r="P183" t="s">
        <v>603</v>
      </c>
      <c r="Q183" t="s">
        <v>764</v>
      </c>
      <c r="R183" t="s">
        <v>604</v>
      </c>
      <c r="S183" t="e">
        <f>VLOOKUP(R183,classifications!A$1:B$357,2,FALSE)</f>
        <v>#N/A</v>
      </c>
      <c r="T183" t="e">
        <f>VLOOKUP(R183,classifications!A$1:D$357,4,FALSE)</f>
        <v>#N/A</v>
      </c>
      <c r="U183">
        <v>69.8</v>
      </c>
      <c r="V183">
        <v>27.7</v>
      </c>
      <c r="W183">
        <v>2.6</v>
      </c>
      <c r="X183">
        <v>73.900000000000006</v>
      </c>
      <c r="Y183">
        <v>13.9</v>
      </c>
      <c r="Z183">
        <v>12.2</v>
      </c>
      <c r="AA183">
        <v>71.900000000000006</v>
      </c>
      <c r="AB183">
        <v>20.399999999999999</v>
      </c>
      <c r="AC183">
        <v>7.6</v>
      </c>
      <c r="AE183" t="s">
        <v>755</v>
      </c>
      <c r="AF183" t="s">
        <v>603</v>
      </c>
      <c r="AG183" t="s">
        <v>764</v>
      </c>
      <c r="AH183" t="s">
        <v>604</v>
      </c>
      <c r="AI183">
        <v>71.599999999999994</v>
      </c>
      <c r="AJ183">
        <v>28.4</v>
      </c>
      <c r="AK183">
        <v>84.1</v>
      </c>
      <c r="AL183">
        <v>15.9</v>
      </c>
      <c r="AM183">
        <v>77.900000000000006</v>
      </c>
      <c r="AN183">
        <v>22.1</v>
      </c>
      <c r="AP183" t="s">
        <v>755</v>
      </c>
      <c r="AQ183" t="s">
        <v>603</v>
      </c>
      <c r="AR183" t="s">
        <v>764</v>
      </c>
      <c r="AS183" t="s">
        <v>604</v>
      </c>
      <c r="AT183">
        <v>64</v>
      </c>
      <c r="AU183">
        <v>71.599999999999994</v>
      </c>
      <c r="AV183">
        <v>79.2</v>
      </c>
      <c r="AW183">
        <v>78.3</v>
      </c>
      <c r="AX183">
        <v>84.1</v>
      </c>
      <c r="AY183">
        <v>90</v>
      </c>
      <c r="AZ183">
        <v>73</v>
      </c>
      <c r="BA183">
        <v>77.900000000000006</v>
      </c>
      <c r="BB183">
        <v>82.8</v>
      </c>
      <c r="BF183" t="b">
        <f t="shared" si="2"/>
        <v>1</v>
      </c>
    </row>
    <row r="184" spans="14:58" x14ac:dyDescent="0.3">
      <c r="N184" t="e">
        <f>VLOOKUP(R184,Sheet1!A$6:A$378,1,FALSE)</f>
        <v>#N/A</v>
      </c>
      <c r="O184" t="s">
        <v>755</v>
      </c>
      <c r="P184" t="s">
        <v>603</v>
      </c>
      <c r="Q184" t="s">
        <v>765</v>
      </c>
      <c r="R184" t="s">
        <v>606</v>
      </c>
      <c r="S184" t="e">
        <f>VLOOKUP(R184,classifications!A$1:B$357,2,FALSE)</f>
        <v>#N/A</v>
      </c>
      <c r="T184" t="e">
        <f>VLOOKUP(R184,classifications!A$1:D$357,4,FALSE)</f>
        <v>#N/A</v>
      </c>
      <c r="U184">
        <v>62.4</v>
      </c>
      <c r="V184">
        <v>30.4</v>
      </c>
      <c r="W184">
        <v>7.2</v>
      </c>
      <c r="X184">
        <v>62</v>
      </c>
      <c r="Y184">
        <v>29.4</v>
      </c>
      <c r="Z184">
        <v>8.6</v>
      </c>
      <c r="AA184">
        <v>62.2</v>
      </c>
      <c r="AB184">
        <v>29.9</v>
      </c>
      <c r="AC184">
        <v>7.9</v>
      </c>
      <c r="AE184" t="s">
        <v>755</v>
      </c>
      <c r="AF184" t="s">
        <v>603</v>
      </c>
      <c r="AG184" t="s">
        <v>765</v>
      </c>
      <c r="AH184" t="s">
        <v>606</v>
      </c>
      <c r="AI184">
        <v>67.3</v>
      </c>
      <c r="AJ184">
        <v>32.700000000000003</v>
      </c>
      <c r="AK184">
        <v>67.8</v>
      </c>
      <c r="AL184">
        <v>32.200000000000003</v>
      </c>
      <c r="AM184">
        <v>67.599999999999994</v>
      </c>
      <c r="AN184">
        <v>32.4</v>
      </c>
      <c r="AP184" t="s">
        <v>755</v>
      </c>
      <c r="AQ184" t="s">
        <v>603</v>
      </c>
      <c r="AR184" t="s">
        <v>765</v>
      </c>
      <c r="AS184" t="s">
        <v>606</v>
      </c>
      <c r="AT184">
        <v>59.2</v>
      </c>
      <c r="AU184">
        <v>67.3</v>
      </c>
      <c r="AV184">
        <v>75.3</v>
      </c>
      <c r="AW184">
        <v>60</v>
      </c>
      <c r="AX184">
        <v>67.8</v>
      </c>
      <c r="AY184">
        <v>75.7</v>
      </c>
      <c r="AZ184">
        <v>61.7</v>
      </c>
      <c r="BA184">
        <v>67.599999999999994</v>
      </c>
      <c r="BB184">
        <v>73.5</v>
      </c>
      <c r="BF184" t="b">
        <f t="shared" si="2"/>
        <v>1</v>
      </c>
    </row>
    <row r="185" spans="14:58" x14ac:dyDescent="0.3">
      <c r="N185" t="e">
        <f>VLOOKUP(R185,Sheet1!A$6:A$378,1,FALSE)</f>
        <v>#N/A</v>
      </c>
      <c r="O185" t="s">
        <v>755</v>
      </c>
      <c r="P185" t="s">
        <v>603</v>
      </c>
      <c r="Q185" t="s">
        <v>766</v>
      </c>
      <c r="R185" t="s">
        <v>608</v>
      </c>
      <c r="S185" t="e">
        <f>VLOOKUP(R185,classifications!A$1:B$357,2,FALSE)</f>
        <v>#N/A</v>
      </c>
      <c r="T185" t="e">
        <f>VLOOKUP(R185,classifications!A$1:D$357,4,FALSE)</f>
        <v>#N/A</v>
      </c>
      <c r="U185">
        <v>61.2</v>
      </c>
      <c r="V185">
        <v>31.1</v>
      </c>
      <c r="W185">
        <v>7.8</v>
      </c>
      <c r="X185">
        <v>60.5</v>
      </c>
      <c r="Y185">
        <v>29.5</v>
      </c>
      <c r="Z185">
        <v>9.9</v>
      </c>
      <c r="AA185">
        <v>60.8</v>
      </c>
      <c r="AB185">
        <v>30.3</v>
      </c>
      <c r="AC185">
        <v>8.9</v>
      </c>
      <c r="AE185" t="s">
        <v>755</v>
      </c>
      <c r="AF185" t="s">
        <v>603</v>
      </c>
      <c r="AG185" t="s">
        <v>766</v>
      </c>
      <c r="AH185" t="s">
        <v>608</v>
      </c>
      <c r="AI185">
        <v>66.3</v>
      </c>
      <c r="AJ185">
        <v>33.700000000000003</v>
      </c>
      <c r="AK185">
        <v>67.2</v>
      </c>
      <c r="AL185">
        <v>32.799999999999997</v>
      </c>
      <c r="AM185">
        <v>66.8</v>
      </c>
      <c r="AN185">
        <v>33.200000000000003</v>
      </c>
      <c r="AP185" t="s">
        <v>755</v>
      </c>
      <c r="AQ185" t="s">
        <v>603</v>
      </c>
      <c r="AR185" t="s">
        <v>766</v>
      </c>
      <c r="AS185" t="s">
        <v>608</v>
      </c>
      <c r="AT185">
        <v>57.6</v>
      </c>
      <c r="AU185">
        <v>66.3</v>
      </c>
      <c r="AV185">
        <v>75.099999999999994</v>
      </c>
      <c r="AW185">
        <v>59.1</v>
      </c>
      <c r="AX185">
        <v>67.2</v>
      </c>
      <c r="AY185">
        <v>75.400000000000006</v>
      </c>
      <c r="AZ185">
        <v>60.4</v>
      </c>
      <c r="BA185">
        <v>66.8</v>
      </c>
      <c r="BB185">
        <v>73.2</v>
      </c>
      <c r="BF185" t="b">
        <f t="shared" si="2"/>
        <v>1</v>
      </c>
    </row>
    <row r="186" spans="14:58" x14ac:dyDescent="0.3">
      <c r="N186" t="e">
        <f>VLOOKUP(R186,Sheet1!A$6:A$378,1,FALSE)</f>
        <v>#N/A</v>
      </c>
      <c r="O186" t="s">
        <v>755</v>
      </c>
      <c r="P186" t="s">
        <v>603</v>
      </c>
      <c r="Q186" t="s">
        <v>767</v>
      </c>
      <c r="R186" t="s">
        <v>610</v>
      </c>
      <c r="S186" t="e">
        <f>VLOOKUP(R186,classifications!A$1:B$357,2,FALSE)</f>
        <v>#N/A</v>
      </c>
      <c r="T186" t="e">
        <f>VLOOKUP(R186,classifications!A$1:D$357,4,FALSE)</f>
        <v>#N/A</v>
      </c>
      <c r="U186">
        <v>67</v>
      </c>
      <c r="V186">
        <v>27.4</v>
      </c>
      <c r="W186">
        <v>5.7</v>
      </c>
      <c r="X186">
        <v>67.099999999999994</v>
      </c>
      <c r="Y186">
        <v>23.6</v>
      </c>
      <c r="Z186">
        <v>9.1999999999999993</v>
      </c>
      <c r="AA186">
        <v>67.099999999999994</v>
      </c>
      <c r="AB186">
        <v>25.5</v>
      </c>
      <c r="AC186">
        <v>7.5</v>
      </c>
      <c r="AE186" t="s">
        <v>755</v>
      </c>
      <c r="AF186" t="s">
        <v>603</v>
      </c>
      <c r="AG186" t="s">
        <v>767</v>
      </c>
      <c r="AH186" t="s">
        <v>610</v>
      </c>
      <c r="AI186">
        <v>71</v>
      </c>
      <c r="AJ186">
        <v>29</v>
      </c>
      <c r="AK186">
        <v>74</v>
      </c>
      <c r="AL186">
        <v>26</v>
      </c>
      <c r="AM186">
        <v>72.5</v>
      </c>
      <c r="AN186">
        <v>27.5</v>
      </c>
      <c r="AP186" t="s">
        <v>755</v>
      </c>
      <c r="AQ186" t="s">
        <v>603</v>
      </c>
      <c r="AR186" t="s">
        <v>767</v>
      </c>
      <c r="AS186" t="s">
        <v>610</v>
      </c>
      <c r="AT186">
        <v>62.7</v>
      </c>
      <c r="AU186">
        <v>71</v>
      </c>
      <c r="AV186">
        <v>79.3</v>
      </c>
      <c r="AW186">
        <v>66.5</v>
      </c>
      <c r="AX186">
        <v>74</v>
      </c>
      <c r="AY186">
        <v>81.400000000000006</v>
      </c>
      <c r="AZ186">
        <v>66.599999999999994</v>
      </c>
      <c r="BA186">
        <v>72.5</v>
      </c>
      <c r="BB186">
        <v>78.3</v>
      </c>
      <c r="BF186" t="b">
        <f t="shared" si="2"/>
        <v>1</v>
      </c>
    </row>
    <row r="187" spans="14:58" x14ac:dyDescent="0.3">
      <c r="N187" t="e">
        <f>VLOOKUP(R187,Sheet1!A$6:A$378,1,FALSE)</f>
        <v>#N/A</v>
      </c>
      <c r="O187" t="s">
        <v>755</v>
      </c>
      <c r="P187" t="s">
        <v>603</v>
      </c>
      <c r="Q187" t="s">
        <v>768</v>
      </c>
      <c r="R187" t="s">
        <v>612</v>
      </c>
      <c r="S187" t="e">
        <f>VLOOKUP(R187,classifications!A$1:B$357,2,FALSE)</f>
        <v>#N/A</v>
      </c>
      <c r="T187" t="e">
        <f>VLOOKUP(R187,classifications!A$1:D$357,4,FALSE)</f>
        <v>#N/A</v>
      </c>
      <c r="U187">
        <v>67.099999999999994</v>
      </c>
      <c r="V187">
        <v>22.6</v>
      </c>
      <c r="W187">
        <v>10.3</v>
      </c>
      <c r="X187">
        <v>66.7</v>
      </c>
      <c r="Y187">
        <v>20.100000000000001</v>
      </c>
      <c r="Z187">
        <v>13.2</v>
      </c>
      <c r="AA187">
        <v>66.900000000000006</v>
      </c>
      <c r="AB187">
        <v>21.3</v>
      </c>
      <c r="AC187">
        <v>11.8</v>
      </c>
      <c r="AE187" t="s">
        <v>755</v>
      </c>
      <c r="AF187" t="s">
        <v>603</v>
      </c>
      <c r="AG187" t="s">
        <v>768</v>
      </c>
      <c r="AH187" t="s">
        <v>612</v>
      </c>
      <c r="AI187">
        <v>74.8</v>
      </c>
      <c r="AJ187">
        <v>25.2</v>
      </c>
      <c r="AK187">
        <v>76.8</v>
      </c>
      <c r="AL187">
        <v>23.2</v>
      </c>
      <c r="AM187">
        <v>75.900000000000006</v>
      </c>
      <c r="AN187">
        <v>24.1</v>
      </c>
      <c r="AP187" t="s">
        <v>755</v>
      </c>
      <c r="AQ187" t="s">
        <v>603</v>
      </c>
      <c r="AR187" t="s">
        <v>768</v>
      </c>
      <c r="AS187" t="s">
        <v>612</v>
      </c>
      <c r="AT187">
        <v>67.099999999999994</v>
      </c>
      <c r="AU187">
        <v>74.8</v>
      </c>
      <c r="AV187">
        <v>82.5</v>
      </c>
      <c r="AW187">
        <v>69</v>
      </c>
      <c r="AX187">
        <v>76.8</v>
      </c>
      <c r="AY187">
        <v>84.6</v>
      </c>
      <c r="AZ187">
        <v>70.400000000000006</v>
      </c>
      <c r="BA187">
        <v>75.900000000000006</v>
      </c>
      <c r="BB187">
        <v>81.3</v>
      </c>
      <c r="BF187" t="b">
        <f t="shared" si="2"/>
        <v>1</v>
      </c>
    </row>
    <row r="188" spans="14:58" x14ac:dyDescent="0.3">
      <c r="N188" t="e">
        <f>VLOOKUP(R188,Sheet1!A$6:A$378,1,FALSE)</f>
        <v>#N/A</v>
      </c>
      <c r="O188" t="s">
        <v>755</v>
      </c>
      <c r="P188" t="s">
        <v>603</v>
      </c>
      <c r="Q188" t="s">
        <v>769</v>
      </c>
      <c r="R188" t="s">
        <v>614</v>
      </c>
      <c r="S188" t="e">
        <f>VLOOKUP(R188,classifications!A$1:B$357,2,FALSE)</f>
        <v>#N/A</v>
      </c>
      <c r="T188" t="e">
        <f>VLOOKUP(R188,classifications!A$1:D$357,4,FALSE)</f>
        <v>#N/A</v>
      </c>
      <c r="U188">
        <v>62.9</v>
      </c>
      <c r="V188">
        <v>30.3</v>
      </c>
      <c r="W188">
        <v>6.8</v>
      </c>
      <c r="X188">
        <v>65.2</v>
      </c>
      <c r="Y188">
        <v>21.5</v>
      </c>
      <c r="Z188">
        <v>13.3</v>
      </c>
      <c r="AA188">
        <v>64.099999999999994</v>
      </c>
      <c r="AB188">
        <v>25.6</v>
      </c>
      <c r="AC188">
        <v>10.199999999999999</v>
      </c>
      <c r="AE188" t="s">
        <v>755</v>
      </c>
      <c r="AF188" t="s">
        <v>603</v>
      </c>
      <c r="AG188" t="s">
        <v>769</v>
      </c>
      <c r="AH188" t="s">
        <v>614</v>
      </c>
      <c r="AI188">
        <v>67.5</v>
      </c>
      <c r="AJ188">
        <v>32.5</v>
      </c>
      <c r="AK188">
        <v>75.2</v>
      </c>
      <c r="AL188">
        <v>24.8</v>
      </c>
      <c r="AM188">
        <v>71.400000000000006</v>
      </c>
      <c r="AN188">
        <v>28.6</v>
      </c>
      <c r="AP188" t="s">
        <v>755</v>
      </c>
      <c r="AQ188" t="s">
        <v>603</v>
      </c>
      <c r="AR188" t="s">
        <v>769</v>
      </c>
      <c r="AS188" t="s">
        <v>614</v>
      </c>
      <c r="AT188">
        <v>58.7</v>
      </c>
      <c r="AU188">
        <v>67.5</v>
      </c>
      <c r="AV188">
        <v>76.2</v>
      </c>
      <c r="AW188">
        <v>68.099999999999994</v>
      </c>
      <c r="AX188">
        <v>75.2</v>
      </c>
      <c r="AY188">
        <v>82.3</v>
      </c>
      <c r="AZ188">
        <v>65.7</v>
      </c>
      <c r="BA188">
        <v>71.400000000000006</v>
      </c>
      <c r="BB188">
        <v>77.2</v>
      </c>
      <c r="BF188" t="b">
        <f t="shared" si="2"/>
        <v>1</v>
      </c>
    </row>
    <row r="189" spans="14:58" x14ac:dyDescent="0.3">
      <c r="N189" t="e">
        <f>VLOOKUP(R189,Sheet1!A$6:A$378,1,FALSE)</f>
        <v>#N/A</v>
      </c>
      <c r="O189" t="s">
        <v>755</v>
      </c>
      <c r="P189" t="s">
        <v>603</v>
      </c>
      <c r="Q189" t="s">
        <v>770</v>
      </c>
      <c r="R189" t="s">
        <v>616</v>
      </c>
      <c r="S189" t="e">
        <f>VLOOKUP(R189,classifications!A$1:B$357,2,FALSE)</f>
        <v>#N/A</v>
      </c>
      <c r="T189" t="e">
        <f>VLOOKUP(R189,classifications!A$1:D$357,4,FALSE)</f>
        <v>#N/A</v>
      </c>
      <c r="U189">
        <v>66.099999999999994</v>
      </c>
      <c r="V189">
        <v>24.8</v>
      </c>
      <c r="W189">
        <v>9.1</v>
      </c>
      <c r="X189">
        <v>72.099999999999994</v>
      </c>
      <c r="Y189">
        <v>15.1</v>
      </c>
      <c r="Z189">
        <v>12.8</v>
      </c>
      <c r="AA189">
        <v>69</v>
      </c>
      <c r="AB189">
        <v>20.2</v>
      </c>
      <c r="AC189">
        <v>10.8</v>
      </c>
      <c r="AE189" t="s">
        <v>755</v>
      </c>
      <c r="AF189" t="s">
        <v>603</v>
      </c>
      <c r="AG189" t="s">
        <v>770</v>
      </c>
      <c r="AH189" t="s">
        <v>616</v>
      </c>
      <c r="AI189">
        <v>72.7</v>
      </c>
      <c r="AJ189">
        <v>27.3</v>
      </c>
      <c r="AK189">
        <v>82.7</v>
      </c>
      <c r="AL189">
        <v>17.3</v>
      </c>
      <c r="AM189">
        <v>77.3</v>
      </c>
      <c r="AN189">
        <v>22.7</v>
      </c>
      <c r="AP189" t="s">
        <v>755</v>
      </c>
      <c r="AQ189" t="s">
        <v>603</v>
      </c>
      <c r="AR189" t="s">
        <v>770</v>
      </c>
      <c r="AS189" t="s">
        <v>616</v>
      </c>
      <c r="AT189">
        <v>64.7</v>
      </c>
      <c r="AU189">
        <v>72.7</v>
      </c>
      <c r="AV189">
        <v>80.7</v>
      </c>
      <c r="AW189">
        <v>75.8</v>
      </c>
      <c r="AX189">
        <v>82.7</v>
      </c>
      <c r="AY189">
        <v>89.6</v>
      </c>
      <c r="AZ189">
        <v>71.8</v>
      </c>
      <c r="BA189">
        <v>77.3</v>
      </c>
      <c r="BB189">
        <v>82.9</v>
      </c>
      <c r="BF189" t="b">
        <f t="shared" si="2"/>
        <v>1</v>
      </c>
    </row>
    <row r="190" spans="14:58" x14ac:dyDescent="0.3">
      <c r="N190" t="e">
        <f>VLOOKUP(R190,Sheet1!A$6:A$378,1,FALSE)</f>
        <v>#N/A</v>
      </c>
      <c r="O190" t="s">
        <v>755</v>
      </c>
      <c r="P190" t="s">
        <v>603</v>
      </c>
      <c r="Q190" t="s">
        <v>771</v>
      </c>
      <c r="R190" t="s">
        <v>618</v>
      </c>
      <c r="S190" t="e">
        <f>VLOOKUP(R190,classifications!A$1:B$357,2,FALSE)</f>
        <v>#N/A</v>
      </c>
      <c r="T190" t="e">
        <f>VLOOKUP(R190,classifications!A$1:D$357,4,FALSE)</f>
        <v>#N/A</v>
      </c>
      <c r="U190">
        <v>71.099999999999994</v>
      </c>
      <c r="V190">
        <v>23.5</v>
      </c>
      <c r="W190">
        <v>5.4</v>
      </c>
      <c r="X190">
        <v>74.2</v>
      </c>
      <c r="Y190">
        <v>13.3</v>
      </c>
      <c r="Z190">
        <v>12.5</v>
      </c>
      <c r="AA190">
        <v>72.900000000000006</v>
      </c>
      <c r="AB190">
        <v>17.600000000000001</v>
      </c>
      <c r="AC190">
        <v>9.5</v>
      </c>
      <c r="AE190" t="s">
        <v>755</v>
      </c>
      <c r="AF190" t="s">
        <v>603</v>
      </c>
      <c r="AG190" t="s">
        <v>771</v>
      </c>
      <c r="AH190" t="s">
        <v>618</v>
      </c>
      <c r="AI190">
        <v>75.2</v>
      </c>
      <c r="AJ190">
        <v>24.8</v>
      </c>
      <c r="AK190">
        <v>84.8</v>
      </c>
      <c r="AL190">
        <v>15.2</v>
      </c>
      <c r="AM190">
        <v>80.5</v>
      </c>
      <c r="AN190">
        <v>19.5</v>
      </c>
      <c r="AP190" t="s">
        <v>755</v>
      </c>
      <c r="AQ190" t="s">
        <v>603</v>
      </c>
      <c r="AR190" t="s">
        <v>771</v>
      </c>
      <c r="AS190" t="s">
        <v>618</v>
      </c>
      <c r="AT190">
        <v>67.5</v>
      </c>
      <c r="AU190">
        <v>75.2</v>
      </c>
      <c r="AV190">
        <v>82.8</v>
      </c>
      <c r="AW190">
        <v>79</v>
      </c>
      <c r="AX190">
        <v>84.8</v>
      </c>
      <c r="AY190">
        <v>90.7</v>
      </c>
      <c r="AZ190">
        <v>75.7</v>
      </c>
      <c r="BA190">
        <v>80.5</v>
      </c>
      <c r="BB190">
        <v>85.3</v>
      </c>
      <c r="BF190" t="b">
        <f t="shared" si="2"/>
        <v>1</v>
      </c>
    </row>
    <row r="191" spans="14:58" x14ac:dyDescent="0.3">
      <c r="N191" t="e">
        <f>VLOOKUP(R191,Sheet1!A$6:A$378,1,FALSE)</f>
        <v>#N/A</v>
      </c>
      <c r="O191" t="s">
        <v>755</v>
      </c>
      <c r="P191" t="s">
        <v>491</v>
      </c>
      <c r="Q191" t="s">
        <v>621</v>
      </c>
      <c r="R191" t="s">
        <v>620</v>
      </c>
      <c r="S191" t="e">
        <f>VLOOKUP(R191,classifications!A$1:B$357,2,FALSE)</f>
        <v>#N/A</v>
      </c>
      <c r="T191" t="e">
        <f>VLOOKUP(R191,classifications!A$1:D$357,4,FALSE)</f>
        <v>#N/A</v>
      </c>
      <c r="U191">
        <v>65.3</v>
      </c>
      <c r="V191">
        <v>25.8</v>
      </c>
      <c r="W191">
        <v>8.8000000000000007</v>
      </c>
      <c r="X191">
        <v>67.400000000000006</v>
      </c>
      <c r="Y191">
        <v>19.3</v>
      </c>
      <c r="Z191">
        <v>13.3</v>
      </c>
      <c r="AA191">
        <v>66.400000000000006</v>
      </c>
      <c r="AB191">
        <v>22.5</v>
      </c>
      <c r="AC191">
        <v>11.1</v>
      </c>
      <c r="AE191" t="s">
        <v>755</v>
      </c>
      <c r="AF191" t="s">
        <v>491</v>
      </c>
      <c r="AG191" t="s">
        <v>621</v>
      </c>
      <c r="AH191" t="s">
        <v>620</v>
      </c>
      <c r="AI191">
        <v>71.7</v>
      </c>
      <c r="AJ191">
        <v>28.3</v>
      </c>
      <c r="AK191">
        <v>77.8</v>
      </c>
      <c r="AL191">
        <v>22.2</v>
      </c>
      <c r="AM191">
        <v>74.7</v>
      </c>
      <c r="AN191">
        <v>25.3</v>
      </c>
      <c r="AP191" t="s">
        <v>755</v>
      </c>
      <c r="AQ191" t="s">
        <v>491</v>
      </c>
      <c r="AR191" t="s">
        <v>621</v>
      </c>
      <c r="AS191" t="s">
        <v>620</v>
      </c>
      <c r="AT191">
        <v>63.6</v>
      </c>
      <c r="AU191">
        <v>71.7</v>
      </c>
      <c r="AV191">
        <v>79.8</v>
      </c>
      <c r="AW191">
        <v>71.3</v>
      </c>
      <c r="AX191">
        <v>77.8</v>
      </c>
      <c r="AY191">
        <v>84.2</v>
      </c>
      <c r="AZ191">
        <v>69.400000000000006</v>
      </c>
      <c r="BA191">
        <v>74.7</v>
      </c>
      <c r="BB191">
        <v>80.099999999999994</v>
      </c>
      <c r="BF191" t="b">
        <f t="shared" si="2"/>
        <v>1</v>
      </c>
    </row>
    <row r="192" spans="14:58" x14ac:dyDescent="0.3">
      <c r="N192" t="e">
        <f>VLOOKUP(R192,Sheet1!A$6:A$378,1,FALSE)</f>
        <v>#N/A</v>
      </c>
      <c r="O192" t="s">
        <v>755</v>
      </c>
      <c r="P192" t="s">
        <v>491</v>
      </c>
      <c r="Q192" t="s">
        <v>623</v>
      </c>
      <c r="R192" t="s">
        <v>622</v>
      </c>
      <c r="S192" t="e">
        <f>VLOOKUP(R192,classifications!A$1:B$357,2,FALSE)</f>
        <v>#N/A</v>
      </c>
      <c r="T192" t="e">
        <f>VLOOKUP(R192,classifications!A$1:D$357,4,FALSE)</f>
        <v>#N/A</v>
      </c>
      <c r="U192">
        <v>55.2</v>
      </c>
      <c r="V192">
        <v>32.200000000000003</v>
      </c>
      <c r="W192">
        <v>12.6</v>
      </c>
      <c r="X192">
        <v>64.599999999999994</v>
      </c>
      <c r="Y192">
        <v>19</v>
      </c>
      <c r="Z192">
        <v>16.5</v>
      </c>
      <c r="AA192">
        <v>60</v>
      </c>
      <c r="AB192">
        <v>25.4</v>
      </c>
      <c r="AC192">
        <v>14.6</v>
      </c>
      <c r="AE192" t="s">
        <v>755</v>
      </c>
      <c r="AF192" t="s">
        <v>491</v>
      </c>
      <c r="AG192" t="s">
        <v>623</v>
      </c>
      <c r="AH192" t="s">
        <v>622</v>
      </c>
      <c r="AI192">
        <v>63.1</v>
      </c>
      <c r="AJ192">
        <v>36.9</v>
      </c>
      <c r="AK192">
        <v>77.3</v>
      </c>
      <c r="AL192">
        <v>22.7</v>
      </c>
      <c r="AM192">
        <v>70.3</v>
      </c>
      <c r="AN192">
        <v>29.7</v>
      </c>
      <c r="AP192" t="s">
        <v>755</v>
      </c>
      <c r="AQ192" t="s">
        <v>491</v>
      </c>
      <c r="AR192" t="s">
        <v>623</v>
      </c>
      <c r="AS192" t="s">
        <v>622</v>
      </c>
      <c r="AT192">
        <v>54.9</v>
      </c>
      <c r="AU192">
        <v>63.1</v>
      </c>
      <c r="AV192">
        <v>71.3</v>
      </c>
      <c r="AW192">
        <v>70.3</v>
      </c>
      <c r="AX192">
        <v>77.3</v>
      </c>
      <c r="AY192">
        <v>84.3</v>
      </c>
      <c r="AZ192">
        <v>64.7</v>
      </c>
      <c r="BA192">
        <v>70.3</v>
      </c>
      <c r="BB192">
        <v>75.900000000000006</v>
      </c>
      <c r="BF192" t="b">
        <f t="shared" si="2"/>
        <v>1</v>
      </c>
    </row>
    <row r="193" spans="14:58" x14ac:dyDescent="0.3">
      <c r="N193" t="e">
        <f>VLOOKUP(R193,Sheet1!A$6:A$378,1,FALSE)</f>
        <v>#N/A</v>
      </c>
      <c r="O193" t="s">
        <v>755</v>
      </c>
      <c r="P193" t="s">
        <v>491</v>
      </c>
      <c r="Q193" t="s">
        <v>625</v>
      </c>
      <c r="R193" t="s">
        <v>624</v>
      </c>
      <c r="S193" t="e">
        <f>VLOOKUP(R193,classifications!A$1:B$357,2,FALSE)</f>
        <v>#N/A</v>
      </c>
      <c r="T193" t="e">
        <f>VLOOKUP(R193,classifications!A$1:D$357,4,FALSE)</f>
        <v>#N/A</v>
      </c>
      <c r="U193">
        <v>76</v>
      </c>
      <c r="V193">
        <v>20.100000000000001</v>
      </c>
      <c r="W193">
        <v>3.9</v>
      </c>
      <c r="X193">
        <v>68.099999999999994</v>
      </c>
      <c r="Y193">
        <v>18.899999999999999</v>
      </c>
      <c r="Z193">
        <v>12.9</v>
      </c>
      <c r="AA193">
        <v>72.3</v>
      </c>
      <c r="AB193">
        <v>19.5</v>
      </c>
      <c r="AC193">
        <v>8.1999999999999993</v>
      </c>
      <c r="AE193" t="s">
        <v>755</v>
      </c>
      <c r="AF193" t="s">
        <v>491</v>
      </c>
      <c r="AG193" t="s">
        <v>625</v>
      </c>
      <c r="AH193" t="s">
        <v>624</v>
      </c>
      <c r="AI193">
        <v>79.099999999999994</v>
      </c>
      <c r="AJ193">
        <v>20.9</v>
      </c>
      <c r="AK193">
        <v>78.3</v>
      </c>
      <c r="AL193">
        <v>21.7</v>
      </c>
      <c r="AM193">
        <v>78.7</v>
      </c>
      <c r="AN193">
        <v>21.3</v>
      </c>
      <c r="AP193" t="s">
        <v>755</v>
      </c>
      <c r="AQ193" t="s">
        <v>491</v>
      </c>
      <c r="AR193" t="s">
        <v>625</v>
      </c>
      <c r="AS193" t="s">
        <v>624</v>
      </c>
      <c r="AT193">
        <v>71.2</v>
      </c>
      <c r="AU193">
        <v>79.099999999999994</v>
      </c>
      <c r="AV193">
        <v>87</v>
      </c>
      <c r="AW193">
        <v>69.400000000000006</v>
      </c>
      <c r="AX193">
        <v>78.3</v>
      </c>
      <c r="AY193">
        <v>87.1</v>
      </c>
      <c r="AZ193">
        <v>72.8</v>
      </c>
      <c r="BA193">
        <v>78.7</v>
      </c>
      <c r="BB193">
        <v>84.7</v>
      </c>
      <c r="BF193" t="b">
        <f t="shared" si="2"/>
        <v>1</v>
      </c>
    </row>
    <row r="194" spans="14:58" x14ac:dyDescent="0.3">
      <c r="N194" t="e">
        <f>VLOOKUP(R194,Sheet1!A$6:A$378,1,FALSE)</f>
        <v>#N/A</v>
      </c>
      <c r="O194" t="s">
        <v>755</v>
      </c>
      <c r="P194" t="s">
        <v>491</v>
      </c>
      <c r="Q194" t="s">
        <v>627</v>
      </c>
      <c r="R194" t="s">
        <v>626</v>
      </c>
      <c r="S194" t="e">
        <f>VLOOKUP(R194,classifications!A$1:B$357,2,FALSE)</f>
        <v>#N/A</v>
      </c>
      <c r="T194" t="e">
        <f>VLOOKUP(R194,classifications!A$1:D$357,4,FALSE)</f>
        <v>#N/A</v>
      </c>
      <c r="U194">
        <v>63.1</v>
      </c>
      <c r="V194">
        <v>31.1</v>
      </c>
      <c r="W194">
        <v>5.8</v>
      </c>
      <c r="X194">
        <v>58.8</v>
      </c>
      <c r="Y194">
        <v>25.7</v>
      </c>
      <c r="Z194">
        <v>15.5</v>
      </c>
      <c r="AA194">
        <v>60.9</v>
      </c>
      <c r="AB194">
        <v>28.3</v>
      </c>
      <c r="AC194">
        <v>10.8</v>
      </c>
      <c r="AE194" t="s">
        <v>755</v>
      </c>
      <c r="AF194" t="s">
        <v>491</v>
      </c>
      <c r="AG194" t="s">
        <v>627</v>
      </c>
      <c r="AH194" t="s">
        <v>626</v>
      </c>
      <c r="AI194">
        <v>67</v>
      </c>
      <c r="AJ194">
        <v>33</v>
      </c>
      <c r="AK194">
        <v>69.599999999999994</v>
      </c>
      <c r="AL194">
        <v>30.4</v>
      </c>
      <c r="AM194">
        <v>68.2</v>
      </c>
      <c r="AN194">
        <v>31.8</v>
      </c>
      <c r="AP194" t="s">
        <v>755</v>
      </c>
      <c r="AQ194" t="s">
        <v>491</v>
      </c>
      <c r="AR194" t="s">
        <v>627</v>
      </c>
      <c r="AS194" t="s">
        <v>626</v>
      </c>
      <c r="AT194">
        <v>58.5</v>
      </c>
      <c r="AU194">
        <v>67</v>
      </c>
      <c r="AV194">
        <v>75.400000000000006</v>
      </c>
      <c r="AW194">
        <v>61.8</v>
      </c>
      <c r="AX194">
        <v>69.599999999999994</v>
      </c>
      <c r="AY194">
        <v>77.400000000000006</v>
      </c>
      <c r="AZ194">
        <v>62.2</v>
      </c>
      <c r="BA194">
        <v>68.2</v>
      </c>
      <c r="BB194">
        <v>74.3</v>
      </c>
      <c r="BF194" t="b">
        <f t="shared" si="2"/>
        <v>1</v>
      </c>
    </row>
    <row r="195" spans="14:58" x14ac:dyDescent="0.3">
      <c r="N195" t="e">
        <f>VLOOKUP(R195,Sheet1!A$6:A$378,1,FALSE)</f>
        <v>#N/A</v>
      </c>
      <c r="O195" t="s">
        <v>755</v>
      </c>
      <c r="P195" t="s">
        <v>491</v>
      </c>
      <c r="Q195" t="s">
        <v>629</v>
      </c>
      <c r="R195" t="s">
        <v>628</v>
      </c>
      <c r="S195" t="e">
        <f>VLOOKUP(R195,classifications!A$1:B$357,2,FALSE)</f>
        <v>#N/A</v>
      </c>
      <c r="T195" t="e">
        <f>VLOOKUP(R195,classifications!A$1:D$357,4,FALSE)</f>
        <v>#N/A</v>
      </c>
      <c r="U195">
        <v>60.1</v>
      </c>
      <c r="V195">
        <v>31.8</v>
      </c>
      <c r="W195">
        <v>8.1</v>
      </c>
      <c r="X195">
        <v>67.7</v>
      </c>
      <c r="Y195">
        <v>16</v>
      </c>
      <c r="Z195">
        <v>16.3</v>
      </c>
      <c r="AA195">
        <v>63.6</v>
      </c>
      <c r="AB195">
        <v>24.5</v>
      </c>
      <c r="AC195">
        <v>11.8</v>
      </c>
      <c r="AE195" t="s">
        <v>755</v>
      </c>
      <c r="AF195" t="s">
        <v>491</v>
      </c>
      <c r="AG195" t="s">
        <v>629</v>
      </c>
      <c r="AH195" t="s">
        <v>628</v>
      </c>
      <c r="AI195">
        <v>65.400000000000006</v>
      </c>
      <c r="AJ195">
        <v>34.6</v>
      </c>
      <c r="AK195">
        <v>80.8</v>
      </c>
      <c r="AL195">
        <v>19.2</v>
      </c>
      <c r="AM195">
        <v>72.2</v>
      </c>
      <c r="AN195">
        <v>27.8</v>
      </c>
      <c r="AP195" t="s">
        <v>755</v>
      </c>
      <c r="AQ195" t="s">
        <v>491</v>
      </c>
      <c r="AR195" t="s">
        <v>629</v>
      </c>
      <c r="AS195" t="s">
        <v>628</v>
      </c>
      <c r="AT195">
        <v>56.7</v>
      </c>
      <c r="AU195">
        <v>65.400000000000006</v>
      </c>
      <c r="AV195">
        <v>74.099999999999994</v>
      </c>
      <c r="AW195">
        <v>74</v>
      </c>
      <c r="AX195">
        <v>80.8</v>
      </c>
      <c r="AY195">
        <v>87.7</v>
      </c>
      <c r="AZ195">
        <v>66.400000000000006</v>
      </c>
      <c r="BA195">
        <v>72.2</v>
      </c>
      <c r="BB195">
        <v>77.900000000000006</v>
      </c>
      <c r="BF195" t="b">
        <f t="shared" si="2"/>
        <v>1</v>
      </c>
    </row>
    <row r="196" spans="14:58" x14ac:dyDescent="0.3">
      <c r="N196" t="e">
        <f>VLOOKUP(R196,Sheet1!A$6:A$378,1,FALSE)</f>
        <v>#N/A</v>
      </c>
      <c r="O196" t="s">
        <v>755</v>
      </c>
      <c r="P196" t="s">
        <v>491</v>
      </c>
      <c r="Q196" t="s">
        <v>631</v>
      </c>
      <c r="R196" t="s">
        <v>630</v>
      </c>
      <c r="S196" t="e">
        <f>VLOOKUP(R196,classifications!A$1:B$357,2,FALSE)</f>
        <v>#N/A</v>
      </c>
      <c r="T196" t="e">
        <f>VLOOKUP(R196,classifications!A$1:D$357,4,FALSE)</f>
        <v>#N/A</v>
      </c>
      <c r="U196">
        <v>64.099999999999994</v>
      </c>
      <c r="V196">
        <v>27</v>
      </c>
      <c r="W196">
        <v>8.9</v>
      </c>
      <c r="X196">
        <v>63.1</v>
      </c>
      <c r="Y196">
        <v>21.2</v>
      </c>
      <c r="Z196">
        <v>15.7</v>
      </c>
      <c r="AA196">
        <v>63.6</v>
      </c>
      <c r="AB196">
        <v>23.9</v>
      </c>
      <c r="AC196">
        <v>12.5</v>
      </c>
      <c r="AE196" t="s">
        <v>755</v>
      </c>
      <c r="AF196" t="s">
        <v>491</v>
      </c>
      <c r="AG196" t="s">
        <v>631</v>
      </c>
      <c r="AH196" t="s">
        <v>630</v>
      </c>
      <c r="AI196">
        <v>70.400000000000006</v>
      </c>
      <c r="AJ196">
        <v>29.6</v>
      </c>
      <c r="AK196">
        <v>74.900000000000006</v>
      </c>
      <c r="AL196">
        <v>25.1</v>
      </c>
      <c r="AM196">
        <v>72.7</v>
      </c>
      <c r="AN196">
        <v>27.3</v>
      </c>
      <c r="AP196" t="s">
        <v>755</v>
      </c>
      <c r="AQ196" t="s">
        <v>491</v>
      </c>
      <c r="AR196" t="s">
        <v>631</v>
      </c>
      <c r="AS196" t="s">
        <v>630</v>
      </c>
      <c r="AT196">
        <v>61.5</v>
      </c>
      <c r="AU196">
        <v>70.400000000000006</v>
      </c>
      <c r="AV196">
        <v>79.2</v>
      </c>
      <c r="AW196">
        <v>67.2</v>
      </c>
      <c r="AX196">
        <v>74.900000000000006</v>
      </c>
      <c r="AY196">
        <v>82.6</v>
      </c>
      <c r="AZ196">
        <v>66.8</v>
      </c>
      <c r="BA196">
        <v>72.7</v>
      </c>
      <c r="BB196">
        <v>78.5</v>
      </c>
      <c r="BF196" t="b">
        <f t="shared" si="2"/>
        <v>1</v>
      </c>
    </row>
    <row r="197" spans="14:58" x14ac:dyDescent="0.3">
      <c r="N197" t="e">
        <f>VLOOKUP(R197,Sheet1!A$6:A$378,1,FALSE)</f>
        <v>#N/A</v>
      </c>
      <c r="O197" t="s">
        <v>755</v>
      </c>
      <c r="P197" t="s">
        <v>491</v>
      </c>
      <c r="Q197">
        <v>48</v>
      </c>
      <c r="R197" t="s">
        <v>632</v>
      </c>
      <c r="S197" t="e">
        <f>VLOOKUP(R197,classifications!A$1:B$357,2,FALSE)</f>
        <v>#N/A</v>
      </c>
      <c r="T197" t="e">
        <f>VLOOKUP(R197,classifications!A$1:D$357,4,FALSE)</f>
        <v>#N/A</v>
      </c>
      <c r="U197">
        <v>65.599999999999994</v>
      </c>
      <c r="V197">
        <v>24.3</v>
      </c>
      <c r="W197">
        <v>10.1</v>
      </c>
      <c r="X197">
        <v>71</v>
      </c>
      <c r="Y197">
        <v>20.100000000000001</v>
      </c>
      <c r="Z197">
        <v>8.9</v>
      </c>
      <c r="AA197">
        <v>68.5</v>
      </c>
      <c r="AB197">
        <v>22.1</v>
      </c>
      <c r="AC197">
        <v>9.4</v>
      </c>
      <c r="AE197" t="s">
        <v>755</v>
      </c>
      <c r="AF197" t="s">
        <v>491</v>
      </c>
      <c r="AG197">
        <v>48</v>
      </c>
      <c r="AH197" t="s">
        <v>632</v>
      </c>
      <c r="AI197">
        <v>73</v>
      </c>
      <c r="AJ197">
        <v>27</v>
      </c>
      <c r="AK197">
        <v>77.900000000000006</v>
      </c>
      <c r="AL197">
        <v>22.1</v>
      </c>
      <c r="AM197">
        <v>75.599999999999994</v>
      </c>
      <c r="AN197">
        <v>24.4</v>
      </c>
      <c r="AP197" t="s">
        <v>755</v>
      </c>
      <c r="AQ197" t="s">
        <v>491</v>
      </c>
      <c r="AR197">
        <v>48</v>
      </c>
      <c r="AS197" t="s">
        <v>632</v>
      </c>
      <c r="AT197">
        <v>63.9</v>
      </c>
      <c r="AU197">
        <v>73</v>
      </c>
      <c r="AV197">
        <v>82.1</v>
      </c>
      <c r="AW197">
        <v>70.3</v>
      </c>
      <c r="AX197">
        <v>77.900000000000006</v>
      </c>
      <c r="AY197">
        <v>85.5</v>
      </c>
      <c r="AZ197">
        <v>69.7</v>
      </c>
      <c r="BA197">
        <v>75.599999999999994</v>
      </c>
      <c r="BB197">
        <v>81.599999999999994</v>
      </c>
      <c r="BF197" t="b">
        <f t="shared" ref="BF197:BF205" si="3">IF(AS197=AH197,IF(AH197=R197,TRUE,FALSE),FALSE)</f>
        <v>1</v>
      </c>
    </row>
    <row r="198" spans="14:58" x14ac:dyDescent="0.3">
      <c r="N198" t="e">
        <f>VLOOKUP(R198,Sheet1!A$6:A$378,1,FALSE)</f>
        <v>#N/A</v>
      </c>
      <c r="O198" t="s">
        <v>755</v>
      </c>
      <c r="P198" t="s">
        <v>491</v>
      </c>
      <c r="Q198" t="s">
        <v>634</v>
      </c>
      <c r="R198" t="s">
        <v>633</v>
      </c>
      <c r="S198" t="e">
        <f>VLOOKUP(R198,classifications!A$1:B$357,2,FALSE)</f>
        <v>#N/A</v>
      </c>
      <c r="T198" t="e">
        <f>VLOOKUP(R198,classifications!A$1:D$357,4,FALSE)</f>
        <v>#N/A</v>
      </c>
      <c r="U198">
        <v>67.7</v>
      </c>
      <c r="V198">
        <v>24</v>
      </c>
      <c r="W198">
        <v>8.1999999999999993</v>
      </c>
      <c r="X198">
        <v>62.4</v>
      </c>
      <c r="Y198">
        <v>18.8</v>
      </c>
      <c r="Z198">
        <v>18.7</v>
      </c>
      <c r="AA198">
        <v>64.900000000000006</v>
      </c>
      <c r="AB198">
        <v>21.3</v>
      </c>
      <c r="AC198">
        <v>13.8</v>
      </c>
      <c r="AE198" t="s">
        <v>755</v>
      </c>
      <c r="AF198" t="s">
        <v>491</v>
      </c>
      <c r="AG198" t="s">
        <v>634</v>
      </c>
      <c r="AH198" t="s">
        <v>633</v>
      </c>
      <c r="AI198">
        <v>73.8</v>
      </c>
      <c r="AJ198">
        <v>26.2</v>
      </c>
      <c r="AK198">
        <v>76.8</v>
      </c>
      <c r="AL198">
        <v>23.2</v>
      </c>
      <c r="AM198">
        <v>75.3</v>
      </c>
      <c r="AN198">
        <v>24.7</v>
      </c>
      <c r="AP198" t="s">
        <v>755</v>
      </c>
      <c r="AQ198" t="s">
        <v>491</v>
      </c>
      <c r="AR198" t="s">
        <v>634</v>
      </c>
      <c r="AS198" t="s">
        <v>633</v>
      </c>
      <c r="AT198">
        <v>66.400000000000006</v>
      </c>
      <c r="AU198">
        <v>73.8</v>
      </c>
      <c r="AV198">
        <v>81.2</v>
      </c>
      <c r="AW198">
        <v>69.7</v>
      </c>
      <c r="AX198">
        <v>76.8</v>
      </c>
      <c r="AY198">
        <v>83.9</v>
      </c>
      <c r="AZ198">
        <v>70</v>
      </c>
      <c r="BA198">
        <v>75.3</v>
      </c>
      <c r="BB198">
        <v>80.599999999999994</v>
      </c>
      <c r="BF198" t="b">
        <f t="shared" si="3"/>
        <v>1</v>
      </c>
    </row>
    <row r="199" spans="14:58" x14ac:dyDescent="0.3">
      <c r="N199" t="e">
        <f>VLOOKUP(R199,Sheet1!A$6:A$378,1,FALSE)</f>
        <v>#N/A</v>
      </c>
      <c r="O199" t="s">
        <v>755</v>
      </c>
      <c r="P199" t="s">
        <v>491</v>
      </c>
      <c r="Q199" t="s">
        <v>636</v>
      </c>
      <c r="R199" t="s">
        <v>635</v>
      </c>
      <c r="S199" t="e">
        <f>VLOOKUP(R199,classifications!A$1:B$357,2,FALSE)</f>
        <v>#N/A</v>
      </c>
      <c r="T199" t="e">
        <f>VLOOKUP(R199,classifications!A$1:D$357,4,FALSE)</f>
        <v>#N/A</v>
      </c>
      <c r="U199">
        <v>58.2</v>
      </c>
      <c r="V199">
        <v>35.299999999999997</v>
      </c>
      <c r="W199">
        <v>6.5</v>
      </c>
      <c r="X199">
        <v>70.8</v>
      </c>
      <c r="Y199">
        <v>14.5</v>
      </c>
      <c r="Z199">
        <v>14.7</v>
      </c>
      <c r="AA199">
        <v>64.599999999999994</v>
      </c>
      <c r="AB199">
        <v>24.7</v>
      </c>
      <c r="AC199">
        <v>10.7</v>
      </c>
      <c r="AE199" t="s">
        <v>755</v>
      </c>
      <c r="AF199" t="s">
        <v>491</v>
      </c>
      <c r="AG199" t="s">
        <v>636</v>
      </c>
      <c r="AH199" t="s">
        <v>635</v>
      </c>
      <c r="AI199">
        <v>62.2</v>
      </c>
      <c r="AJ199">
        <v>37.799999999999997</v>
      </c>
      <c r="AK199">
        <v>83</v>
      </c>
      <c r="AL199">
        <v>17</v>
      </c>
      <c r="AM199">
        <v>72.400000000000006</v>
      </c>
      <c r="AN199">
        <v>27.6</v>
      </c>
      <c r="AP199" t="s">
        <v>755</v>
      </c>
      <c r="AQ199" t="s">
        <v>491</v>
      </c>
      <c r="AR199" t="s">
        <v>636</v>
      </c>
      <c r="AS199" t="s">
        <v>635</v>
      </c>
      <c r="AT199">
        <v>52.2</v>
      </c>
      <c r="AU199">
        <v>62.2</v>
      </c>
      <c r="AV199">
        <v>72.3</v>
      </c>
      <c r="AW199">
        <v>76</v>
      </c>
      <c r="AX199">
        <v>83</v>
      </c>
      <c r="AY199">
        <v>90</v>
      </c>
      <c r="AZ199">
        <v>66.2</v>
      </c>
      <c r="BA199">
        <v>72.400000000000006</v>
      </c>
      <c r="BB199">
        <v>78.5</v>
      </c>
      <c r="BF199" t="b">
        <f t="shared" si="3"/>
        <v>1</v>
      </c>
    </row>
    <row r="200" spans="14:58" x14ac:dyDescent="0.3">
      <c r="N200" t="e">
        <f>VLOOKUP(R200,Sheet1!A$6:A$378,1,FALSE)</f>
        <v>#N/A</v>
      </c>
      <c r="O200" t="s">
        <v>755</v>
      </c>
      <c r="P200" t="s">
        <v>491</v>
      </c>
      <c r="Q200" t="s">
        <v>638</v>
      </c>
      <c r="R200" t="s">
        <v>637</v>
      </c>
      <c r="S200" t="e">
        <f>VLOOKUP(R200,classifications!A$1:B$357,2,FALSE)</f>
        <v>#N/A</v>
      </c>
      <c r="T200" t="e">
        <f>VLOOKUP(R200,classifications!A$1:D$357,4,FALSE)</f>
        <v>#N/A</v>
      </c>
      <c r="U200">
        <v>63</v>
      </c>
      <c r="V200">
        <v>29.4</v>
      </c>
      <c r="W200">
        <v>7.6</v>
      </c>
      <c r="X200">
        <v>71.3</v>
      </c>
      <c r="Y200">
        <v>11.9</v>
      </c>
      <c r="Z200">
        <v>16.8</v>
      </c>
      <c r="AA200">
        <v>66.599999999999994</v>
      </c>
      <c r="AB200">
        <v>21.8</v>
      </c>
      <c r="AC200">
        <v>11.6</v>
      </c>
      <c r="AE200" t="s">
        <v>755</v>
      </c>
      <c r="AF200" t="s">
        <v>491</v>
      </c>
      <c r="AG200" t="s">
        <v>638</v>
      </c>
      <c r="AH200" t="s">
        <v>637</v>
      </c>
      <c r="AI200">
        <v>68.2</v>
      </c>
      <c r="AJ200">
        <v>31.8</v>
      </c>
      <c r="AK200">
        <v>85.7</v>
      </c>
      <c r="AL200">
        <v>14.3</v>
      </c>
      <c r="AM200">
        <v>75.3</v>
      </c>
      <c r="AN200">
        <v>24.7</v>
      </c>
      <c r="AP200" t="s">
        <v>755</v>
      </c>
      <c r="AQ200" t="s">
        <v>491</v>
      </c>
      <c r="AR200" t="s">
        <v>638</v>
      </c>
      <c r="AS200" t="s">
        <v>637</v>
      </c>
      <c r="AT200">
        <v>60.1</v>
      </c>
      <c r="AU200">
        <v>68.2</v>
      </c>
      <c r="AV200">
        <v>76.3</v>
      </c>
      <c r="AW200">
        <v>79.3</v>
      </c>
      <c r="AX200">
        <v>85.7</v>
      </c>
      <c r="AY200">
        <v>92.2</v>
      </c>
      <c r="AZ200">
        <v>69.8</v>
      </c>
      <c r="BA200">
        <v>75.3</v>
      </c>
      <c r="BB200">
        <v>80.8</v>
      </c>
      <c r="BF200" t="b">
        <f t="shared" si="3"/>
        <v>1</v>
      </c>
    </row>
    <row r="201" spans="14:58" x14ac:dyDescent="0.3">
      <c r="N201" t="e">
        <f>VLOOKUP(R201,Sheet1!A$6:A$378,1,FALSE)</f>
        <v>#N/A</v>
      </c>
      <c r="O201" t="s">
        <v>755</v>
      </c>
      <c r="P201" t="s">
        <v>491</v>
      </c>
      <c r="Q201" t="s">
        <v>640</v>
      </c>
      <c r="R201" t="s">
        <v>639</v>
      </c>
      <c r="S201" t="e">
        <f>VLOOKUP(R201,classifications!A$1:B$357,2,FALSE)</f>
        <v>#N/A</v>
      </c>
      <c r="T201" t="e">
        <f>VLOOKUP(R201,classifications!A$1:D$357,4,FALSE)</f>
        <v>#N/A</v>
      </c>
      <c r="U201">
        <v>58.7</v>
      </c>
      <c r="V201">
        <v>30.2</v>
      </c>
      <c r="W201">
        <v>11</v>
      </c>
      <c r="X201">
        <v>59.4</v>
      </c>
      <c r="Y201">
        <v>24.5</v>
      </c>
      <c r="Z201">
        <v>16.100000000000001</v>
      </c>
      <c r="AA201">
        <v>59.1</v>
      </c>
      <c r="AB201">
        <v>27.3</v>
      </c>
      <c r="AC201">
        <v>13.6</v>
      </c>
      <c r="AE201" t="s">
        <v>755</v>
      </c>
      <c r="AF201" t="s">
        <v>491</v>
      </c>
      <c r="AG201" t="s">
        <v>640</v>
      </c>
      <c r="AH201" t="s">
        <v>639</v>
      </c>
      <c r="AI201">
        <v>66</v>
      </c>
      <c r="AJ201">
        <v>34</v>
      </c>
      <c r="AK201">
        <v>70.8</v>
      </c>
      <c r="AL201">
        <v>29.2</v>
      </c>
      <c r="AM201">
        <v>68.400000000000006</v>
      </c>
      <c r="AN201">
        <v>31.6</v>
      </c>
      <c r="AP201" t="s">
        <v>755</v>
      </c>
      <c r="AQ201" t="s">
        <v>491</v>
      </c>
      <c r="AR201" t="s">
        <v>640</v>
      </c>
      <c r="AS201" t="s">
        <v>639</v>
      </c>
      <c r="AT201">
        <v>58</v>
      </c>
      <c r="AU201">
        <v>66</v>
      </c>
      <c r="AV201">
        <v>74</v>
      </c>
      <c r="AW201">
        <v>63.4</v>
      </c>
      <c r="AX201">
        <v>70.8</v>
      </c>
      <c r="AY201">
        <v>78.3</v>
      </c>
      <c r="AZ201">
        <v>62.7</v>
      </c>
      <c r="BA201">
        <v>68.400000000000006</v>
      </c>
      <c r="BB201">
        <v>74</v>
      </c>
      <c r="BF201" t="b">
        <f t="shared" si="3"/>
        <v>1</v>
      </c>
    </row>
    <row r="202" spans="14:58" x14ac:dyDescent="0.3">
      <c r="N202" t="e">
        <f>VLOOKUP(R202,Sheet1!A$6:A$378,1,FALSE)</f>
        <v>#N/A</v>
      </c>
      <c r="O202" t="s">
        <v>755</v>
      </c>
      <c r="P202" t="s">
        <v>491</v>
      </c>
      <c r="Q202" t="s">
        <v>642</v>
      </c>
      <c r="R202" t="s">
        <v>641</v>
      </c>
      <c r="S202" t="e">
        <f>VLOOKUP(R202,classifications!A$1:B$357,2,FALSE)</f>
        <v>#N/A</v>
      </c>
      <c r="T202" t="e">
        <f>VLOOKUP(R202,classifications!A$1:D$357,4,FALSE)</f>
        <v>#N/A</v>
      </c>
      <c r="U202">
        <v>55.5</v>
      </c>
      <c r="V202">
        <v>33.1</v>
      </c>
      <c r="W202">
        <v>11.4</v>
      </c>
      <c r="X202">
        <v>62.8</v>
      </c>
      <c r="Y202">
        <v>27.1</v>
      </c>
      <c r="Z202">
        <v>10</v>
      </c>
      <c r="AA202">
        <v>59.3</v>
      </c>
      <c r="AB202">
        <v>30.1</v>
      </c>
      <c r="AC202">
        <v>10.7</v>
      </c>
      <c r="AE202" t="s">
        <v>755</v>
      </c>
      <c r="AF202" t="s">
        <v>491</v>
      </c>
      <c r="AG202" t="s">
        <v>642</v>
      </c>
      <c r="AH202" t="s">
        <v>641</v>
      </c>
      <c r="AI202">
        <v>62.6</v>
      </c>
      <c r="AJ202">
        <v>37.4</v>
      </c>
      <c r="AK202">
        <v>69.8</v>
      </c>
      <c r="AL202">
        <v>30.2</v>
      </c>
      <c r="AM202">
        <v>66.3</v>
      </c>
      <c r="AN202">
        <v>33.700000000000003</v>
      </c>
      <c r="AP202" t="s">
        <v>755</v>
      </c>
      <c r="AQ202" t="s">
        <v>491</v>
      </c>
      <c r="AR202" t="s">
        <v>642</v>
      </c>
      <c r="AS202" t="s">
        <v>641</v>
      </c>
      <c r="AT202">
        <v>54.7</v>
      </c>
      <c r="AU202">
        <v>62.6</v>
      </c>
      <c r="AV202">
        <v>70.5</v>
      </c>
      <c r="AW202">
        <v>61.8</v>
      </c>
      <c r="AX202">
        <v>69.8</v>
      </c>
      <c r="AY202">
        <v>77.900000000000006</v>
      </c>
      <c r="AZ202">
        <v>60.6</v>
      </c>
      <c r="BA202">
        <v>66.3</v>
      </c>
      <c r="BB202">
        <v>72.099999999999994</v>
      </c>
      <c r="BF202" t="b">
        <f t="shared" si="3"/>
        <v>1</v>
      </c>
    </row>
    <row r="203" spans="14:58" x14ac:dyDescent="0.3">
      <c r="N203" t="e">
        <f>VLOOKUP(R203,Sheet1!A$6:A$378,1,FALSE)</f>
        <v>#N/A</v>
      </c>
      <c r="O203" t="s">
        <v>755</v>
      </c>
      <c r="P203" t="s">
        <v>491</v>
      </c>
      <c r="Q203" t="s">
        <v>644</v>
      </c>
      <c r="R203" t="s">
        <v>643</v>
      </c>
      <c r="S203" t="e">
        <f>VLOOKUP(R203,classifications!A$1:B$357,2,FALSE)</f>
        <v>#N/A</v>
      </c>
      <c r="T203" t="e">
        <f>VLOOKUP(R203,classifications!A$1:D$357,4,FALSE)</f>
        <v>#N/A</v>
      </c>
      <c r="U203">
        <v>51.9</v>
      </c>
      <c r="V203">
        <v>45.5</v>
      </c>
      <c r="W203">
        <v>2.5</v>
      </c>
      <c r="X203">
        <v>54.6</v>
      </c>
      <c r="Y203">
        <v>36.5</v>
      </c>
      <c r="Z203">
        <v>8.9</v>
      </c>
      <c r="AA203">
        <v>53.3</v>
      </c>
      <c r="AB203">
        <v>40.799999999999997</v>
      </c>
      <c r="AC203">
        <v>5.9</v>
      </c>
      <c r="AE203" t="s">
        <v>755</v>
      </c>
      <c r="AF203" t="s">
        <v>491</v>
      </c>
      <c r="AG203" t="s">
        <v>644</v>
      </c>
      <c r="AH203" t="s">
        <v>643</v>
      </c>
      <c r="AI203">
        <v>53.3</v>
      </c>
      <c r="AJ203">
        <v>46.7</v>
      </c>
      <c r="AK203">
        <v>59.9</v>
      </c>
      <c r="AL203">
        <v>40.1</v>
      </c>
      <c r="AM203">
        <v>56.7</v>
      </c>
      <c r="AN203">
        <v>43.3</v>
      </c>
      <c r="AP203" t="s">
        <v>755</v>
      </c>
      <c r="AQ203" t="s">
        <v>491</v>
      </c>
      <c r="AR203" t="s">
        <v>644</v>
      </c>
      <c r="AS203" t="s">
        <v>643</v>
      </c>
      <c r="AT203">
        <v>43.1</v>
      </c>
      <c r="AU203">
        <v>53.3</v>
      </c>
      <c r="AV203">
        <v>63.5</v>
      </c>
      <c r="AW203">
        <v>50.7</v>
      </c>
      <c r="AX203">
        <v>59.9</v>
      </c>
      <c r="AY203">
        <v>69.2</v>
      </c>
      <c r="AZ203">
        <v>49.4</v>
      </c>
      <c r="BA203">
        <v>56.7</v>
      </c>
      <c r="BB203">
        <v>63.9</v>
      </c>
      <c r="BF203" t="b">
        <f t="shared" si="3"/>
        <v>1</v>
      </c>
    </row>
    <row r="204" spans="14:58" x14ac:dyDescent="0.3">
      <c r="N204" t="e">
        <f>VLOOKUP(R204,Sheet1!A$6:A$378,1,FALSE)</f>
        <v>#N/A</v>
      </c>
      <c r="O204" t="s">
        <v>755</v>
      </c>
      <c r="P204" t="s">
        <v>491</v>
      </c>
      <c r="Q204" t="s">
        <v>646</v>
      </c>
      <c r="R204" t="s">
        <v>645</v>
      </c>
      <c r="S204" t="e">
        <f>VLOOKUP(R204,classifications!A$1:B$357,2,FALSE)</f>
        <v>#N/A</v>
      </c>
      <c r="T204" t="e">
        <f>VLOOKUP(R204,classifications!A$1:D$357,4,FALSE)</f>
        <v>#N/A</v>
      </c>
      <c r="U204">
        <v>46.9</v>
      </c>
      <c r="V204">
        <v>50.5</v>
      </c>
      <c r="W204">
        <v>2.5</v>
      </c>
      <c r="X204">
        <v>48.6</v>
      </c>
      <c r="Y204">
        <v>33.200000000000003</v>
      </c>
      <c r="Z204">
        <v>18.2</v>
      </c>
      <c r="AA204">
        <v>47.8</v>
      </c>
      <c r="AB204">
        <v>41</v>
      </c>
      <c r="AC204">
        <v>11.2</v>
      </c>
      <c r="AE204" t="s">
        <v>755</v>
      </c>
      <c r="AF204" t="s">
        <v>491</v>
      </c>
      <c r="AG204" t="s">
        <v>646</v>
      </c>
      <c r="AH204" t="s">
        <v>645</v>
      </c>
      <c r="AI204">
        <v>48.1</v>
      </c>
      <c r="AJ204">
        <v>51.9</v>
      </c>
      <c r="AK204">
        <v>59.4</v>
      </c>
      <c r="AL204">
        <v>40.6</v>
      </c>
      <c r="AM204">
        <v>53.8</v>
      </c>
      <c r="AN204">
        <v>46.2</v>
      </c>
      <c r="AP204" t="s">
        <v>755</v>
      </c>
      <c r="AQ204" t="s">
        <v>491</v>
      </c>
      <c r="AR204" t="s">
        <v>646</v>
      </c>
      <c r="AS204" t="s">
        <v>645</v>
      </c>
      <c r="AT204">
        <v>39.5</v>
      </c>
      <c r="AU204">
        <v>48.1</v>
      </c>
      <c r="AV204">
        <v>56.8</v>
      </c>
      <c r="AW204">
        <v>51.3</v>
      </c>
      <c r="AX204">
        <v>59.4</v>
      </c>
      <c r="AY204">
        <v>67.5</v>
      </c>
      <c r="AZ204">
        <v>47.6</v>
      </c>
      <c r="BA204">
        <v>53.8</v>
      </c>
      <c r="BB204">
        <v>60</v>
      </c>
      <c r="BF204" t="b">
        <f t="shared" si="3"/>
        <v>1</v>
      </c>
    </row>
    <row r="205" spans="14:58" x14ac:dyDescent="0.3">
      <c r="N205" t="e">
        <f>VLOOKUP(R205,Sheet1!A$6:A$378,1,FALSE)</f>
        <v>#N/A</v>
      </c>
      <c r="O205" t="s">
        <v>647</v>
      </c>
      <c r="P205" t="s">
        <v>491</v>
      </c>
      <c r="Q205">
        <v>460</v>
      </c>
      <c r="R205" t="s">
        <v>647</v>
      </c>
      <c r="S205" t="e">
        <f>VLOOKUP(R205,classifications!A$1:B$357,2,FALSE)</f>
        <v>#N/A</v>
      </c>
      <c r="T205" t="e">
        <f>VLOOKUP(R205,classifications!A$1:D$357,4,FALSE)</f>
        <v>#N/A</v>
      </c>
      <c r="U205">
        <v>66.900000000000006</v>
      </c>
      <c r="V205">
        <v>25.3</v>
      </c>
      <c r="W205">
        <v>7.8</v>
      </c>
      <c r="X205">
        <v>64.7</v>
      </c>
      <c r="Y205">
        <v>20.5</v>
      </c>
      <c r="Z205">
        <v>14.8</v>
      </c>
      <c r="AA205">
        <v>65.8</v>
      </c>
      <c r="AB205">
        <v>22.8</v>
      </c>
      <c r="AC205">
        <v>11.4</v>
      </c>
      <c r="AE205" t="s">
        <v>647</v>
      </c>
      <c r="AF205" t="s">
        <v>491</v>
      </c>
      <c r="AG205">
        <v>460</v>
      </c>
      <c r="AH205" t="s">
        <v>647</v>
      </c>
      <c r="AI205">
        <v>72.599999999999994</v>
      </c>
      <c r="AJ205">
        <v>27.4</v>
      </c>
      <c r="AK205">
        <v>76</v>
      </c>
      <c r="AL205">
        <v>24</v>
      </c>
      <c r="AM205">
        <v>74.2</v>
      </c>
      <c r="AN205">
        <v>25.8</v>
      </c>
      <c r="AP205" t="s">
        <v>647</v>
      </c>
      <c r="AQ205" t="s">
        <v>491</v>
      </c>
      <c r="AR205">
        <v>460</v>
      </c>
      <c r="AS205" t="s">
        <v>647</v>
      </c>
      <c r="AT205">
        <v>69.2</v>
      </c>
      <c r="AU205">
        <v>72.599999999999994</v>
      </c>
      <c r="AV205">
        <v>76</v>
      </c>
      <c r="AW205">
        <v>72.900000000000006</v>
      </c>
      <c r="AX205">
        <v>76</v>
      </c>
      <c r="AY205">
        <v>79</v>
      </c>
      <c r="AZ205">
        <v>71.8</v>
      </c>
      <c r="BA205">
        <v>74.2</v>
      </c>
      <c r="BB205">
        <v>76.599999999999994</v>
      </c>
      <c r="BF205" t="b">
        <f t="shared" si="3"/>
        <v>1</v>
      </c>
    </row>
    <row r="207" spans="14:58" x14ac:dyDescent="0.3">
      <c r="O207" t="s">
        <v>650</v>
      </c>
      <c r="AE207" t="s">
        <v>650</v>
      </c>
      <c r="AP207" t="s">
        <v>650</v>
      </c>
    </row>
    <row r="209" spans="15:54" x14ac:dyDescent="0.3">
      <c r="O209" t="s">
        <v>651</v>
      </c>
      <c r="AE209" t="s">
        <v>651</v>
      </c>
      <c r="AP209" t="s">
        <v>651</v>
      </c>
    </row>
    <row r="210" spans="15:54" x14ac:dyDescent="0.3">
      <c r="O210" t="s">
        <v>772</v>
      </c>
      <c r="AE210" t="s">
        <v>772</v>
      </c>
      <c r="AP210" t="s">
        <v>772</v>
      </c>
    </row>
    <row r="211" spans="15:54" x14ac:dyDescent="0.3">
      <c r="O211" t="s">
        <v>653</v>
      </c>
      <c r="AE211" t="s">
        <v>653</v>
      </c>
      <c r="AP211" t="s">
        <v>653</v>
      </c>
    </row>
    <row r="212" spans="15:54" x14ac:dyDescent="0.3">
      <c r="O212" t="s">
        <v>654</v>
      </c>
      <c r="AE212" t="s">
        <v>654</v>
      </c>
      <c r="AP212" t="s">
        <v>654</v>
      </c>
    </row>
    <row r="217" spans="15:54" x14ac:dyDescent="0.3">
      <c r="R217" t="s">
        <v>819</v>
      </c>
      <c r="Z217" t="s">
        <v>820</v>
      </c>
      <c r="AH217" t="s">
        <v>821</v>
      </c>
    </row>
    <row r="218" spans="15:54" x14ac:dyDescent="0.3">
      <c r="U218" t="s">
        <v>410</v>
      </c>
      <c r="V218" t="s">
        <v>410</v>
      </c>
      <c r="W218" t="s">
        <v>410</v>
      </c>
      <c r="X218" t="s">
        <v>648</v>
      </c>
      <c r="Y218" t="s">
        <v>648</v>
      </c>
      <c r="Z218" t="s">
        <v>648</v>
      </c>
      <c r="AA218" t="s">
        <v>649</v>
      </c>
      <c r="AB218" t="s">
        <v>649</v>
      </c>
      <c r="AC218" t="s">
        <v>649</v>
      </c>
      <c r="AI218" t="s">
        <v>410</v>
      </c>
      <c r="AJ218" t="s">
        <v>410</v>
      </c>
      <c r="AK218" t="s">
        <v>648</v>
      </c>
      <c r="AL218" t="s">
        <v>648</v>
      </c>
      <c r="AM218" t="s">
        <v>649</v>
      </c>
      <c r="AN218" t="s">
        <v>649</v>
      </c>
      <c r="AT218" t="s">
        <v>410</v>
      </c>
      <c r="AU218" t="s">
        <v>410</v>
      </c>
      <c r="AV218" t="s">
        <v>410</v>
      </c>
      <c r="AW218" t="s">
        <v>648</v>
      </c>
      <c r="AX218" t="s">
        <v>648</v>
      </c>
      <c r="AY218" t="s">
        <v>648</v>
      </c>
      <c r="AZ218" t="s">
        <v>649</v>
      </c>
      <c r="BA218" t="s">
        <v>649</v>
      </c>
      <c r="BB218" t="s">
        <v>649</v>
      </c>
    </row>
    <row r="219" spans="15:54" x14ac:dyDescent="0.3">
      <c r="R219" t="s">
        <v>663</v>
      </c>
      <c r="U219" t="s">
        <v>664</v>
      </c>
      <c r="V219" t="s">
        <v>665</v>
      </c>
      <c r="W219" t="s">
        <v>666</v>
      </c>
      <c r="X219" t="s">
        <v>664</v>
      </c>
      <c r="Y219" t="s">
        <v>665</v>
      </c>
      <c r="Z219" t="s">
        <v>666</v>
      </c>
      <c r="AA219" t="s">
        <v>664</v>
      </c>
      <c r="AB219" t="s">
        <v>665</v>
      </c>
      <c r="AC219" t="s">
        <v>666</v>
      </c>
      <c r="AH219" t="s">
        <v>663</v>
      </c>
      <c r="AI219" t="s">
        <v>664</v>
      </c>
      <c r="AJ219" t="s">
        <v>665</v>
      </c>
      <c r="AK219" t="s">
        <v>664</v>
      </c>
      <c r="AL219" t="s">
        <v>665</v>
      </c>
      <c r="AM219" t="s">
        <v>664</v>
      </c>
      <c r="AN219" t="s">
        <v>665</v>
      </c>
      <c r="AS219" t="s">
        <v>663</v>
      </c>
      <c r="AT219" t="s">
        <v>667</v>
      </c>
      <c r="AU219" t="s">
        <v>668</v>
      </c>
      <c r="AV219" t="s">
        <v>669</v>
      </c>
      <c r="AW219" t="s">
        <v>667</v>
      </c>
      <c r="AX219" t="s">
        <v>668</v>
      </c>
      <c r="AY219" t="s">
        <v>669</v>
      </c>
      <c r="AZ219" t="s">
        <v>667</v>
      </c>
      <c r="BA219" t="s">
        <v>668</v>
      </c>
      <c r="BB219" t="s">
        <v>669</v>
      </c>
    </row>
    <row r="220" spans="15:54" x14ac:dyDescent="0.3">
      <c r="R220" t="s">
        <v>3</v>
      </c>
      <c r="U220">
        <v>59</v>
      </c>
      <c r="V220">
        <v>33</v>
      </c>
      <c r="W220">
        <v>8</v>
      </c>
      <c r="X220">
        <v>58.2</v>
      </c>
      <c r="Y220">
        <v>26.9</v>
      </c>
      <c r="Z220">
        <v>14.9</v>
      </c>
      <c r="AA220">
        <v>58.6</v>
      </c>
      <c r="AB220">
        <v>30</v>
      </c>
      <c r="AC220">
        <v>11.4</v>
      </c>
      <c r="AH220" t="s">
        <v>3</v>
      </c>
      <c r="AI220">
        <v>64.2</v>
      </c>
      <c r="AJ220">
        <v>35.799999999999997</v>
      </c>
      <c r="AK220">
        <v>68.400000000000006</v>
      </c>
      <c r="AL220">
        <v>31.6</v>
      </c>
      <c r="AM220">
        <v>66.099999999999994</v>
      </c>
      <c r="AN220">
        <v>33.9</v>
      </c>
      <c r="AS220" t="s">
        <v>3</v>
      </c>
      <c r="AT220">
        <v>63.4</v>
      </c>
      <c r="AU220">
        <v>64.2</v>
      </c>
      <c r="AV220">
        <v>64.900000000000006</v>
      </c>
      <c r="AW220">
        <v>67.7</v>
      </c>
      <c r="AX220">
        <v>68.400000000000006</v>
      </c>
      <c r="AY220">
        <v>69.099999999999994</v>
      </c>
      <c r="AZ220">
        <v>65.599999999999994</v>
      </c>
      <c r="BA220">
        <v>66.099999999999994</v>
      </c>
      <c r="BB220">
        <v>66.7</v>
      </c>
    </row>
    <row r="223" spans="15:54" x14ac:dyDescent="0.3">
      <c r="R223" t="s">
        <v>650</v>
      </c>
      <c r="AH223" t="s">
        <v>650</v>
      </c>
      <c r="AS223" t="s">
        <v>650</v>
      </c>
    </row>
    <row r="225" spans="14:58" x14ac:dyDescent="0.3">
      <c r="R225" t="s">
        <v>651</v>
      </c>
      <c r="AI225" t="s">
        <v>651</v>
      </c>
      <c r="AT225" t="s">
        <v>651</v>
      </c>
    </row>
    <row r="226" spans="14:58" x14ac:dyDescent="0.3">
      <c r="R226" t="s">
        <v>822</v>
      </c>
      <c r="AI226" t="s">
        <v>822</v>
      </c>
      <c r="AT226" t="s">
        <v>822</v>
      </c>
    </row>
    <row r="230" spans="14:58" x14ac:dyDescent="0.3">
      <c r="N230" t="e">
        <f>VLOOKUP(R230,Sheet1!A$6:A$378,1,FALSE)</f>
        <v>#N/A</v>
      </c>
      <c r="O230" t="s">
        <v>3</v>
      </c>
      <c r="P230" t="s">
        <v>491</v>
      </c>
      <c r="Q230">
        <v>13</v>
      </c>
      <c r="R230" t="s">
        <v>493</v>
      </c>
      <c r="S230" t="e">
        <f>VLOOKUP(R230,classifications!A$1:B$357,2,FALSE)</f>
        <v>#N/A</v>
      </c>
      <c r="U230">
        <v>53.7</v>
      </c>
      <c r="V230">
        <v>39.299999999999997</v>
      </c>
      <c r="W230">
        <v>7</v>
      </c>
      <c r="X230">
        <v>48.9</v>
      </c>
      <c r="Y230">
        <v>40</v>
      </c>
      <c r="Z230">
        <v>11.2</v>
      </c>
      <c r="AA230">
        <v>51.4</v>
      </c>
      <c r="AB230">
        <v>39.6</v>
      </c>
      <c r="AC230">
        <v>9</v>
      </c>
      <c r="AE230" t="s">
        <v>3</v>
      </c>
      <c r="AF230" t="s">
        <v>491</v>
      </c>
      <c r="AG230">
        <v>13</v>
      </c>
      <c r="AH230" t="s">
        <v>493</v>
      </c>
      <c r="AI230">
        <v>57.7</v>
      </c>
      <c r="AJ230">
        <v>42.3</v>
      </c>
      <c r="AK230">
        <v>55</v>
      </c>
      <c r="AL230">
        <v>45</v>
      </c>
      <c r="AM230">
        <v>56.4</v>
      </c>
      <c r="AN230">
        <v>43.6</v>
      </c>
      <c r="AP230" t="s">
        <v>3</v>
      </c>
      <c r="AQ230" t="s">
        <v>491</v>
      </c>
      <c r="AR230">
        <v>13</v>
      </c>
      <c r="AS230" t="s">
        <v>493</v>
      </c>
      <c r="AT230">
        <v>50.3</v>
      </c>
      <c r="AU230">
        <v>57.7</v>
      </c>
      <c r="AV230">
        <v>65.2</v>
      </c>
      <c r="AW230">
        <v>47.6</v>
      </c>
      <c r="AX230">
        <v>55</v>
      </c>
      <c r="AY230">
        <v>62.4</v>
      </c>
      <c r="AZ230">
        <v>50.9</v>
      </c>
      <c r="BA230">
        <v>56.4</v>
      </c>
      <c r="BB230">
        <v>62</v>
      </c>
      <c r="BF230" t="b">
        <f>IF(AS230=AH230,IF(AH230=R230,TRUE,FALSE),FALSE)</f>
        <v>1</v>
      </c>
    </row>
    <row r="231" spans="14:58" x14ac:dyDescent="0.3">
      <c r="N231" t="e">
        <f>VLOOKUP(R231,Sheet1!A$6:A$378,1,FALSE)</f>
        <v>#N/A</v>
      </c>
      <c r="O231" t="s">
        <v>3</v>
      </c>
      <c r="P231" t="s">
        <v>491</v>
      </c>
      <c r="Q231">
        <v>15</v>
      </c>
      <c r="R231" t="s">
        <v>494</v>
      </c>
      <c r="S231" t="s">
        <v>320</v>
      </c>
      <c r="U231">
        <v>53.1</v>
      </c>
      <c r="V231">
        <v>34.5</v>
      </c>
      <c r="W231">
        <v>12.4</v>
      </c>
      <c r="X231">
        <v>55.7</v>
      </c>
      <c r="Y231">
        <v>23.3</v>
      </c>
      <c r="Z231">
        <v>21</v>
      </c>
      <c r="AA231">
        <v>54.3</v>
      </c>
      <c r="AB231">
        <v>29.2</v>
      </c>
      <c r="AC231">
        <v>16.399999999999999</v>
      </c>
      <c r="AE231" t="s">
        <v>3</v>
      </c>
      <c r="AF231" t="s">
        <v>491</v>
      </c>
      <c r="AG231">
        <v>15</v>
      </c>
      <c r="AH231" t="s">
        <v>494</v>
      </c>
      <c r="AI231">
        <v>60.6</v>
      </c>
      <c r="AJ231">
        <v>39.4</v>
      </c>
      <c r="AK231">
        <v>70.599999999999994</v>
      </c>
      <c r="AL231">
        <v>29.4</v>
      </c>
      <c r="AM231">
        <v>65</v>
      </c>
      <c r="AN231">
        <v>35</v>
      </c>
      <c r="AP231" t="s">
        <v>3</v>
      </c>
      <c r="AQ231" t="s">
        <v>491</v>
      </c>
      <c r="AR231">
        <v>15</v>
      </c>
      <c r="AS231" t="s">
        <v>494</v>
      </c>
      <c r="AT231">
        <v>52.5</v>
      </c>
      <c r="AU231">
        <v>60.6</v>
      </c>
      <c r="AV231">
        <v>68.7</v>
      </c>
      <c r="AW231">
        <v>63.5</v>
      </c>
      <c r="AX231">
        <v>70.599999999999994</v>
      </c>
      <c r="AY231">
        <v>77.599999999999994</v>
      </c>
      <c r="AZ231">
        <v>59.5</v>
      </c>
      <c r="BA231">
        <v>65</v>
      </c>
      <c r="BB231">
        <v>70.599999999999994</v>
      </c>
      <c r="BF231" t="b">
        <f>IF(AS231=AH231,IF(AH231=R231,TRUE,FALSE),FALSE)</f>
        <v>1</v>
      </c>
    </row>
    <row r="233" spans="14:58" x14ac:dyDescent="0.3">
      <c r="R233" t="s">
        <v>318</v>
      </c>
      <c r="U233">
        <f>AVERAGEIF($S$5:$S$205,$R233,U$5:U$205)</f>
        <v>58.947706422018356</v>
      </c>
      <c r="V233">
        <f t="shared" ref="V233:AC233" si="4">AVERAGEIF($S$5:$S$205,$R233,V$5:V$205)</f>
        <v>32.699082568807349</v>
      </c>
      <c r="W233">
        <f t="shared" si="4"/>
        <v>8.3486238532110075</v>
      </c>
      <c r="X233">
        <f t="shared" si="4"/>
        <v>58.688073394495397</v>
      </c>
      <c r="Y233">
        <f t="shared" si="4"/>
        <v>27.006422018348626</v>
      </c>
      <c r="Z233">
        <f t="shared" si="4"/>
        <v>14.308256880733946</v>
      </c>
      <c r="AA233">
        <f t="shared" si="4"/>
        <v>58.810091743119251</v>
      </c>
      <c r="AB233">
        <f t="shared" si="4"/>
        <v>29.909174311926602</v>
      </c>
      <c r="AC233">
        <f t="shared" si="4"/>
        <v>11.277064220183489</v>
      </c>
      <c r="AI233">
        <f>AVERAGEIF($S$5:$S$205,$R233,AI$5:AI$205)</f>
        <v>64.40275229357799</v>
      </c>
      <c r="AJ233">
        <f t="shared" ref="AJ233:AQ233" si="5">AVERAGEIF($S$5:$S$205,$R233,AJ$5:AJ$205)</f>
        <v>35.59724770642201</v>
      </c>
      <c r="AK233">
        <f t="shared" si="5"/>
        <v>68.738532110091725</v>
      </c>
      <c r="AL233">
        <f t="shared" si="5"/>
        <v>31.261467889908253</v>
      </c>
      <c r="AM233">
        <f t="shared" si="5"/>
        <v>66.446788990825681</v>
      </c>
      <c r="AN233">
        <f t="shared" si="5"/>
        <v>33.553211009174298</v>
      </c>
      <c r="AO233" t="e">
        <f t="shared" si="5"/>
        <v>#DIV/0!</v>
      </c>
      <c r="AP233" t="e">
        <f t="shared" si="5"/>
        <v>#DIV/0!</v>
      </c>
      <c r="AQ233" t="e">
        <f t="shared" si="5"/>
        <v>#DIV/0!</v>
      </c>
      <c r="AT233">
        <f>AVERAGEIF($S$5:$S$205,$R233,AT$5:AT$205)</f>
        <v>55.91467889908256</v>
      </c>
      <c r="AU233">
        <f t="shared" ref="AU233:BB233" si="6">AVERAGEIF($S$5:$S$205,$R233,AU$5:AU$205)</f>
        <v>64.40275229357799</v>
      </c>
      <c r="AV233">
        <f t="shared" si="6"/>
        <v>72.89816513761464</v>
      </c>
      <c r="AW233">
        <f t="shared" si="6"/>
        <v>60.683486238532133</v>
      </c>
      <c r="AX233">
        <f t="shared" si="6"/>
        <v>68.738532110091725</v>
      </c>
      <c r="AY233">
        <f t="shared" si="6"/>
        <v>76.80183486238532</v>
      </c>
      <c r="AZ233">
        <f t="shared" si="6"/>
        <v>60.368807339449532</v>
      </c>
      <c r="BA233">
        <f t="shared" si="6"/>
        <v>66.446788990825681</v>
      </c>
      <c r="BB233">
        <f t="shared" si="6"/>
        <v>72.521100917431184</v>
      </c>
    </row>
    <row r="234" spans="14:58" x14ac:dyDescent="0.3">
      <c r="R234" t="s">
        <v>319</v>
      </c>
      <c r="U234">
        <f t="shared" ref="U234:AC235" si="7">AVERAGEIF($S$5:$S$205,$R234,U$5:U$205)</f>
        <v>58.85263157894736</v>
      </c>
      <c r="V234">
        <f t="shared" si="7"/>
        <v>34.026315789473685</v>
      </c>
      <c r="W234">
        <f t="shared" si="7"/>
        <v>7.1263157894736846</v>
      </c>
      <c r="X234">
        <f t="shared" si="7"/>
        <v>57.021052631578954</v>
      </c>
      <c r="Y234">
        <f t="shared" si="7"/>
        <v>28.110526315789482</v>
      </c>
      <c r="Z234">
        <f t="shared" si="7"/>
        <v>14.857894736842105</v>
      </c>
      <c r="AA234">
        <f t="shared" si="7"/>
        <v>57.926315789473669</v>
      </c>
      <c r="AB234">
        <f t="shared" si="7"/>
        <v>31.110526315789475</v>
      </c>
      <c r="AC234">
        <f t="shared" si="7"/>
        <v>10.978947368421052</v>
      </c>
      <c r="AI234">
        <f t="shared" ref="AI234:AQ235" si="8">AVERAGEIF($S$5:$S$205,$R234,AI$5:AI$205)</f>
        <v>63.352631578947374</v>
      </c>
      <c r="AJ234">
        <f t="shared" si="8"/>
        <v>36.647368421052633</v>
      </c>
      <c r="AK234">
        <f t="shared" si="8"/>
        <v>67.163157894736855</v>
      </c>
      <c r="AL234">
        <f t="shared" si="8"/>
        <v>32.836842105263166</v>
      </c>
      <c r="AM234">
        <f t="shared" si="8"/>
        <v>65.110526315789485</v>
      </c>
      <c r="AN234">
        <f t="shared" si="8"/>
        <v>34.889473684210522</v>
      </c>
      <c r="AO234" t="e">
        <f t="shared" si="8"/>
        <v>#DIV/0!</v>
      </c>
      <c r="AP234" t="e">
        <f t="shared" si="8"/>
        <v>#DIV/0!</v>
      </c>
      <c r="AQ234" t="e">
        <f t="shared" si="8"/>
        <v>#DIV/0!</v>
      </c>
      <c r="AT234">
        <f t="shared" ref="AT234:BB235" si="9">AVERAGEIF($S$5:$S$205,$R234,AT$5:AT$205)</f>
        <v>56.478947368421061</v>
      </c>
      <c r="AU234">
        <f t="shared" si="9"/>
        <v>63.352631578947374</v>
      </c>
      <c r="AV234">
        <f t="shared" si="9"/>
        <v>70.231578947368419</v>
      </c>
      <c r="AW234">
        <f t="shared" si="9"/>
        <v>60.584210526315793</v>
      </c>
      <c r="AX234">
        <f t="shared" si="9"/>
        <v>67.163157894736855</v>
      </c>
      <c r="AY234">
        <f t="shared" si="9"/>
        <v>73.710526315789494</v>
      </c>
      <c r="AZ234">
        <f t="shared" si="9"/>
        <v>60.221052631578949</v>
      </c>
      <c r="BA234">
        <f t="shared" si="9"/>
        <v>65.110526315789485</v>
      </c>
      <c r="BB234">
        <f t="shared" si="9"/>
        <v>69.994736842105254</v>
      </c>
    </row>
    <row r="235" spans="14:58" x14ac:dyDescent="0.3">
      <c r="R235" t="s">
        <v>320</v>
      </c>
      <c r="U235">
        <f t="shared" si="7"/>
        <v>59.06666666666667</v>
      </c>
      <c r="V235">
        <f t="shared" si="7"/>
        <v>32.511111111111113</v>
      </c>
      <c r="W235">
        <f t="shared" si="7"/>
        <v>8.4277777777777789</v>
      </c>
      <c r="X235">
        <f t="shared" si="7"/>
        <v>58.949999999999996</v>
      </c>
      <c r="Y235">
        <f t="shared" si="7"/>
        <v>23.177777777777777</v>
      </c>
      <c r="Z235">
        <f t="shared" si="7"/>
        <v>17.888888888888896</v>
      </c>
      <c r="AA235">
        <f t="shared" si="7"/>
        <v>58.457894736842107</v>
      </c>
      <c r="AB235">
        <f t="shared" si="7"/>
        <v>28.478947368421061</v>
      </c>
      <c r="AC235">
        <f t="shared" si="7"/>
        <v>13.057894736842105</v>
      </c>
      <c r="AI235">
        <f t="shared" si="8"/>
        <v>64.477777777777774</v>
      </c>
      <c r="AJ235">
        <f t="shared" si="8"/>
        <v>35.522222222222226</v>
      </c>
      <c r="AK235">
        <f t="shared" si="8"/>
        <v>71.916666666666671</v>
      </c>
      <c r="AL235">
        <f t="shared" si="8"/>
        <v>28.083333333333336</v>
      </c>
      <c r="AM235">
        <f t="shared" si="8"/>
        <v>67.28947368421052</v>
      </c>
      <c r="AN235">
        <f t="shared" si="8"/>
        <v>32.710526315789465</v>
      </c>
      <c r="AO235" t="e">
        <f t="shared" si="8"/>
        <v>#DIV/0!</v>
      </c>
      <c r="AP235" t="e">
        <f t="shared" si="8"/>
        <v>#DIV/0!</v>
      </c>
      <c r="AQ235" t="e">
        <f t="shared" si="8"/>
        <v>#DIV/0!</v>
      </c>
      <c r="AT235">
        <f t="shared" si="9"/>
        <v>57.305555555555557</v>
      </c>
      <c r="AU235">
        <f t="shared" si="9"/>
        <v>64.477777777777774</v>
      </c>
      <c r="AV235">
        <f t="shared" si="9"/>
        <v>71.655555555555551</v>
      </c>
      <c r="AW235">
        <f t="shared" si="9"/>
        <v>65.266666666666666</v>
      </c>
      <c r="AX235">
        <f t="shared" si="9"/>
        <v>71.916666666666671</v>
      </c>
      <c r="AY235">
        <f t="shared" si="9"/>
        <v>78.555555555555557</v>
      </c>
      <c r="AZ235">
        <f t="shared" si="9"/>
        <v>62.005263157894731</v>
      </c>
      <c r="BA235">
        <f t="shared" si="9"/>
        <v>67.28947368421052</v>
      </c>
      <c r="BB235">
        <f t="shared" si="9"/>
        <v>72.573684210526324</v>
      </c>
    </row>
    <row r="237" spans="14:58" x14ac:dyDescent="0.3">
      <c r="R237" t="s">
        <v>321</v>
      </c>
      <c r="U237">
        <f>AVERAGEIF($T$5:$T$205,$R237,U$5:U$205)</f>
        <v>54.343750000000007</v>
      </c>
      <c r="V237">
        <f t="shared" ref="V237:AC237" si="10">AVERAGEIF($T$5:$T$205,$R237,V$5:V$205)</f>
        <v>39.15625</v>
      </c>
      <c r="W237">
        <f t="shared" si="10"/>
        <v>6.4968749999999984</v>
      </c>
      <c r="X237">
        <f t="shared" si="10"/>
        <v>56.59062500000001</v>
      </c>
      <c r="Y237">
        <f t="shared" si="10"/>
        <v>33.687500000000007</v>
      </c>
      <c r="Z237">
        <f t="shared" si="10"/>
        <v>9.7187500000000018</v>
      </c>
      <c r="AA237">
        <f t="shared" si="10"/>
        <v>55.4</v>
      </c>
      <c r="AB237">
        <f t="shared" si="10"/>
        <v>36.546874999999993</v>
      </c>
      <c r="AC237">
        <f t="shared" si="10"/>
        <v>8.046875</v>
      </c>
      <c r="AI237">
        <f>AVERAGEIF($T$5:$T$205,$R237,AI$5:AI$205)</f>
        <v>58.193750000000009</v>
      </c>
      <c r="AJ237">
        <f t="shared" ref="AJ237:AQ237" si="11">AVERAGEIF($T$5:$T$205,$R237,AJ$5:AJ$205)</f>
        <v>41.806250000000006</v>
      </c>
      <c r="AK237">
        <f t="shared" si="11"/>
        <v>62.918749999999996</v>
      </c>
      <c r="AL237">
        <f t="shared" si="11"/>
        <v>37.081249999999997</v>
      </c>
      <c r="AM237">
        <f t="shared" si="11"/>
        <v>60.378125000000004</v>
      </c>
      <c r="AN237">
        <f t="shared" si="11"/>
        <v>39.621874999999996</v>
      </c>
      <c r="AO237" t="e">
        <f t="shared" si="11"/>
        <v>#DIV/0!</v>
      </c>
      <c r="AP237" t="e">
        <f t="shared" si="11"/>
        <v>#DIV/0!</v>
      </c>
      <c r="AQ237" t="e">
        <f t="shared" si="11"/>
        <v>#DIV/0!</v>
      </c>
      <c r="AT237">
        <f>AVERAGEIF($T$5:$T$205,$R237,AT$5:AT$205)</f>
        <v>46.440624999999997</v>
      </c>
      <c r="AU237">
        <f t="shared" ref="AU237:BB237" si="12">AVERAGEIF($T$5:$T$205,$R237,AU$5:AU$205)</f>
        <v>58.193750000000009</v>
      </c>
      <c r="AV237">
        <f t="shared" si="12"/>
        <v>69.9375</v>
      </c>
      <c r="AW237">
        <f t="shared" si="12"/>
        <v>51.856249999999996</v>
      </c>
      <c r="AX237">
        <f t="shared" si="12"/>
        <v>62.918749999999996</v>
      </c>
      <c r="AY237">
        <f t="shared" si="12"/>
        <v>73.990624999999966</v>
      </c>
      <c r="AZ237">
        <f t="shared" si="12"/>
        <v>52.015625000000007</v>
      </c>
      <c r="BA237">
        <f t="shared" si="12"/>
        <v>60.378125000000004</v>
      </c>
      <c r="BB237">
        <f t="shared" si="12"/>
        <v>68.743750000000006</v>
      </c>
    </row>
    <row r="238" spans="14:58" x14ac:dyDescent="0.3">
      <c r="R238" t="s">
        <v>322</v>
      </c>
      <c r="U238">
        <f t="shared" ref="U238:AC241" si="13">AVERAGEIF($T$5:$T$205,$R238,U$5:U$205)</f>
        <v>61.838888888888881</v>
      </c>
      <c r="V238">
        <f t="shared" si="13"/>
        <v>28.236111111111111</v>
      </c>
      <c r="W238">
        <f t="shared" si="13"/>
        <v>9.9333333333333318</v>
      </c>
      <c r="X238">
        <f t="shared" si="13"/>
        <v>61.544444444444444</v>
      </c>
      <c r="Y238">
        <f t="shared" si="13"/>
        <v>22.255555555555556</v>
      </c>
      <c r="Z238">
        <f t="shared" si="13"/>
        <v>16.205555555555556</v>
      </c>
      <c r="AA238">
        <f t="shared" si="13"/>
        <v>61.677777777777777</v>
      </c>
      <c r="AB238">
        <f t="shared" si="13"/>
        <v>25.291666666666668</v>
      </c>
      <c r="AC238">
        <f t="shared" si="13"/>
        <v>13.027777777777777</v>
      </c>
      <c r="AI238">
        <f t="shared" ref="AI238:AQ241" si="14">AVERAGEIF($T$5:$T$205,$R238,AI$5:AI$205)</f>
        <v>68.658333333333331</v>
      </c>
      <c r="AJ238">
        <f t="shared" si="14"/>
        <v>31.341666666666665</v>
      </c>
      <c r="AK238">
        <f t="shared" si="14"/>
        <v>73.502777777777794</v>
      </c>
      <c r="AL238">
        <f t="shared" si="14"/>
        <v>26.497222222222224</v>
      </c>
      <c r="AM238">
        <f t="shared" si="14"/>
        <v>70.938888888888911</v>
      </c>
      <c r="AN238">
        <f t="shared" si="14"/>
        <v>29.061111111111114</v>
      </c>
      <c r="AO238" t="e">
        <f t="shared" si="14"/>
        <v>#DIV/0!</v>
      </c>
      <c r="AP238" t="e">
        <f t="shared" si="14"/>
        <v>#DIV/0!</v>
      </c>
      <c r="AQ238" t="e">
        <f t="shared" si="14"/>
        <v>#DIV/0!</v>
      </c>
      <c r="AT238">
        <f t="shared" ref="AT238:BB241" si="15">AVERAGEIF($T$5:$T$205,$R238,AT$5:AT$205)</f>
        <v>61.38333333333334</v>
      </c>
      <c r="AU238">
        <f t="shared" si="15"/>
        <v>68.658333333333331</v>
      </c>
      <c r="AV238">
        <f t="shared" si="15"/>
        <v>75.952777777777783</v>
      </c>
      <c r="AW238">
        <f t="shared" si="15"/>
        <v>66.630555555555546</v>
      </c>
      <c r="AX238">
        <f t="shared" si="15"/>
        <v>73.502777777777794</v>
      </c>
      <c r="AY238">
        <f t="shared" si="15"/>
        <v>80.383333333333326</v>
      </c>
      <c r="AZ238">
        <f t="shared" si="15"/>
        <v>65.716666666666669</v>
      </c>
      <c r="BA238">
        <f t="shared" si="15"/>
        <v>70.938888888888911</v>
      </c>
      <c r="BB238">
        <f t="shared" si="15"/>
        <v>76.15833333333336</v>
      </c>
    </row>
    <row r="239" spans="14:58" x14ac:dyDescent="0.3">
      <c r="R239" t="s">
        <v>323</v>
      </c>
      <c r="U239">
        <f t="shared" si="13"/>
        <v>58.948148148148142</v>
      </c>
      <c r="V239">
        <f t="shared" si="13"/>
        <v>33.644444444444446</v>
      </c>
      <c r="W239">
        <f t="shared" si="13"/>
        <v>7.4148148148148136</v>
      </c>
      <c r="X239">
        <f t="shared" si="13"/>
        <v>56.862962962962975</v>
      </c>
      <c r="Y239">
        <f t="shared" si="13"/>
        <v>27.644444444444442</v>
      </c>
      <c r="Z239">
        <f t="shared" si="13"/>
        <v>15.500000000000002</v>
      </c>
      <c r="AA239">
        <f t="shared" si="13"/>
        <v>57.899999999999991</v>
      </c>
      <c r="AB239">
        <f t="shared" si="13"/>
        <v>30.644444444444453</v>
      </c>
      <c r="AC239">
        <f t="shared" si="13"/>
        <v>11.462962962962965</v>
      </c>
      <c r="AI239">
        <f t="shared" si="14"/>
        <v>63.677777777777784</v>
      </c>
      <c r="AJ239">
        <f t="shared" si="14"/>
        <v>36.32222222222223</v>
      </c>
      <c r="AK239">
        <f t="shared" si="14"/>
        <v>67.511111111111106</v>
      </c>
      <c r="AL239">
        <f t="shared" si="14"/>
        <v>32.488888888888894</v>
      </c>
      <c r="AM239">
        <f t="shared" si="14"/>
        <v>65.474074074074068</v>
      </c>
      <c r="AN239">
        <f t="shared" si="14"/>
        <v>34.525925925925918</v>
      </c>
      <c r="AO239" t="e">
        <f t="shared" si="14"/>
        <v>#DIV/0!</v>
      </c>
      <c r="AP239" t="e">
        <f t="shared" si="14"/>
        <v>#DIV/0!</v>
      </c>
      <c r="AQ239" t="e">
        <f t="shared" si="14"/>
        <v>#DIV/0!</v>
      </c>
      <c r="AT239">
        <f t="shared" si="15"/>
        <v>56.914814814814818</v>
      </c>
      <c r="AU239">
        <f t="shared" si="15"/>
        <v>63.677777777777784</v>
      </c>
      <c r="AV239">
        <f t="shared" si="15"/>
        <v>70.440740740740722</v>
      </c>
      <c r="AW239">
        <f t="shared" si="15"/>
        <v>61.037037037037038</v>
      </c>
      <c r="AX239">
        <f t="shared" si="15"/>
        <v>67.511111111111106</v>
      </c>
      <c r="AY239">
        <f t="shared" si="15"/>
        <v>73.959259259259255</v>
      </c>
      <c r="AZ239">
        <f t="shared" si="15"/>
        <v>60.633333333333333</v>
      </c>
      <c r="BA239">
        <f t="shared" si="15"/>
        <v>65.474074074074068</v>
      </c>
      <c r="BB239">
        <f t="shared" si="15"/>
        <v>70.299999999999983</v>
      </c>
    </row>
    <row r="241" spans="18:54" x14ac:dyDescent="0.3">
      <c r="R241" t="s">
        <v>325</v>
      </c>
      <c r="U241">
        <f t="shared" si="13"/>
        <v>59.807692307692328</v>
      </c>
      <c r="V241">
        <f t="shared" si="13"/>
        <v>31.815384615384612</v>
      </c>
      <c r="W241">
        <f t="shared" si="13"/>
        <v>8.365384615384615</v>
      </c>
      <c r="X241">
        <f t="shared" si="13"/>
        <v>58.263461538461556</v>
      </c>
      <c r="Y241">
        <f t="shared" si="13"/>
        <v>25.148076923076921</v>
      </c>
      <c r="Z241">
        <f t="shared" si="13"/>
        <v>16.590384615384618</v>
      </c>
      <c r="AA241">
        <f t="shared" si="13"/>
        <v>58.869811320754721</v>
      </c>
      <c r="AB241">
        <f t="shared" si="13"/>
        <v>28.720754716981137</v>
      </c>
      <c r="AC241">
        <f t="shared" si="13"/>
        <v>12.407547169811327</v>
      </c>
      <c r="AI241">
        <f t="shared" si="14"/>
        <v>65.255769230769246</v>
      </c>
      <c r="AJ241">
        <f t="shared" si="14"/>
        <v>34.744230769230782</v>
      </c>
      <c r="AK241">
        <f t="shared" si="14"/>
        <v>69.95</v>
      </c>
      <c r="AL241">
        <f t="shared" si="14"/>
        <v>30.049999999999997</v>
      </c>
      <c r="AM241">
        <f t="shared" si="14"/>
        <v>67.249056603773568</v>
      </c>
      <c r="AN241">
        <f t="shared" si="14"/>
        <v>32.750943396226404</v>
      </c>
      <c r="AO241" t="e">
        <f t="shared" si="14"/>
        <v>#DIV/0!</v>
      </c>
      <c r="AP241" t="e">
        <f t="shared" si="14"/>
        <v>#DIV/0!</v>
      </c>
      <c r="AQ241" t="e">
        <f t="shared" si="14"/>
        <v>#DIV/0!</v>
      </c>
      <c r="AT241">
        <f t="shared" si="15"/>
        <v>58.101923076923079</v>
      </c>
      <c r="AU241">
        <f t="shared" si="15"/>
        <v>65.255769230769246</v>
      </c>
      <c r="AV241">
        <f t="shared" si="15"/>
        <v>72.421153846153842</v>
      </c>
      <c r="AW241">
        <f t="shared" si="15"/>
        <v>63.144230769230781</v>
      </c>
      <c r="AX241">
        <f t="shared" si="15"/>
        <v>69.95</v>
      </c>
      <c r="AY241">
        <f t="shared" si="15"/>
        <v>76.759615384615387</v>
      </c>
      <c r="AZ241">
        <f t="shared" si="15"/>
        <v>62.05849056603774</v>
      </c>
      <c r="BA241">
        <f t="shared" si="15"/>
        <v>67.249056603773568</v>
      </c>
      <c r="BB241">
        <f t="shared" si="15"/>
        <v>72.437735849056622</v>
      </c>
    </row>
    <row r="243" spans="18:54" x14ac:dyDescent="0.3">
      <c r="R243" t="s">
        <v>326</v>
      </c>
      <c r="S243" t="s">
        <v>318</v>
      </c>
      <c r="T243" t="s">
        <v>323</v>
      </c>
      <c r="U243">
        <f>AVERAGEIFS(U$5:U$205,$S$5:$S$205,$S243,$T$5:$T$205,$T243)</f>
        <v>55.825000000000003</v>
      </c>
      <c r="V243">
        <f t="shared" ref="V243:AC255" si="16">AVERAGEIFS(V$5:V$205,$S$5:$S$205,$S243,$T$5:$T$205,$T243)</f>
        <v>36.349999999999994</v>
      </c>
      <c r="W243">
        <f t="shared" si="16"/>
        <v>7.8250000000000002</v>
      </c>
      <c r="X243">
        <f t="shared" si="16"/>
        <v>53.075000000000003</v>
      </c>
      <c r="Y243">
        <f t="shared" si="16"/>
        <v>33.050000000000004</v>
      </c>
      <c r="Z243">
        <f t="shared" si="16"/>
        <v>13.875</v>
      </c>
      <c r="AA243">
        <f t="shared" si="16"/>
        <v>54.424999999999997</v>
      </c>
      <c r="AB243">
        <f t="shared" si="16"/>
        <v>34.75</v>
      </c>
      <c r="AC243">
        <f t="shared" si="16"/>
        <v>10.824999999999999</v>
      </c>
      <c r="AI243">
        <f>AVERAGEIFS(AI$5:AI$205,$S$5:$S$205,$S243,$T$5:$T$205,$T243)</f>
        <v>60.674999999999997</v>
      </c>
      <c r="AJ243">
        <f t="shared" ref="AJ243:AQ255" si="17">AVERAGEIFS(AJ$5:AJ$205,$S$5:$S$205,$S243,$T$5:$T$205,$T243)</f>
        <v>39.325000000000003</v>
      </c>
      <c r="AK243">
        <f t="shared" si="17"/>
        <v>61.8</v>
      </c>
      <c r="AL243">
        <f t="shared" si="17"/>
        <v>38.200000000000003</v>
      </c>
      <c r="AM243">
        <f t="shared" si="17"/>
        <v>61.199999999999996</v>
      </c>
      <c r="AN243">
        <f t="shared" si="17"/>
        <v>38.799999999999997</v>
      </c>
      <c r="AO243" t="e">
        <f t="shared" si="17"/>
        <v>#DIV/0!</v>
      </c>
      <c r="AP243" t="e">
        <f t="shared" si="17"/>
        <v>#DIV/0!</v>
      </c>
      <c r="AQ243" t="e">
        <f t="shared" si="17"/>
        <v>#DIV/0!</v>
      </c>
      <c r="AT243">
        <f>AVERAGEIFS(AT$5:AT$205,$S$5:$S$205,$S243,$T$5:$T$205,$T243)</f>
        <v>54.449999999999996</v>
      </c>
      <c r="AU243">
        <f t="shared" ref="AU243:BB255" si="18">AVERAGEIFS(AU$5:AU$205,$S$5:$S$205,$S243,$T$5:$T$205,$T243)</f>
        <v>60.674999999999997</v>
      </c>
      <c r="AV243">
        <f t="shared" si="18"/>
        <v>66.924999999999997</v>
      </c>
      <c r="AW243">
        <f t="shared" si="18"/>
        <v>55.85</v>
      </c>
      <c r="AX243">
        <f t="shared" si="18"/>
        <v>61.8</v>
      </c>
      <c r="AY243">
        <f t="shared" si="18"/>
        <v>67.724999999999994</v>
      </c>
      <c r="AZ243">
        <f t="shared" si="18"/>
        <v>56.650000000000006</v>
      </c>
      <c r="BA243">
        <f t="shared" si="18"/>
        <v>61.199999999999996</v>
      </c>
      <c r="BB243">
        <f t="shared" si="18"/>
        <v>65.724999999999994</v>
      </c>
    </row>
    <row r="245" spans="18:54" x14ac:dyDescent="0.3">
      <c r="R245" t="s">
        <v>328</v>
      </c>
      <c r="S245" t="s">
        <v>318</v>
      </c>
      <c r="T245" t="s">
        <v>325</v>
      </c>
      <c r="U245">
        <f t="shared" ref="U245:U247" si="19">AVERAGEIFS(U$5:U$205,$S$5:$S$205,$S245,$T$5:$T$205,$T245)</f>
        <v>60.454054054054062</v>
      </c>
      <c r="V245">
        <f t="shared" si="16"/>
        <v>31.06216216216216</v>
      </c>
      <c r="W245">
        <f t="shared" si="16"/>
        <v>8.4648648648648681</v>
      </c>
      <c r="X245">
        <f t="shared" si="16"/>
        <v>58.329729729729735</v>
      </c>
      <c r="Y245">
        <f t="shared" si="16"/>
        <v>25.197297297297304</v>
      </c>
      <c r="Z245">
        <f t="shared" si="16"/>
        <v>16.47837837837838</v>
      </c>
      <c r="AA245">
        <f t="shared" si="16"/>
        <v>59.443243243243259</v>
      </c>
      <c r="AB245">
        <f t="shared" si="16"/>
        <v>28.137837837837843</v>
      </c>
      <c r="AC245">
        <f t="shared" si="16"/>
        <v>12.416216216216213</v>
      </c>
      <c r="AI245">
        <f t="shared" ref="AI245:AI247" si="20">AVERAGEIFS(AI$5:AI$205,$S$5:$S$205,$S245,$T$5:$T$205,$T245)</f>
        <v>66.035135135135121</v>
      </c>
      <c r="AJ245">
        <f t="shared" si="17"/>
        <v>33.964864864864865</v>
      </c>
      <c r="AK245">
        <f t="shared" si="17"/>
        <v>69.88648648648649</v>
      </c>
      <c r="AL245">
        <f t="shared" si="17"/>
        <v>30.11351351351351</v>
      </c>
      <c r="AM245">
        <f t="shared" si="17"/>
        <v>67.891891891891916</v>
      </c>
      <c r="AN245">
        <f t="shared" si="17"/>
        <v>32.108108108108105</v>
      </c>
      <c r="AO245" t="e">
        <f t="shared" si="17"/>
        <v>#DIV/0!</v>
      </c>
      <c r="AP245" t="e">
        <f t="shared" si="17"/>
        <v>#DIV/0!</v>
      </c>
      <c r="AQ245" t="e">
        <f t="shared" si="17"/>
        <v>#DIV/0!</v>
      </c>
      <c r="AT245">
        <f t="shared" ref="AT245:AT247" si="21">AVERAGEIFS(AT$5:AT$205,$S$5:$S$205,$S245,$T$5:$T$205,$T245)</f>
        <v>58.945945945945944</v>
      </c>
      <c r="AU245">
        <f t="shared" si="18"/>
        <v>66.035135135135121</v>
      </c>
      <c r="AV245">
        <f t="shared" si="18"/>
        <v>73.132432432432424</v>
      </c>
      <c r="AW245">
        <f t="shared" si="18"/>
        <v>63.054054054054063</v>
      </c>
      <c r="AX245">
        <f t="shared" si="18"/>
        <v>69.88648648648649</v>
      </c>
      <c r="AY245">
        <f t="shared" si="18"/>
        <v>76.729729729729726</v>
      </c>
      <c r="AZ245">
        <f t="shared" si="18"/>
        <v>62.791891891891893</v>
      </c>
      <c r="BA245">
        <f t="shared" si="18"/>
        <v>67.891891891891916</v>
      </c>
      <c r="BB245">
        <f t="shared" si="18"/>
        <v>72.983783783783792</v>
      </c>
    </row>
    <row r="246" spans="18:54" x14ac:dyDescent="0.3">
      <c r="R246" t="s">
        <v>329</v>
      </c>
      <c r="S246" t="s">
        <v>318</v>
      </c>
      <c r="T246" t="s">
        <v>321</v>
      </c>
      <c r="U246">
        <f t="shared" si="19"/>
        <v>54.343750000000007</v>
      </c>
      <c r="V246">
        <f t="shared" si="16"/>
        <v>39.15625</v>
      </c>
      <c r="W246">
        <f t="shared" si="16"/>
        <v>6.4968749999999984</v>
      </c>
      <c r="X246">
        <f t="shared" si="16"/>
        <v>56.59062500000001</v>
      </c>
      <c r="Y246">
        <f t="shared" si="16"/>
        <v>33.687500000000007</v>
      </c>
      <c r="Z246">
        <f t="shared" si="16"/>
        <v>9.7187500000000018</v>
      </c>
      <c r="AA246">
        <f t="shared" si="16"/>
        <v>55.4</v>
      </c>
      <c r="AB246">
        <f t="shared" si="16"/>
        <v>36.546874999999993</v>
      </c>
      <c r="AC246">
        <f t="shared" si="16"/>
        <v>8.046875</v>
      </c>
      <c r="AI246">
        <f t="shared" si="20"/>
        <v>58.193750000000009</v>
      </c>
      <c r="AJ246">
        <f t="shared" si="17"/>
        <v>41.806250000000006</v>
      </c>
      <c r="AK246">
        <f t="shared" si="17"/>
        <v>62.918749999999996</v>
      </c>
      <c r="AL246">
        <f t="shared" si="17"/>
        <v>37.081249999999997</v>
      </c>
      <c r="AM246">
        <f t="shared" si="17"/>
        <v>60.378125000000004</v>
      </c>
      <c r="AN246">
        <f t="shared" si="17"/>
        <v>39.621874999999996</v>
      </c>
      <c r="AO246" t="e">
        <f t="shared" si="17"/>
        <v>#DIV/0!</v>
      </c>
      <c r="AP246" t="e">
        <f t="shared" si="17"/>
        <v>#DIV/0!</v>
      </c>
      <c r="AQ246" t="e">
        <f t="shared" si="17"/>
        <v>#DIV/0!</v>
      </c>
      <c r="AT246">
        <f t="shared" si="21"/>
        <v>46.440624999999997</v>
      </c>
      <c r="AU246">
        <f t="shared" si="18"/>
        <v>58.193750000000009</v>
      </c>
      <c r="AV246">
        <f t="shared" si="18"/>
        <v>69.9375</v>
      </c>
      <c r="AW246">
        <f t="shared" si="18"/>
        <v>51.856249999999996</v>
      </c>
      <c r="AX246">
        <f t="shared" si="18"/>
        <v>62.918749999999996</v>
      </c>
      <c r="AY246">
        <f t="shared" si="18"/>
        <v>73.990624999999966</v>
      </c>
      <c r="AZ246">
        <f t="shared" si="18"/>
        <v>52.015625000000007</v>
      </c>
      <c r="BA246">
        <f t="shared" si="18"/>
        <v>60.378125000000004</v>
      </c>
      <c r="BB246">
        <f t="shared" si="18"/>
        <v>68.743750000000006</v>
      </c>
    </row>
    <row r="247" spans="18:54" x14ac:dyDescent="0.3">
      <c r="R247" t="s">
        <v>330</v>
      </c>
      <c r="S247" t="s">
        <v>318</v>
      </c>
      <c r="T247" t="s">
        <v>322</v>
      </c>
      <c r="U247">
        <f t="shared" si="19"/>
        <v>61.838888888888881</v>
      </c>
      <c r="V247">
        <f t="shared" si="16"/>
        <v>28.236111111111111</v>
      </c>
      <c r="W247">
        <f t="shared" si="16"/>
        <v>9.9333333333333318</v>
      </c>
      <c r="X247">
        <f t="shared" si="16"/>
        <v>61.544444444444444</v>
      </c>
      <c r="Y247">
        <f t="shared" si="16"/>
        <v>22.255555555555556</v>
      </c>
      <c r="Z247">
        <f t="shared" si="16"/>
        <v>16.205555555555556</v>
      </c>
      <c r="AA247">
        <f t="shared" si="16"/>
        <v>61.677777777777777</v>
      </c>
      <c r="AB247">
        <f t="shared" si="16"/>
        <v>25.291666666666668</v>
      </c>
      <c r="AC247">
        <f t="shared" si="16"/>
        <v>13.027777777777777</v>
      </c>
      <c r="AI247">
        <f t="shared" si="20"/>
        <v>68.658333333333331</v>
      </c>
      <c r="AJ247">
        <f t="shared" si="17"/>
        <v>31.341666666666665</v>
      </c>
      <c r="AK247">
        <f t="shared" si="17"/>
        <v>73.502777777777794</v>
      </c>
      <c r="AL247">
        <f t="shared" si="17"/>
        <v>26.497222222222224</v>
      </c>
      <c r="AM247">
        <f t="shared" si="17"/>
        <v>70.938888888888911</v>
      </c>
      <c r="AN247">
        <f t="shared" si="17"/>
        <v>29.061111111111114</v>
      </c>
      <c r="AO247" t="e">
        <f t="shared" si="17"/>
        <v>#DIV/0!</v>
      </c>
      <c r="AP247" t="e">
        <f t="shared" si="17"/>
        <v>#DIV/0!</v>
      </c>
      <c r="AQ247" t="e">
        <f t="shared" si="17"/>
        <v>#DIV/0!</v>
      </c>
      <c r="AT247">
        <f t="shared" si="21"/>
        <v>61.38333333333334</v>
      </c>
      <c r="AU247">
        <f t="shared" si="18"/>
        <v>68.658333333333331</v>
      </c>
      <c r="AV247">
        <f t="shared" si="18"/>
        <v>75.952777777777783</v>
      </c>
      <c r="AW247">
        <f t="shared" si="18"/>
        <v>66.630555555555546</v>
      </c>
      <c r="AX247">
        <f t="shared" si="18"/>
        <v>73.502777777777794</v>
      </c>
      <c r="AY247">
        <f t="shared" si="18"/>
        <v>80.383333333333326</v>
      </c>
      <c r="AZ247">
        <f t="shared" si="18"/>
        <v>65.716666666666669</v>
      </c>
      <c r="BA247">
        <f t="shared" si="18"/>
        <v>70.938888888888911</v>
      </c>
      <c r="BB247">
        <f t="shared" si="18"/>
        <v>76.15833333333336</v>
      </c>
    </row>
    <row r="249" spans="18:54" x14ac:dyDescent="0.3">
      <c r="R249" t="s">
        <v>331</v>
      </c>
      <c r="S249" t="s">
        <v>320</v>
      </c>
      <c r="T249" t="s">
        <v>323</v>
      </c>
      <c r="U249">
        <f>AVERAGEIFS(U$5:U$205,$S$5:$S$205,$S249,$T$5:$T$205,$T249)</f>
        <v>58.688888888888897</v>
      </c>
      <c r="V249">
        <f t="shared" si="16"/>
        <v>33.655555555555559</v>
      </c>
      <c r="W249">
        <f t="shared" si="16"/>
        <v>7.6555555555555559</v>
      </c>
      <c r="X249">
        <f t="shared" si="16"/>
        <v>57.022222222222226</v>
      </c>
      <c r="Y249">
        <f t="shared" si="16"/>
        <v>25.555555555555557</v>
      </c>
      <c r="Z249">
        <f t="shared" si="16"/>
        <v>17.455555555555556</v>
      </c>
      <c r="AA249">
        <f t="shared" si="16"/>
        <v>57.888888888888886</v>
      </c>
      <c r="AB249">
        <f t="shared" si="16"/>
        <v>29.466666666666665</v>
      </c>
      <c r="AC249">
        <f t="shared" si="16"/>
        <v>12.644444444444444</v>
      </c>
      <c r="AI249">
        <f>AVERAGEIFS(AI$5:AI$205,$S$5:$S$205,$S249,$T$5:$T$205,$T249)</f>
        <v>63.544444444444451</v>
      </c>
      <c r="AJ249">
        <f t="shared" si="17"/>
        <v>36.455555555555549</v>
      </c>
      <c r="AK249">
        <f t="shared" si="17"/>
        <v>69.311111111111117</v>
      </c>
      <c r="AL249">
        <f t="shared" si="17"/>
        <v>30.688888888888886</v>
      </c>
      <c r="AM249">
        <f t="shared" si="17"/>
        <v>66.333333333333343</v>
      </c>
      <c r="AN249">
        <f t="shared" si="17"/>
        <v>33.666666666666664</v>
      </c>
      <c r="AO249" t="e">
        <f t="shared" si="17"/>
        <v>#DIV/0!</v>
      </c>
      <c r="AP249" t="e">
        <f t="shared" si="17"/>
        <v>#DIV/0!</v>
      </c>
      <c r="AQ249" t="e">
        <f t="shared" si="17"/>
        <v>#DIV/0!</v>
      </c>
      <c r="AT249">
        <f>AVERAGEIFS(AT$5:AT$205,$S$5:$S$205,$S249,$T$5:$T$205,$T249)</f>
        <v>56.488888888888894</v>
      </c>
      <c r="AU249">
        <f t="shared" si="18"/>
        <v>63.544444444444451</v>
      </c>
      <c r="AV249">
        <f t="shared" si="18"/>
        <v>70.599999999999994</v>
      </c>
      <c r="AW249">
        <f t="shared" si="18"/>
        <v>62.533333333333331</v>
      </c>
      <c r="AX249">
        <f t="shared" si="18"/>
        <v>69.311111111111117</v>
      </c>
      <c r="AY249">
        <f t="shared" si="18"/>
        <v>76.088888888888889</v>
      </c>
      <c r="AZ249">
        <f t="shared" si="18"/>
        <v>61.288888888888891</v>
      </c>
      <c r="BA249">
        <f t="shared" si="18"/>
        <v>66.333333333333343</v>
      </c>
      <c r="BB249">
        <f t="shared" si="18"/>
        <v>71.355555555555554</v>
      </c>
    </row>
    <row r="251" spans="18:54" x14ac:dyDescent="0.3">
      <c r="R251" t="s">
        <v>333</v>
      </c>
      <c r="S251" t="s">
        <v>320</v>
      </c>
      <c r="T251" t="s">
        <v>325</v>
      </c>
      <c r="U251">
        <f>AVERAGEIFS(U$5:U$205,$S$5:$S$205,$S251,$T$5:$T$205,$T251)</f>
        <v>59.444444444444443</v>
      </c>
      <c r="V251">
        <f t="shared" si="16"/>
        <v>31.366666666666667</v>
      </c>
      <c r="W251">
        <f t="shared" si="16"/>
        <v>9.1999999999999975</v>
      </c>
      <c r="X251">
        <f t="shared" si="16"/>
        <v>60.877777777777787</v>
      </c>
      <c r="Y251">
        <f t="shared" si="16"/>
        <v>20.8</v>
      </c>
      <c r="Z251">
        <f t="shared" si="16"/>
        <v>18.322222222222223</v>
      </c>
      <c r="AA251">
        <f t="shared" si="16"/>
        <v>58.969999999999992</v>
      </c>
      <c r="AB251">
        <f t="shared" si="16"/>
        <v>27.589999999999996</v>
      </c>
      <c r="AC251">
        <f t="shared" si="16"/>
        <v>13.430000000000001</v>
      </c>
      <c r="AI251">
        <f>AVERAGEIFS(AI$5:AI$205,$S$5:$S$205,$S251,$T$5:$T$205,$T251)</f>
        <v>65.411111111111097</v>
      </c>
      <c r="AJ251">
        <f t="shared" si="17"/>
        <v>34.588888888888889</v>
      </c>
      <c r="AK251">
        <f t="shared" si="17"/>
        <v>74.522222222222211</v>
      </c>
      <c r="AL251">
        <f t="shared" si="17"/>
        <v>25.477777777777774</v>
      </c>
      <c r="AM251">
        <f t="shared" si="17"/>
        <v>68.150000000000006</v>
      </c>
      <c r="AN251">
        <f t="shared" si="17"/>
        <v>31.849999999999994</v>
      </c>
      <c r="AO251" t="e">
        <f t="shared" si="17"/>
        <v>#DIV/0!</v>
      </c>
      <c r="AP251" t="e">
        <f t="shared" si="17"/>
        <v>#DIV/0!</v>
      </c>
      <c r="AQ251" t="e">
        <f t="shared" si="17"/>
        <v>#DIV/0!</v>
      </c>
      <c r="AT251">
        <f>AVERAGEIFS(AT$5:AT$205,$S$5:$S$205,$S251,$T$5:$T$205,$T251)</f>
        <v>58.122222222222227</v>
      </c>
      <c r="AU251">
        <f t="shared" si="18"/>
        <v>65.411111111111097</v>
      </c>
      <c r="AV251">
        <f t="shared" si="18"/>
        <v>72.711111111111109</v>
      </c>
      <c r="AW251">
        <f t="shared" si="18"/>
        <v>68</v>
      </c>
      <c r="AX251">
        <f t="shared" si="18"/>
        <v>74.522222222222211</v>
      </c>
      <c r="AY251">
        <f t="shared" si="18"/>
        <v>81.022222222222211</v>
      </c>
      <c r="AZ251">
        <f t="shared" si="18"/>
        <v>62.649999999999991</v>
      </c>
      <c r="BA251">
        <f t="shared" si="18"/>
        <v>68.150000000000006</v>
      </c>
      <c r="BB251">
        <f t="shared" si="18"/>
        <v>73.669999999999987</v>
      </c>
    </row>
    <row r="253" spans="18:54" x14ac:dyDescent="0.3">
      <c r="R253" t="s">
        <v>336</v>
      </c>
      <c r="S253" t="s">
        <v>319</v>
      </c>
      <c r="T253" t="s">
        <v>323</v>
      </c>
      <c r="U253">
        <f>AVERAGEIFS(U$5:U$205,$S$5:$S$205,$S253,$T$5:$T$205,$T253)</f>
        <v>60</v>
      </c>
      <c r="V253">
        <f t="shared" si="16"/>
        <v>32.592307692307692</v>
      </c>
      <c r="W253">
        <f t="shared" si="16"/>
        <v>7.4153846153846148</v>
      </c>
      <c r="X253">
        <f t="shared" si="16"/>
        <v>58.446153846153848</v>
      </c>
      <c r="Y253">
        <f t="shared" si="16"/>
        <v>26.607692307692311</v>
      </c>
      <c r="Z253">
        <f t="shared" si="16"/>
        <v>14.938461538461542</v>
      </c>
      <c r="AA253">
        <f t="shared" si="16"/>
        <v>59.2</v>
      </c>
      <c r="AB253">
        <f t="shared" si="16"/>
        <v>29.684615384615388</v>
      </c>
      <c r="AC253">
        <f t="shared" si="16"/>
        <v>11.130769230769232</v>
      </c>
      <c r="AI253">
        <f>AVERAGEIFS(AI$5:AI$205,$S$5:$S$205,$S253,$T$5:$T$205,$T253)</f>
        <v>64.8</v>
      </c>
      <c r="AJ253">
        <f t="shared" si="17"/>
        <v>35.200000000000003</v>
      </c>
      <c r="AK253">
        <f t="shared" si="17"/>
        <v>68.861538461538458</v>
      </c>
      <c r="AL253">
        <f t="shared" si="17"/>
        <v>31.138461538461538</v>
      </c>
      <c r="AM253">
        <f t="shared" si="17"/>
        <v>66.646153846153851</v>
      </c>
      <c r="AN253">
        <f t="shared" si="17"/>
        <v>33.353846153846156</v>
      </c>
      <c r="AO253" t="e">
        <f t="shared" si="17"/>
        <v>#DIV/0!</v>
      </c>
      <c r="AP253" t="e">
        <f t="shared" si="17"/>
        <v>#DIV/0!</v>
      </c>
      <c r="AQ253" t="e">
        <f t="shared" si="17"/>
        <v>#DIV/0!</v>
      </c>
      <c r="AT253">
        <f>AVERAGEIFS(AT$5:AT$205,$S$5:$S$205,$S253,$T$5:$T$205,$T253)</f>
        <v>58.146153846153851</v>
      </c>
      <c r="AU253">
        <f t="shared" si="18"/>
        <v>64.8</v>
      </c>
      <c r="AV253">
        <f t="shared" si="18"/>
        <v>71.446153846153848</v>
      </c>
      <c r="AW253">
        <f t="shared" si="18"/>
        <v>62.507692307692302</v>
      </c>
      <c r="AX253">
        <f t="shared" si="18"/>
        <v>68.861538461538458</v>
      </c>
      <c r="AY253">
        <f t="shared" si="18"/>
        <v>75.169230769230779</v>
      </c>
      <c r="AZ253">
        <f t="shared" si="18"/>
        <v>61.91538461538461</v>
      </c>
      <c r="BA253">
        <f t="shared" si="18"/>
        <v>66.646153846153851</v>
      </c>
      <c r="BB253">
        <f t="shared" si="18"/>
        <v>71.369230769230768</v>
      </c>
    </row>
    <row r="255" spans="18:54" x14ac:dyDescent="0.3">
      <c r="R255" t="s">
        <v>338</v>
      </c>
      <c r="S255" t="s">
        <v>319</v>
      </c>
      <c r="T255" t="s">
        <v>325</v>
      </c>
      <c r="U255">
        <f>AVERAGEIFS(U$5:U$205,$S$5:$S$205,$S255,$T$5:$T$205,$T255)</f>
        <v>56.366666666666667</v>
      </c>
      <c r="V255">
        <f t="shared" si="16"/>
        <v>37.133333333333326</v>
      </c>
      <c r="W255">
        <f t="shared" si="16"/>
        <v>6.5</v>
      </c>
      <c r="X255">
        <f t="shared" si="16"/>
        <v>53.933333333333337</v>
      </c>
      <c r="Y255">
        <f t="shared" si="16"/>
        <v>31.366666666666664</v>
      </c>
      <c r="Z255">
        <f t="shared" si="16"/>
        <v>14.683333333333335</v>
      </c>
      <c r="AA255">
        <f t="shared" si="16"/>
        <v>55.166666666666664</v>
      </c>
      <c r="AB255">
        <f t="shared" si="16"/>
        <v>34.199999999999996</v>
      </c>
      <c r="AC255">
        <f t="shared" si="16"/>
        <v>10.65</v>
      </c>
      <c r="AI255">
        <f>AVERAGEIFS(AI$5:AI$205,$S$5:$S$205,$S255,$T$5:$T$205,$T255)</f>
        <v>60.216666666666661</v>
      </c>
      <c r="AJ255">
        <f t="shared" si="17"/>
        <v>39.783333333333339</v>
      </c>
      <c r="AK255">
        <f t="shared" si="17"/>
        <v>63.48333333333332</v>
      </c>
      <c r="AL255">
        <f t="shared" si="17"/>
        <v>36.516666666666666</v>
      </c>
      <c r="AM255">
        <f t="shared" si="17"/>
        <v>61.783333333333331</v>
      </c>
      <c r="AN255">
        <f t="shared" si="17"/>
        <v>38.216666666666669</v>
      </c>
      <c r="AO255" t="e">
        <f t="shared" si="17"/>
        <v>#DIV/0!</v>
      </c>
      <c r="AP255" t="e">
        <f t="shared" si="17"/>
        <v>#DIV/0!</v>
      </c>
      <c r="AQ255" t="e">
        <f t="shared" si="17"/>
        <v>#DIV/0!</v>
      </c>
      <c r="AT255">
        <f>AVERAGEIFS(AT$5:AT$205,$S$5:$S$205,$S255,$T$5:$T$205,$T255)</f>
        <v>52.866666666666667</v>
      </c>
      <c r="AU255">
        <f t="shared" si="18"/>
        <v>60.216666666666661</v>
      </c>
      <c r="AV255">
        <f t="shared" si="18"/>
        <v>67.599999999999994</v>
      </c>
      <c r="AW255">
        <f t="shared" si="18"/>
        <v>56.416666666666664</v>
      </c>
      <c r="AX255">
        <f t="shared" si="18"/>
        <v>63.48333333333332</v>
      </c>
      <c r="AY255">
        <f t="shared" si="18"/>
        <v>70.55</v>
      </c>
      <c r="AZ255">
        <f t="shared" si="18"/>
        <v>56.550000000000011</v>
      </c>
      <c r="BA255">
        <f t="shared" si="18"/>
        <v>61.783333333333331</v>
      </c>
      <c r="BB255">
        <f t="shared" si="18"/>
        <v>67.016666666666666</v>
      </c>
    </row>
    <row r="258" spans="18:36" x14ac:dyDescent="0.3">
      <c r="AI258" t="s">
        <v>664</v>
      </c>
      <c r="AJ258" t="s">
        <v>665</v>
      </c>
    </row>
    <row r="259" spans="18:36" x14ac:dyDescent="0.3">
      <c r="R259" t="str">
        <f>IFERROR(VLOOKUP('front page'!B7,Sheet2!P4:AN658,1,FALSE),VLOOKUP('front page'!B7,lookup!A1:C304,3,FALSE))</f>
        <v>Predominantly Rural</v>
      </c>
      <c r="AI259">
        <f>IFERROR(INDEX($AI$233:$AN$255,MATCH($R259,$R$233:$R$255,0),MATCH('front page'!$B$13,Sheet4!$AI$3:$AN$3,0)),INDEX($AI$5:$AN$220,MATCH($R259,$R$5:$R$220,0),MATCH('front page'!$B$13,Sheet4!$AI$3:$AN$3,0)))</f>
        <v>67.28947368421052</v>
      </c>
      <c r="AJ259" cm="1">
        <f t="array" ref="AJ259">IFERROR(INDEX($AI$233:$AN$255,MATCH($R259,$R$233:$R$255,0),MATCH('front page'!$B$13,Sheet4!$AI$3:$AN$3,0)+1),INDEX($AI$5:$AN$220,MATCH($R259,$R$5:$R$220,0),MATCH('front page'!$B$13,Sheet4!$AI$3:$AN$3,0)+1))</f>
        <v>32.710526315789465</v>
      </c>
    </row>
    <row r="260" spans="18:36" x14ac:dyDescent="0.3">
      <c r="R260" t="str">
        <f>IFERROR(VLOOKUP('front page'!D7,Sheet2!P4:AN658,1,FALSE),VLOOKUP('front page'!D7,lookup!A1:C304,3,FALSE))</f>
        <v>England</v>
      </c>
      <c r="AI260">
        <f>IFERROR(INDEX($AI$233:$AN$255,MATCH($R260,$R$233:$R$255,0),MATCH('front page'!$B$13,Sheet4!$AI$3:$AN$3,0)),INDEX($AI$5:$AN$220,MATCH($R260,$R$5:$R$220,0),MATCH('front page'!$B$13,Sheet4!$AI$3:$AN$3,0)))</f>
        <v>66.099999999999994</v>
      </c>
      <c r="AJ260" cm="1">
        <f t="array" ref="AJ260">IFERROR(INDEX($AI$233:$AN$255,MATCH($R260,$R$233:$R$255,0),MATCH('front page'!$B$13,Sheet4!$AI$3:$AN$3,0)+1),INDEX($AI$5:$AN$220,MATCH($R260,$R$5:$R$220,0),MATCH('front page'!$B$13,Sheet4!$AI$3:$AN$3,0)+1))</f>
        <v>33.9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B1CB3-C50A-4EA7-A1D4-4E92167DE699}">
  <sheetPr codeName="Sheet6"/>
  <dimension ref="A1:D357"/>
  <sheetViews>
    <sheetView workbookViewId="0">
      <selection activeCell="B57" sqref="B57"/>
    </sheetView>
  </sheetViews>
  <sheetFormatPr defaultRowHeight="14.4" x14ac:dyDescent="0.3"/>
  <cols>
    <col min="1" max="4" width="17.33203125" customWidth="1"/>
  </cols>
  <sheetData>
    <row r="1" spans="1:4" x14ac:dyDescent="0.3">
      <c r="A1" t="s">
        <v>236</v>
      </c>
      <c r="B1" t="s">
        <v>318</v>
      </c>
      <c r="C1" t="s">
        <v>836</v>
      </c>
      <c r="D1" t="s">
        <v>324</v>
      </c>
    </row>
    <row r="2" spans="1:4" x14ac:dyDescent="0.3">
      <c r="A2" t="s">
        <v>73</v>
      </c>
      <c r="B2" t="s">
        <v>320</v>
      </c>
      <c r="C2" t="s">
        <v>836</v>
      </c>
      <c r="D2" t="s">
        <v>324</v>
      </c>
    </row>
    <row r="3" spans="1:4" x14ac:dyDescent="0.3">
      <c r="A3" t="s">
        <v>98</v>
      </c>
      <c r="B3" t="s">
        <v>318</v>
      </c>
      <c r="C3" t="s">
        <v>836</v>
      </c>
      <c r="D3" t="s">
        <v>324</v>
      </c>
    </row>
    <row r="4" spans="1:4" x14ac:dyDescent="0.3">
      <c r="A4" t="s">
        <v>237</v>
      </c>
      <c r="B4" t="s">
        <v>318</v>
      </c>
      <c r="C4" t="s">
        <v>836</v>
      </c>
      <c r="D4" t="s">
        <v>324</v>
      </c>
    </row>
    <row r="5" spans="1:4" x14ac:dyDescent="0.3">
      <c r="A5" t="s">
        <v>127</v>
      </c>
      <c r="B5" t="s">
        <v>318</v>
      </c>
      <c r="C5" t="s">
        <v>836</v>
      </c>
      <c r="D5" t="s">
        <v>324</v>
      </c>
    </row>
    <row r="6" spans="1:4" x14ac:dyDescent="0.3">
      <c r="A6" t="s">
        <v>208</v>
      </c>
      <c r="B6" t="s">
        <v>319</v>
      </c>
      <c r="C6" t="s">
        <v>836</v>
      </c>
      <c r="D6" t="s">
        <v>324</v>
      </c>
    </row>
    <row r="7" spans="1:4" x14ac:dyDescent="0.3">
      <c r="A7" t="s">
        <v>837</v>
      </c>
      <c r="B7" t="s">
        <v>320</v>
      </c>
      <c r="C7" t="s">
        <v>836</v>
      </c>
      <c r="D7" t="s">
        <v>324</v>
      </c>
    </row>
    <row r="8" spans="1:4" x14ac:dyDescent="0.3">
      <c r="A8" t="s">
        <v>183</v>
      </c>
      <c r="B8" t="s">
        <v>320</v>
      </c>
      <c r="C8" t="s">
        <v>836</v>
      </c>
      <c r="D8" t="s">
        <v>324</v>
      </c>
    </row>
    <row r="9" spans="1:4" x14ac:dyDescent="0.3">
      <c r="A9" t="s">
        <v>5</v>
      </c>
      <c r="B9" t="s">
        <v>318</v>
      </c>
      <c r="C9" t="s">
        <v>838</v>
      </c>
      <c r="D9" t="s">
        <v>321</v>
      </c>
    </row>
    <row r="10" spans="1:4" x14ac:dyDescent="0.3">
      <c r="A10" t="s">
        <v>6</v>
      </c>
      <c r="B10" t="s">
        <v>318</v>
      </c>
      <c r="C10" t="s">
        <v>838</v>
      </c>
      <c r="D10" t="s">
        <v>321</v>
      </c>
    </row>
    <row r="11" spans="1:4" x14ac:dyDescent="0.3">
      <c r="A11" t="s">
        <v>57</v>
      </c>
      <c r="B11" t="s">
        <v>318</v>
      </c>
      <c r="C11" t="s">
        <v>531</v>
      </c>
      <c r="D11" t="s">
        <v>322</v>
      </c>
    </row>
    <row r="12" spans="1:4" x14ac:dyDescent="0.3">
      <c r="A12" t="s">
        <v>74</v>
      </c>
      <c r="B12" t="s">
        <v>319</v>
      </c>
      <c r="C12" t="s">
        <v>836</v>
      </c>
      <c r="D12" t="s">
        <v>324</v>
      </c>
    </row>
    <row r="13" spans="1:4" x14ac:dyDescent="0.3">
      <c r="A13" t="s">
        <v>158</v>
      </c>
      <c r="B13" t="s">
        <v>318</v>
      </c>
      <c r="C13" t="s">
        <v>836</v>
      </c>
      <c r="D13" t="s">
        <v>324</v>
      </c>
    </row>
    <row r="14" spans="1:4" x14ac:dyDescent="0.3">
      <c r="A14" t="s">
        <v>197</v>
      </c>
      <c r="B14" t="s">
        <v>319</v>
      </c>
      <c r="C14" t="s">
        <v>836</v>
      </c>
      <c r="D14" t="s">
        <v>324</v>
      </c>
    </row>
    <row r="15" spans="1:4" x14ac:dyDescent="0.3">
      <c r="A15" t="s">
        <v>128</v>
      </c>
      <c r="B15" t="s">
        <v>320</v>
      </c>
      <c r="C15" t="s">
        <v>836</v>
      </c>
      <c r="D15" t="s">
        <v>324</v>
      </c>
    </row>
    <row r="16" spans="1:4" x14ac:dyDescent="0.3">
      <c r="A16" t="s">
        <v>306</v>
      </c>
      <c r="B16" t="s">
        <v>319</v>
      </c>
      <c r="C16" t="s">
        <v>839</v>
      </c>
      <c r="D16" t="s">
        <v>325</v>
      </c>
    </row>
    <row r="17" spans="1:4" x14ac:dyDescent="0.3">
      <c r="A17" t="s">
        <v>291</v>
      </c>
      <c r="B17" t="s">
        <v>319</v>
      </c>
      <c r="C17" t="s">
        <v>839</v>
      </c>
      <c r="D17" t="s">
        <v>325</v>
      </c>
    </row>
    <row r="18" spans="1:4" x14ac:dyDescent="0.3">
      <c r="A18" t="s">
        <v>7</v>
      </c>
      <c r="B18" t="s">
        <v>318</v>
      </c>
      <c r="C18" t="s">
        <v>838</v>
      </c>
      <c r="D18" t="s">
        <v>321</v>
      </c>
    </row>
    <row r="19" spans="1:4" x14ac:dyDescent="0.3">
      <c r="A19" t="s">
        <v>66</v>
      </c>
      <c r="B19" t="s">
        <v>318</v>
      </c>
      <c r="C19" t="s">
        <v>531</v>
      </c>
      <c r="D19" t="s">
        <v>322</v>
      </c>
    </row>
    <row r="20" spans="1:4" x14ac:dyDescent="0.3">
      <c r="A20" t="s">
        <v>106</v>
      </c>
      <c r="B20" t="s">
        <v>318</v>
      </c>
      <c r="C20" t="s">
        <v>836</v>
      </c>
      <c r="D20" t="s">
        <v>324</v>
      </c>
    </row>
    <row r="21" spans="1:4" x14ac:dyDescent="0.3">
      <c r="A21" t="s">
        <v>270</v>
      </c>
      <c r="B21" t="s">
        <v>318</v>
      </c>
      <c r="C21" t="s">
        <v>839</v>
      </c>
      <c r="D21" t="s">
        <v>325</v>
      </c>
    </row>
    <row r="22" spans="1:4" x14ac:dyDescent="0.3">
      <c r="A22" t="s">
        <v>271</v>
      </c>
      <c r="B22" t="s">
        <v>318</v>
      </c>
      <c r="C22" t="s">
        <v>839</v>
      </c>
      <c r="D22" t="s">
        <v>325</v>
      </c>
    </row>
    <row r="23" spans="1:4" x14ac:dyDescent="0.3">
      <c r="A23" t="s">
        <v>99</v>
      </c>
      <c r="B23" t="s">
        <v>319</v>
      </c>
      <c r="C23" t="s">
        <v>836</v>
      </c>
      <c r="D23" t="s">
        <v>324</v>
      </c>
    </row>
    <row r="24" spans="1:4" x14ac:dyDescent="0.3">
      <c r="A24" t="s">
        <v>42</v>
      </c>
      <c r="B24" t="s">
        <v>318</v>
      </c>
      <c r="C24" t="s">
        <v>531</v>
      </c>
      <c r="D24" t="s">
        <v>322</v>
      </c>
    </row>
    <row r="25" spans="1:4" x14ac:dyDescent="0.3">
      <c r="A25" t="s">
        <v>113</v>
      </c>
      <c r="B25" t="s">
        <v>319</v>
      </c>
      <c r="C25" t="s">
        <v>836</v>
      </c>
      <c r="D25" t="s">
        <v>324</v>
      </c>
    </row>
    <row r="26" spans="1:4" x14ac:dyDescent="0.3">
      <c r="A26" t="s">
        <v>827</v>
      </c>
      <c r="B26" t="s">
        <v>318</v>
      </c>
      <c r="C26" t="s">
        <v>839</v>
      </c>
      <c r="D26" t="s">
        <v>325</v>
      </c>
    </row>
    <row r="27" spans="1:4" x14ac:dyDescent="0.3">
      <c r="A27" t="s">
        <v>316</v>
      </c>
      <c r="B27" t="s">
        <v>318</v>
      </c>
      <c r="C27" t="s">
        <v>839</v>
      </c>
      <c r="D27" t="s">
        <v>325</v>
      </c>
    </row>
    <row r="28" spans="1:4" x14ac:dyDescent="0.3">
      <c r="A28" t="s">
        <v>294</v>
      </c>
      <c r="B28" t="s">
        <v>318</v>
      </c>
      <c r="C28" t="s">
        <v>839</v>
      </c>
      <c r="D28" t="s">
        <v>325</v>
      </c>
    </row>
    <row r="29" spans="1:4" x14ac:dyDescent="0.3">
      <c r="A29" t="s">
        <v>61</v>
      </c>
      <c r="B29" t="s">
        <v>318</v>
      </c>
      <c r="C29" t="s">
        <v>531</v>
      </c>
      <c r="D29" t="s">
        <v>322</v>
      </c>
    </row>
    <row r="30" spans="1:4" x14ac:dyDescent="0.3">
      <c r="A30" t="s">
        <v>159</v>
      </c>
      <c r="B30" t="s">
        <v>320</v>
      </c>
      <c r="C30" t="s">
        <v>836</v>
      </c>
      <c r="D30" t="s">
        <v>324</v>
      </c>
    </row>
    <row r="31" spans="1:4" x14ac:dyDescent="0.3">
      <c r="A31" t="s">
        <v>176</v>
      </c>
      <c r="B31" t="s">
        <v>320</v>
      </c>
      <c r="C31" t="s">
        <v>836</v>
      </c>
      <c r="D31" t="s">
        <v>324</v>
      </c>
    </row>
    <row r="32" spans="1:4" x14ac:dyDescent="0.3">
      <c r="A32" t="s">
        <v>8</v>
      </c>
      <c r="B32" t="s">
        <v>318</v>
      </c>
      <c r="C32" t="s">
        <v>838</v>
      </c>
      <c r="D32" t="s">
        <v>321</v>
      </c>
    </row>
    <row r="33" spans="1:4" x14ac:dyDescent="0.3">
      <c r="A33" t="s">
        <v>160</v>
      </c>
      <c r="B33" t="s">
        <v>319</v>
      </c>
      <c r="C33" t="s">
        <v>836</v>
      </c>
      <c r="D33" t="s">
        <v>324</v>
      </c>
    </row>
    <row r="34" spans="1:4" x14ac:dyDescent="0.3">
      <c r="A34" t="s">
        <v>301</v>
      </c>
      <c r="B34" t="s">
        <v>318</v>
      </c>
      <c r="C34" t="s">
        <v>839</v>
      </c>
      <c r="D34" t="s">
        <v>325</v>
      </c>
    </row>
    <row r="35" spans="1:4" x14ac:dyDescent="0.3">
      <c r="A35" t="s">
        <v>307</v>
      </c>
      <c r="B35" t="s">
        <v>318</v>
      </c>
      <c r="C35" t="s">
        <v>839</v>
      </c>
      <c r="D35" t="s">
        <v>325</v>
      </c>
    </row>
    <row r="36" spans="1:4" x14ac:dyDescent="0.3">
      <c r="A36" t="s">
        <v>177</v>
      </c>
      <c r="B36" t="s">
        <v>319</v>
      </c>
      <c r="C36" t="s">
        <v>836</v>
      </c>
      <c r="D36" t="s">
        <v>324</v>
      </c>
    </row>
    <row r="37" spans="1:4" x14ac:dyDescent="0.3">
      <c r="A37" t="s">
        <v>9</v>
      </c>
      <c r="B37" t="s">
        <v>318</v>
      </c>
      <c r="C37" t="s">
        <v>838</v>
      </c>
      <c r="D37" t="s">
        <v>321</v>
      </c>
    </row>
    <row r="38" spans="1:4" x14ac:dyDescent="0.3">
      <c r="A38" t="s">
        <v>147</v>
      </c>
      <c r="B38" t="s">
        <v>318</v>
      </c>
      <c r="C38" t="s">
        <v>836</v>
      </c>
      <c r="D38" t="s">
        <v>324</v>
      </c>
    </row>
    <row r="39" spans="1:4" x14ac:dyDescent="0.3">
      <c r="A39" t="s">
        <v>170</v>
      </c>
      <c r="B39" t="s">
        <v>318</v>
      </c>
      <c r="C39" t="s">
        <v>836</v>
      </c>
      <c r="D39" t="s">
        <v>324</v>
      </c>
    </row>
    <row r="40" spans="1:4" x14ac:dyDescent="0.3">
      <c r="A40" t="s">
        <v>129</v>
      </c>
      <c r="B40" t="s">
        <v>318</v>
      </c>
      <c r="C40" t="s">
        <v>836</v>
      </c>
      <c r="D40" t="s">
        <v>324</v>
      </c>
    </row>
    <row r="41" spans="1:4" x14ac:dyDescent="0.3">
      <c r="A41" t="s">
        <v>305</v>
      </c>
      <c r="B41" t="s">
        <v>319</v>
      </c>
      <c r="C41" t="s">
        <v>839</v>
      </c>
      <c r="D41" t="s">
        <v>325</v>
      </c>
    </row>
    <row r="42" spans="1:4" x14ac:dyDescent="0.3">
      <c r="A42" t="s">
        <v>79</v>
      </c>
      <c r="B42" t="s">
        <v>318</v>
      </c>
      <c r="C42" t="s">
        <v>836</v>
      </c>
      <c r="D42" t="s">
        <v>324</v>
      </c>
    </row>
    <row r="43" spans="1:4" x14ac:dyDescent="0.3">
      <c r="A43" t="s">
        <v>43</v>
      </c>
      <c r="B43" t="s">
        <v>318</v>
      </c>
      <c r="C43" t="s">
        <v>531</v>
      </c>
      <c r="D43" t="s">
        <v>322</v>
      </c>
    </row>
    <row r="44" spans="1:4" x14ac:dyDescent="0.3">
      <c r="A44" t="s">
        <v>62</v>
      </c>
      <c r="B44" t="s">
        <v>318</v>
      </c>
      <c r="C44" t="s">
        <v>531</v>
      </c>
      <c r="D44" t="s">
        <v>322</v>
      </c>
    </row>
    <row r="45" spans="1:4" x14ac:dyDescent="0.3">
      <c r="A45" t="s">
        <v>153</v>
      </c>
      <c r="B45" t="s">
        <v>318</v>
      </c>
      <c r="C45" t="s">
        <v>836</v>
      </c>
      <c r="D45" t="s">
        <v>324</v>
      </c>
    </row>
    <row r="46" spans="1:4" x14ac:dyDescent="0.3">
      <c r="A46" t="s">
        <v>341</v>
      </c>
      <c r="B46" t="s">
        <v>320</v>
      </c>
      <c r="C46" t="s">
        <v>840</v>
      </c>
      <c r="D46" t="s">
        <v>323</v>
      </c>
    </row>
    <row r="47" spans="1:4" x14ac:dyDescent="0.3">
      <c r="A47" t="s">
        <v>10</v>
      </c>
      <c r="B47" t="s">
        <v>318</v>
      </c>
      <c r="C47" t="s">
        <v>838</v>
      </c>
      <c r="D47" t="s">
        <v>321</v>
      </c>
    </row>
    <row r="48" spans="1:4" x14ac:dyDescent="0.3">
      <c r="A48" t="s">
        <v>134</v>
      </c>
      <c r="B48" t="s">
        <v>319</v>
      </c>
      <c r="C48" t="s">
        <v>836</v>
      </c>
      <c r="D48" t="s">
        <v>324</v>
      </c>
    </row>
    <row r="49" spans="1:4" x14ac:dyDescent="0.3">
      <c r="A49" t="s">
        <v>209</v>
      </c>
      <c r="B49" t="s">
        <v>318</v>
      </c>
      <c r="C49" t="s">
        <v>836</v>
      </c>
      <c r="D49" t="s">
        <v>324</v>
      </c>
    </row>
    <row r="50" spans="1:4" x14ac:dyDescent="0.3">
      <c r="A50" t="s">
        <v>75</v>
      </c>
      <c r="B50" t="s">
        <v>319</v>
      </c>
      <c r="C50" t="s">
        <v>836</v>
      </c>
      <c r="D50" t="s">
        <v>324</v>
      </c>
    </row>
    <row r="51" spans="1:4" x14ac:dyDescent="0.3">
      <c r="A51" t="s">
        <v>161</v>
      </c>
      <c r="B51" t="s">
        <v>318</v>
      </c>
      <c r="C51" t="s">
        <v>836</v>
      </c>
      <c r="D51" t="s">
        <v>324</v>
      </c>
    </row>
    <row r="52" spans="1:4" x14ac:dyDescent="0.3">
      <c r="A52" t="s">
        <v>292</v>
      </c>
      <c r="B52" t="s">
        <v>320</v>
      </c>
      <c r="C52" t="s">
        <v>839</v>
      </c>
      <c r="D52" t="s">
        <v>325</v>
      </c>
    </row>
    <row r="53" spans="1:4" x14ac:dyDescent="0.3">
      <c r="A53" t="s">
        <v>107</v>
      </c>
      <c r="B53" t="s">
        <v>318</v>
      </c>
      <c r="C53" t="s">
        <v>836</v>
      </c>
      <c r="D53" t="s">
        <v>324</v>
      </c>
    </row>
    <row r="54" spans="1:4" x14ac:dyDescent="0.3">
      <c r="A54" t="s">
        <v>162</v>
      </c>
      <c r="B54" t="s">
        <v>318</v>
      </c>
      <c r="C54" t="s">
        <v>836</v>
      </c>
      <c r="D54" t="s">
        <v>324</v>
      </c>
    </row>
    <row r="55" spans="1:4" x14ac:dyDescent="0.3">
      <c r="A55" t="s">
        <v>251</v>
      </c>
      <c r="B55" t="s">
        <v>318</v>
      </c>
      <c r="C55" t="s">
        <v>836</v>
      </c>
      <c r="D55" t="s">
        <v>324</v>
      </c>
    </row>
    <row r="56" spans="1:4" x14ac:dyDescent="0.3">
      <c r="A56" t="s">
        <v>220</v>
      </c>
      <c r="B56" t="s">
        <v>319</v>
      </c>
      <c r="C56" t="s">
        <v>836</v>
      </c>
      <c r="D56" t="s">
        <v>324</v>
      </c>
    </row>
    <row r="57" spans="1:4" x14ac:dyDescent="0.3">
      <c r="A57" t="s">
        <v>272</v>
      </c>
      <c r="B57" t="s">
        <v>319</v>
      </c>
      <c r="C57" t="s">
        <v>839</v>
      </c>
      <c r="D57" t="s">
        <v>325</v>
      </c>
    </row>
    <row r="58" spans="1:4" x14ac:dyDescent="0.3">
      <c r="A58" t="s">
        <v>273</v>
      </c>
      <c r="B58" t="s">
        <v>319</v>
      </c>
      <c r="C58" t="s">
        <v>839</v>
      </c>
      <c r="D58" t="s">
        <v>325</v>
      </c>
    </row>
    <row r="59" spans="1:4" x14ac:dyDescent="0.3">
      <c r="A59" t="s">
        <v>100</v>
      </c>
      <c r="B59" t="s">
        <v>318</v>
      </c>
      <c r="C59" t="s">
        <v>836</v>
      </c>
      <c r="D59" t="s">
        <v>324</v>
      </c>
    </row>
    <row r="60" spans="1:4" x14ac:dyDescent="0.3">
      <c r="A60" t="s">
        <v>238</v>
      </c>
      <c r="B60" t="s">
        <v>320</v>
      </c>
      <c r="C60" t="s">
        <v>836</v>
      </c>
      <c r="D60" t="s">
        <v>324</v>
      </c>
    </row>
    <row r="61" spans="1:4" x14ac:dyDescent="0.3">
      <c r="A61" t="s">
        <v>841</v>
      </c>
      <c r="B61" t="s">
        <v>319</v>
      </c>
      <c r="C61" t="s">
        <v>836</v>
      </c>
      <c r="D61" t="s">
        <v>324</v>
      </c>
    </row>
    <row r="62" spans="1:4" x14ac:dyDescent="0.3">
      <c r="A62" t="s">
        <v>80</v>
      </c>
      <c r="B62" t="s">
        <v>319</v>
      </c>
      <c r="C62" t="s">
        <v>836</v>
      </c>
      <c r="D62" t="s">
        <v>324</v>
      </c>
    </row>
    <row r="63" spans="1:4" x14ac:dyDescent="0.3">
      <c r="A63" t="s">
        <v>842</v>
      </c>
      <c r="B63" t="s">
        <v>318</v>
      </c>
      <c r="C63" t="s">
        <v>836</v>
      </c>
      <c r="D63" t="s">
        <v>324</v>
      </c>
    </row>
    <row r="64" spans="1:4" x14ac:dyDescent="0.3">
      <c r="A64" t="s">
        <v>4</v>
      </c>
      <c r="B64" t="s">
        <v>318</v>
      </c>
      <c r="C64" t="s">
        <v>838</v>
      </c>
      <c r="D64" t="s">
        <v>321</v>
      </c>
    </row>
    <row r="65" spans="1:4" x14ac:dyDescent="0.3">
      <c r="A65" t="s">
        <v>163</v>
      </c>
      <c r="B65" t="s">
        <v>319</v>
      </c>
      <c r="C65" t="s">
        <v>836</v>
      </c>
      <c r="D65" t="s">
        <v>324</v>
      </c>
    </row>
    <row r="66" spans="1:4" x14ac:dyDescent="0.3">
      <c r="A66" t="s">
        <v>76</v>
      </c>
      <c r="B66" t="s">
        <v>320</v>
      </c>
      <c r="C66" t="s">
        <v>836</v>
      </c>
      <c r="D66" t="s">
        <v>324</v>
      </c>
    </row>
    <row r="67" spans="1:4" x14ac:dyDescent="0.3">
      <c r="A67" t="s">
        <v>120</v>
      </c>
      <c r="B67" t="s">
        <v>318</v>
      </c>
      <c r="C67" t="s">
        <v>836</v>
      </c>
      <c r="D67" t="s">
        <v>324</v>
      </c>
    </row>
    <row r="68" spans="1:4" x14ac:dyDescent="0.3">
      <c r="A68" t="s">
        <v>313</v>
      </c>
      <c r="B68" t="s">
        <v>320</v>
      </c>
      <c r="C68" t="s">
        <v>839</v>
      </c>
      <c r="D68" t="s">
        <v>325</v>
      </c>
    </row>
    <row r="69" spans="1:4" x14ac:dyDescent="0.3">
      <c r="A69" t="s">
        <v>252</v>
      </c>
      <c r="B69" t="s">
        <v>320</v>
      </c>
      <c r="C69" t="s">
        <v>836</v>
      </c>
      <c r="D69" t="s">
        <v>324</v>
      </c>
    </row>
    <row r="70" spans="1:4" x14ac:dyDescent="0.3">
      <c r="A70" t="s">
        <v>266</v>
      </c>
      <c r="B70" t="s">
        <v>320</v>
      </c>
      <c r="C70" t="s">
        <v>839</v>
      </c>
      <c r="D70" t="s">
        <v>325</v>
      </c>
    </row>
    <row r="71" spans="1:4" x14ac:dyDescent="0.3">
      <c r="A71" t="s">
        <v>67</v>
      </c>
      <c r="B71" t="s">
        <v>318</v>
      </c>
      <c r="C71" t="s">
        <v>531</v>
      </c>
      <c r="D71" t="s">
        <v>322</v>
      </c>
    </row>
    <row r="72" spans="1:4" x14ac:dyDescent="0.3">
      <c r="A72" t="s">
        <v>91</v>
      </c>
      <c r="B72" t="s">
        <v>320</v>
      </c>
      <c r="C72" t="s">
        <v>836</v>
      </c>
      <c r="D72" t="s">
        <v>324</v>
      </c>
    </row>
    <row r="73" spans="1:4" x14ac:dyDescent="0.3">
      <c r="A73" t="s">
        <v>239</v>
      </c>
      <c r="B73" t="s">
        <v>318</v>
      </c>
      <c r="C73" t="s">
        <v>836</v>
      </c>
      <c r="D73" t="s">
        <v>324</v>
      </c>
    </row>
    <row r="74" spans="1:4" x14ac:dyDescent="0.3">
      <c r="A74" t="s">
        <v>11</v>
      </c>
      <c r="B74" t="s">
        <v>318</v>
      </c>
      <c r="C74" t="s">
        <v>838</v>
      </c>
      <c r="D74" t="s">
        <v>321</v>
      </c>
    </row>
    <row r="75" spans="1:4" x14ac:dyDescent="0.3">
      <c r="A75" t="s">
        <v>342</v>
      </c>
      <c r="B75" t="s">
        <v>320</v>
      </c>
      <c r="C75" t="s">
        <v>840</v>
      </c>
      <c r="D75" t="s">
        <v>323</v>
      </c>
    </row>
    <row r="76" spans="1:4" x14ac:dyDescent="0.3">
      <c r="A76" t="s">
        <v>171</v>
      </c>
      <c r="B76" t="s">
        <v>319</v>
      </c>
      <c r="C76" t="s">
        <v>836</v>
      </c>
      <c r="D76" t="s">
        <v>324</v>
      </c>
    </row>
    <row r="77" spans="1:4" x14ac:dyDescent="0.3">
      <c r="A77" t="s">
        <v>265</v>
      </c>
      <c r="B77" t="s">
        <v>318</v>
      </c>
      <c r="C77" t="s">
        <v>839</v>
      </c>
      <c r="D77" t="s">
        <v>325</v>
      </c>
    </row>
    <row r="78" spans="1:4" x14ac:dyDescent="0.3">
      <c r="A78" t="s">
        <v>210</v>
      </c>
      <c r="B78" t="s">
        <v>318</v>
      </c>
      <c r="C78" t="s">
        <v>836</v>
      </c>
      <c r="D78" t="s">
        <v>324</v>
      </c>
    </row>
    <row r="79" spans="1:4" x14ac:dyDescent="0.3">
      <c r="A79" t="s">
        <v>121</v>
      </c>
      <c r="B79" t="s">
        <v>320</v>
      </c>
      <c r="C79" t="s">
        <v>836</v>
      </c>
      <c r="D79" t="s">
        <v>324</v>
      </c>
    </row>
    <row r="80" spans="1:4" x14ac:dyDescent="0.3">
      <c r="A80" t="s">
        <v>279</v>
      </c>
      <c r="B80" t="s">
        <v>318</v>
      </c>
      <c r="C80" t="s">
        <v>839</v>
      </c>
      <c r="D80" t="s">
        <v>325</v>
      </c>
    </row>
    <row r="81" spans="1:4" x14ac:dyDescent="0.3">
      <c r="A81" t="s">
        <v>343</v>
      </c>
      <c r="B81" t="s">
        <v>319</v>
      </c>
      <c r="C81" t="s">
        <v>840</v>
      </c>
      <c r="D81" t="s">
        <v>323</v>
      </c>
    </row>
    <row r="82" spans="1:4" x14ac:dyDescent="0.3">
      <c r="A82" t="s">
        <v>101</v>
      </c>
      <c r="B82" t="s">
        <v>320</v>
      </c>
      <c r="C82" t="s">
        <v>836</v>
      </c>
      <c r="D82" t="s">
        <v>324</v>
      </c>
    </row>
    <row r="83" spans="1:4" x14ac:dyDescent="0.3">
      <c r="A83" t="s">
        <v>344</v>
      </c>
      <c r="B83" t="s">
        <v>320</v>
      </c>
      <c r="C83" t="s">
        <v>840</v>
      </c>
      <c r="D83" t="s">
        <v>323</v>
      </c>
    </row>
    <row r="84" spans="1:4" x14ac:dyDescent="0.3">
      <c r="A84" t="s">
        <v>58</v>
      </c>
      <c r="B84" t="s">
        <v>318</v>
      </c>
      <c r="C84" t="s">
        <v>531</v>
      </c>
      <c r="D84" t="s">
        <v>322</v>
      </c>
    </row>
    <row r="85" spans="1:4" x14ac:dyDescent="0.3">
      <c r="A85" t="s">
        <v>317</v>
      </c>
      <c r="B85" t="s">
        <v>320</v>
      </c>
      <c r="C85" t="s">
        <v>839</v>
      </c>
      <c r="D85" t="s">
        <v>325</v>
      </c>
    </row>
    <row r="86" spans="1:4" x14ac:dyDescent="0.3">
      <c r="A86" t="s">
        <v>211</v>
      </c>
      <c r="B86" t="s">
        <v>319</v>
      </c>
      <c r="C86" t="s">
        <v>836</v>
      </c>
      <c r="D86" t="s">
        <v>324</v>
      </c>
    </row>
    <row r="87" spans="1:4" x14ac:dyDescent="0.3">
      <c r="A87" t="s">
        <v>68</v>
      </c>
      <c r="B87" t="s">
        <v>318</v>
      </c>
      <c r="C87" t="s">
        <v>531</v>
      </c>
      <c r="D87" t="s">
        <v>322</v>
      </c>
    </row>
    <row r="88" spans="1:4" x14ac:dyDescent="0.3">
      <c r="A88" t="s">
        <v>12</v>
      </c>
      <c r="B88" t="s">
        <v>318</v>
      </c>
      <c r="C88" t="s">
        <v>838</v>
      </c>
      <c r="D88" t="s">
        <v>321</v>
      </c>
    </row>
    <row r="89" spans="1:4" x14ac:dyDescent="0.3">
      <c r="A89" t="s">
        <v>154</v>
      </c>
      <c r="B89" t="s">
        <v>320</v>
      </c>
      <c r="C89" t="s">
        <v>836</v>
      </c>
      <c r="D89" t="s">
        <v>324</v>
      </c>
    </row>
    <row r="90" spans="1:4" x14ac:dyDescent="0.3">
      <c r="A90" t="s">
        <v>243</v>
      </c>
      <c r="B90" t="s">
        <v>320</v>
      </c>
      <c r="C90" t="s">
        <v>836</v>
      </c>
      <c r="D90" t="s">
        <v>324</v>
      </c>
    </row>
    <row r="91" spans="1:4" x14ac:dyDescent="0.3">
      <c r="A91" t="s">
        <v>843</v>
      </c>
      <c r="B91" t="s">
        <v>319</v>
      </c>
      <c r="C91" t="s">
        <v>836</v>
      </c>
      <c r="D91" t="s">
        <v>324</v>
      </c>
    </row>
    <row r="92" spans="1:4" x14ac:dyDescent="0.3">
      <c r="A92" t="s">
        <v>198</v>
      </c>
      <c r="B92" t="s">
        <v>320</v>
      </c>
      <c r="C92" t="s">
        <v>836</v>
      </c>
      <c r="D92" t="s">
        <v>324</v>
      </c>
    </row>
    <row r="93" spans="1:4" x14ac:dyDescent="0.3">
      <c r="A93" t="s">
        <v>188</v>
      </c>
      <c r="B93" t="s">
        <v>319</v>
      </c>
      <c r="C93" t="s">
        <v>836</v>
      </c>
      <c r="D93" t="s">
        <v>324</v>
      </c>
    </row>
    <row r="94" spans="1:4" x14ac:dyDescent="0.3">
      <c r="A94" t="s">
        <v>114</v>
      </c>
      <c r="B94" t="s">
        <v>320</v>
      </c>
      <c r="C94" t="s">
        <v>836</v>
      </c>
      <c r="D94" t="s">
        <v>324</v>
      </c>
    </row>
    <row r="95" spans="1:4" x14ac:dyDescent="0.3">
      <c r="A95" t="s">
        <v>122</v>
      </c>
      <c r="B95" t="s">
        <v>320</v>
      </c>
      <c r="C95" t="s">
        <v>836</v>
      </c>
      <c r="D95" t="s">
        <v>324</v>
      </c>
    </row>
    <row r="96" spans="1:4" x14ac:dyDescent="0.3">
      <c r="A96" t="s">
        <v>275</v>
      </c>
      <c r="B96" t="s">
        <v>320</v>
      </c>
      <c r="C96" t="s">
        <v>839</v>
      </c>
      <c r="D96" t="s">
        <v>325</v>
      </c>
    </row>
    <row r="97" spans="1:4" x14ac:dyDescent="0.3">
      <c r="A97" t="s">
        <v>135</v>
      </c>
      <c r="B97" t="s">
        <v>319</v>
      </c>
      <c r="C97" t="s">
        <v>836</v>
      </c>
      <c r="D97" t="s">
        <v>324</v>
      </c>
    </row>
    <row r="98" spans="1:4" x14ac:dyDescent="0.3">
      <c r="A98" t="s">
        <v>190</v>
      </c>
      <c r="B98" t="s">
        <v>320</v>
      </c>
      <c r="C98" t="s">
        <v>836</v>
      </c>
      <c r="D98" t="s">
        <v>324</v>
      </c>
    </row>
    <row r="99" spans="1:4" x14ac:dyDescent="0.3">
      <c r="A99" t="s">
        <v>345</v>
      </c>
      <c r="B99" t="s">
        <v>319</v>
      </c>
      <c r="C99" t="s">
        <v>840</v>
      </c>
      <c r="D99" t="s">
        <v>323</v>
      </c>
    </row>
    <row r="100" spans="1:4" x14ac:dyDescent="0.3">
      <c r="A100" t="s">
        <v>192</v>
      </c>
      <c r="B100" t="s">
        <v>318</v>
      </c>
      <c r="C100" t="s">
        <v>836</v>
      </c>
      <c r="D100" t="s">
        <v>324</v>
      </c>
    </row>
    <row r="101" spans="1:4" x14ac:dyDescent="0.3">
      <c r="A101" t="s">
        <v>199</v>
      </c>
      <c r="B101" t="s">
        <v>318</v>
      </c>
      <c r="C101" t="s">
        <v>836</v>
      </c>
      <c r="D101" t="s">
        <v>324</v>
      </c>
    </row>
    <row r="102" spans="1:4" x14ac:dyDescent="0.3">
      <c r="A102" t="s">
        <v>77</v>
      </c>
      <c r="B102" t="s">
        <v>320</v>
      </c>
      <c r="C102" t="s">
        <v>836</v>
      </c>
      <c r="D102" t="s">
        <v>324</v>
      </c>
    </row>
    <row r="103" spans="1:4" x14ac:dyDescent="0.3">
      <c r="A103" t="s">
        <v>225</v>
      </c>
      <c r="B103" t="s">
        <v>318</v>
      </c>
      <c r="C103" t="s">
        <v>836</v>
      </c>
      <c r="D103" t="s">
        <v>324</v>
      </c>
    </row>
    <row r="104" spans="1:4" x14ac:dyDescent="0.3">
      <c r="A104" t="s">
        <v>13</v>
      </c>
      <c r="B104" t="s">
        <v>318</v>
      </c>
      <c r="C104" t="s">
        <v>838</v>
      </c>
      <c r="D104" t="s">
        <v>321</v>
      </c>
    </row>
    <row r="105" spans="1:4" x14ac:dyDescent="0.3">
      <c r="A105" t="s">
        <v>164</v>
      </c>
      <c r="B105" t="s">
        <v>319</v>
      </c>
      <c r="C105" t="s">
        <v>836</v>
      </c>
      <c r="D105" t="s">
        <v>324</v>
      </c>
    </row>
    <row r="106" spans="1:4" x14ac:dyDescent="0.3">
      <c r="A106" t="s">
        <v>226</v>
      </c>
      <c r="B106" t="s">
        <v>318</v>
      </c>
      <c r="C106" t="s">
        <v>836</v>
      </c>
      <c r="D106" t="s">
        <v>324</v>
      </c>
    </row>
    <row r="107" spans="1:4" x14ac:dyDescent="0.3">
      <c r="A107" t="s">
        <v>102</v>
      </c>
      <c r="B107" t="s">
        <v>318</v>
      </c>
      <c r="C107" t="s">
        <v>836</v>
      </c>
      <c r="D107" t="s">
        <v>324</v>
      </c>
    </row>
    <row r="108" spans="1:4" x14ac:dyDescent="0.3">
      <c r="A108" t="s">
        <v>346</v>
      </c>
      <c r="B108" t="s">
        <v>319</v>
      </c>
      <c r="C108" t="s">
        <v>840</v>
      </c>
      <c r="D108" t="s">
        <v>323</v>
      </c>
    </row>
    <row r="109" spans="1:4" x14ac:dyDescent="0.3">
      <c r="A109" t="s">
        <v>244</v>
      </c>
      <c r="B109" t="s">
        <v>318</v>
      </c>
      <c r="C109" t="s">
        <v>836</v>
      </c>
      <c r="D109" t="s">
        <v>324</v>
      </c>
    </row>
    <row r="110" spans="1:4" x14ac:dyDescent="0.3">
      <c r="A110" t="s">
        <v>200</v>
      </c>
      <c r="B110" t="s">
        <v>318</v>
      </c>
      <c r="C110" t="s">
        <v>836</v>
      </c>
      <c r="D110" t="s">
        <v>324</v>
      </c>
    </row>
    <row r="111" spans="1:4" x14ac:dyDescent="0.3">
      <c r="A111" t="s">
        <v>155</v>
      </c>
      <c r="B111" t="s">
        <v>320</v>
      </c>
      <c r="C111" t="s">
        <v>836</v>
      </c>
      <c r="D111" t="s">
        <v>324</v>
      </c>
    </row>
    <row r="112" spans="1:4" x14ac:dyDescent="0.3">
      <c r="A112" t="s">
        <v>215</v>
      </c>
      <c r="B112" t="s">
        <v>319</v>
      </c>
      <c r="C112" t="s">
        <v>836</v>
      </c>
      <c r="D112" t="s">
        <v>324</v>
      </c>
    </row>
    <row r="113" spans="1:4" x14ac:dyDescent="0.3">
      <c r="A113" t="s">
        <v>844</v>
      </c>
      <c r="B113" t="s">
        <v>320</v>
      </c>
      <c r="C113" t="s">
        <v>836</v>
      </c>
      <c r="D113" t="s">
        <v>324</v>
      </c>
    </row>
    <row r="114" spans="1:4" x14ac:dyDescent="0.3">
      <c r="A114" t="s">
        <v>253</v>
      </c>
      <c r="B114" t="s">
        <v>320</v>
      </c>
      <c r="C114" t="s">
        <v>836</v>
      </c>
      <c r="D114" t="s">
        <v>324</v>
      </c>
    </row>
    <row r="115" spans="1:4" x14ac:dyDescent="0.3">
      <c r="A115" t="s">
        <v>81</v>
      </c>
      <c r="B115" t="s">
        <v>318</v>
      </c>
      <c r="C115" t="s">
        <v>836</v>
      </c>
      <c r="D115" t="s">
        <v>324</v>
      </c>
    </row>
    <row r="116" spans="1:4" x14ac:dyDescent="0.3">
      <c r="A116" t="s">
        <v>41</v>
      </c>
      <c r="B116" t="s">
        <v>318</v>
      </c>
      <c r="C116" t="s">
        <v>531</v>
      </c>
      <c r="D116" t="s">
        <v>322</v>
      </c>
    </row>
    <row r="117" spans="1:4" x14ac:dyDescent="0.3">
      <c r="A117" t="s">
        <v>130</v>
      </c>
      <c r="B117" t="s">
        <v>318</v>
      </c>
      <c r="C117" t="s">
        <v>836</v>
      </c>
      <c r="D117" t="s">
        <v>324</v>
      </c>
    </row>
    <row r="118" spans="1:4" x14ac:dyDescent="0.3">
      <c r="A118" t="s">
        <v>254</v>
      </c>
      <c r="B118" t="s">
        <v>318</v>
      </c>
      <c r="C118" t="s">
        <v>836</v>
      </c>
      <c r="D118" t="s">
        <v>324</v>
      </c>
    </row>
    <row r="119" spans="1:4" x14ac:dyDescent="0.3">
      <c r="A119" t="s">
        <v>347</v>
      </c>
      <c r="B119" t="s">
        <v>319</v>
      </c>
      <c r="C119" t="s">
        <v>840</v>
      </c>
      <c r="D119" t="s">
        <v>323</v>
      </c>
    </row>
    <row r="120" spans="1:4" x14ac:dyDescent="0.3">
      <c r="A120" t="s">
        <v>201</v>
      </c>
      <c r="B120" t="s">
        <v>318</v>
      </c>
      <c r="C120" t="s">
        <v>836</v>
      </c>
      <c r="D120" t="s">
        <v>324</v>
      </c>
    </row>
    <row r="121" spans="1:4" x14ac:dyDescent="0.3">
      <c r="A121" t="s">
        <v>212</v>
      </c>
      <c r="B121" t="s">
        <v>318</v>
      </c>
      <c r="C121" t="s">
        <v>836</v>
      </c>
      <c r="D121" t="s">
        <v>324</v>
      </c>
    </row>
    <row r="122" spans="1:4" x14ac:dyDescent="0.3">
      <c r="A122" t="s">
        <v>178</v>
      </c>
      <c r="B122" t="s">
        <v>319</v>
      </c>
      <c r="C122" t="s">
        <v>836</v>
      </c>
      <c r="D122" t="s">
        <v>324</v>
      </c>
    </row>
    <row r="123" spans="1:4" x14ac:dyDescent="0.3">
      <c r="A123" t="s">
        <v>14</v>
      </c>
      <c r="B123" t="s">
        <v>318</v>
      </c>
      <c r="C123" t="s">
        <v>838</v>
      </c>
      <c r="D123" t="s">
        <v>321</v>
      </c>
    </row>
    <row r="124" spans="1:4" x14ac:dyDescent="0.3">
      <c r="A124" t="s">
        <v>227</v>
      </c>
      <c r="B124" t="s">
        <v>318</v>
      </c>
      <c r="C124" t="s">
        <v>836</v>
      </c>
      <c r="D124" t="s">
        <v>324</v>
      </c>
    </row>
    <row r="125" spans="1:4" x14ac:dyDescent="0.3">
      <c r="A125" t="s">
        <v>15</v>
      </c>
      <c r="B125" t="s">
        <v>318</v>
      </c>
      <c r="C125" t="s">
        <v>838</v>
      </c>
      <c r="D125" t="s">
        <v>321</v>
      </c>
    </row>
    <row r="126" spans="1:4" x14ac:dyDescent="0.3">
      <c r="A126" t="s">
        <v>268</v>
      </c>
      <c r="B126" t="s">
        <v>318</v>
      </c>
      <c r="C126" t="s">
        <v>839</v>
      </c>
      <c r="D126" t="s">
        <v>325</v>
      </c>
    </row>
    <row r="127" spans="1:4" x14ac:dyDescent="0.3">
      <c r="A127" t="s">
        <v>92</v>
      </c>
      <c r="B127" t="s">
        <v>320</v>
      </c>
      <c r="C127" t="s">
        <v>836</v>
      </c>
      <c r="D127" t="s">
        <v>324</v>
      </c>
    </row>
    <row r="128" spans="1:4" x14ac:dyDescent="0.3">
      <c r="A128" t="s">
        <v>16</v>
      </c>
      <c r="B128" t="s">
        <v>318</v>
      </c>
      <c r="C128" t="s">
        <v>838</v>
      </c>
      <c r="D128" t="s">
        <v>321</v>
      </c>
    </row>
    <row r="129" spans="1:4" x14ac:dyDescent="0.3">
      <c r="A129" t="s">
        <v>348</v>
      </c>
      <c r="B129" t="s">
        <v>319</v>
      </c>
      <c r="C129" t="s">
        <v>840</v>
      </c>
      <c r="D129" t="s">
        <v>323</v>
      </c>
    </row>
    <row r="130" spans="1:4" x14ac:dyDescent="0.3">
      <c r="A130" t="s">
        <v>108</v>
      </c>
      <c r="B130" t="s">
        <v>320</v>
      </c>
      <c r="C130" t="s">
        <v>836</v>
      </c>
      <c r="D130" t="s">
        <v>324</v>
      </c>
    </row>
    <row r="131" spans="1:4" x14ac:dyDescent="0.3">
      <c r="A131" t="s">
        <v>17</v>
      </c>
      <c r="B131" t="s">
        <v>318</v>
      </c>
      <c r="C131" t="s">
        <v>838</v>
      </c>
      <c r="D131" t="s">
        <v>321</v>
      </c>
    </row>
    <row r="132" spans="1:4" x14ac:dyDescent="0.3">
      <c r="A132" t="s">
        <v>165</v>
      </c>
      <c r="B132" t="s">
        <v>318</v>
      </c>
      <c r="C132" t="s">
        <v>836</v>
      </c>
      <c r="D132" t="s">
        <v>324</v>
      </c>
    </row>
    <row r="133" spans="1:4" x14ac:dyDescent="0.3">
      <c r="A133" t="s">
        <v>93</v>
      </c>
      <c r="B133" t="s">
        <v>319</v>
      </c>
      <c r="C133" t="s">
        <v>836</v>
      </c>
      <c r="D133" t="s">
        <v>324</v>
      </c>
    </row>
    <row r="134" spans="1:4" x14ac:dyDescent="0.3">
      <c r="A134" t="s">
        <v>18</v>
      </c>
      <c r="B134" t="s">
        <v>318</v>
      </c>
      <c r="C134" t="s">
        <v>838</v>
      </c>
      <c r="D134" t="s">
        <v>321</v>
      </c>
    </row>
    <row r="135" spans="1:4" x14ac:dyDescent="0.3">
      <c r="A135" t="s">
        <v>202</v>
      </c>
      <c r="B135" t="s">
        <v>319</v>
      </c>
      <c r="C135" t="s">
        <v>836</v>
      </c>
      <c r="D135" t="s">
        <v>324</v>
      </c>
    </row>
    <row r="136" spans="1:4" x14ac:dyDescent="0.3">
      <c r="A136" t="s">
        <v>261</v>
      </c>
      <c r="B136" t="s">
        <v>318</v>
      </c>
      <c r="C136" t="s">
        <v>839</v>
      </c>
      <c r="D136" t="s">
        <v>325</v>
      </c>
    </row>
    <row r="137" spans="1:4" x14ac:dyDescent="0.3">
      <c r="A137" t="s">
        <v>193</v>
      </c>
      <c r="B137" t="s">
        <v>318</v>
      </c>
      <c r="C137" t="s">
        <v>836</v>
      </c>
      <c r="D137" t="s">
        <v>324</v>
      </c>
    </row>
    <row r="138" spans="1:4" x14ac:dyDescent="0.3">
      <c r="A138" t="s">
        <v>203</v>
      </c>
      <c r="B138" t="s">
        <v>318</v>
      </c>
      <c r="C138" t="s">
        <v>836</v>
      </c>
      <c r="D138" t="s">
        <v>324</v>
      </c>
    </row>
    <row r="139" spans="1:4" x14ac:dyDescent="0.3">
      <c r="A139" t="s">
        <v>19</v>
      </c>
      <c r="B139" t="s">
        <v>318</v>
      </c>
      <c r="C139" t="s">
        <v>838</v>
      </c>
      <c r="D139" t="s">
        <v>321</v>
      </c>
    </row>
    <row r="140" spans="1:4" x14ac:dyDescent="0.3">
      <c r="A140" t="s">
        <v>283</v>
      </c>
      <c r="B140" t="s">
        <v>320</v>
      </c>
      <c r="C140" t="s">
        <v>839</v>
      </c>
      <c r="D140" t="s">
        <v>325</v>
      </c>
    </row>
    <row r="141" spans="1:4" x14ac:dyDescent="0.3">
      <c r="A141" t="s">
        <v>349</v>
      </c>
      <c r="B141" t="s">
        <v>318</v>
      </c>
      <c r="C141" t="s">
        <v>840</v>
      </c>
      <c r="D141" t="s">
        <v>323</v>
      </c>
    </row>
    <row r="142" spans="1:4" x14ac:dyDescent="0.3">
      <c r="A142" t="s">
        <v>172</v>
      </c>
      <c r="B142" t="s">
        <v>318</v>
      </c>
      <c r="C142" t="s">
        <v>836</v>
      </c>
      <c r="D142" t="s">
        <v>324</v>
      </c>
    </row>
    <row r="143" spans="1:4" x14ac:dyDescent="0.3">
      <c r="A143" t="s">
        <v>103</v>
      </c>
      <c r="B143" t="s">
        <v>320</v>
      </c>
      <c r="C143" t="s">
        <v>836</v>
      </c>
      <c r="D143" t="s">
        <v>324</v>
      </c>
    </row>
    <row r="144" spans="1:4" x14ac:dyDescent="0.3">
      <c r="A144" t="s">
        <v>20</v>
      </c>
      <c r="B144" t="s">
        <v>318</v>
      </c>
      <c r="C144" t="s">
        <v>838</v>
      </c>
      <c r="D144" t="s">
        <v>321</v>
      </c>
    </row>
    <row r="145" spans="1:4" x14ac:dyDescent="0.3">
      <c r="A145" t="s">
        <v>109</v>
      </c>
      <c r="B145" t="s">
        <v>320</v>
      </c>
      <c r="C145" t="s">
        <v>836</v>
      </c>
      <c r="D145" t="s">
        <v>324</v>
      </c>
    </row>
    <row r="146" spans="1:4" x14ac:dyDescent="0.3">
      <c r="A146" t="s">
        <v>240</v>
      </c>
      <c r="B146" t="s">
        <v>320</v>
      </c>
      <c r="C146" t="s">
        <v>836</v>
      </c>
      <c r="D146" t="s">
        <v>324</v>
      </c>
    </row>
    <row r="147" spans="1:4" x14ac:dyDescent="0.3">
      <c r="A147" t="s">
        <v>21</v>
      </c>
      <c r="B147" t="s">
        <v>318</v>
      </c>
      <c r="C147" t="s">
        <v>838</v>
      </c>
      <c r="D147" t="s">
        <v>321</v>
      </c>
    </row>
    <row r="148" spans="1:4" x14ac:dyDescent="0.3">
      <c r="A148" t="s">
        <v>156</v>
      </c>
      <c r="B148" t="s">
        <v>320</v>
      </c>
      <c r="C148" t="s">
        <v>836</v>
      </c>
      <c r="D148" t="s">
        <v>324</v>
      </c>
    </row>
    <row r="149" spans="1:4" x14ac:dyDescent="0.3">
      <c r="A149" t="s">
        <v>82</v>
      </c>
      <c r="B149" t="s">
        <v>318</v>
      </c>
      <c r="C149" t="s">
        <v>836</v>
      </c>
      <c r="D149" t="s">
        <v>324</v>
      </c>
    </row>
    <row r="150" spans="1:4" x14ac:dyDescent="0.3">
      <c r="A150" t="s">
        <v>184</v>
      </c>
      <c r="B150" t="s">
        <v>318</v>
      </c>
      <c r="C150" t="s">
        <v>836</v>
      </c>
      <c r="D150" t="s">
        <v>324</v>
      </c>
    </row>
    <row r="151" spans="1:4" x14ac:dyDescent="0.3">
      <c r="A151" t="s">
        <v>304</v>
      </c>
      <c r="B151" t="s">
        <v>320</v>
      </c>
      <c r="C151" t="s">
        <v>839</v>
      </c>
      <c r="D151" t="s">
        <v>325</v>
      </c>
    </row>
    <row r="152" spans="1:4" x14ac:dyDescent="0.3">
      <c r="A152" t="s">
        <v>314</v>
      </c>
      <c r="B152" t="s">
        <v>320</v>
      </c>
      <c r="C152" t="s">
        <v>839</v>
      </c>
      <c r="D152" t="s">
        <v>325</v>
      </c>
    </row>
    <row r="153" spans="1:4" x14ac:dyDescent="0.3">
      <c r="A153" t="s">
        <v>22</v>
      </c>
      <c r="B153" t="s">
        <v>318</v>
      </c>
      <c r="C153" t="s">
        <v>838</v>
      </c>
      <c r="D153" t="s">
        <v>321</v>
      </c>
    </row>
    <row r="154" spans="1:4" x14ac:dyDescent="0.3">
      <c r="A154" t="s">
        <v>23</v>
      </c>
      <c r="B154" t="s">
        <v>318</v>
      </c>
      <c r="C154" t="s">
        <v>838</v>
      </c>
      <c r="D154" t="s">
        <v>321</v>
      </c>
    </row>
    <row r="155" spans="1:4" x14ac:dyDescent="0.3">
      <c r="A155" t="s">
        <v>350</v>
      </c>
      <c r="B155" t="s">
        <v>319</v>
      </c>
      <c r="C155" t="s">
        <v>840</v>
      </c>
      <c r="D155" t="s">
        <v>323</v>
      </c>
    </row>
    <row r="156" spans="1:4" x14ac:dyDescent="0.3">
      <c r="A156" t="s">
        <v>123</v>
      </c>
      <c r="B156" t="s">
        <v>318</v>
      </c>
      <c r="C156" t="s">
        <v>836</v>
      </c>
      <c r="D156" t="s">
        <v>324</v>
      </c>
    </row>
    <row r="157" spans="1:4" x14ac:dyDescent="0.3">
      <c r="A157" t="s">
        <v>179</v>
      </c>
      <c r="B157" t="s">
        <v>320</v>
      </c>
      <c r="C157" t="s">
        <v>836</v>
      </c>
      <c r="D157" t="s">
        <v>324</v>
      </c>
    </row>
    <row r="158" spans="1:4" x14ac:dyDescent="0.3">
      <c r="A158" t="s">
        <v>274</v>
      </c>
      <c r="B158" t="s">
        <v>318</v>
      </c>
      <c r="C158" t="s">
        <v>839</v>
      </c>
      <c r="D158" t="s">
        <v>325</v>
      </c>
    </row>
    <row r="159" spans="1:4" x14ac:dyDescent="0.3">
      <c r="A159" t="s">
        <v>24</v>
      </c>
      <c r="B159" t="s">
        <v>318</v>
      </c>
      <c r="C159" t="s">
        <v>838</v>
      </c>
      <c r="D159" t="s">
        <v>321</v>
      </c>
    </row>
    <row r="160" spans="1:4" x14ac:dyDescent="0.3">
      <c r="A160" t="s">
        <v>63</v>
      </c>
      <c r="B160" t="s">
        <v>318</v>
      </c>
      <c r="C160" t="s">
        <v>531</v>
      </c>
      <c r="D160" t="s">
        <v>322</v>
      </c>
    </row>
    <row r="161" spans="1:4" x14ac:dyDescent="0.3">
      <c r="A161" t="s">
        <v>52</v>
      </c>
      <c r="B161" t="s">
        <v>318</v>
      </c>
      <c r="C161" t="s">
        <v>531</v>
      </c>
      <c r="D161" t="s">
        <v>322</v>
      </c>
    </row>
    <row r="162" spans="1:4" x14ac:dyDescent="0.3">
      <c r="A162" t="s">
        <v>25</v>
      </c>
      <c r="B162" t="s">
        <v>318</v>
      </c>
      <c r="C162" t="s">
        <v>838</v>
      </c>
      <c r="D162" t="s">
        <v>321</v>
      </c>
    </row>
    <row r="163" spans="1:4" x14ac:dyDescent="0.3">
      <c r="A163" t="s">
        <v>351</v>
      </c>
      <c r="B163" t="s">
        <v>318</v>
      </c>
      <c r="C163" t="s">
        <v>840</v>
      </c>
      <c r="D163" t="s">
        <v>323</v>
      </c>
    </row>
    <row r="164" spans="1:4" x14ac:dyDescent="0.3">
      <c r="A164" t="s">
        <v>83</v>
      </c>
      <c r="B164" t="s">
        <v>319</v>
      </c>
      <c r="C164" t="s">
        <v>836</v>
      </c>
      <c r="D164" t="s">
        <v>324</v>
      </c>
    </row>
    <row r="165" spans="1:4" x14ac:dyDescent="0.3">
      <c r="A165" t="s">
        <v>64</v>
      </c>
      <c r="B165" t="s">
        <v>318</v>
      </c>
      <c r="C165" t="s">
        <v>531</v>
      </c>
      <c r="D165" t="s">
        <v>322</v>
      </c>
    </row>
    <row r="166" spans="1:4" x14ac:dyDescent="0.3">
      <c r="A166" t="s">
        <v>280</v>
      </c>
      <c r="B166" t="s">
        <v>318</v>
      </c>
      <c r="C166" t="s">
        <v>839</v>
      </c>
      <c r="D166" t="s">
        <v>325</v>
      </c>
    </row>
    <row r="167" spans="1:4" x14ac:dyDescent="0.3">
      <c r="A167" t="s">
        <v>352</v>
      </c>
      <c r="B167" t="s">
        <v>319</v>
      </c>
      <c r="C167" t="s">
        <v>840</v>
      </c>
      <c r="D167" t="s">
        <v>323</v>
      </c>
    </row>
    <row r="168" spans="1:4" x14ac:dyDescent="0.3">
      <c r="A168" t="s">
        <v>194</v>
      </c>
      <c r="B168" t="s">
        <v>319</v>
      </c>
      <c r="C168" t="s">
        <v>836</v>
      </c>
      <c r="D168" t="s">
        <v>324</v>
      </c>
    </row>
    <row r="169" spans="1:4" x14ac:dyDescent="0.3">
      <c r="A169" t="s">
        <v>26</v>
      </c>
      <c r="B169" t="s">
        <v>318</v>
      </c>
      <c r="C169" t="s">
        <v>838</v>
      </c>
      <c r="D169" t="s">
        <v>321</v>
      </c>
    </row>
    <row r="170" spans="1:4" x14ac:dyDescent="0.3">
      <c r="A170" t="s">
        <v>136</v>
      </c>
      <c r="B170" t="s">
        <v>319</v>
      </c>
      <c r="C170" t="s">
        <v>836</v>
      </c>
      <c r="D170" t="s">
        <v>324</v>
      </c>
    </row>
    <row r="171" spans="1:4" x14ac:dyDescent="0.3">
      <c r="A171" t="s">
        <v>115</v>
      </c>
      <c r="B171" t="s">
        <v>318</v>
      </c>
      <c r="C171" t="s">
        <v>836</v>
      </c>
      <c r="D171" t="s">
        <v>324</v>
      </c>
    </row>
    <row r="172" spans="1:4" x14ac:dyDescent="0.3">
      <c r="A172" t="s">
        <v>353</v>
      </c>
      <c r="B172" t="s">
        <v>320</v>
      </c>
      <c r="C172" t="s">
        <v>840</v>
      </c>
      <c r="D172" t="s">
        <v>323</v>
      </c>
    </row>
    <row r="173" spans="1:4" x14ac:dyDescent="0.3">
      <c r="A173" t="s">
        <v>53</v>
      </c>
      <c r="B173" t="s">
        <v>318</v>
      </c>
      <c r="C173" t="s">
        <v>531</v>
      </c>
      <c r="D173" t="s">
        <v>322</v>
      </c>
    </row>
    <row r="174" spans="1:4" x14ac:dyDescent="0.3">
      <c r="A174" t="s">
        <v>288</v>
      </c>
      <c r="B174" t="s">
        <v>318</v>
      </c>
      <c r="C174" t="s">
        <v>839</v>
      </c>
      <c r="D174" t="s">
        <v>325</v>
      </c>
    </row>
    <row r="175" spans="1:4" x14ac:dyDescent="0.3">
      <c r="A175" t="s">
        <v>213</v>
      </c>
      <c r="B175" t="s">
        <v>319</v>
      </c>
      <c r="C175" t="s">
        <v>836</v>
      </c>
      <c r="D175" t="s">
        <v>324</v>
      </c>
    </row>
    <row r="176" spans="1:4" x14ac:dyDescent="0.3">
      <c r="A176" t="s">
        <v>166</v>
      </c>
      <c r="B176" t="s">
        <v>320</v>
      </c>
      <c r="C176" t="s">
        <v>836</v>
      </c>
      <c r="D176" t="s">
        <v>324</v>
      </c>
    </row>
    <row r="177" spans="1:4" x14ac:dyDescent="0.3">
      <c r="A177" t="s">
        <v>148</v>
      </c>
      <c r="B177" t="s">
        <v>320</v>
      </c>
      <c r="C177" t="s">
        <v>836</v>
      </c>
      <c r="D177" t="s">
        <v>324</v>
      </c>
    </row>
    <row r="178" spans="1:4" x14ac:dyDescent="0.3">
      <c r="A178" t="s">
        <v>44</v>
      </c>
      <c r="B178" t="s">
        <v>318</v>
      </c>
      <c r="C178" t="s">
        <v>531</v>
      </c>
      <c r="D178" t="s">
        <v>322</v>
      </c>
    </row>
    <row r="179" spans="1:4" x14ac:dyDescent="0.3">
      <c r="A179" t="s">
        <v>131</v>
      </c>
      <c r="B179" t="s">
        <v>318</v>
      </c>
      <c r="C179" t="s">
        <v>836</v>
      </c>
      <c r="D179" t="s">
        <v>324</v>
      </c>
    </row>
    <row r="180" spans="1:4" x14ac:dyDescent="0.3">
      <c r="A180" t="s">
        <v>293</v>
      </c>
      <c r="B180" t="s">
        <v>318</v>
      </c>
      <c r="C180" t="s">
        <v>839</v>
      </c>
      <c r="D180" t="s">
        <v>325</v>
      </c>
    </row>
    <row r="181" spans="1:4" x14ac:dyDescent="0.3">
      <c r="A181" t="s">
        <v>110</v>
      </c>
      <c r="B181" t="s">
        <v>320</v>
      </c>
      <c r="C181" t="s">
        <v>836</v>
      </c>
      <c r="D181" t="s">
        <v>324</v>
      </c>
    </row>
    <row r="182" spans="1:4" x14ac:dyDescent="0.3">
      <c r="A182" t="s">
        <v>257</v>
      </c>
      <c r="B182" t="s">
        <v>320</v>
      </c>
      <c r="C182" t="s">
        <v>836</v>
      </c>
      <c r="D182" t="s">
        <v>324</v>
      </c>
    </row>
    <row r="183" spans="1:4" x14ac:dyDescent="0.3">
      <c r="A183" t="s">
        <v>27</v>
      </c>
      <c r="B183" t="s">
        <v>318</v>
      </c>
      <c r="C183" t="s">
        <v>838</v>
      </c>
      <c r="D183" t="s">
        <v>321</v>
      </c>
    </row>
    <row r="184" spans="1:4" x14ac:dyDescent="0.3">
      <c r="A184" t="s">
        <v>245</v>
      </c>
      <c r="B184" t="s">
        <v>320</v>
      </c>
      <c r="C184" t="s">
        <v>836</v>
      </c>
      <c r="D184" t="s">
        <v>324</v>
      </c>
    </row>
    <row r="185" spans="1:4" x14ac:dyDescent="0.3">
      <c r="A185" t="s">
        <v>185</v>
      </c>
      <c r="B185" t="s">
        <v>320</v>
      </c>
      <c r="C185" t="s">
        <v>836</v>
      </c>
      <c r="D185" t="s">
        <v>324</v>
      </c>
    </row>
    <row r="186" spans="1:4" x14ac:dyDescent="0.3">
      <c r="A186" t="s">
        <v>241</v>
      </c>
      <c r="B186" t="s">
        <v>318</v>
      </c>
      <c r="C186" t="s">
        <v>836</v>
      </c>
      <c r="D186" t="s">
        <v>324</v>
      </c>
    </row>
    <row r="187" spans="1:4" x14ac:dyDescent="0.3">
      <c r="A187" t="s">
        <v>262</v>
      </c>
      <c r="B187" t="s">
        <v>318</v>
      </c>
      <c r="C187" t="s">
        <v>839</v>
      </c>
      <c r="D187" t="s">
        <v>325</v>
      </c>
    </row>
    <row r="188" spans="1:4" x14ac:dyDescent="0.3">
      <c r="A188" t="s">
        <v>300</v>
      </c>
      <c r="B188" t="s">
        <v>318</v>
      </c>
      <c r="C188" t="s">
        <v>839</v>
      </c>
      <c r="D188" t="s">
        <v>325</v>
      </c>
    </row>
    <row r="189" spans="1:4" x14ac:dyDescent="0.3">
      <c r="A189" t="s">
        <v>228</v>
      </c>
      <c r="B189" t="s">
        <v>319</v>
      </c>
      <c r="C189" t="s">
        <v>836</v>
      </c>
      <c r="D189" t="s">
        <v>324</v>
      </c>
    </row>
    <row r="190" spans="1:4" x14ac:dyDescent="0.3">
      <c r="A190" t="s">
        <v>204</v>
      </c>
      <c r="B190" t="s">
        <v>319</v>
      </c>
      <c r="C190" t="s">
        <v>836</v>
      </c>
      <c r="D190" t="s">
        <v>324</v>
      </c>
    </row>
    <row r="191" spans="1:4" x14ac:dyDescent="0.3">
      <c r="A191" t="s">
        <v>132</v>
      </c>
      <c r="B191" t="s">
        <v>320</v>
      </c>
      <c r="C191" t="s">
        <v>836</v>
      </c>
      <c r="D191" t="s">
        <v>324</v>
      </c>
    </row>
    <row r="192" spans="1:4" x14ac:dyDescent="0.3">
      <c r="A192" t="s">
        <v>37</v>
      </c>
      <c r="B192" t="s">
        <v>318</v>
      </c>
      <c r="C192" t="s">
        <v>531</v>
      </c>
      <c r="D192" t="s">
        <v>322</v>
      </c>
    </row>
    <row r="193" spans="1:4" x14ac:dyDescent="0.3">
      <c r="A193" t="s">
        <v>137</v>
      </c>
      <c r="B193" t="s">
        <v>318</v>
      </c>
      <c r="C193" t="s">
        <v>836</v>
      </c>
      <c r="D193" t="s">
        <v>324</v>
      </c>
    </row>
    <row r="194" spans="1:4" x14ac:dyDescent="0.3">
      <c r="A194" t="s">
        <v>28</v>
      </c>
      <c r="B194" t="s">
        <v>318</v>
      </c>
      <c r="C194" t="s">
        <v>838</v>
      </c>
      <c r="D194" t="s">
        <v>321</v>
      </c>
    </row>
    <row r="195" spans="1:4" x14ac:dyDescent="0.3">
      <c r="A195" t="s">
        <v>354</v>
      </c>
      <c r="B195" t="s">
        <v>320</v>
      </c>
      <c r="C195" t="s">
        <v>840</v>
      </c>
      <c r="D195" t="s">
        <v>323</v>
      </c>
    </row>
    <row r="196" spans="1:4" x14ac:dyDescent="0.3">
      <c r="A196" t="s">
        <v>246</v>
      </c>
      <c r="B196" t="s">
        <v>320</v>
      </c>
      <c r="C196" t="s">
        <v>836</v>
      </c>
      <c r="D196" t="s">
        <v>324</v>
      </c>
    </row>
    <row r="197" spans="1:4" x14ac:dyDescent="0.3">
      <c r="A197" t="s">
        <v>845</v>
      </c>
      <c r="B197" t="s">
        <v>320</v>
      </c>
      <c r="C197" t="s">
        <v>836</v>
      </c>
      <c r="D197" t="s">
        <v>324</v>
      </c>
    </row>
    <row r="198" spans="1:4" x14ac:dyDescent="0.3">
      <c r="A198" t="s">
        <v>104</v>
      </c>
      <c r="B198" t="s">
        <v>318</v>
      </c>
      <c r="C198" t="s">
        <v>836</v>
      </c>
      <c r="D198" t="s">
        <v>324</v>
      </c>
    </row>
    <row r="199" spans="1:4" x14ac:dyDescent="0.3">
      <c r="A199" t="s">
        <v>276</v>
      </c>
      <c r="B199" t="s">
        <v>318</v>
      </c>
      <c r="C199" t="s">
        <v>839</v>
      </c>
      <c r="D199" t="s">
        <v>325</v>
      </c>
    </row>
    <row r="200" spans="1:4" x14ac:dyDescent="0.3">
      <c r="A200" t="s">
        <v>173</v>
      </c>
      <c r="B200" t="s">
        <v>319</v>
      </c>
      <c r="C200" t="s">
        <v>836</v>
      </c>
      <c r="D200" t="s">
        <v>324</v>
      </c>
    </row>
    <row r="201" spans="1:4" x14ac:dyDescent="0.3">
      <c r="A201" t="s">
        <v>116</v>
      </c>
      <c r="B201" t="s">
        <v>320</v>
      </c>
      <c r="C201" t="s">
        <v>836</v>
      </c>
      <c r="D201" t="s">
        <v>324</v>
      </c>
    </row>
    <row r="202" spans="1:4" x14ac:dyDescent="0.3">
      <c r="A202" t="s">
        <v>277</v>
      </c>
      <c r="B202" t="s">
        <v>319</v>
      </c>
      <c r="C202" t="s">
        <v>839</v>
      </c>
      <c r="D202" t="s">
        <v>325</v>
      </c>
    </row>
    <row r="203" spans="1:4" x14ac:dyDescent="0.3">
      <c r="A203" t="s">
        <v>180</v>
      </c>
      <c r="B203" t="s">
        <v>320</v>
      </c>
      <c r="C203" t="s">
        <v>836</v>
      </c>
      <c r="D203" t="s">
        <v>324</v>
      </c>
    </row>
    <row r="204" spans="1:4" x14ac:dyDescent="0.3">
      <c r="A204" t="s">
        <v>308</v>
      </c>
      <c r="B204" t="s">
        <v>319</v>
      </c>
      <c r="C204" t="s">
        <v>839</v>
      </c>
      <c r="D204" t="s">
        <v>325</v>
      </c>
    </row>
    <row r="205" spans="1:4" x14ac:dyDescent="0.3">
      <c r="A205" t="s">
        <v>38</v>
      </c>
      <c r="B205" t="s">
        <v>318</v>
      </c>
      <c r="C205" t="s">
        <v>531</v>
      </c>
      <c r="D205" t="s">
        <v>322</v>
      </c>
    </row>
    <row r="206" spans="1:4" x14ac:dyDescent="0.3">
      <c r="A206" t="s">
        <v>142</v>
      </c>
      <c r="B206" t="s">
        <v>320</v>
      </c>
      <c r="C206" t="s">
        <v>836</v>
      </c>
      <c r="D206" t="s">
        <v>324</v>
      </c>
    </row>
    <row r="207" spans="1:4" x14ac:dyDescent="0.3">
      <c r="A207" t="s">
        <v>111</v>
      </c>
      <c r="B207" t="s">
        <v>320</v>
      </c>
      <c r="C207" t="s">
        <v>836</v>
      </c>
      <c r="D207" t="s">
        <v>324</v>
      </c>
    </row>
    <row r="208" spans="1:4" x14ac:dyDescent="0.3">
      <c r="A208" t="s">
        <v>356</v>
      </c>
      <c r="B208" t="s">
        <v>320</v>
      </c>
      <c r="C208" t="s">
        <v>840</v>
      </c>
      <c r="D208" t="s">
        <v>323</v>
      </c>
    </row>
    <row r="209" spans="1:4" x14ac:dyDescent="0.3">
      <c r="A209" t="s">
        <v>124</v>
      </c>
      <c r="B209" t="s">
        <v>318</v>
      </c>
      <c r="C209" t="s">
        <v>836</v>
      </c>
      <c r="D209" t="s">
        <v>324</v>
      </c>
    </row>
    <row r="210" spans="1:4" x14ac:dyDescent="0.3">
      <c r="A210" t="s">
        <v>355</v>
      </c>
      <c r="B210" t="s">
        <v>319</v>
      </c>
      <c r="C210" t="s">
        <v>840</v>
      </c>
      <c r="D210" t="s">
        <v>323</v>
      </c>
    </row>
    <row r="211" spans="1:4" x14ac:dyDescent="0.3">
      <c r="A211" t="s">
        <v>267</v>
      </c>
      <c r="B211" t="s">
        <v>320</v>
      </c>
      <c r="C211" t="s">
        <v>839</v>
      </c>
      <c r="D211" t="s">
        <v>325</v>
      </c>
    </row>
    <row r="212" spans="1:4" x14ac:dyDescent="0.3">
      <c r="A212" t="s">
        <v>181</v>
      </c>
      <c r="B212" t="s">
        <v>318</v>
      </c>
      <c r="C212" t="s">
        <v>836</v>
      </c>
      <c r="D212" t="s">
        <v>324</v>
      </c>
    </row>
    <row r="213" spans="1:4" x14ac:dyDescent="0.3">
      <c r="A213" t="s">
        <v>282</v>
      </c>
      <c r="B213" t="s">
        <v>318</v>
      </c>
      <c r="C213" t="s">
        <v>839</v>
      </c>
      <c r="D213" t="s">
        <v>325</v>
      </c>
    </row>
    <row r="214" spans="1:4" x14ac:dyDescent="0.3">
      <c r="A214" t="s">
        <v>357</v>
      </c>
      <c r="B214" t="s">
        <v>319</v>
      </c>
      <c r="C214" t="s">
        <v>840</v>
      </c>
      <c r="D214" t="s">
        <v>323</v>
      </c>
    </row>
    <row r="215" spans="1:4" x14ac:dyDescent="0.3">
      <c r="A215" t="s">
        <v>143</v>
      </c>
      <c r="B215" t="s">
        <v>318</v>
      </c>
      <c r="C215" t="s">
        <v>836</v>
      </c>
      <c r="D215" t="s">
        <v>324</v>
      </c>
    </row>
    <row r="216" spans="1:4" x14ac:dyDescent="0.3">
      <c r="A216" t="s">
        <v>112</v>
      </c>
      <c r="B216" t="s">
        <v>318</v>
      </c>
      <c r="C216" t="s">
        <v>836</v>
      </c>
      <c r="D216" t="s">
        <v>324</v>
      </c>
    </row>
    <row r="217" spans="1:4" x14ac:dyDescent="0.3">
      <c r="A217" t="s">
        <v>45</v>
      </c>
      <c r="B217" t="s">
        <v>318</v>
      </c>
      <c r="C217" t="s">
        <v>531</v>
      </c>
      <c r="D217" t="s">
        <v>322</v>
      </c>
    </row>
    <row r="218" spans="1:4" x14ac:dyDescent="0.3">
      <c r="A218" t="s">
        <v>221</v>
      </c>
      <c r="B218" t="s">
        <v>318</v>
      </c>
      <c r="C218" t="s">
        <v>836</v>
      </c>
      <c r="D218" t="s">
        <v>324</v>
      </c>
    </row>
    <row r="219" spans="1:4" x14ac:dyDescent="0.3">
      <c r="A219" t="s">
        <v>358</v>
      </c>
      <c r="B219" t="s">
        <v>320</v>
      </c>
      <c r="C219" t="s">
        <v>840</v>
      </c>
      <c r="D219" t="s">
        <v>323</v>
      </c>
    </row>
    <row r="220" spans="1:4" x14ac:dyDescent="0.3">
      <c r="A220" t="s">
        <v>84</v>
      </c>
      <c r="B220" t="s">
        <v>318</v>
      </c>
      <c r="C220" t="s">
        <v>836</v>
      </c>
      <c r="D220" t="s">
        <v>324</v>
      </c>
    </row>
    <row r="221" spans="1:4" x14ac:dyDescent="0.3">
      <c r="A221" t="s">
        <v>287</v>
      </c>
      <c r="B221" t="s">
        <v>318</v>
      </c>
      <c r="C221" t="s">
        <v>839</v>
      </c>
      <c r="D221" t="s">
        <v>325</v>
      </c>
    </row>
    <row r="222" spans="1:4" x14ac:dyDescent="0.3">
      <c r="A222" t="s">
        <v>310</v>
      </c>
      <c r="B222" t="s">
        <v>318</v>
      </c>
      <c r="C222" t="s">
        <v>839</v>
      </c>
      <c r="D222" t="s">
        <v>325</v>
      </c>
    </row>
    <row r="223" spans="1:4" x14ac:dyDescent="0.3">
      <c r="A223" t="s">
        <v>828</v>
      </c>
      <c r="B223" t="s">
        <v>318</v>
      </c>
      <c r="C223" t="s">
        <v>839</v>
      </c>
      <c r="D223" t="s">
        <v>325</v>
      </c>
    </row>
    <row r="224" spans="1:4" x14ac:dyDescent="0.3">
      <c r="A224" t="s">
        <v>302</v>
      </c>
      <c r="B224" t="s">
        <v>318</v>
      </c>
      <c r="C224" t="s">
        <v>839</v>
      </c>
      <c r="D224" t="s">
        <v>325</v>
      </c>
    </row>
    <row r="225" spans="1:4" x14ac:dyDescent="0.3">
      <c r="A225" t="s">
        <v>85</v>
      </c>
      <c r="B225" t="s">
        <v>318</v>
      </c>
      <c r="C225" t="s">
        <v>836</v>
      </c>
      <c r="D225" t="s">
        <v>324</v>
      </c>
    </row>
    <row r="226" spans="1:4" x14ac:dyDescent="0.3">
      <c r="A226" t="s">
        <v>846</v>
      </c>
      <c r="B226" t="s">
        <v>320</v>
      </c>
      <c r="C226" t="s">
        <v>836</v>
      </c>
      <c r="D226" t="s">
        <v>324</v>
      </c>
    </row>
    <row r="227" spans="1:4" x14ac:dyDescent="0.3">
      <c r="A227" t="s">
        <v>296</v>
      </c>
      <c r="B227" t="s">
        <v>318</v>
      </c>
      <c r="C227" t="s">
        <v>839</v>
      </c>
      <c r="D227" t="s">
        <v>325</v>
      </c>
    </row>
    <row r="228" spans="1:4" x14ac:dyDescent="0.3">
      <c r="A228" t="s">
        <v>29</v>
      </c>
      <c r="B228" t="s">
        <v>318</v>
      </c>
      <c r="C228" t="s">
        <v>838</v>
      </c>
      <c r="D228" t="s">
        <v>321</v>
      </c>
    </row>
    <row r="229" spans="1:4" x14ac:dyDescent="0.3">
      <c r="A229" t="s">
        <v>263</v>
      </c>
      <c r="B229" t="s">
        <v>319</v>
      </c>
      <c r="C229" t="s">
        <v>839</v>
      </c>
      <c r="D229" t="s">
        <v>325</v>
      </c>
    </row>
    <row r="230" spans="1:4" x14ac:dyDescent="0.3">
      <c r="A230" t="s">
        <v>149</v>
      </c>
      <c r="B230" t="s">
        <v>318</v>
      </c>
      <c r="C230" t="s">
        <v>836</v>
      </c>
      <c r="D230" t="s">
        <v>324</v>
      </c>
    </row>
    <row r="231" spans="1:4" x14ac:dyDescent="0.3">
      <c r="A231" t="s">
        <v>229</v>
      </c>
      <c r="B231" t="s">
        <v>318</v>
      </c>
      <c r="C231" t="s">
        <v>836</v>
      </c>
      <c r="D231" t="s">
        <v>324</v>
      </c>
    </row>
    <row r="232" spans="1:4" x14ac:dyDescent="0.3">
      <c r="A232" t="s">
        <v>86</v>
      </c>
      <c r="B232" t="s">
        <v>320</v>
      </c>
      <c r="C232" t="s">
        <v>836</v>
      </c>
      <c r="D232" t="s">
        <v>324</v>
      </c>
    </row>
    <row r="233" spans="1:4" x14ac:dyDescent="0.3">
      <c r="A233" t="s">
        <v>30</v>
      </c>
      <c r="B233" t="s">
        <v>318</v>
      </c>
      <c r="C233" t="s">
        <v>838</v>
      </c>
      <c r="D233" t="s">
        <v>321</v>
      </c>
    </row>
    <row r="234" spans="1:4" x14ac:dyDescent="0.3">
      <c r="A234" t="s">
        <v>94</v>
      </c>
      <c r="B234" t="s">
        <v>320</v>
      </c>
      <c r="C234" t="s">
        <v>836</v>
      </c>
      <c r="D234" t="s">
        <v>324</v>
      </c>
    </row>
    <row r="235" spans="1:4" x14ac:dyDescent="0.3">
      <c r="A235" t="s">
        <v>46</v>
      </c>
      <c r="B235" t="s">
        <v>318</v>
      </c>
      <c r="C235" t="s">
        <v>531</v>
      </c>
      <c r="D235" t="s">
        <v>322</v>
      </c>
    </row>
    <row r="236" spans="1:4" x14ac:dyDescent="0.3">
      <c r="A236" t="s">
        <v>167</v>
      </c>
      <c r="B236" t="s">
        <v>318</v>
      </c>
      <c r="C236" t="s">
        <v>836</v>
      </c>
      <c r="D236" t="s">
        <v>324</v>
      </c>
    </row>
    <row r="237" spans="1:4" x14ac:dyDescent="0.3">
      <c r="A237" t="s">
        <v>87</v>
      </c>
      <c r="B237" t="s">
        <v>318</v>
      </c>
      <c r="C237" t="s">
        <v>836</v>
      </c>
      <c r="D237" t="s">
        <v>324</v>
      </c>
    </row>
    <row r="238" spans="1:4" x14ac:dyDescent="0.3">
      <c r="A238" t="s">
        <v>195</v>
      </c>
      <c r="B238" t="s">
        <v>320</v>
      </c>
      <c r="C238" t="s">
        <v>836</v>
      </c>
      <c r="D238" t="s">
        <v>324</v>
      </c>
    </row>
    <row r="239" spans="1:4" x14ac:dyDescent="0.3">
      <c r="A239" t="s">
        <v>59</v>
      </c>
      <c r="B239" t="s">
        <v>318</v>
      </c>
      <c r="C239" t="s">
        <v>531</v>
      </c>
      <c r="D239" t="s">
        <v>322</v>
      </c>
    </row>
    <row r="240" spans="1:4" x14ac:dyDescent="0.3">
      <c r="A240" t="s">
        <v>144</v>
      </c>
      <c r="B240" t="s">
        <v>318</v>
      </c>
      <c r="C240" t="s">
        <v>836</v>
      </c>
      <c r="D240" t="s">
        <v>324</v>
      </c>
    </row>
    <row r="241" spans="1:4" x14ac:dyDescent="0.3">
      <c r="A241" t="s">
        <v>230</v>
      </c>
      <c r="B241" t="s">
        <v>318</v>
      </c>
      <c r="C241" t="s">
        <v>836</v>
      </c>
      <c r="D241" t="s">
        <v>324</v>
      </c>
    </row>
    <row r="242" spans="1:4" x14ac:dyDescent="0.3">
      <c r="A242" t="s">
        <v>133</v>
      </c>
      <c r="B242" t="s">
        <v>320</v>
      </c>
      <c r="C242" t="s">
        <v>836</v>
      </c>
      <c r="D242" t="s">
        <v>324</v>
      </c>
    </row>
    <row r="243" spans="1:4" x14ac:dyDescent="0.3">
      <c r="A243" t="s">
        <v>205</v>
      </c>
      <c r="B243" t="s">
        <v>318</v>
      </c>
      <c r="C243" t="s">
        <v>836</v>
      </c>
      <c r="D243" t="s">
        <v>324</v>
      </c>
    </row>
    <row r="244" spans="1:4" x14ac:dyDescent="0.3">
      <c r="A244" t="s">
        <v>281</v>
      </c>
      <c r="B244" t="s">
        <v>320</v>
      </c>
      <c r="C244" t="s">
        <v>839</v>
      </c>
      <c r="D244" t="s">
        <v>325</v>
      </c>
    </row>
    <row r="245" spans="1:4" x14ac:dyDescent="0.3">
      <c r="A245" t="s">
        <v>95</v>
      </c>
      <c r="B245" t="s">
        <v>320</v>
      </c>
      <c r="C245" t="s">
        <v>836</v>
      </c>
      <c r="D245" t="s">
        <v>324</v>
      </c>
    </row>
    <row r="246" spans="1:4" x14ac:dyDescent="0.3">
      <c r="A246" t="s">
        <v>47</v>
      </c>
      <c r="B246" t="s">
        <v>318</v>
      </c>
      <c r="C246" t="s">
        <v>531</v>
      </c>
      <c r="D246" t="s">
        <v>322</v>
      </c>
    </row>
    <row r="247" spans="1:4" x14ac:dyDescent="0.3">
      <c r="A247" t="s">
        <v>69</v>
      </c>
      <c r="B247" t="s">
        <v>318</v>
      </c>
      <c r="C247" t="s">
        <v>531</v>
      </c>
      <c r="D247" t="s">
        <v>322</v>
      </c>
    </row>
    <row r="248" spans="1:4" x14ac:dyDescent="0.3">
      <c r="A248" t="s">
        <v>96</v>
      </c>
      <c r="B248" t="s">
        <v>319</v>
      </c>
      <c r="C248" t="s">
        <v>836</v>
      </c>
      <c r="D248" t="s">
        <v>324</v>
      </c>
    </row>
    <row r="249" spans="1:4" x14ac:dyDescent="0.3">
      <c r="A249" t="s">
        <v>258</v>
      </c>
      <c r="B249" t="s">
        <v>320</v>
      </c>
      <c r="C249" t="s">
        <v>836</v>
      </c>
      <c r="D249" t="s">
        <v>324</v>
      </c>
    </row>
    <row r="250" spans="1:4" x14ac:dyDescent="0.3">
      <c r="A250" t="s">
        <v>55</v>
      </c>
      <c r="B250" t="s">
        <v>318</v>
      </c>
      <c r="C250" t="s">
        <v>531</v>
      </c>
      <c r="D250" t="s">
        <v>322</v>
      </c>
    </row>
    <row r="251" spans="1:4" x14ac:dyDescent="0.3">
      <c r="A251" t="s">
        <v>97</v>
      </c>
      <c r="B251" t="s">
        <v>320</v>
      </c>
      <c r="C251" t="s">
        <v>836</v>
      </c>
      <c r="D251" t="s">
        <v>324</v>
      </c>
    </row>
    <row r="252" spans="1:4" x14ac:dyDescent="0.3">
      <c r="A252" t="s">
        <v>214</v>
      </c>
      <c r="B252" t="s">
        <v>320</v>
      </c>
      <c r="C252" t="s">
        <v>836</v>
      </c>
      <c r="D252" t="s">
        <v>324</v>
      </c>
    </row>
    <row r="253" spans="1:4" x14ac:dyDescent="0.3">
      <c r="A253" t="s">
        <v>60</v>
      </c>
      <c r="B253" t="s">
        <v>318</v>
      </c>
      <c r="C253" t="s">
        <v>531</v>
      </c>
      <c r="D253" t="s">
        <v>322</v>
      </c>
    </row>
    <row r="254" spans="1:4" x14ac:dyDescent="0.3">
      <c r="A254" t="s">
        <v>286</v>
      </c>
      <c r="B254" t="s">
        <v>320</v>
      </c>
      <c r="C254" t="s">
        <v>839</v>
      </c>
      <c r="D254" t="s">
        <v>325</v>
      </c>
    </row>
    <row r="255" spans="1:4" x14ac:dyDescent="0.3">
      <c r="A255" t="s">
        <v>297</v>
      </c>
      <c r="B255" t="s">
        <v>318</v>
      </c>
      <c r="C255" t="s">
        <v>839</v>
      </c>
      <c r="D255" t="s">
        <v>325</v>
      </c>
    </row>
    <row r="256" spans="1:4" x14ac:dyDescent="0.3">
      <c r="A256" t="s">
        <v>70</v>
      </c>
      <c r="B256" t="s">
        <v>318</v>
      </c>
      <c r="C256" t="s">
        <v>531</v>
      </c>
      <c r="D256" t="s">
        <v>322</v>
      </c>
    </row>
    <row r="257" spans="1:4" x14ac:dyDescent="0.3">
      <c r="A257" t="s">
        <v>359</v>
      </c>
      <c r="B257" t="s">
        <v>320</v>
      </c>
      <c r="C257" t="s">
        <v>840</v>
      </c>
      <c r="D257" t="s">
        <v>323</v>
      </c>
    </row>
    <row r="258" spans="1:4" x14ac:dyDescent="0.3">
      <c r="A258" t="s">
        <v>260</v>
      </c>
      <c r="B258" t="s">
        <v>320</v>
      </c>
      <c r="C258" t="s">
        <v>836</v>
      </c>
      <c r="D258" t="s">
        <v>324</v>
      </c>
    </row>
    <row r="259" spans="1:4" x14ac:dyDescent="0.3">
      <c r="A259" t="s">
        <v>847</v>
      </c>
      <c r="B259" t="s">
        <v>319</v>
      </c>
      <c r="C259" t="s">
        <v>836</v>
      </c>
      <c r="D259" t="s">
        <v>324</v>
      </c>
    </row>
    <row r="260" spans="1:4" x14ac:dyDescent="0.3">
      <c r="A260" t="s">
        <v>157</v>
      </c>
      <c r="B260" t="s">
        <v>320</v>
      </c>
      <c r="C260" t="s">
        <v>836</v>
      </c>
      <c r="D260" t="s">
        <v>324</v>
      </c>
    </row>
    <row r="261" spans="1:4" x14ac:dyDescent="0.3">
      <c r="A261" t="s">
        <v>105</v>
      </c>
      <c r="B261" t="s">
        <v>319</v>
      </c>
      <c r="C261" t="s">
        <v>836</v>
      </c>
      <c r="D261" t="s">
        <v>324</v>
      </c>
    </row>
    <row r="262" spans="1:4" x14ac:dyDescent="0.3">
      <c r="A262" t="s">
        <v>309</v>
      </c>
      <c r="B262" t="s">
        <v>318</v>
      </c>
      <c r="C262" t="s">
        <v>839</v>
      </c>
      <c r="D262" t="s">
        <v>325</v>
      </c>
    </row>
    <row r="263" spans="1:4" x14ac:dyDescent="0.3">
      <c r="A263" t="s">
        <v>247</v>
      </c>
      <c r="B263" t="s">
        <v>320</v>
      </c>
      <c r="C263" t="s">
        <v>836</v>
      </c>
      <c r="D263" t="s">
        <v>324</v>
      </c>
    </row>
    <row r="264" spans="1:4" x14ac:dyDescent="0.3">
      <c r="A264" t="s">
        <v>117</v>
      </c>
      <c r="B264" t="s">
        <v>320</v>
      </c>
      <c r="C264" t="s">
        <v>836</v>
      </c>
      <c r="D264" t="s">
        <v>324</v>
      </c>
    </row>
    <row r="265" spans="1:4" x14ac:dyDescent="0.3">
      <c r="A265" t="s">
        <v>118</v>
      </c>
      <c r="B265" t="s">
        <v>320</v>
      </c>
      <c r="C265" t="s">
        <v>836</v>
      </c>
      <c r="D265" t="s">
        <v>324</v>
      </c>
    </row>
    <row r="266" spans="1:4" x14ac:dyDescent="0.3">
      <c r="A266" t="s">
        <v>78</v>
      </c>
      <c r="B266" t="s">
        <v>320</v>
      </c>
      <c r="C266" t="s">
        <v>836</v>
      </c>
      <c r="D266" t="s">
        <v>324</v>
      </c>
    </row>
    <row r="267" spans="1:4" x14ac:dyDescent="0.3">
      <c r="A267" t="s">
        <v>182</v>
      </c>
      <c r="B267" t="s">
        <v>320</v>
      </c>
      <c r="C267" t="s">
        <v>836</v>
      </c>
      <c r="D267" t="s">
        <v>324</v>
      </c>
    </row>
    <row r="268" spans="1:4" x14ac:dyDescent="0.3">
      <c r="A268" t="s">
        <v>125</v>
      </c>
      <c r="B268" t="s">
        <v>320</v>
      </c>
      <c r="C268" t="s">
        <v>836</v>
      </c>
      <c r="D268" t="s">
        <v>324</v>
      </c>
    </row>
    <row r="269" spans="1:4" x14ac:dyDescent="0.3">
      <c r="A269" t="s">
        <v>222</v>
      </c>
      <c r="B269" t="s">
        <v>320</v>
      </c>
      <c r="C269" t="s">
        <v>836</v>
      </c>
      <c r="D269" t="s">
        <v>324</v>
      </c>
    </row>
    <row r="270" spans="1:4" x14ac:dyDescent="0.3">
      <c r="A270" t="s">
        <v>88</v>
      </c>
      <c r="B270" t="s">
        <v>318</v>
      </c>
      <c r="C270" t="s">
        <v>836</v>
      </c>
      <c r="D270" t="s">
        <v>324</v>
      </c>
    </row>
    <row r="271" spans="1:4" x14ac:dyDescent="0.3">
      <c r="A271" t="s">
        <v>259</v>
      </c>
      <c r="B271" t="s">
        <v>320</v>
      </c>
      <c r="C271" t="s">
        <v>836</v>
      </c>
      <c r="D271" t="s">
        <v>324</v>
      </c>
    </row>
    <row r="272" spans="1:4" x14ac:dyDescent="0.3">
      <c r="A272" t="s">
        <v>138</v>
      </c>
      <c r="B272" t="s">
        <v>319</v>
      </c>
      <c r="C272" t="s">
        <v>836</v>
      </c>
      <c r="D272" t="s">
        <v>324</v>
      </c>
    </row>
    <row r="273" spans="1:4" x14ac:dyDescent="0.3">
      <c r="A273" t="s">
        <v>39</v>
      </c>
      <c r="B273" t="s">
        <v>318</v>
      </c>
      <c r="C273" t="s">
        <v>531</v>
      </c>
      <c r="D273" t="s">
        <v>322</v>
      </c>
    </row>
    <row r="274" spans="1:4" x14ac:dyDescent="0.3">
      <c r="A274" t="s">
        <v>303</v>
      </c>
      <c r="B274" t="s">
        <v>318</v>
      </c>
      <c r="C274" t="s">
        <v>839</v>
      </c>
      <c r="D274" t="s">
        <v>325</v>
      </c>
    </row>
    <row r="275" spans="1:4" x14ac:dyDescent="0.3">
      <c r="A275" t="s">
        <v>289</v>
      </c>
      <c r="B275" t="s">
        <v>318</v>
      </c>
      <c r="C275" t="s">
        <v>839</v>
      </c>
      <c r="D275" t="s">
        <v>325</v>
      </c>
    </row>
    <row r="276" spans="1:4" x14ac:dyDescent="0.3">
      <c r="A276" t="s">
        <v>31</v>
      </c>
      <c r="B276" t="s">
        <v>318</v>
      </c>
      <c r="C276" t="s">
        <v>838</v>
      </c>
      <c r="D276" t="s">
        <v>321</v>
      </c>
    </row>
    <row r="277" spans="1:4" x14ac:dyDescent="0.3">
      <c r="A277" t="s">
        <v>231</v>
      </c>
      <c r="B277" t="s">
        <v>318</v>
      </c>
      <c r="C277" t="s">
        <v>836</v>
      </c>
      <c r="D277" t="s">
        <v>324</v>
      </c>
    </row>
    <row r="278" spans="1:4" x14ac:dyDescent="0.3">
      <c r="A278" t="s">
        <v>186</v>
      </c>
      <c r="B278" t="s">
        <v>318</v>
      </c>
      <c r="C278" t="s">
        <v>836</v>
      </c>
      <c r="D278" t="s">
        <v>324</v>
      </c>
    </row>
    <row r="279" spans="1:4" x14ac:dyDescent="0.3">
      <c r="A279" t="s">
        <v>848</v>
      </c>
      <c r="B279" t="s">
        <v>320</v>
      </c>
      <c r="C279" t="s">
        <v>836</v>
      </c>
      <c r="D279" t="s">
        <v>324</v>
      </c>
    </row>
    <row r="280" spans="1:4" x14ac:dyDescent="0.3">
      <c r="A280" t="s">
        <v>54</v>
      </c>
      <c r="B280" t="s">
        <v>318</v>
      </c>
      <c r="C280" t="s">
        <v>531</v>
      </c>
      <c r="D280" t="s">
        <v>322</v>
      </c>
    </row>
    <row r="281" spans="1:4" x14ac:dyDescent="0.3">
      <c r="A281" t="s">
        <v>139</v>
      </c>
      <c r="B281" t="s">
        <v>319</v>
      </c>
      <c r="C281" t="s">
        <v>836</v>
      </c>
      <c r="D281" t="s">
        <v>324</v>
      </c>
    </row>
    <row r="282" spans="1:4" x14ac:dyDescent="0.3">
      <c r="A282" t="s">
        <v>360</v>
      </c>
      <c r="B282" t="s">
        <v>319</v>
      </c>
      <c r="C282" t="s">
        <v>840</v>
      </c>
      <c r="D282" t="s">
        <v>323</v>
      </c>
    </row>
    <row r="283" spans="1:4" x14ac:dyDescent="0.3">
      <c r="A283" t="s">
        <v>140</v>
      </c>
      <c r="B283" t="s">
        <v>320</v>
      </c>
      <c r="C283" t="s">
        <v>836</v>
      </c>
      <c r="D283" t="s">
        <v>324</v>
      </c>
    </row>
    <row r="284" spans="1:4" x14ac:dyDescent="0.3">
      <c r="A284" t="s">
        <v>189</v>
      </c>
      <c r="B284" t="s">
        <v>318</v>
      </c>
      <c r="C284" t="s">
        <v>836</v>
      </c>
      <c r="D284" t="s">
        <v>324</v>
      </c>
    </row>
    <row r="285" spans="1:4" x14ac:dyDescent="0.3">
      <c r="A285" t="s">
        <v>48</v>
      </c>
      <c r="B285" t="s">
        <v>318</v>
      </c>
      <c r="C285" t="s">
        <v>531</v>
      </c>
      <c r="D285" t="s">
        <v>322</v>
      </c>
    </row>
    <row r="286" spans="1:4" x14ac:dyDescent="0.3">
      <c r="A286" t="s">
        <v>264</v>
      </c>
      <c r="B286" t="s">
        <v>318</v>
      </c>
      <c r="C286" t="s">
        <v>839</v>
      </c>
      <c r="D286" t="s">
        <v>325</v>
      </c>
    </row>
    <row r="287" spans="1:4" x14ac:dyDescent="0.3">
      <c r="A287" t="s">
        <v>285</v>
      </c>
      <c r="B287" t="s">
        <v>318</v>
      </c>
      <c r="C287" t="s">
        <v>839</v>
      </c>
      <c r="D287" t="s">
        <v>325</v>
      </c>
    </row>
    <row r="288" spans="1:4" x14ac:dyDescent="0.3">
      <c r="A288" t="s">
        <v>145</v>
      </c>
      <c r="B288" t="s">
        <v>320</v>
      </c>
      <c r="C288" t="s">
        <v>836</v>
      </c>
      <c r="D288" t="s">
        <v>324</v>
      </c>
    </row>
    <row r="289" spans="1:4" x14ac:dyDescent="0.3">
      <c r="A289" t="s">
        <v>255</v>
      </c>
      <c r="B289" t="s">
        <v>319</v>
      </c>
      <c r="C289" t="s">
        <v>836</v>
      </c>
      <c r="D289" t="s">
        <v>324</v>
      </c>
    </row>
    <row r="290" spans="1:4" x14ac:dyDescent="0.3">
      <c r="A290" t="s">
        <v>361</v>
      </c>
      <c r="B290" t="s">
        <v>320</v>
      </c>
      <c r="C290" t="s">
        <v>840</v>
      </c>
      <c r="D290" t="s">
        <v>323</v>
      </c>
    </row>
    <row r="291" spans="1:4" x14ac:dyDescent="0.3">
      <c r="A291" t="s">
        <v>849</v>
      </c>
      <c r="B291" t="s">
        <v>320</v>
      </c>
      <c r="C291" t="s">
        <v>836</v>
      </c>
      <c r="D291" t="s">
        <v>324</v>
      </c>
    </row>
    <row r="292" spans="1:4" x14ac:dyDescent="0.3">
      <c r="A292" t="s">
        <v>40</v>
      </c>
      <c r="B292" t="s">
        <v>318</v>
      </c>
      <c r="C292" t="s">
        <v>531</v>
      </c>
      <c r="D292" t="s">
        <v>322</v>
      </c>
    </row>
    <row r="293" spans="1:4" x14ac:dyDescent="0.3">
      <c r="A293" t="s">
        <v>362</v>
      </c>
      <c r="B293" t="s">
        <v>318</v>
      </c>
      <c r="C293" t="s">
        <v>840</v>
      </c>
      <c r="D293" t="s">
        <v>323</v>
      </c>
    </row>
    <row r="294" spans="1:4" x14ac:dyDescent="0.3">
      <c r="A294" t="s">
        <v>232</v>
      </c>
      <c r="B294" t="s">
        <v>318</v>
      </c>
      <c r="C294" t="s">
        <v>836</v>
      </c>
      <c r="D294" t="s">
        <v>324</v>
      </c>
    </row>
    <row r="295" spans="1:4" x14ac:dyDescent="0.3">
      <c r="A295" t="s">
        <v>32</v>
      </c>
      <c r="B295" t="s">
        <v>318</v>
      </c>
      <c r="C295" t="s">
        <v>838</v>
      </c>
      <c r="D295" t="s">
        <v>321</v>
      </c>
    </row>
    <row r="296" spans="1:4" x14ac:dyDescent="0.3">
      <c r="A296" t="s">
        <v>216</v>
      </c>
      <c r="B296" t="s">
        <v>320</v>
      </c>
      <c r="C296" t="s">
        <v>836</v>
      </c>
      <c r="D296" t="s">
        <v>324</v>
      </c>
    </row>
    <row r="297" spans="1:4" x14ac:dyDescent="0.3">
      <c r="A297" t="s">
        <v>312</v>
      </c>
      <c r="B297" t="s">
        <v>318</v>
      </c>
      <c r="C297" t="s">
        <v>839</v>
      </c>
      <c r="D297" t="s">
        <v>325</v>
      </c>
    </row>
    <row r="298" spans="1:4" x14ac:dyDescent="0.3">
      <c r="A298" t="s">
        <v>49</v>
      </c>
      <c r="B298" t="s">
        <v>318</v>
      </c>
      <c r="C298" t="s">
        <v>531</v>
      </c>
      <c r="D298" t="s">
        <v>322</v>
      </c>
    </row>
    <row r="299" spans="1:4" x14ac:dyDescent="0.3">
      <c r="A299" t="s">
        <v>141</v>
      </c>
      <c r="B299" t="s">
        <v>318</v>
      </c>
      <c r="C299" t="s">
        <v>836</v>
      </c>
      <c r="D299" t="s">
        <v>324</v>
      </c>
    </row>
    <row r="300" spans="1:4" x14ac:dyDescent="0.3">
      <c r="A300" t="s">
        <v>233</v>
      </c>
      <c r="B300" t="s">
        <v>319</v>
      </c>
      <c r="C300" t="s">
        <v>836</v>
      </c>
      <c r="D300" t="s">
        <v>324</v>
      </c>
    </row>
    <row r="301" spans="1:4" x14ac:dyDescent="0.3">
      <c r="A301" t="s">
        <v>850</v>
      </c>
      <c r="B301" t="s">
        <v>319</v>
      </c>
      <c r="C301" t="s">
        <v>836</v>
      </c>
      <c r="D301" t="s">
        <v>324</v>
      </c>
    </row>
    <row r="302" spans="1:4" x14ac:dyDescent="0.3">
      <c r="A302" t="s">
        <v>248</v>
      </c>
      <c r="B302" t="s">
        <v>320</v>
      </c>
      <c r="C302" t="s">
        <v>836</v>
      </c>
      <c r="D302" t="s">
        <v>324</v>
      </c>
    </row>
    <row r="303" spans="1:4" x14ac:dyDescent="0.3">
      <c r="A303" t="s">
        <v>284</v>
      </c>
      <c r="B303" t="s">
        <v>318</v>
      </c>
      <c r="C303" t="s">
        <v>839</v>
      </c>
      <c r="D303" t="s">
        <v>325</v>
      </c>
    </row>
    <row r="304" spans="1:4" x14ac:dyDescent="0.3">
      <c r="A304" t="s">
        <v>168</v>
      </c>
      <c r="B304" t="s">
        <v>320</v>
      </c>
      <c r="C304" t="s">
        <v>836</v>
      </c>
      <c r="D304" t="s">
        <v>324</v>
      </c>
    </row>
    <row r="305" spans="1:4" x14ac:dyDescent="0.3">
      <c r="A305" t="s">
        <v>206</v>
      </c>
      <c r="B305" t="s">
        <v>319</v>
      </c>
      <c r="C305" t="s">
        <v>836</v>
      </c>
      <c r="D305" t="s">
        <v>324</v>
      </c>
    </row>
    <row r="306" spans="1:4" x14ac:dyDescent="0.3">
      <c r="A306" t="s">
        <v>256</v>
      </c>
      <c r="B306" t="s">
        <v>320</v>
      </c>
      <c r="C306" t="s">
        <v>836</v>
      </c>
      <c r="D306" t="s">
        <v>324</v>
      </c>
    </row>
    <row r="307" spans="1:4" x14ac:dyDescent="0.3">
      <c r="A307" t="s">
        <v>217</v>
      </c>
      <c r="B307" t="s">
        <v>318</v>
      </c>
      <c r="C307" t="s">
        <v>836</v>
      </c>
      <c r="D307" t="s">
        <v>324</v>
      </c>
    </row>
    <row r="308" spans="1:4" x14ac:dyDescent="0.3">
      <c r="A308" t="s">
        <v>174</v>
      </c>
      <c r="B308" t="s">
        <v>318</v>
      </c>
      <c r="C308" t="s">
        <v>836</v>
      </c>
      <c r="D308" t="s">
        <v>324</v>
      </c>
    </row>
    <row r="309" spans="1:4" x14ac:dyDescent="0.3">
      <c r="A309" t="s">
        <v>290</v>
      </c>
      <c r="B309" t="s">
        <v>318</v>
      </c>
      <c r="C309" t="s">
        <v>839</v>
      </c>
      <c r="D309" t="s">
        <v>325</v>
      </c>
    </row>
    <row r="310" spans="1:4" x14ac:dyDescent="0.3">
      <c r="A310" t="s">
        <v>218</v>
      </c>
      <c r="B310" t="s">
        <v>319</v>
      </c>
      <c r="C310" t="s">
        <v>836</v>
      </c>
      <c r="D310" t="s">
        <v>324</v>
      </c>
    </row>
    <row r="311" spans="1:4" x14ac:dyDescent="0.3">
      <c r="A311" t="s">
        <v>311</v>
      </c>
      <c r="B311" t="s">
        <v>318</v>
      </c>
      <c r="C311" t="s">
        <v>839</v>
      </c>
      <c r="D311" t="s">
        <v>325</v>
      </c>
    </row>
    <row r="312" spans="1:4" x14ac:dyDescent="0.3">
      <c r="A312" t="s">
        <v>249</v>
      </c>
      <c r="B312" t="s">
        <v>320</v>
      </c>
      <c r="C312" t="s">
        <v>836</v>
      </c>
      <c r="D312" t="s">
        <v>324</v>
      </c>
    </row>
    <row r="313" spans="1:4" x14ac:dyDescent="0.3">
      <c r="A313" t="s">
        <v>33</v>
      </c>
      <c r="B313" t="s">
        <v>318</v>
      </c>
      <c r="C313" t="s">
        <v>838</v>
      </c>
      <c r="D313" t="s">
        <v>321</v>
      </c>
    </row>
    <row r="314" spans="1:4" x14ac:dyDescent="0.3">
      <c r="A314" t="s">
        <v>50</v>
      </c>
      <c r="B314" t="s">
        <v>318</v>
      </c>
      <c r="C314" t="s">
        <v>531</v>
      </c>
      <c r="D314" t="s">
        <v>322</v>
      </c>
    </row>
    <row r="315" spans="1:4" x14ac:dyDescent="0.3">
      <c r="A315" t="s">
        <v>219</v>
      </c>
      <c r="B315" t="s">
        <v>319</v>
      </c>
      <c r="C315" t="s">
        <v>836</v>
      </c>
      <c r="D315" t="s">
        <v>324</v>
      </c>
    </row>
    <row r="316" spans="1:4" x14ac:dyDescent="0.3">
      <c r="A316" t="s">
        <v>169</v>
      </c>
      <c r="B316" t="s">
        <v>320</v>
      </c>
      <c r="C316" t="s">
        <v>836</v>
      </c>
      <c r="D316" t="s">
        <v>324</v>
      </c>
    </row>
    <row r="317" spans="1:4" x14ac:dyDescent="0.3">
      <c r="A317" t="s">
        <v>223</v>
      </c>
      <c r="B317" t="s">
        <v>320</v>
      </c>
      <c r="C317" t="s">
        <v>836</v>
      </c>
      <c r="D317" t="s">
        <v>324</v>
      </c>
    </row>
    <row r="318" spans="1:4" x14ac:dyDescent="0.3">
      <c r="A318" t="s">
        <v>65</v>
      </c>
      <c r="B318" t="s">
        <v>318</v>
      </c>
      <c r="C318" t="s">
        <v>531</v>
      </c>
      <c r="D318" t="s">
        <v>322</v>
      </c>
    </row>
    <row r="319" spans="1:4" x14ac:dyDescent="0.3">
      <c r="A319" t="s">
        <v>71</v>
      </c>
      <c r="B319" t="s">
        <v>318</v>
      </c>
      <c r="C319" t="s">
        <v>531</v>
      </c>
      <c r="D319" t="s">
        <v>322</v>
      </c>
    </row>
    <row r="320" spans="1:4" x14ac:dyDescent="0.3">
      <c r="A320" t="s">
        <v>34</v>
      </c>
      <c r="B320" t="s">
        <v>318</v>
      </c>
      <c r="C320" t="s">
        <v>838</v>
      </c>
      <c r="D320" t="s">
        <v>321</v>
      </c>
    </row>
    <row r="321" spans="1:4" x14ac:dyDescent="0.3">
      <c r="A321" t="s">
        <v>35</v>
      </c>
      <c r="B321" t="s">
        <v>318</v>
      </c>
      <c r="C321" t="s">
        <v>838</v>
      </c>
      <c r="D321" t="s">
        <v>321</v>
      </c>
    </row>
    <row r="322" spans="1:4" x14ac:dyDescent="0.3">
      <c r="A322" t="s">
        <v>269</v>
      </c>
      <c r="B322" t="s">
        <v>318</v>
      </c>
      <c r="C322" t="s">
        <v>839</v>
      </c>
      <c r="D322" t="s">
        <v>325</v>
      </c>
    </row>
    <row r="323" spans="1:4" x14ac:dyDescent="0.3">
      <c r="A323" t="s">
        <v>146</v>
      </c>
      <c r="B323" t="s">
        <v>318</v>
      </c>
      <c r="C323" t="s">
        <v>836</v>
      </c>
      <c r="D323" t="s">
        <v>324</v>
      </c>
    </row>
    <row r="324" spans="1:4" x14ac:dyDescent="0.3">
      <c r="A324" t="s">
        <v>363</v>
      </c>
      <c r="B324" t="s">
        <v>319</v>
      </c>
      <c r="C324" t="s">
        <v>840</v>
      </c>
      <c r="D324" t="s">
        <v>323</v>
      </c>
    </row>
    <row r="325" spans="1:4" x14ac:dyDescent="0.3">
      <c r="A325" t="s">
        <v>175</v>
      </c>
      <c r="B325" t="s">
        <v>318</v>
      </c>
      <c r="C325" t="s">
        <v>836</v>
      </c>
      <c r="D325" t="s">
        <v>324</v>
      </c>
    </row>
    <row r="326" spans="1:4" x14ac:dyDescent="0.3">
      <c r="A326" t="s">
        <v>851</v>
      </c>
      <c r="B326" t="s">
        <v>319</v>
      </c>
      <c r="C326" t="s">
        <v>836</v>
      </c>
      <c r="D326" t="s">
        <v>324</v>
      </c>
    </row>
    <row r="327" spans="1:4" x14ac:dyDescent="0.3">
      <c r="A327" t="s">
        <v>234</v>
      </c>
      <c r="B327" t="s">
        <v>320</v>
      </c>
      <c r="C327" t="s">
        <v>836</v>
      </c>
      <c r="D327" t="s">
        <v>324</v>
      </c>
    </row>
    <row r="328" spans="1:4" x14ac:dyDescent="0.3">
      <c r="A328" t="s">
        <v>196</v>
      </c>
      <c r="B328" t="s">
        <v>320</v>
      </c>
      <c r="C328" t="s">
        <v>836</v>
      </c>
      <c r="D328" t="s">
        <v>324</v>
      </c>
    </row>
    <row r="329" spans="1:4" x14ac:dyDescent="0.3">
      <c r="A329" t="s">
        <v>126</v>
      </c>
      <c r="B329" t="s">
        <v>319</v>
      </c>
      <c r="C329" t="s">
        <v>836</v>
      </c>
      <c r="D329" t="s">
        <v>324</v>
      </c>
    </row>
    <row r="330" spans="1:4" x14ac:dyDescent="0.3">
      <c r="A330" t="s">
        <v>187</v>
      </c>
      <c r="B330" t="s">
        <v>318</v>
      </c>
      <c r="C330" t="s">
        <v>836</v>
      </c>
      <c r="D330" t="s">
        <v>324</v>
      </c>
    </row>
    <row r="331" spans="1:4" x14ac:dyDescent="0.3">
      <c r="A331" t="s">
        <v>295</v>
      </c>
      <c r="B331" t="s">
        <v>319</v>
      </c>
      <c r="C331" t="s">
        <v>839</v>
      </c>
      <c r="D331" t="s">
        <v>325</v>
      </c>
    </row>
    <row r="332" spans="1:4" x14ac:dyDescent="0.3">
      <c r="A332" t="s">
        <v>250</v>
      </c>
      <c r="B332" t="s">
        <v>320</v>
      </c>
      <c r="C332" t="s">
        <v>836</v>
      </c>
      <c r="D332" t="s">
        <v>324</v>
      </c>
    </row>
    <row r="333" spans="1:4" x14ac:dyDescent="0.3">
      <c r="A333" t="s">
        <v>852</v>
      </c>
      <c r="B333" t="s">
        <v>320</v>
      </c>
      <c r="C333" t="s">
        <v>836</v>
      </c>
      <c r="D333" t="s">
        <v>324</v>
      </c>
    </row>
    <row r="334" spans="1:4" x14ac:dyDescent="0.3">
      <c r="A334" t="s">
        <v>89</v>
      </c>
      <c r="B334" t="s">
        <v>319</v>
      </c>
      <c r="C334" t="s">
        <v>836</v>
      </c>
      <c r="D334" t="s">
        <v>324</v>
      </c>
    </row>
    <row r="335" spans="1:4" x14ac:dyDescent="0.3">
      <c r="A335" t="s">
        <v>119</v>
      </c>
      <c r="B335" t="s">
        <v>320</v>
      </c>
      <c r="C335" t="s">
        <v>836</v>
      </c>
      <c r="D335" t="s">
        <v>324</v>
      </c>
    </row>
    <row r="336" spans="1:4" x14ac:dyDescent="0.3">
      <c r="A336" t="s">
        <v>224</v>
      </c>
      <c r="B336" t="s">
        <v>320</v>
      </c>
      <c r="C336" t="s">
        <v>836</v>
      </c>
      <c r="D336" t="s">
        <v>324</v>
      </c>
    </row>
    <row r="337" spans="1:4" x14ac:dyDescent="0.3">
      <c r="A337" t="s">
        <v>853</v>
      </c>
      <c r="B337" t="s">
        <v>320</v>
      </c>
      <c r="C337" t="s">
        <v>836</v>
      </c>
      <c r="D337" t="s">
        <v>324</v>
      </c>
    </row>
    <row r="338" spans="1:4" x14ac:dyDescent="0.3">
      <c r="A338" t="s">
        <v>191</v>
      </c>
      <c r="B338" t="s">
        <v>320</v>
      </c>
      <c r="C338" t="s">
        <v>836</v>
      </c>
      <c r="D338" t="s">
        <v>324</v>
      </c>
    </row>
    <row r="339" spans="1:4" x14ac:dyDescent="0.3">
      <c r="A339" t="s">
        <v>364</v>
      </c>
      <c r="B339" t="s">
        <v>318</v>
      </c>
      <c r="C339" t="s">
        <v>840</v>
      </c>
      <c r="D339" t="s">
        <v>323</v>
      </c>
    </row>
    <row r="340" spans="1:4" x14ac:dyDescent="0.3">
      <c r="A340" t="s">
        <v>36</v>
      </c>
      <c r="B340" t="s">
        <v>318</v>
      </c>
      <c r="C340" t="s">
        <v>838</v>
      </c>
      <c r="D340" t="s">
        <v>321</v>
      </c>
    </row>
    <row r="341" spans="1:4" x14ac:dyDescent="0.3">
      <c r="A341" t="s">
        <v>854</v>
      </c>
      <c r="B341" t="s">
        <v>318</v>
      </c>
      <c r="C341" t="s">
        <v>836</v>
      </c>
      <c r="D341" t="s">
        <v>324</v>
      </c>
    </row>
    <row r="342" spans="1:4" x14ac:dyDescent="0.3">
      <c r="A342" t="s">
        <v>51</v>
      </c>
      <c r="B342" t="s">
        <v>318</v>
      </c>
      <c r="C342" t="s">
        <v>531</v>
      </c>
      <c r="D342" t="s">
        <v>322</v>
      </c>
    </row>
    <row r="343" spans="1:4" x14ac:dyDescent="0.3">
      <c r="A343" t="s">
        <v>315</v>
      </c>
      <c r="B343" t="s">
        <v>320</v>
      </c>
      <c r="C343" t="s">
        <v>839</v>
      </c>
      <c r="D343" t="s">
        <v>325</v>
      </c>
    </row>
    <row r="344" spans="1:4" x14ac:dyDescent="0.3">
      <c r="A344" t="s">
        <v>207</v>
      </c>
      <c r="B344" t="s">
        <v>320</v>
      </c>
      <c r="C344" t="s">
        <v>836</v>
      </c>
      <c r="D344" t="s">
        <v>324</v>
      </c>
    </row>
    <row r="345" spans="1:4" x14ac:dyDescent="0.3">
      <c r="A345" t="s">
        <v>298</v>
      </c>
      <c r="B345" t="s">
        <v>318</v>
      </c>
      <c r="C345" t="s">
        <v>839</v>
      </c>
      <c r="D345" t="s">
        <v>325</v>
      </c>
    </row>
    <row r="346" spans="1:4" x14ac:dyDescent="0.3">
      <c r="A346" t="s">
        <v>56</v>
      </c>
      <c r="B346" t="s">
        <v>318</v>
      </c>
      <c r="C346" t="s">
        <v>531</v>
      </c>
      <c r="D346" t="s">
        <v>322</v>
      </c>
    </row>
    <row r="347" spans="1:4" x14ac:dyDescent="0.3">
      <c r="A347" t="s">
        <v>235</v>
      </c>
      <c r="B347" t="s">
        <v>318</v>
      </c>
      <c r="C347" t="s">
        <v>836</v>
      </c>
      <c r="D347" t="s">
        <v>324</v>
      </c>
    </row>
    <row r="348" spans="1:4" x14ac:dyDescent="0.3">
      <c r="A348" t="s">
        <v>299</v>
      </c>
      <c r="B348" t="s">
        <v>318</v>
      </c>
      <c r="C348" t="s">
        <v>839</v>
      </c>
      <c r="D348" t="s">
        <v>325</v>
      </c>
    </row>
    <row r="349" spans="1:4" x14ac:dyDescent="0.3">
      <c r="A349" t="s">
        <v>72</v>
      </c>
      <c r="B349" t="s">
        <v>318</v>
      </c>
      <c r="C349" t="s">
        <v>531</v>
      </c>
      <c r="D349" t="s">
        <v>322</v>
      </c>
    </row>
    <row r="350" spans="1:4" x14ac:dyDescent="0.3">
      <c r="A350" t="s">
        <v>150</v>
      </c>
      <c r="B350" t="s">
        <v>318</v>
      </c>
      <c r="C350" t="s">
        <v>836</v>
      </c>
      <c r="D350" t="s">
        <v>324</v>
      </c>
    </row>
    <row r="351" spans="1:4" x14ac:dyDescent="0.3">
      <c r="A351" t="s">
        <v>365</v>
      </c>
      <c r="B351" t="s">
        <v>319</v>
      </c>
      <c r="C351" t="s">
        <v>840</v>
      </c>
      <c r="D351" t="s">
        <v>323</v>
      </c>
    </row>
    <row r="352" spans="1:4" x14ac:dyDescent="0.3">
      <c r="A352" t="s">
        <v>242</v>
      </c>
      <c r="B352" t="s">
        <v>318</v>
      </c>
      <c r="C352" t="s">
        <v>836</v>
      </c>
      <c r="D352" t="s">
        <v>324</v>
      </c>
    </row>
    <row r="353" spans="1:4" x14ac:dyDescent="0.3">
      <c r="A353" t="s">
        <v>151</v>
      </c>
      <c r="B353" t="s">
        <v>320</v>
      </c>
      <c r="C353" t="s">
        <v>836</v>
      </c>
      <c r="D353" t="s">
        <v>324</v>
      </c>
    </row>
    <row r="354" spans="1:4" x14ac:dyDescent="0.3">
      <c r="A354" t="s">
        <v>855</v>
      </c>
      <c r="B354" t="s">
        <v>319</v>
      </c>
      <c r="C354" t="s">
        <v>836</v>
      </c>
      <c r="D354" t="s">
        <v>324</v>
      </c>
    </row>
    <row r="355" spans="1:4" x14ac:dyDescent="0.3">
      <c r="A355" t="s">
        <v>90</v>
      </c>
      <c r="B355" t="s">
        <v>320</v>
      </c>
      <c r="C355" t="s">
        <v>836</v>
      </c>
      <c r="D355" t="s">
        <v>324</v>
      </c>
    </row>
    <row r="356" spans="1:4" x14ac:dyDescent="0.3">
      <c r="A356" t="s">
        <v>152</v>
      </c>
      <c r="B356" t="s">
        <v>319</v>
      </c>
      <c r="C356" t="s">
        <v>836</v>
      </c>
      <c r="D356" t="s">
        <v>324</v>
      </c>
    </row>
    <row r="357" spans="1:4" x14ac:dyDescent="0.3">
      <c r="A357" t="s">
        <v>278</v>
      </c>
      <c r="B357" t="s">
        <v>318</v>
      </c>
      <c r="C357" t="s">
        <v>839</v>
      </c>
      <c r="D357" t="s">
        <v>325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AE653-17F7-47EA-9106-4C0BCF6DB03E}">
  <sheetPr codeName="Sheet7"/>
  <dimension ref="A4:C304"/>
  <sheetViews>
    <sheetView topLeftCell="A61" workbookViewId="0">
      <selection activeCell="C62" sqref="C62:C63"/>
    </sheetView>
  </sheetViews>
  <sheetFormatPr defaultRowHeight="14.4" x14ac:dyDescent="0.3"/>
  <sheetData>
    <row r="4" spans="1:3" x14ac:dyDescent="0.3">
      <c r="A4" t="s">
        <v>305</v>
      </c>
      <c r="B4" t="s">
        <v>323</v>
      </c>
      <c r="C4" t="s">
        <v>856</v>
      </c>
    </row>
    <row r="5" spans="1:3" x14ac:dyDescent="0.3">
      <c r="A5" t="s">
        <v>837</v>
      </c>
      <c r="B5" t="s">
        <v>324</v>
      </c>
      <c r="C5" t="s">
        <v>305</v>
      </c>
    </row>
    <row r="6" spans="1:3" x14ac:dyDescent="0.3">
      <c r="A6" t="s">
        <v>841</v>
      </c>
      <c r="B6" t="s">
        <v>324</v>
      </c>
      <c r="C6" t="s">
        <v>305</v>
      </c>
    </row>
    <row r="7" spans="1:3" x14ac:dyDescent="0.3">
      <c r="A7" t="s">
        <v>847</v>
      </c>
      <c r="B7" t="s">
        <v>324</v>
      </c>
      <c r="C7" t="s">
        <v>305</v>
      </c>
    </row>
    <row r="8" spans="1:3" x14ac:dyDescent="0.3">
      <c r="A8" t="s">
        <v>855</v>
      </c>
      <c r="B8" t="s">
        <v>324</v>
      </c>
      <c r="C8" t="s">
        <v>305</v>
      </c>
    </row>
    <row r="10" spans="1:3" x14ac:dyDescent="0.3">
      <c r="A10" t="s">
        <v>341</v>
      </c>
      <c r="B10" t="s">
        <v>323</v>
      </c>
      <c r="C10" t="s">
        <v>856</v>
      </c>
    </row>
    <row r="11" spans="1:3" x14ac:dyDescent="0.3">
      <c r="A11" t="s">
        <v>153</v>
      </c>
      <c r="B11" t="s">
        <v>324</v>
      </c>
      <c r="C11" t="s">
        <v>341</v>
      </c>
    </row>
    <row r="12" spans="1:3" x14ac:dyDescent="0.3">
      <c r="A12" t="s">
        <v>154</v>
      </c>
      <c r="B12" t="s">
        <v>324</v>
      </c>
      <c r="C12" t="s">
        <v>341</v>
      </c>
    </row>
    <row r="13" spans="1:3" x14ac:dyDescent="0.3">
      <c r="A13" t="s">
        <v>155</v>
      </c>
      <c r="B13" t="s">
        <v>324</v>
      </c>
      <c r="C13" t="s">
        <v>341</v>
      </c>
    </row>
    <row r="14" spans="1:3" x14ac:dyDescent="0.3">
      <c r="A14" t="s">
        <v>156</v>
      </c>
      <c r="B14" t="s">
        <v>324</v>
      </c>
      <c r="C14" t="s">
        <v>341</v>
      </c>
    </row>
    <row r="15" spans="1:3" x14ac:dyDescent="0.3">
      <c r="A15" t="s">
        <v>157</v>
      </c>
      <c r="B15" t="s">
        <v>324</v>
      </c>
      <c r="C15" t="s">
        <v>341</v>
      </c>
    </row>
    <row r="34" spans="1:3" x14ac:dyDescent="0.3">
      <c r="A34" t="s">
        <v>342</v>
      </c>
      <c r="B34" t="s">
        <v>323</v>
      </c>
      <c r="C34" t="s">
        <v>856</v>
      </c>
    </row>
    <row r="35" spans="1:3" x14ac:dyDescent="0.3">
      <c r="A35" t="s">
        <v>73</v>
      </c>
      <c r="B35" t="s">
        <v>324</v>
      </c>
      <c r="C35" t="s">
        <v>342</v>
      </c>
    </row>
    <row r="36" spans="1:3" x14ac:dyDescent="0.3">
      <c r="A36" t="s">
        <v>74</v>
      </c>
      <c r="B36" t="s">
        <v>324</v>
      </c>
      <c r="C36" t="s">
        <v>342</v>
      </c>
    </row>
    <row r="37" spans="1:3" x14ac:dyDescent="0.3">
      <c r="A37" t="s">
        <v>75</v>
      </c>
      <c r="B37" t="s">
        <v>324</v>
      </c>
      <c r="C37" t="s">
        <v>342</v>
      </c>
    </row>
    <row r="38" spans="1:3" x14ac:dyDescent="0.3">
      <c r="A38" t="s">
        <v>76</v>
      </c>
      <c r="B38" t="s">
        <v>324</v>
      </c>
      <c r="C38" t="s">
        <v>342</v>
      </c>
    </row>
    <row r="39" spans="1:3" x14ac:dyDescent="0.3">
      <c r="A39" t="s">
        <v>77</v>
      </c>
      <c r="B39" t="s">
        <v>324</v>
      </c>
      <c r="C39" t="s">
        <v>342</v>
      </c>
    </row>
    <row r="40" spans="1:3" x14ac:dyDescent="0.3">
      <c r="A40" t="s">
        <v>78</v>
      </c>
      <c r="B40" t="s">
        <v>324</v>
      </c>
      <c r="C40" t="s">
        <v>342</v>
      </c>
    </row>
    <row r="42" spans="1:3" x14ac:dyDescent="0.3">
      <c r="A42" t="s">
        <v>343</v>
      </c>
      <c r="B42" t="s">
        <v>323</v>
      </c>
      <c r="C42" t="s">
        <v>856</v>
      </c>
    </row>
    <row r="43" spans="1:3" x14ac:dyDescent="0.3">
      <c r="A43" t="s">
        <v>98</v>
      </c>
      <c r="B43" t="s">
        <v>324</v>
      </c>
      <c r="C43" t="s">
        <v>343</v>
      </c>
    </row>
    <row r="44" spans="1:3" x14ac:dyDescent="0.3">
      <c r="A44" t="s">
        <v>99</v>
      </c>
      <c r="B44" t="s">
        <v>324</v>
      </c>
      <c r="C44" t="s">
        <v>343</v>
      </c>
    </row>
    <row r="45" spans="1:3" x14ac:dyDescent="0.3">
      <c r="A45" t="s">
        <v>100</v>
      </c>
      <c r="B45" t="s">
        <v>324</v>
      </c>
      <c r="C45" t="s">
        <v>343</v>
      </c>
    </row>
    <row r="46" spans="1:3" x14ac:dyDescent="0.3">
      <c r="A46" t="s">
        <v>101</v>
      </c>
      <c r="B46" t="s">
        <v>324</v>
      </c>
      <c r="C46" t="s">
        <v>343</v>
      </c>
    </row>
    <row r="47" spans="1:3" x14ac:dyDescent="0.3">
      <c r="A47" t="s">
        <v>102</v>
      </c>
      <c r="B47" t="s">
        <v>324</v>
      </c>
      <c r="C47" t="s">
        <v>343</v>
      </c>
    </row>
    <row r="48" spans="1:3" x14ac:dyDescent="0.3">
      <c r="A48" t="s">
        <v>103</v>
      </c>
      <c r="B48" t="s">
        <v>324</v>
      </c>
      <c r="C48" t="s">
        <v>343</v>
      </c>
    </row>
    <row r="49" spans="1:3" x14ac:dyDescent="0.3">
      <c r="A49" t="s">
        <v>104</v>
      </c>
      <c r="B49" t="s">
        <v>324</v>
      </c>
      <c r="C49" t="s">
        <v>343</v>
      </c>
    </row>
    <row r="50" spans="1:3" x14ac:dyDescent="0.3">
      <c r="A50" t="s">
        <v>105</v>
      </c>
      <c r="B50" t="s">
        <v>324</v>
      </c>
      <c r="C50" t="s">
        <v>343</v>
      </c>
    </row>
    <row r="52" spans="1:3" x14ac:dyDescent="0.3">
      <c r="A52" t="s">
        <v>344</v>
      </c>
      <c r="B52" t="s">
        <v>323</v>
      </c>
      <c r="C52" t="s">
        <v>856</v>
      </c>
    </row>
    <row r="53" spans="1:3" x14ac:dyDescent="0.3">
      <c r="A53" t="s">
        <v>243</v>
      </c>
      <c r="B53" t="s">
        <v>324</v>
      </c>
      <c r="C53" t="s">
        <v>344</v>
      </c>
    </row>
    <row r="54" spans="1:3" x14ac:dyDescent="0.3">
      <c r="A54" t="s">
        <v>244</v>
      </c>
      <c r="B54" t="s">
        <v>324</v>
      </c>
      <c r="C54" t="s">
        <v>344</v>
      </c>
    </row>
    <row r="55" spans="1:3" x14ac:dyDescent="0.3">
      <c r="A55" t="s">
        <v>245</v>
      </c>
      <c r="B55" t="s">
        <v>324</v>
      </c>
      <c r="C55" t="s">
        <v>344</v>
      </c>
    </row>
    <row r="56" spans="1:3" x14ac:dyDescent="0.3">
      <c r="A56" t="s">
        <v>246</v>
      </c>
      <c r="B56" t="s">
        <v>324</v>
      </c>
      <c r="C56" t="s">
        <v>344</v>
      </c>
    </row>
    <row r="57" spans="1:3" x14ac:dyDescent="0.3">
      <c r="A57" t="s">
        <v>247</v>
      </c>
      <c r="B57" t="s">
        <v>324</v>
      </c>
      <c r="C57" t="s">
        <v>344</v>
      </c>
    </row>
    <row r="58" spans="1:3" x14ac:dyDescent="0.3">
      <c r="A58" t="s">
        <v>248</v>
      </c>
      <c r="B58" t="s">
        <v>324</v>
      </c>
      <c r="C58" t="s">
        <v>344</v>
      </c>
    </row>
    <row r="59" spans="1:3" x14ac:dyDescent="0.3">
      <c r="A59" t="s">
        <v>249</v>
      </c>
      <c r="B59" t="s">
        <v>324</v>
      </c>
      <c r="C59" t="s">
        <v>344</v>
      </c>
    </row>
    <row r="60" spans="1:3" x14ac:dyDescent="0.3">
      <c r="A60" t="s">
        <v>250</v>
      </c>
      <c r="B60" t="s">
        <v>324</v>
      </c>
      <c r="C60" t="s">
        <v>344</v>
      </c>
    </row>
    <row r="62" spans="1:3" x14ac:dyDescent="0.3">
      <c r="A62" t="s">
        <v>272</v>
      </c>
      <c r="B62" t="s">
        <v>493</v>
      </c>
      <c r="C62" t="s">
        <v>493</v>
      </c>
    </row>
    <row r="63" spans="1:3" x14ac:dyDescent="0.3">
      <c r="A63" t="s">
        <v>313</v>
      </c>
      <c r="B63" t="s">
        <v>494</v>
      </c>
      <c r="C63" t="s">
        <v>494</v>
      </c>
    </row>
    <row r="79" spans="1:3" x14ac:dyDescent="0.3">
      <c r="A79" t="s">
        <v>345</v>
      </c>
      <c r="B79" t="s">
        <v>323</v>
      </c>
      <c r="C79" t="s">
        <v>856</v>
      </c>
    </row>
    <row r="80" spans="1:3" x14ac:dyDescent="0.3">
      <c r="A80" t="s">
        <v>192</v>
      </c>
      <c r="B80" t="s">
        <v>324</v>
      </c>
      <c r="C80" t="s">
        <v>345</v>
      </c>
    </row>
    <row r="81" spans="1:3" x14ac:dyDescent="0.3">
      <c r="A81" t="s">
        <v>193</v>
      </c>
      <c r="B81" t="s">
        <v>324</v>
      </c>
      <c r="C81" t="s">
        <v>345</v>
      </c>
    </row>
    <row r="82" spans="1:3" x14ac:dyDescent="0.3">
      <c r="A82" t="s">
        <v>194</v>
      </c>
      <c r="B82" t="s">
        <v>324</v>
      </c>
      <c r="C82" t="s">
        <v>345</v>
      </c>
    </row>
    <row r="83" spans="1:3" x14ac:dyDescent="0.3">
      <c r="A83" t="s">
        <v>195</v>
      </c>
      <c r="B83" t="s">
        <v>324</v>
      </c>
      <c r="C83" t="s">
        <v>345</v>
      </c>
    </row>
    <row r="84" spans="1:3" x14ac:dyDescent="0.3">
      <c r="A84" t="s">
        <v>196</v>
      </c>
      <c r="B84" t="s">
        <v>324</v>
      </c>
      <c r="C84" t="s">
        <v>345</v>
      </c>
    </row>
    <row r="86" spans="1:3" x14ac:dyDescent="0.3">
      <c r="A86" t="s">
        <v>346</v>
      </c>
      <c r="B86" t="s">
        <v>323</v>
      </c>
      <c r="C86" t="s">
        <v>856</v>
      </c>
    </row>
    <row r="87" spans="1:3" x14ac:dyDescent="0.3">
      <c r="A87" t="s">
        <v>158</v>
      </c>
      <c r="B87" t="s">
        <v>324</v>
      </c>
      <c r="C87" t="s">
        <v>346</v>
      </c>
    </row>
    <row r="88" spans="1:3" x14ac:dyDescent="0.3">
      <c r="A88" t="s">
        <v>159</v>
      </c>
      <c r="B88" t="s">
        <v>324</v>
      </c>
      <c r="C88" t="s">
        <v>346</v>
      </c>
    </row>
    <row r="89" spans="1:3" x14ac:dyDescent="0.3">
      <c r="A89" t="s">
        <v>160</v>
      </c>
      <c r="B89" t="s">
        <v>324</v>
      </c>
      <c r="C89" t="s">
        <v>346</v>
      </c>
    </row>
    <row r="90" spans="1:3" x14ac:dyDescent="0.3">
      <c r="A90" t="s">
        <v>161</v>
      </c>
      <c r="B90" t="s">
        <v>324</v>
      </c>
      <c r="C90" t="s">
        <v>346</v>
      </c>
    </row>
    <row r="91" spans="1:3" x14ac:dyDescent="0.3">
      <c r="A91" t="s">
        <v>162</v>
      </c>
      <c r="B91" t="s">
        <v>324</v>
      </c>
      <c r="C91" t="s">
        <v>346</v>
      </c>
    </row>
    <row r="92" spans="1:3" x14ac:dyDescent="0.3">
      <c r="A92" t="s">
        <v>163</v>
      </c>
      <c r="B92" t="s">
        <v>324</v>
      </c>
      <c r="C92" t="s">
        <v>346</v>
      </c>
    </row>
    <row r="93" spans="1:3" x14ac:dyDescent="0.3">
      <c r="A93" t="s">
        <v>164</v>
      </c>
      <c r="B93" t="s">
        <v>324</v>
      </c>
      <c r="C93" t="s">
        <v>346</v>
      </c>
    </row>
    <row r="94" spans="1:3" x14ac:dyDescent="0.3">
      <c r="A94" t="s">
        <v>165</v>
      </c>
      <c r="B94" t="s">
        <v>324</v>
      </c>
      <c r="C94" t="s">
        <v>346</v>
      </c>
    </row>
    <row r="95" spans="1:3" x14ac:dyDescent="0.3">
      <c r="A95" t="s">
        <v>166</v>
      </c>
      <c r="B95" t="s">
        <v>324</v>
      </c>
      <c r="C95" t="s">
        <v>346</v>
      </c>
    </row>
    <row r="96" spans="1:3" x14ac:dyDescent="0.3">
      <c r="A96" t="s">
        <v>167</v>
      </c>
      <c r="B96" t="s">
        <v>324</v>
      </c>
      <c r="C96" t="s">
        <v>346</v>
      </c>
    </row>
    <row r="97" spans="1:3" x14ac:dyDescent="0.3">
      <c r="A97" t="s">
        <v>168</v>
      </c>
      <c r="B97" t="s">
        <v>324</v>
      </c>
      <c r="C97" t="s">
        <v>346</v>
      </c>
    </row>
    <row r="98" spans="1:3" x14ac:dyDescent="0.3">
      <c r="A98" t="s">
        <v>169</v>
      </c>
      <c r="B98" t="s">
        <v>324</v>
      </c>
      <c r="C98" t="s">
        <v>346</v>
      </c>
    </row>
    <row r="100" spans="1:3" x14ac:dyDescent="0.3">
      <c r="A100" t="s">
        <v>347</v>
      </c>
      <c r="B100" t="s">
        <v>323</v>
      </c>
      <c r="C100" t="s">
        <v>856</v>
      </c>
    </row>
    <row r="101" spans="1:3" x14ac:dyDescent="0.3">
      <c r="A101" t="s">
        <v>251</v>
      </c>
      <c r="B101" t="s">
        <v>324</v>
      </c>
      <c r="C101" t="s">
        <v>347</v>
      </c>
    </row>
    <row r="102" spans="1:3" x14ac:dyDescent="0.3">
      <c r="A102" t="s">
        <v>252</v>
      </c>
      <c r="B102" t="s">
        <v>324</v>
      </c>
      <c r="C102" t="s">
        <v>347</v>
      </c>
    </row>
    <row r="103" spans="1:3" x14ac:dyDescent="0.3">
      <c r="A103" t="s">
        <v>253</v>
      </c>
      <c r="B103" t="s">
        <v>324</v>
      </c>
      <c r="C103" t="s">
        <v>347</v>
      </c>
    </row>
    <row r="104" spans="1:3" x14ac:dyDescent="0.3">
      <c r="A104" t="s">
        <v>254</v>
      </c>
      <c r="B104" t="s">
        <v>324</v>
      </c>
      <c r="C104" t="s">
        <v>347</v>
      </c>
    </row>
    <row r="105" spans="1:3" x14ac:dyDescent="0.3">
      <c r="A105" t="s">
        <v>255</v>
      </c>
      <c r="B105" t="s">
        <v>324</v>
      </c>
      <c r="C105" t="s">
        <v>347</v>
      </c>
    </row>
    <row r="106" spans="1:3" x14ac:dyDescent="0.3">
      <c r="A106" t="s">
        <v>256</v>
      </c>
      <c r="B106" t="s">
        <v>324</v>
      </c>
      <c r="C106" t="s">
        <v>347</v>
      </c>
    </row>
    <row r="108" spans="1:3" x14ac:dyDescent="0.3">
      <c r="A108" t="s">
        <v>348</v>
      </c>
      <c r="B108" t="s">
        <v>323</v>
      </c>
      <c r="C108" t="s">
        <v>856</v>
      </c>
    </row>
    <row r="109" spans="1:3" x14ac:dyDescent="0.3">
      <c r="A109" t="s">
        <v>197</v>
      </c>
      <c r="B109" t="s">
        <v>324</v>
      </c>
      <c r="C109" t="s">
        <v>348</v>
      </c>
    </row>
    <row r="110" spans="1:3" x14ac:dyDescent="0.3">
      <c r="A110" t="s">
        <v>198</v>
      </c>
      <c r="B110" t="s">
        <v>324</v>
      </c>
      <c r="C110" t="s">
        <v>348</v>
      </c>
    </row>
    <row r="111" spans="1:3" x14ac:dyDescent="0.3">
      <c r="A111" t="s">
        <v>199</v>
      </c>
      <c r="B111" t="s">
        <v>324</v>
      </c>
      <c r="C111" t="s">
        <v>348</v>
      </c>
    </row>
    <row r="112" spans="1:3" x14ac:dyDescent="0.3">
      <c r="A112" t="s">
        <v>200</v>
      </c>
      <c r="B112" t="s">
        <v>324</v>
      </c>
      <c r="C112" t="s">
        <v>348</v>
      </c>
    </row>
    <row r="113" spans="1:3" x14ac:dyDescent="0.3">
      <c r="A113" t="s">
        <v>201</v>
      </c>
      <c r="B113" t="s">
        <v>324</v>
      </c>
      <c r="C113" t="s">
        <v>348</v>
      </c>
    </row>
    <row r="114" spans="1:3" x14ac:dyDescent="0.3">
      <c r="A114" t="s">
        <v>202</v>
      </c>
      <c r="B114" t="s">
        <v>324</v>
      </c>
      <c r="C114" t="s">
        <v>348</v>
      </c>
    </row>
    <row r="115" spans="1:3" x14ac:dyDescent="0.3">
      <c r="A115" t="s">
        <v>203</v>
      </c>
      <c r="B115" t="s">
        <v>324</v>
      </c>
      <c r="C115" t="s">
        <v>348</v>
      </c>
    </row>
    <row r="116" spans="1:3" x14ac:dyDescent="0.3">
      <c r="A116" t="s">
        <v>204</v>
      </c>
      <c r="B116" t="s">
        <v>324</v>
      </c>
      <c r="C116" t="s">
        <v>348</v>
      </c>
    </row>
    <row r="117" spans="1:3" x14ac:dyDescent="0.3">
      <c r="A117" t="s">
        <v>205</v>
      </c>
      <c r="B117" t="s">
        <v>324</v>
      </c>
      <c r="C117" t="s">
        <v>348</v>
      </c>
    </row>
    <row r="118" spans="1:3" x14ac:dyDescent="0.3">
      <c r="A118" t="s">
        <v>206</v>
      </c>
      <c r="B118" t="s">
        <v>324</v>
      </c>
      <c r="C118" t="s">
        <v>348</v>
      </c>
    </row>
    <row r="119" spans="1:3" x14ac:dyDescent="0.3">
      <c r="A119" t="s">
        <v>207</v>
      </c>
      <c r="B119" t="s">
        <v>324</v>
      </c>
      <c r="C119" t="s">
        <v>348</v>
      </c>
    </row>
    <row r="121" spans="1:3" x14ac:dyDescent="0.3">
      <c r="A121" t="s">
        <v>349</v>
      </c>
      <c r="B121" t="s">
        <v>323</v>
      </c>
      <c r="C121" t="s">
        <v>856</v>
      </c>
    </row>
    <row r="122" spans="1:3" x14ac:dyDescent="0.3">
      <c r="A122" t="s">
        <v>170</v>
      </c>
      <c r="B122" t="s">
        <v>324</v>
      </c>
      <c r="C122" t="s">
        <v>349</v>
      </c>
    </row>
    <row r="123" spans="1:3" x14ac:dyDescent="0.3">
      <c r="A123" t="s">
        <v>171</v>
      </c>
      <c r="B123" t="s">
        <v>324</v>
      </c>
      <c r="C123" t="s">
        <v>349</v>
      </c>
    </row>
    <row r="124" spans="1:3" x14ac:dyDescent="0.3">
      <c r="A124" t="s">
        <v>188</v>
      </c>
      <c r="B124" t="s">
        <v>324</v>
      </c>
      <c r="C124" t="s">
        <v>349</v>
      </c>
    </row>
    <row r="125" spans="1:3" x14ac:dyDescent="0.3">
      <c r="A125" t="s">
        <v>172</v>
      </c>
      <c r="B125" t="s">
        <v>324</v>
      </c>
      <c r="C125" t="s">
        <v>349</v>
      </c>
    </row>
    <row r="126" spans="1:3" x14ac:dyDescent="0.3">
      <c r="A126" t="s">
        <v>173</v>
      </c>
      <c r="B126" t="s">
        <v>324</v>
      </c>
      <c r="C126" t="s">
        <v>349</v>
      </c>
    </row>
    <row r="127" spans="1:3" x14ac:dyDescent="0.3">
      <c r="A127" t="s">
        <v>186</v>
      </c>
      <c r="B127" t="s">
        <v>324</v>
      </c>
      <c r="C127" t="s">
        <v>349</v>
      </c>
    </row>
    <row r="128" spans="1:3" x14ac:dyDescent="0.3">
      <c r="A128" t="s">
        <v>189</v>
      </c>
      <c r="B128" t="s">
        <v>324</v>
      </c>
      <c r="C128" t="s">
        <v>349</v>
      </c>
    </row>
    <row r="129" spans="1:3" x14ac:dyDescent="0.3">
      <c r="A129" t="s">
        <v>174</v>
      </c>
      <c r="B129" t="s">
        <v>324</v>
      </c>
      <c r="C129" t="s">
        <v>349</v>
      </c>
    </row>
    <row r="130" spans="1:3" x14ac:dyDescent="0.3">
      <c r="A130" t="s">
        <v>175</v>
      </c>
      <c r="B130" t="s">
        <v>324</v>
      </c>
      <c r="C130" t="s">
        <v>349</v>
      </c>
    </row>
    <row r="131" spans="1:3" x14ac:dyDescent="0.3">
      <c r="A131" t="s">
        <v>187</v>
      </c>
      <c r="B131" t="s">
        <v>324</v>
      </c>
      <c r="C131" t="s">
        <v>349</v>
      </c>
    </row>
    <row r="133" spans="1:3" x14ac:dyDescent="0.3">
      <c r="A133" t="s">
        <v>350</v>
      </c>
      <c r="B133" t="s">
        <v>323</v>
      </c>
      <c r="C133" t="s">
        <v>856</v>
      </c>
    </row>
    <row r="134" spans="1:3" x14ac:dyDescent="0.3">
      <c r="A134" t="s">
        <v>208</v>
      </c>
      <c r="B134" t="s">
        <v>324</v>
      </c>
      <c r="C134" t="s">
        <v>350</v>
      </c>
    </row>
    <row r="135" spans="1:3" x14ac:dyDescent="0.3">
      <c r="A135" t="s">
        <v>209</v>
      </c>
      <c r="B135" t="s">
        <v>324</v>
      </c>
      <c r="C135" t="s">
        <v>350</v>
      </c>
    </row>
    <row r="136" spans="1:3" x14ac:dyDescent="0.3">
      <c r="A136" t="s">
        <v>210</v>
      </c>
      <c r="B136" t="s">
        <v>324</v>
      </c>
      <c r="C136" t="s">
        <v>350</v>
      </c>
    </row>
    <row r="137" spans="1:3" x14ac:dyDescent="0.3">
      <c r="A137" t="s">
        <v>211</v>
      </c>
      <c r="B137" t="s">
        <v>324</v>
      </c>
      <c r="C137" t="s">
        <v>350</v>
      </c>
    </row>
    <row r="138" spans="1:3" x14ac:dyDescent="0.3">
      <c r="A138" t="s">
        <v>212</v>
      </c>
      <c r="B138" t="s">
        <v>324</v>
      </c>
      <c r="C138" t="s">
        <v>350</v>
      </c>
    </row>
    <row r="139" spans="1:3" x14ac:dyDescent="0.3">
      <c r="A139" t="s">
        <v>213</v>
      </c>
      <c r="B139" t="s">
        <v>324</v>
      </c>
      <c r="C139" t="s">
        <v>350</v>
      </c>
    </row>
    <row r="140" spans="1:3" x14ac:dyDescent="0.3">
      <c r="A140" t="s">
        <v>214</v>
      </c>
      <c r="B140" t="s">
        <v>324</v>
      </c>
      <c r="C140" t="s">
        <v>350</v>
      </c>
    </row>
    <row r="141" spans="1:3" x14ac:dyDescent="0.3">
      <c r="A141" t="s">
        <v>857</v>
      </c>
      <c r="B141" t="s">
        <v>324</v>
      </c>
      <c r="C141" t="s">
        <v>350</v>
      </c>
    </row>
    <row r="142" spans="1:3" x14ac:dyDescent="0.3">
      <c r="A142" t="s">
        <v>216</v>
      </c>
      <c r="B142" t="s">
        <v>324</v>
      </c>
      <c r="C142" t="s">
        <v>350</v>
      </c>
    </row>
    <row r="143" spans="1:3" x14ac:dyDescent="0.3">
      <c r="A143" t="s">
        <v>217</v>
      </c>
      <c r="B143" t="s">
        <v>324</v>
      </c>
      <c r="C143" t="s">
        <v>350</v>
      </c>
    </row>
    <row r="144" spans="1:3" x14ac:dyDescent="0.3">
      <c r="A144" t="s">
        <v>218</v>
      </c>
      <c r="B144" t="s">
        <v>324</v>
      </c>
      <c r="C144" t="s">
        <v>350</v>
      </c>
    </row>
    <row r="145" spans="1:3" x14ac:dyDescent="0.3">
      <c r="A145" t="s">
        <v>219</v>
      </c>
      <c r="B145" t="s">
        <v>324</v>
      </c>
      <c r="C145" t="s">
        <v>350</v>
      </c>
    </row>
    <row r="147" spans="1:3" x14ac:dyDescent="0.3">
      <c r="A147" t="s">
        <v>351</v>
      </c>
      <c r="B147" t="s">
        <v>323</v>
      </c>
      <c r="C147" t="s">
        <v>856</v>
      </c>
    </row>
    <row r="148" spans="1:3" x14ac:dyDescent="0.3">
      <c r="A148" t="s">
        <v>79</v>
      </c>
      <c r="B148" t="s">
        <v>324</v>
      </c>
      <c r="C148" t="s">
        <v>351</v>
      </c>
    </row>
    <row r="149" spans="1:3" x14ac:dyDescent="0.3">
      <c r="A149" t="s">
        <v>80</v>
      </c>
      <c r="B149" t="s">
        <v>324</v>
      </c>
      <c r="C149" t="s">
        <v>351</v>
      </c>
    </row>
    <row r="150" spans="1:3" x14ac:dyDescent="0.3">
      <c r="A150" t="s">
        <v>81</v>
      </c>
      <c r="B150" t="s">
        <v>324</v>
      </c>
      <c r="C150" t="s">
        <v>351</v>
      </c>
    </row>
    <row r="151" spans="1:3" x14ac:dyDescent="0.3">
      <c r="A151" t="s">
        <v>82</v>
      </c>
      <c r="B151" t="s">
        <v>324</v>
      </c>
      <c r="C151" t="s">
        <v>351</v>
      </c>
    </row>
    <row r="152" spans="1:3" x14ac:dyDescent="0.3">
      <c r="A152" t="s">
        <v>83</v>
      </c>
      <c r="B152" t="s">
        <v>324</v>
      </c>
      <c r="C152" t="s">
        <v>351</v>
      </c>
    </row>
    <row r="153" spans="1:3" x14ac:dyDescent="0.3">
      <c r="A153" t="s">
        <v>84</v>
      </c>
      <c r="B153" t="s">
        <v>324</v>
      </c>
      <c r="C153" t="s">
        <v>351</v>
      </c>
    </row>
    <row r="154" spans="1:3" x14ac:dyDescent="0.3">
      <c r="A154" t="s">
        <v>85</v>
      </c>
      <c r="B154" t="s">
        <v>324</v>
      </c>
      <c r="C154" t="s">
        <v>351</v>
      </c>
    </row>
    <row r="155" spans="1:3" x14ac:dyDescent="0.3">
      <c r="A155" t="s">
        <v>86</v>
      </c>
      <c r="B155" t="s">
        <v>324</v>
      </c>
      <c r="C155" t="s">
        <v>351</v>
      </c>
    </row>
    <row r="156" spans="1:3" x14ac:dyDescent="0.3">
      <c r="A156" t="s">
        <v>87</v>
      </c>
      <c r="B156" t="s">
        <v>324</v>
      </c>
      <c r="C156" t="s">
        <v>351</v>
      </c>
    </row>
    <row r="157" spans="1:3" x14ac:dyDescent="0.3">
      <c r="A157" t="s">
        <v>88</v>
      </c>
      <c r="B157" t="s">
        <v>324</v>
      </c>
      <c r="C157" t="s">
        <v>351</v>
      </c>
    </row>
    <row r="158" spans="1:3" x14ac:dyDescent="0.3">
      <c r="A158" t="s">
        <v>89</v>
      </c>
      <c r="B158" t="s">
        <v>324</v>
      </c>
      <c r="C158" t="s">
        <v>351</v>
      </c>
    </row>
    <row r="159" spans="1:3" x14ac:dyDescent="0.3">
      <c r="A159" t="s">
        <v>90</v>
      </c>
      <c r="B159" t="s">
        <v>324</v>
      </c>
      <c r="C159" t="s">
        <v>351</v>
      </c>
    </row>
    <row r="161" spans="1:3" x14ac:dyDescent="0.3">
      <c r="A161" t="s">
        <v>352</v>
      </c>
      <c r="B161" t="s">
        <v>323</v>
      </c>
      <c r="C161" t="s">
        <v>856</v>
      </c>
    </row>
    <row r="162" spans="1:3" x14ac:dyDescent="0.3">
      <c r="A162" t="s">
        <v>106</v>
      </c>
      <c r="B162" t="s">
        <v>324</v>
      </c>
      <c r="C162" t="s">
        <v>352</v>
      </c>
    </row>
    <row r="163" spans="1:3" x14ac:dyDescent="0.3">
      <c r="A163" t="s">
        <v>107</v>
      </c>
      <c r="B163" t="s">
        <v>324</v>
      </c>
      <c r="C163" t="s">
        <v>352</v>
      </c>
    </row>
    <row r="164" spans="1:3" x14ac:dyDescent="0.3">
      <c r="A164" t="s">
        <v>108</v>
      </c>
      <c r="B164" t="s">
        <v>324</v>
      </c>
      <c r="C164" t="s">
        <v>352</v>
      </c>
    </row>
    <row r="165" spans="1:3" x14ac:dyDescent="0.3">
      <c r="A165" t="s">
        <v>109</v>
      </c>
      <c r="B165" t="s">
        <v>324</v>
      </c>
      <c r="C165" t="s">
        <v>352</v>
      </c>
    </row>
    <row r="166" spans="1:3" x14ac:dyDescent="0.3">
      <c r="A166" t="s">
        <v>110</v>
      </c>
      <c r="B166" t="s">
        <v>324</v>
      </c>
      <c r="C166" t="s">
        <v>352</v>
      </c>
    </row>
    <row r="167" spans="1:3" x14ac:dyDescent="0.3">
      <c r="A167" t="s">
        <v>111</v>
      </c>
      <c r="B167" t="s">
        <v>324</v>
      </c>
      <c r="C167" t="s">
        <v>352</v>
      </c>
    </row>
    <row r="168" spans="1:3" x14ac:dyDescent="0.3">
      <c r="A168" t="s">
        <v>112</v>
      </c>
      <c r="B168" t="s">
        <v>324</v>
      </c>
      <c r="C168" t="s">
        <v>352</v>
      </c>
    </row>
    <row r="170" spans="1:3" x14ac:dyDescent="0.3">
      <c r="A170" t="s">
        <v>353</v>
      </c>
      <c r="B170" t="s">
        <v>323</v>
      </c>
      <c r="C170" t="s">
        <v>856</v>
      </c>
    </row>
    <row r="171" spans="1:3" x14ac:dyDescent="0.3">
      <c r="A171" t="s">
        <v>113</v>
      </c>
      <c r="B171" t="s">
        <v>324</v>
      </c>
      <c r="C171" t="s">
        <v>353</v>
      </c>
    </row>
    <row r="172" spans="1:3" x14ac:dyDescent="0.3">
      <c r="A172" t="s">
        <v>114</v>
      </c>
      <c r="B172" t="s">
        <v>324</v>
      </c>
      <c r="C172" t="s">
        <v>353</v>
      </c>
    </row>
    <row r="173" spans="1:3" x14ac:dyDescent="0.3">
      <c r="A173" t="s">
        <v>115</v>
      </c>
      <c r="B173" t="s">
        <v>324</v>
      </c>
      <c r="C173" t="s">
        <v>353</v>
      </c>
    </row>
    <row r="174" spans="1:3" x14ac:dyDescent="0.3">
      <c r="A174" t="s">
        <v>116</v>
      </c>
      <c r="B174" t="s">
        <v>324</v>
      </c>
      <c r="C174" t="s">
        <v>353</v>
      </c>
    </row>
    <row r="175" spans="1:3" x14ac:dyDescent="0.3">
      <c r="A175" t="s">
        <v>117</v>
      </c>
      <c r="B175" t="s">
        <v>324</v>
      </c>
      <c r="C175" t="s">
        <v>353</v>
      </c>
    </row>
    <row r="176" spans="1:3" x14ac:dyDescent="0.3">
      <c r="A176" t="s">
        <v>118</v>
      </c>
      <c r="B176" t="s">
        <v>324</v>
      </c>
      <c r="C176" t="s">
        <v>353</v>
      </c>
    </row>
    <row r="177" spans="1:3" x14ac:dyDescent="0.3">
      <c r="A177" t="s">
        <v>119</v>
      </c>
      <c r="B177" t="s">
        <v>324</v>
      </c>
      <c r="C177" t="s">
        <v>353</v>
      </c>
    </row>
    <row r="179" spans="1:3" x14ac:dyDescent="0.3">
      <c r="A179" t="s">
        <v>354</v>
      </c>
      <c r="B179" t="s">
        <v>323</v>
      </c>
      <c r="C179" t="s">
        <v>856</v>
      </c>
    </row>
    <row r="180" spans="1:3" x14ac:dyDescent="0.3">
      <c r="A180" t="s">
        <v>176</v>
      </c>
      <c r="B180" t="s">
        <v>324</v>
      </c>
      <c r="C180" t="s">
        <v>354</v>
      </c>
    </row>
    <row r="181" spans="1:3" x14ac:dyDescent="0.3">
      <c r="A181" t="s">
        <v>177</v>
      </c>
      <c r="B181" t="s">
        <v>324</v>
      </c>
      <c r="C181" t="s">
        <v>354</v>
      </c>
    </row>
    <row r="182" spans="1:3" x14ac:dyDescent="0.3">
      <c r="A182" t="s">
        <v>178</v>
      </c>
      <c r="B182" t="s">
        <v>324</v>
      </c>
      <c r="C182" t="s">
        <v>354</v>
      </c>
    </row>
    <row r="183" spans="1:3" x14ac:dyDescent="0.3">
      <c r="A183" t="s">
        <v>179</v>
      </c>
      <c r="B183" t="s">
        <v>324</v>
      </c>
      <c r="C183" t="s">
        <v>354</v>
      </c>
    </row>
    <row r="184" spans="1:3" x14ac:dyDescent="0.3">
      <c r="A184" t="s">
        <v>180</v>
      </c>
      <c r="B184" t="s">
        <v>324</v>
      </c>
      <c r="C184" t="s">
        <v>354</v>
      </c>
    </row>
    <row r="185" spans="1:3" x14ac:dyDescent="0.3">
      <c r="A185" t="s">
        <v>181</v>
      </c>
      <c r="B185" t="s">
        <v>324</v>
      </c>
      <c r="C185" t="s">
        <v>354</v>
      </c>
    </row>
    <row r="186" spans="1:3" x14ac:dyDescent="0.3">
      <c r="A186" t="s">
        <v>182</v>
      </c>
      <c r="B186" t="s">
        <v>324</v>
      </c>
      <c r="C186" t="s">
        <v>354</v>
      </c>
    </row>
    <row r="188" spans="1:3" x14ac:dyDescent="0.3">
      <c r="A188" t="s">
        <v>355</v>
      </c>
      <c r="B188" t="s">
        <v>323</v>
      </c>
      <c r="C188" t="s">
        <v>856</v>
      </c>
    </row>
    <row r="189" spans="1:3" x14ac:dyDescent="0.3">
      <c r="A189" t="s">
        <v>120</v>
      </c>
      <c r="B189" t="s">
        <v>324</v>
      </c>
      <c r="C189" t="s">
        <v>355</v>
      </c>
    </row>
    <row r="190" spans="1:3" x14ac:dyDescent="0.3">
      <c r="A190" t="s">
        <v>121</v>
      </c>
      <c r="B190" t="s">
        <v>324</v>
      </c>
      <c r="C190" t="s">
        <v>355</v>
      </c>
    </row>
    <row r="191" spans="1:3" x14ac:dyDescent="0.3">
      <c r="A191" t="s">
        <v>122</v>
      </c>
      <c r="B191" t="s">
        <v>324</v>
      </c>
      <c r="C191" t="s">
        <v>355</v>
      </c>
    </row>
    <row r="192" spans="1:3" x14ac:dyDescent="0.3">
      <c r="A192" t="s">
        <v>123</v>
      </c>
      <c r="B192" t="s">
        <v>324</v>
      </c>
      <c r="C192" t="s">
        <v>355</v>
      </c>
    </row>
    <row r="193" spans="1:3" x14ac:dyDescent="0.3">
      <c r="A193" t="s">
        <v>124</v>
      </c>
      <c r="B193" t="s">
        <v>324</v>
      </c>
      <c r="C193" t="s">
        <v>355</v>
      </c>
    </row>
    <row r="194" spans="1:3" x14ac:dyDescent="0.3">
      <c r="A194" t="s">
        <v>125</v>
      </c>
      <c r="B194" t="s">
        <v>324</v>
      </c>
      <c r="C194" t="s">
        <v>355</v>
      </c>
    </row>
    <row r="195" spans="1:3" x14ac:dyDescent="0.3">
      <c r="A195" t="s">
        <v>126</v>
      </c>
      <c r="B195" t="s">
        <v>324</v>
      </c>
      <c r="C195" t="s">
        <v>355</v>
      </c>
    </row>
    <row r="205" spans="1:3" x14ac:dyDescent="0.3">
      <c r="A205" t="s">
        <v>356</v>
      </c>
      <c r="B205" t="s">
        <v>323</v>
      </c>
      <c r="C205" t="s">
        <v>856</v>
      </c>
    </row>
    <row r="206" spans="1:3" x14ac:dyDescent="0.3">
      <c r="A206" t="s">
        <v>91</v>
      </c>
      <c r="B206" t="s">
        <v>324</v>
      </c>
      <c r="C206" t="s">
        <v>356</v>
      </c>
    </row>
    <row r="207" spans="1:3" x14ac:dyDescent="0.3">
      <c r="A207" t="s">
        <v>92</v>
      </c>
      <c r="B207" t="s">
        <v>324</v>
      </c>
      <c r="C207" t="s">
        <v>356</v>
      </c>
    </row>
    <row r="208" spans="1:3" x14ac:dyDescent="0.3">
      <c r="A208" t="s">
        <v>93</v>
      </c>
      <c r="B208" t="s">
        <v>324</v>
      </c>
      <c r="C208" t="s">
        <v>356</v>
      </c>
    </row>
    <row r="209" spans="1:3" x14ac:dyDescent="0.3">
      <c r="A209" t="s">
        <v>94</v>
      </c>
      <c r="B209" t="s">
        <v>324</v>
      </c>
      <c r="C209" t="s">
        <v>356</v>
      </c>
    </row>
    <row r="210" spans="1:3" x14ac:dyDescent="0.3">
      <c r="A210" t="s">
        <v>95</v>
      </c>
      <c r="B210" t="s">
        <v>324</v>
      </c>
      <c r="C210" t="s">
        <v>356</v>
      </c>
    </row>
    <row r="211" spans="1:3" x14ac:dyDescent="0.3">
      <c r="A211" t="s">
        <v>96</v>
      </c>
      <c r="B211" t="s">
        <v>324</v>
      </c>
      <c r="C211" t="s">
        <v>356</v>
      </c>
    </row>
    <row r="212" spans="1:3" x14ac:dyDescent="0.3">
      <c r="A212" t="s">
        <v>97</v>
      </c>
      <c r="B212" t="s">
        <v>324</v>
      </c>
      <c r="C212" t="s">
        <v>356</v>
      </c>
    </row>
    <row r="214" spans="1:3" x14ac:dyDescent="0.3">
      <c r="A214" t="s">
        <v>357</v>
      </c>
      <c r="B214" t="s">
        <v>323</v>
      </c>
      <c r="C214" t="s">
        <v>856</v>
      </c>
    </row>
    <row r="215" spans="1:3" x14ac:dyDescent="0.3">
      <c r="A215" t="s">
        <v>127</v>
      </c>
      <c r="B215" t="s">
        <v>324</v>
      </c>
      <c r="C215" t="s">
        <v>357</v>
      </c>
    </row>
    <row r="216" spans="1:3" x14ac:dyDescent="0.3">
      <c r="A216" t="s">
        <v>128</v>
      </c>
      <c r="B216" t="s">
        <v>324</v>
      </c>
      <c r="C216" t="s">
        <v>357</v>
      </c>
    </row>
    <row r="217" spans="1:3" x14ac:dyDescent="0.3">
      <c r="A217" t="s">
        <v>129</v>
      </c>
      <c r="B217" t="s">
        <v>324</v>
      </c>
      <c r="C217" t="s">
        <v>357</v>
      </c>
    </row>
    <row r="218" spans="1:3" x14ac:dyDescent="0.3">
      <c r="A218" t="s">
        <v>130</v>
      </c>
      <c r="B218" t="s">
        <v>324</v>
      </c>
      <c r="C218" t="s">
        <v>357</v>
      </c>
    </row>
    <row r="219" spans="1:3" x14ac:dyDescent="0.3">
      <c r="A219" t="s">
        <v>131</v>
      </c>
      <c r="B219" t="s">
        <v>324</v>
      </c>
      <c r="C219" t="s">
        <v>357</v>
      </c>
    </row>
    <row r="220" spans="1:3" x14ac:dyDescent="0.3">
      <c r="A220" t="s">
        <v>132</v>
      </c>
      <c r="B220" t="s">
        <v>324</v>
      </c>
      <c r="C220" t="s">
        <v>357</v>
      </c>
    </row>
    <row r="221" spans="1:3" x14ac:dyDescent="0.3">
      <c r="A221" t="s">
        <v>133</v>
      </c>
      <c r="B221" t="s">
        <v>324</v>
      </c>
      <c r="C221" t="s">
        <v>357</v>
      </c>
    </row>
    <row r="223" spans="1:3" x14ac:dyDescent="0.3">
      <c r="A223" t="s">
        <v>358</v>
      </c>
      <c r="B223" t="s">
        <v>323</v>
      </c>
      <c r="C223" t="s">
        <v>856</v>
      </c>
    </row>
    <row r="224" spans="1:3" x14ac:dyDescent="0.3">
      <c r="A224" t="s">
        <v>220</v>
      </c>
      <c r="B224" t="s">
        <v>324</v>
      </c>
      <c r="C224" t="s">
        <v>358</v>
      </c>
    </row>
    <row r="225" spans="1:3" x14ac:dyDescent="0.3">
      <c r="A225" t="s">
        <v>221</v>
      </c>
      <c r="B225" t="s">
        <v>324</v>
      </c>
      <c r="C225" t="s">
        <v>358</v>
      </c>
    </row>
    <row r="226" spans="1:3" x14ac:dyDescent="0.3">
      <c r="A226" t="s">
        <v>222</v>
      </c>
      <c r="B226" t="s">
        <v>324</v>
      </c>
      <c r="C226" t="s">
        <v>358</v>
      </c>
    </row>
    <row r="227" spans="1:3" x14ac:dyDescent="0.3">
      <c r="A227" t="s">
        <v>223</v>
      </c>
      <c r="B227" t="s">
        <v>324</v>
      </c>
      <c r="C227" t="s">
        <v>358</v>
      </c>
    </row>
    <row r="228" spans="1:3" x14ac:dyDescent="0.3">
      <c r="A228" t="s">
        <v>224</v>
      </c>
      <c r="B228" t="s">
        <v>324</v>
      </c>
      <c r="C228" t="s">
        <v>358</v>
      </c>
    </row>
    <row r="237" spans="1:3" x14ac:dyDescent="0.3">
      <c r="A237" t="s">
        <v>359</v>
      </c>
      <c r="B237" t="s">
        <v>323</v>
      </c>
      <c r="C237" t="s">
        <v>856</v>
      </c>
    </row>
    <row r="238" spans="1:3" x14ac:dyDescent="0.3">
      <c r="A238" t="s">
        <v>257</v>
      </c>
      <c r="B238" t="s">
        <v>324</v>
      </c>
      <c r="C238" t="s">
        <v>359</v>
      </c>
    </row>
    <row r="239" spans="1:3" x14ac:dyDescent="0.3">
      <c r="A239" t="s">
        <v>258</v>
      </c>
      <c r="B239" t="s">
        <v>324</v>
      </c>
      <c r="C239" t="s">
        <v>359</v>
      </c>
    </row>
    <row r="240" spans="1:3" x14ac:dyDescent="0.3">
      <c r="A240" t="s">
        <v>259</v>
      </c>
      <c r="B240" t="s">
        <v>324</v>
      </c>
      <c r="C240" t="s">
        <v>359</v>
      </c>
    </row>
    <row r="241" spans="1:3" x14ac:dyDescent="0.3">
      <c r="A241" t="s">
        <v>850</v>
      </c>
      <c r="B241" t="s">
        <v>324</v>
      </c>
      <c r="C241" t="s">
        <v>856</v>
      </c>
    </row>
    <row r="242" spans="1:3" x14ac:dyDescent="0.3">
      <c r="A242" t="s">
        <v>260</v>
      </c>
      <c r="B242" t="s">
        <v>324</v>
      </c>
      <c r="C242" t="s">
        <v>359</v>
      </c>
    </row>
    <row r="244" spans="1:3" x14ac:dyDescent="0.3">
      <c r="A244" t="s">
        <v>360</v>
      </c>
      <c r="B244" t="s">
        <v>323</v>
      </c>
      <c r="C244" t="s">
        <v>856</v>
      </c>
    </row>
    <row r="245" spans="1:3" x14ac:dyDescent="0.3">
      <c r="A245" t="s">
        <v>134</v>
      </c>
      <c r="B245" t="s">
        <v>324</v>
      </c>
      <c r="C245" t="s">
        <v>360</v>
      </c>
    </row>
    <row r="246" spans="1:3" x14ac:dyDescent="0.3">
      <c r="A246" t="s">
        <v>135</v>
      </c>
      <c r="B246" t="s">
        <v>324</v>
      </c>
      <c r="C246" t="s">
        <v>360</v>
      </c>
    </row>
    <row r="247" spans="1:3" x14ac:dyDescent="0.3">
      <c r="A247" t="s">
        <v>136</v>
      </c>
      <c r="B247" t="s">
        <v>324</v>
      </c>
      <c r="C247" t="s">
        <v>360</v>
      </c>
    </row>
    <row r="248" spans="1:3" x14ac:dyDescent="0.3">
      <c r="A248" t="s">
        <v>137</v>
      </c>
      <c r="B248" t="s">
        <v>324</v>
      </c>
      <c r="C248" t="s">
        <v>360</v>
      </c>
    </row>
    <row r="249" spans="1:3" x14ac:dyDescent="0.3">
      <c r="A249" t="s">
        <v>138</v>
      </c>
      <c r="B249" t="s">
        <v>324</v>
      </c>
      <c r="C249" t="s">
        <v>360</v>
      </c>
    </row>
    <row r="250" spans="1:3" x14ac:dyDescent="0.3">
      <c r="A250" t="s">
        <v>139</v>
      </c>
      <c r="B250" t="s">
        <v>324</v>
      </c>
      <c r="C250" t="s">
        <v>360</v>
      </c>
    </row>
    <row r="251" spans="1:3" x14ac:dyDescent="0.3">
      <c r="A251" t="s">
        <v>140</v>
      </c>
      <c r="B251" t="s">
        <v>324</v>
      </c>
      <c r="C251" t="s">
        <v>360</v>
      </c>
    </row>
    <row r="252" spans="1:3" x14ac:dyDescent="0.3">
      <c r="A252" t="s">
        <v>141</v>
      </c>
      <c r="B252" t="s">
        <v>324</v>
      </c>
      <c r="C252" t="s">
        <v>360</v>
      </c>
    </row>
    <row r="254" spans="1:3" x14ac:dyDescent="0.3">
      <c r="A254" t="s">
        <v>361</v>
      </c>
      <c r="B254" t="s">
        <v>323</v>
      </c>
      <c r="C254" t="s">
        <v>856</v>
      </c>
    </row>
    <row r="255" spans="1:3" x14ac:dyDescent="0.3">
      <c r="A255" t="s">
        <v>183</v>
      </c>
      <c r="B255" t="s">
        <v>324</v>
      </c>
      <c r="C255" t="s">
        <v>361</v>
      </c>
    </row>
    <row r="256" spans="1:3" x14ac:dyDescent="0.3">
      <c r="A256" t="s">
        <v>844</v>
      </c>
      <c r="B256" t="s">
        <v>324</v>
      </c>
      <c r="C256" t="s">
        <v>361</v>
      </c>
    </row>
    <row r="257" spans="1:3" x14ac:dyDescent="0.3">
      <c r="A257" t="s">
        <v>184</v>
      </c>
      <c r="B257" t="s">
        <v>324</v>
      </c>
      <c r="C257" t="s">
        <v>361</v>
      </c>
    </row>
    <row r="258" spans="1:3" x14ac:dyDescent="0.3">
      <c r="A258" t="s">
        <v>185</v>
      </c>
      <c r="B258" t="s">
        <v>324</v>
      </c>
      <c r="C258" t="s">
        <v>361</v>
      </c>
    </row>
    <row r="259" spans="1:3" x14ac:dyDescent="0.3">
      <c r="A259" t="s">
        <v>848</v>
      </c>
      <c r="B259" t="s">
        <v>324</v>
      </c>
      <c r="C259" t="s">
        <v>361</v>
      </c>
    </row>
    <row r="260" spans="1:3" x14ac:dyDescent="0.3">
      <c r="A260" t="s">
        <v>190</v>
      </c>
      <c r="B260" t="s">
        <v>324</v>
      </c>
      <c r="C260" t="s">
        <v>361</v>
      </c>
    </row>
    <row r="261" spans="1:3" x14ac:dyDescent="0.3">
      <c r="A261" t="s">
        <v>191</v>
      </c>
      <c r="B261" t="s">
        <v>324</v>
      </c>
      <c r="C261" t="s">
        <v>361</v>
      </c>
    </row>
    <row r="263" spans="1:3" x14ac:dyDescent="0.3">
      <c r="A263" t="s">
        <v>362</v>
      </c>
      <c r="B263" t="s">
        <v>323</v>
      </c>
      <c r="C263" t="s">
        <v>856</v>
      </c>
    </row>
    <row r="264" spans="1:3" x14ac:dyDescent="0.3">
      <c r="A264" t="s">
        <v>225</v>
      </c>
      <c r="B264" t="s">
        <v>324</v>
      </c>
      <c r="C264" t="s">
        <v>362</v>
      </c>
    </row>
    <row r="265" spans="1:3" x14ac:dyDescent="0.3">
      <c r="A265" t="s">
        <v>226</v>
      </c>
      <c r="B265" t="s">
        <v>324</v>
      </c>
      <c r="C265" t="s">
        <v>362</v>
      </c>
    </row>
    <row r="266" spans="1:3" x14ac:dyDescent="0.3">
      <c r="A266" t="s">
        <v>227</v>
      </c>
      <c r="B266" t="s">
        <v>324</v>
      </c>
      <c r="C266" t="s">
        <v>362</v>
      </c>
    </row>
    <row r="267" spans="1:3" x14ac:dyDescent="0.3">
      <c r="A267" t="s">
        <v>228</v>
      </c>
      <c r="B267" t="s">
        <v>324</v>
      </c>
      <c r="C267" t="s">
        <v>362</v>
      </c>
    </row>
    <row r="268" spans="1:3" x14ac:dyDescent="0.3">
      <c r="A268" t="s">
        <v>229</v>
      </c>
      <c r="B268" t="s">
        <v>324</v>
      </c>
      <c r="C268" t="s">
        <v>362</v>
      </c>
    </row>
    <row r="269" spans="1:3" x14ac:dyDescent="0.3">
      <c r="A269" t="s">
        <v>230</v>
      </c>
      <c r="B269" t="s">
        <v>324</v>
      </c>
      <c r="C269" t="s">
        <v>362</v>
      </c>
    </row>
    <row r="270" spans="1:3" x14ac:dyDescent="0.3">
      <c r="A270" t="s">
        <v>231</v>
      </c>
      <c r="B270" t="s">
        <v>324</v>
      </c>
      <c r="C270" t="s">
        <v>362</v>
      </c>
    </row>
    <row r="271" spans="1:3" x14ac:dyDescent="0.3">
      <c r="A271" t="s">
        <v>232</v>
      </c>
      <c r="B271" t="s">
        <v>324</v>
      </c>
      <c r="C271" t="s">
        <v>362</v>
      </c>
    </row>
    <row r="272" spans="1:3" x14ac:dyDescent="0.3">
      <c r="A272" t="s">
        <v>233</v>
      </c>
      <c r="B272" t="s">
        <v>324</v>
      </c>
      <c r="C272" t="s">
        <v>362</v>
      </c>
    </row>
    <row r="273" spans="1:3" x14ac:dyDescent="0.3">
      <c r="A273" t="s">
        <v>234</v>
      </c>
      <c r="B273" t="s">
        <v>324</v>
      </c>
      <c r="C273" t="s">
        <v>362</v>
      </c>
    </row>
    <row r="274" spans="1:3" x14ac:dyDescent="0.3">
      <c r="A274" t="s">
        <v>235</v>
      </c>
      <c r="B274" t="s">
        <v>324</v>
      </c>
      <c r="C274" t="s">
        <v>362</v>
      </c>
    </row>
    <row r="276" spans="1:3" x14ac:dyDescent="0.3">
      <c r="A276" t="s">
        <v>363</v>
      </c>
      <c r="B276" t="s">
        <v>323</v>
      </c>
      <c r="C276" t="s">
        <v>856</v>
      </c>
    </row>
    <row r="277" spans="1:3" x14ac:dyDescent="0.3">
      <c r="A277" t="s">
        <v>142</v>
      </c>
      <c r="B277" t="s">
        <v>324</v>
      </c>
      <c r="C277" t="s">
        <v>363</v>
      </c>
    </row>
    <row r="278" spans="1:3" x14ac:dyDescent="0.3">
      <c r="A278" t="s">
        <v>143</v>
      </c>
      <c r="B278" t="s">
        <v>324</v>
      </c>
      <c r="C278" t="s">
        <v>363</v>
      </c>
    </row>
    <row r="279" spans="1:3" x14ac:dyDescent="0.3">
      <c r="A279" t="s">
        <v>144</v>
      </c>
      <c r="B279" t="s">
        <v>324</v>
      </c>
      <c r="C279" t="s">
        <v>363</v>
      </c>
    </row>
    <row r="280" spans="1:3" x14ac:dyDescent="0.3">
      <c r="A280" t="s">
        <v>145</v>
      </c>
      <c r="B280" t="s">
        <v>324</v>
      </c>
      <c r="C280" t="s">
        <v>363</v>
      </c>
    </row>
    <row r="281" spans="1:3" x14ac:dyDescent="0.3">
      <c r="A281" t="s">
        <v>146</v>
      </c>
      <c r="B281" t="s">
        <v>324</v>
      </c>
      <c r="C281" t="s">
        <v>363</v>
      </c>
    </row>
    <row r="283" spans="1:3" x14ac:dyDescent="0.3">
      <c r="A283" t="s">
        <v>364</v>
      </c>
      <c r="B283" t="s">
        <v>323</v>
      </c>
      <c r="C283" t="s">
        <v>856</v>
      </c>
    </row>
    <row r="284" spans="1:3" x14ac:dyDescent="0.3">
      <c r="A284" t="s">
        <v>236</v>
      </c>
      <c r="B284" t="s">
        <v>324</v>
      </c>
      <c r="C284" t="s">
        <v>364</v>
      </c>
    </row>
    <row r="285" spans="1:3" x14ac:dyDescent="0.3">
      <c r="A285" t="s">
        <v>237</v>
      </c>
      <c r="B285" t="s">
        <v>324</v>
      </c>
      <c r="C285" t="s">
        <v>364</v>
      </c>
    </row>
    <row r="286" spans="1:3" x14ac:dyDescent="0.3">
      <c r="A286" t="s">
        <v>238</v>
      </c>
      <c r="B286" t="s">
        <v>324</v>
      </c>
      <c r="C286" t="s">
        <v>364</v>
      </c>
    </row>
    <row r="287" spans="1:3" x14ac:dyDescent="0.3">
      <c r="A287" t="s">
        <v>239</v>
      </c>
      <c r="B287" t="s">
        <v>324</v>
      </c>
      <c r="C287" t="s">
        <v>364</v>
      </c>
    </row>
    <row r="288" spans="1:3" x14ac:dyDescent="0.3">
      <c r="A288" t="s">
        <v>240</v>
      </c>
      <c r="B288" t="s">
        <v>324</v>
      </c>
      <c r="C288" t="s">
        <v>364</v>
      </c>
    </row>
    <row r="289" spans="1:3" x14ac:dyDescent="0.3">
      <c r="A289" t="s">
        <v>241</v>
      </c>
      <c r="B289" t="s">
        <v>324</v>
      </c>
      <c r="C289" t="s">
        <v>364</v>
      </c>
    </row>
    <row r="290" spans="1:3" x14ac:dyDescent="0.3">
      <c r="A290" t="s">
        <v>242</v>
      </c>
      <c r="B290" t="s">
        <v>324</v>
      </c>
      <c r="C290" t="s">
        <v>364</v>
      </c>
    </row>
    <row r="298" spans="1:3" x14ac:dyDescent="0.3">
      <c r="A298" t="s">
        <v>365</v>
      </c>
      <c r="B298" t="s">
        <v>323</v>
      </c>
      <c r="C298" t="s">
        <v>856</v>
      </c>
    </row>
    <row r="299" spans="1:3" x14ac:dyDescent="0.3">
      <c r="A299" t="s">
        <v>147</v>
      </c>
      <c r="B299" t="s">
        <v>324</v>
      </c>
      <c r="C299" t="s">
        <v>365</v>
      </c>
    </row>
    <row r="300" spans="1:3" x14ac:dyDescent="0.3">
      <c r="A300" t="s">
        <v>148</v>
      </c>
      <c r="B300" t="s">
        <v>324</v>
      </c>
      <c r="C300" t="s">
        <v>365</v>
      </c>
    </row>
    <row r="301" spans="1:3" x14ac:dyDescent="0.3">
      <c r="A301" t="s">
        <v>149</v>
      </c>
      <c r="B301" t="s">
        <v>324</v>
      </c>
      <c r="C301" t="s">
        <v>365</v>
      </c>
    </row>
    <row r="302" spans="1:3" x14ac:dyDescent="0.3">
      <c r="A302" t="s">
        <v>150</v>
      </c>
      <c r="B302" t="s">
        <v>324</v>
      </c>
      <c r="C302" t="s">
        <v>365</v>
      </c>
    </row>
    <row r="303" spans="1:3" x14ac:dyDescent="0.3">
      <c r="A303" t="s">
        <v>151</v>
      </c>
      <c r="B303" t="s">
        <v>324</v>
      </c>
      <c r="C303" t="s">
        <v>365</v>
      </c>
    </row>
    <row r="304" spans="1:3" x14ac:dyDescent="0.3">
      <c r="A304" t="s">
        <v>152</v>
      </c>
      <c r="B304" t="s">
        <v>324</v>
      </c>
      <c r="C304" t="s">
        <v>365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BF68E939648E41A7AD205F45E1D06E" ma:contentTypeVersion="13" ma:contentTypeDescription="Create a new document." ma:contentTypeScope="" ma:versionID="31ef311a7d08401e9010de603b26dff0">
  <xsd:schema xmlns:xsd="http://www.w3.org/2001/XMLSchema" xmlns:xs="http://www.w3.org/2001/XMLSchema" xmlns:p="http://schemas.microsoft.com/office/2006/metadata/properties" xmlns:ns2="70ca3b07-a5d4-4e6d-ab17-c6ed1d1ed637" xmlns:ns3="9b5c2d67-6ba8-4909-8871-d66aad70ec51" targetNamespace="http://schemas.microsoft.com/office/2006/metadata/properties" ma:root="true" ma:fieldsID="c063b52ea74f7b0e9678b86f37e71b75" ns2:_="" ns3:_="">
    <xsd:import namespace="70ca3b07-a5d4-4e6d-ab17-c6ed1d1ed637"/>
    <xsd:import namespace="9b5c2d67-6ba8-4909-8871-d66aad70ec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ca3b07-a5d4-4e6d-ab17-c6ed1d1ed6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21023f-0153-4dc7-835e-a6745b9e5ae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5c2d67-6ba8-4909-8871-d66aad70ec5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6fe997d-d9c7-4433-a723-7a3c7010c55b}" ma:internalName="TaxCatchAll" ma:showField="CatchAllData" ma:web="9b5c2d67-6ba8-4909-8871-d66aad70ec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0ca3b07-a5d4-4e6d-ab17-c6ed1d1ed637">
      <Terms xmlns="http://schemas.microsoft.com/office/infopath/2007/PartnerControls"/>
    </lcf76f155ced4ddcb4097134ff3c332f>
    <TaxCatchAll xmlns="9b5c2d67-6ba8-4909-8871-d66aad70ec51" xsi:nil="true"/>
  </documentManagement>
</p:properties>
</file>

<file path=customXml/itemProps1.xml><?xml version="1.0" encoding="utf-8"?>
<ds:datastoreItem xmlns:ds="http://schemas.openxmlformats.org/officeDocument/2006/customXml" ds:itemID="{6F563E5D-8D7C-47C9-80C4-4B0BDFAA3AE8}"/>
</file>

<file path=customXml/itemProps2.xml><?xml version="1.0" encoding="utf-8"?>
<ds:datastoreItem xmlns:ds="http://schemas.openxmlformats.org/officeDocument/2006/customXml" ds:itemID="{C4CABAB3-C28C-4265-A185-11CEEDA4F777}"/>
</file>

<file path=customXml/itemProps3.xml><?xml version="1.0" encoding="utf-8"?>
<ds:datastoreItem xmlns:ds="http://schemas.openxmlformats.org/officeDocument/2006/customXml" ds:itemID="{3EF43F30-5484-40C2-AA3E-9DA08212F0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front page</vt:lpstr>
      <vt:lpstr>members</vt:lpstr>
      <vt:lpstr>sex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Dan Worth</cp:lastModifiedBy>
  <dcterms:created xsi:type="dcterms:W3CDTF">2021-06-11T13:04:24Z</dcterms:created>
  <dcterms:modified xsi:type="dcterms:W3CDTF">2024-02-20T18:48:32Z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0x010100B9BF68E939648E41A7AD205F45E1D06E</vt:lpwstr>
  </property>
  <property fmtid="{D5CDD505-2E9C-101B-9397-08002B2CF9AE}" pid="3" name="MediaServiceImageTags">
    <vt:lpwstr/>
  </property>
</Properties>
</file>